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245" documentId="1_{E320AE30-70FF-4D77-BFC2-CDA29C800318}" xr6:coauthVersionLast="47" xr6:coauthVersionMax="47" xr10:uidLastSave="{D7C44C01-F081-4575-9BDA-D60134B87383}"/>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632" i="5" l="1"/>
  <c r="AR833" i="5"/>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R724" i="5"/>
  <c r="CP724" i="5" s="1"/>
  <c r="BF723" i="5"/>
  <c r="BE723" i="5"/>
  <c r="BC723" i="5"/>
  <c r="AR723" i="5"/>
  <c r="CP723" i="5" s="1"/>
  <c r="BF722" i="5"/>
  <c r="BE722" i="5"/>
  <c r="BC722" i="5"/>
  <c r="AR722" i="5"/>
  <c r="CP722" i="5" s="1"/>
  <c r="BF721" i="5"/>
  <c r="BE721" i="5"/>
  <c r="BC721" i="5"/>
  <c r="AR721" i="5"/>
  <c r="CP721" i="5" s="1"/>
  <c r="BF720" i="5"/>
  <c r="BE720" i="5"/>
  <c r="BC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F44AE81-2789-4B82-BBDB-1EFF13F71CF7}">
      <text>
        <r>
          <rPr>
            <sz val="11"/>
            <color theme="1"/>
            <rFont val="Calibri"/>
            <family val="2"/>
            <scheme val="minor"/>
          </rPr>
          <t>Antonio Zannoli:
ANGLE SPINDLE HEAD - EMENA MOD. VGCI ISO50 2,5°/2,5°</t>
        </r>
      </text>
    </comment>
    <comment ref="BC240" authorId="0" shapeId="0" xr:uid="{DFE6B395-A4BD-4673-8CCF-6F225AC936B3}">
      <text>
        <r>
          <rPr>
            <sz val="11"/>
            <color theme="1"/>
            <rFont val="Calibri"/>
            <family val="2"/>
            <scheme val="minor"/>
          </rPr>
          <t>Antonio Zannoli:
ANGLE SPINDLE HEAD - EMENA MOD. VGCI ISO50 2,5°/2,5°</t>
        </r>
      </text>
    </comment>
    <comment ref="BG240" authorId="0" shapeId="0" xr:uid="{5E0781AE-B994-4D1C-8E41-F91901DB6F0A}">
      <text>
        <r>
          <rPr>
            <sz val="11"/>
            <color theme="1"/>
            <rFont val="Calibri"/>
            <family val="2"/>
            <scheme val="minor"/>
          </rPr>
          <t>Antonio Zannoli:
ANGLE SPINDLE HEAD - EMENA MOD. VGCI ISO50 2,5°/2,5°</t>
        </r>
      </text>
    </comment>
    <comment ref="F241" authorId="0" shapeId="0" xr:uid="{B4AF8765-3C10-4206-97BE-D1921002D694}">
      <text>
        <r>
          <rPr>
            <sz val="11"/>
            <color theme="1"/>
            <rFont val="Calibri"/>
            <family val="2"/>
            <scheme val="minor"/>
          </rPr>
          <t>Antonio Zannoli:
ANGLE SPINDLE HEAD - EMENA MOD. VGCI ISO50 2,5°/2,5°</t>
        </r>
      </text>
    </comment>
    <comment ref="BC241" authorId="0" shapeId="0" xr:uid="{3751A7AE-6F9B-4227-88F9-916C9A729464}">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<sst xmlns="http://schemas.openxmlformats.org/spreadsheetml/2006/main" count="89076" uniqueCount="2912">
  <si>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</si>
  <si>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</si>
  <si>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</si>
  <si>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</si>
  <si>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</si>
  <si>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</si>
  <si>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</si>
  <si>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</si>
  <si>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</si>
  <si>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</si>
  <si>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</si>
  <si>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</si>
  <si>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</si>
  <si>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</si>
  <si>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</si>
  <si>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</si>
  <si>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</si>
  <si>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</si>
  <si>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</si>
  <si>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</si>
  <si>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</si>
  <si>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</si>
  <si>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</si>
  <si>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</si>
  <si>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</si>
  <si>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</si>
  <si>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</si>
  <si>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</si>
  <si>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</si>
  <si>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</si>
  <si>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</si>
  <si>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</si>
  <si>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</si>
  <si>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</si>
  <si>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</si>
  <si>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</si>
  <si>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</si>
  <si>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</si>
  <si>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</si>
  <si>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</si>
  <si>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</si>
  <si>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</si>
  <si>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</si>
  <si>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</si>
  <si>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</si>
  <si>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</si>
  <si>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</si>
  <si>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</si>
  <si>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</si>
  <si>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</si>
  <si>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</si>
  <si>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</si>
  <si>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</si>
  <si>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</si>
  <si>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</si>
  <si>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</si>
  <si>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</si>
  <si>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</si>
  <si>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</si>
  <si>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</si>
  <si>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</si>
  <si>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</si>
  <si>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</si>
  <si>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</si>
  <si>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</si>
  <si>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</si>
  <si>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</si>
  <si>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</si>
  <si>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</si>
  <si>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</si>
  <si>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</si>
  <si>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</si>
  <si>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</si>
  <si>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</si>
  <si>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</si>
  <si>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</si>
  <si>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</si>
  <si>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</si>
  <si>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</si>
  <si>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</si>
  <si>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</si>
  <si>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</si>
  <si>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</si>
  <si>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</si>
  <si>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</si>
  <si>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</si>
  <si>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</si>
  <si>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</si>
  <si>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</si>
  <si>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</si>
  <si>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</si>
  <si>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</si>
  <si>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</si>
  <si>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</si>
  <si>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</si>
  <si>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</si>
  <si>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</si>
  <si>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</si>
  <si>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</si>
  <si>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</si>
  <si>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</si>
  <si>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</si>
  <si>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</si>
  <si>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</si>
  <si>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</si>
  <si>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</si>
  <si>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</si>
  <si>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</si>
  <si>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</si>
  <si>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</si>
  <si>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</si>
  <si>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</si>
  <si>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</si>
  <si>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</si>
  <si>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</si>
  <si>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</si>
  <si>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</si>
  <si>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</si>
  <si>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</si>
  <si>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</si>
  <si>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</si>
  <si>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</si>
  <si>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</si>
  <si>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</si>
  <si>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</si>
  <si>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</si>
  <si>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</si>
  <si>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</si>
  <si>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</si>
  <si>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</si>
  <si>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</si>
  <si>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</si>
  <si>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</si>
  <si>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</si>
  <si>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</si>
  <si>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</si>
  <si>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</si>
  <si>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</si>
  <si>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</si>
  <si>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</si>
  <si>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</si>
  <si>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</si>
  <si>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</si>
  <si>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</si>
  <si>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</si>
  <si>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</si>
  <si>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</si>
  <si>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</si>
  <si>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</si>
  <si>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</si>
  <si>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</si>
  <si>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</si>
  <si>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</si>
  <si>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</si>
  <si>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</si>
  <si>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</si>
  <si>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</si>
  <si>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</si>
  <si>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</si>
  <si>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</si>
  <si>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</si>
  <si>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</si>
  <si>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</si>
  <si>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</si>
  <si>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</si>
  <si>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</si>
  <si>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</si>
  <si>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</si>
  <si>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</si>
  <si>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</si>
  <si>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</si>
  <si>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</si>
  <si>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</si>
  <si>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</si>
  <si>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</si>
  <si>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</si>
  <si>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</si>
  <si>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</si>
  <si>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</si>
  <si>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</si>
  <si>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</si>
  <si>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</si>
  <si>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</si>
  <si>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</si>
  <si>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</si>
  <si>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</si>
  <si>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</si>
  <si>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</si>
  <si>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</si>
  <si>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</si>
  <si>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</si>
  <si>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</si>
  <si>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</si>
  <si>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</si>
  <si>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</si>
  <si>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</si>
  <si>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</si>
  <si>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</si>
  <si>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</si>
  <si>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</si>
  <si>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</si>
  <si>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</si>
  <si>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</si>
  <si>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</si>
  <si>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</si>
  <si>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</si>
  <si>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</si>
  <si>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</si>
  <si>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</si>
  <si>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</si>
  <si>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</si>
  <si>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</si>
  <si>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</si>
  <si>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</si>
  <si>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</si>
  <si>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</si>
  <si>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</si>
  <si>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</si>
  <si>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</si>
  <si>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</si>
  <si>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</si>
  <si>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</si>
  <si>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</si>
  <si>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</si>
  <si>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</si>
  <si>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</si>
  <si>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</si>
  <si>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</si>
  <si>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</si>
  <si>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</si>
  <si>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</si>
  <si>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</si>
  <si>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</si>
  <si>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</si>
  <si>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</si>
  <si>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</si>
  <si>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</si>
  <si>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</si>
  <si>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</si>
  <si>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</si>
  <si>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</si>
  <si>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</si>
  <si>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</si>
  <si>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</si>
  <si>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</si>
  <si>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</si>
  <si>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</si>
  <si>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</si>
  <si>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</si>
  <si>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</si>
  <si>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</si>
  <si>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</si>
  <si>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</si>
  <si>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</si>
  <si>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</si>
  <si>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</si>
  <si>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</si>
  <si>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</si>
  <si>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</si>
  <si>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</si>
  <si>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</si>
  <si>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</si>
  <si>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</si>
  <si>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</si>
  <si>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</si>
  <si>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</si>
  <si>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</si>
  <si>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</si>
  <si>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</si>
  <si>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</si>
  <si>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</si>
  <si>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</si>
  <si>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</si>
  <si>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</si>
  <si>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</si>
  <si>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</si>
  <si>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</si>
  <si>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</si>
  <si>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</si>
  <si>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</si>
  <si>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</si>
  <si>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</si>
  <si>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</si>
  <si>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</si>
  <si>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</si>
  <si>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</si>
  <si>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</si>
  <si>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</si>
  <si>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</si>
  <si>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</si>
  <si>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</si>
  <si>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</si>
  <si>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</si>
  <si>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</si>
  <si>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</si>
  <si>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</si>
  <si>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</si>
  <si>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</si>
  <si>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</si>
  <si>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</si>
  <si>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</si>
  <si>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</si>
  <si>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</si>
  <si>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</si>
  <si>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</si>
  <si>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</si>
  <si>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</si>
  <si>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</si>
  <si>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</si>
  <si>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</si>
  <si>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</si>
  <si>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</si>
  <si>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</si>
  <si>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</si>
  <si>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</si>
  <si>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</si>
  <si>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</si>
  <si>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</si>
  <si>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</si>
  <si>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</si>
  <si>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</si>
  <si>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</si>
  <si>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</si>
  <si>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</si>
  <si>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</si>
  <si>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</si>
  <si>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</si>
  <si>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</si>
  <si>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</si>
  <si>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</si>
  <si>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</si>
  <si>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</si>
  <si>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</si>
  <si>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</si>
  <si>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</si>
  <si>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</si>
  <si>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</si>
  <si>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</si>
  <si>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</si>
  <si>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</si>
  <si>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</si>
  <si>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</si>
  <si>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</si>
  <si>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</si>
  <si>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</si>
  <si>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</si>
  <si>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</si>
  <si>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</si>
  <si>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</si>
  <si>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</si>
  <si>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</si>
  <si>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</si>
  <si>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</si>
  <si>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</si>
  <si>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</si>
  <si>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</si>
  <si>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</si>
  <si>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</si>
  <si>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</si>
  <si>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</si>
  <si>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</si>
  <si>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</si>
  <si>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</si>
  <si>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</si>
  <si>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</si>
  <si>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</si>
  <si>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</si>
  <si>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</si>
  <si>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</si>
  <si>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</si>
  <si>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</si>
  <si>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</si>
  <si>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</si>
  <si>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</si>
  <si>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</si>
  <si>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</si>
  <si>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</si>
  <si>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</si>
  <si>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</si>
  <si>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</si>
  <si>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</si>
  <si>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</si>
  <si>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</si>
  <si>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</si>
  <si>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</si>
  <si>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</si>
  <si>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</si>
  <si>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</si>
  <si>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</si>
  <si>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</si>
  <si>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</si>
  <si>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</si>
  <si>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</si>
  <si>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</si>
  <si>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</si>
  <si>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</si>
  <si>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</si>
  <si>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</si>
  <si>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</si>
  <si>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</si>
  <si>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</si>
  <si>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</si>
  <si>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</si>
  <si>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</si>
  <si>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</si>
  <si>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</si>
  <si>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</si>
  <si>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</si>
  <si>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</si>
  <si>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</si>
  <si>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</si>
  <si>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</si>
  <si>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</si>
  <si>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</si>
  <si>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</si>
  <si>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</si>
  <si>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</si>
  <si>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</si>
  <si>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</si>
  <si>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</si>
  <si>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</si>
  <si>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</si>
  <si>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</si>
  <si>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</si>
  <si>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</si>
  <si>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</si>
  <si>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</si>
  <si>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</si>
  <si>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</si>
  <si>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</si>
  <si>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</si>
  <si>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</si>
  <si>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</si>
  <si>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</si>
  <si>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</si>
  <si>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</si>
  <si>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</si>
  <si>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</si>
  <si>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</si>
  <si>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</si>
  <si>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</si>
  <si>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</si>
  <si>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</si>
  <si>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</si>
  <si>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</si>
  <si>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</si>
  <si>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</si>
  <si>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</si>
  <si>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</si>
  <si>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</si>
  <si>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</si>
  <si>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</si>
  <si>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</si>
  <si>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</si>
  <si>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</si>
  <si>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</si>
  <si>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</si>
  <si>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</si>
  <si>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</si>
  <si>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</si>
  <si>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</si>
  <si>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</si>
  <si>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</si>
  <si>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</si>
  <si>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</si>
  <si>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</si>
  <si>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</si>
  <si>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</si>
  <si>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</si>
  <si>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</si>
  <si>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</si>
  <si>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</si>
  <si>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</si>
  <si>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</si>
  <si>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</si>
  <si>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</si>
  <si>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</si>
  <si>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</si>
  <si>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</si>
  <si>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</si>
  <si>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</si>
  <si>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</si>
  <si>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</si>
  <si>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</si>
  <si>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</si>
  <si>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</si>
  <si>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</si>
  <si>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</si>
  <si>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</si>
  <si>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</si>
  <si>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</si>
  <si>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</si>
  <si>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</si>
  <si>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</si>
  <si>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</si>
  <si>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</si>
  <si>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</si>
  <si>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</si>
  <si>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</si>
  <si>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</si>
  <si>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</si>
  <si>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</si>
  <si>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</si>
  <si>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</si>
  <si>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</si>
  <si>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</si>
  <si>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</si>
  <si>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</si>
  <si>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</si>
  <si>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</si>
  <si>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</si>
  <si>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</si>
  <si>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</si>
  <si>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</si>
  <si>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</si>
  <si>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</si>
  <si>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</si>
  <si>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</si>
  <si>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</si>
  <si>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</si>
  <si>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</si>
  <si>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</si>
  <si>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</si>
  <si>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</si>
  <si>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</si>
  <si>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</si>
  <si>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</si>
  <si>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</si>
  <si>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</si>
  <si>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</si>
  <si>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</si>
  <si>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</si>
  <si>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</si>
  <si>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</si>
  <si>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</si>
  <si>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</si>
  <si>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</si>
  <si>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</si>
  <si>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</si>
  <si>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</si>
  <si>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</si>
  <si>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</si>
  <si>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</si>
  <si>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</si>
  <si>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</si>
  <si>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</si>
  <si>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</si>
  <si>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</si>
  <si>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</si>
  <si>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</si>
  <si>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</si>
  <si>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</si>
  <si>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</si>
  <si>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</si>
  <si>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</si>
  <si>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</si>
  <si>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</si>
  <si>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</si>
  <si>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</si>
  <si>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</si>
  <si>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</si>
  <si>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</si>
  <si>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</si>
  <si>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</si>
  <si>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</si>
  <si>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</si>
  <si>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</si>
  <si>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</si>
  <si>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</si>
  <si>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</si>
  <si>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</si>
  <si>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</si>
  <si>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</si>
  <si>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</si>
  <si>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</si>
  <si>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</si>
  <si>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</si>
  <si>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</si>
  <si>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</si>
  <si>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</si>
  <si>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</si>
  <si>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</si>
  <si>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</si>
  <si>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</si>
  <si>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</si>
  <si>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</si>
  <si>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</si>
  <si>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</si>
  <si>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</si>
  <si>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</si>
  <si>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</si>
  <si>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</si>
  <si>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</si>
  <si>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</si>
  <si>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</si>
  <si>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</si>
  <si>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</si>
  <si>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</si>
  <si>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</si>
  <si>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</si>
  <si>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</si>
  <si>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</si>
  <si>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</si>
  <si>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</si>
  <si>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</si>
  <si>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</si>
  <si>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</si>
  <si>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</si>
  <si>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</si>
  <si>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</si>
  <si>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</si>
  <si>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</si>
  <si>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</si>
  <si>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</si>
  <si>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</si>
  <si>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</si>
  <si>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</si>
  <si>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</si>
  <si>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</si>
  <si>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</si>
  <si>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</si>
  <si>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</si>
  <si>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</si>
  <si>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</si>
  <si>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</si>
  <si>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</si>
  <si>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</si>
  <si>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</si>
  <si>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</si>
  <si>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</si>
  <si>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</si>
  <si>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</si>
  <si>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</si>
  <si>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</si>
  <si>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</si>
  <si>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</si>
  <si>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</si>
  <si>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</si>
  <si>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</si>
  <si>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</si>
  <si>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</si>
  <si>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</si>
  <si>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</si>
  <si>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</si>
  <si>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</si>
  <si>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</si>
  <si>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</si>
  <si>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</si>
  <si>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</si>
  <si>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</si>
  <si>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</si>
  <si>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</si>
  <si>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</si>
  <si>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</si>
  <si>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</si>
  <si>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</si>
  <si>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</si>
  <si>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</si>
  <si>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</si>
  <si>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</si>
  <si>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</si>
  <si>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</si>
  <si>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</si>
  <si>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</si>
  <si>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</si>
  <si>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</si>
  <si>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</si>
  <si>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</si>
  <si>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</si>
  <si>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</si>
  <si>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</si>
  <si>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</si>
  <si>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</si>
  <si>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</si>
  <si>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</si>
  <si>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</si>
  <si>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</si>
  <si>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</si>
  <si>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</si>
  <si>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</si>
  <si>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</si>
  <si>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</si>
  <si>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</si>
  <si>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</si>
  <si>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</si>
  <si>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</si>
  <si>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</si>
  <si>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</si>
  <si>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</si>
  <si>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</si>
  <si>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</si>
  <si>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</si>
  <si>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</si>
  <si>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</si>
  <si>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</si>
  <si>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</si>
  <si>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</si>
  <si>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</si>
  <si>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</si>
  <si>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</si>
  <si>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</si>
  <si>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</si>
  <si>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</si>
  <si>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</si>
  <si>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</si>
  <si>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</si>
  <si>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</si>
  <si>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</si>
  <si>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</si>
  <si>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</si>
  <si>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</si>
  <si>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</si>
  <si>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</si>
  <si>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</si>
  <si>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</si>
  <si>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</si>
  <si>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</si>
  <si>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</si>
  <si>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</si>
  <si>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</si>
  <si>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</si>
  <si>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</si>
  <si>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</si>
  <si>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</si>
  <si>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</si>
  <si>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</si>
  <si>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</si>
  <si>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</si>
  <si>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</si>
  <si>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</si>
  <si>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</si>
  <si>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</si>
  <si>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</si>
  <si>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</si>
  <si>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</si>
  <si>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</si>
  <si>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</si>
  <si>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</si>
  <si>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</si>
  <si>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</si>
  <si>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</si>
  <si>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</si>
  <si>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</si>
  <si>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</si>
  <si>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</si>
  <si>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</si>
  <si>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</si>
  <si>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</si>
  <si>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</si>
  <si>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</si>
  <si>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</si>
  <si>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</si>
  <si>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</si>
  <si>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</si>
  <si>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</si>
  <si>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</si>
  <si>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</si>
  <si>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</si>
  <si>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</si>
  <si>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</si>
  <si>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</si>
  <si>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</si>
  <si>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</si>
  <si>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</si>
  <si>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</si>
  <si>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</si>
  <si>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</si>
  <si>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</si>
  <si>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</si>
  <si>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</si>
  <si>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</si>
  <si>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</si>
  <si>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</si>
  <si>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</si>
  <si>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</si>
  <si>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</si>
  <si>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</si>
  <si>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</si>
  <si>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</si>
  <si>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</si>
  <si>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</si>
  <si>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</si>
  <si>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</si>
  <si>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</si>
  <si>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</si>
  <si>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</si>
  <si>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</si>
  <si>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</si>
  <si>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</si>
  <si>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</si>
  <si>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</si>
  <si>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</si>
  <si>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</si>
  <si>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</si>
  <si>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</si>
  <si>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</si>
  <si>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</si>
  <si>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</si>
  <si>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</si>
  <si>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</si>
  <si>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</si>
  <si>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</si>
  <si>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</si>
  <si>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</si>
  <si>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</si>
  <si>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</si>
  <si>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</si>
  <si>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</si>
  <si>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</si>
  <si>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</si>
  <si>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</si>
  <si>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</si>
  <si>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</si>
  <si>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</si>
  <si>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</si>
  <si>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</si>
  <si>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</si>
  <si>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</si>
  <si>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</si>
  <si>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</si>
  <si>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</si>
  <si>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</si>
  <si>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</si>
  <si>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</si>
  <si>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</si>
  <si>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</si>
  <si>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</si>
  <si>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</si>
  <si>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</si>
  <si>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</si>
  <si>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</si>
  <si>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</si>
  <si>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</si>
  <si>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</si>
  <si>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</si>
  <si>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</si>
  <si>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</si>
  <si>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</si>
  <si>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</si>
  <si>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</si>
  <si>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</si>
  <si>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</si>
  <si>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</si>
  <si>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</si>
  <si>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</si>
  <si>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</si>
  <si>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</si>
  <si>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</si>
  <si>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</si>
  <si>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</si>
  <si>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</si>
  <si>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</si>
  <si>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</si>
  <si>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</si>
  <si>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</si>
  <si>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</si>
  <si>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</si>
  <si>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</si>
  <si>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</si>
  <si>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</si>
  <si>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</si>
  <si>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</si>
  <si>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</si>
  <si>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</si>
  <si>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</si>
  <si>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</si>
  <si>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</si>
  <si>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</si>
  <si>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</si>
  <si>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</si>
  <si>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</si>
  <si>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</si>
  <si>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</si>
  <si>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</si>
  <si>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</si>
  <si>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</si>
  <si>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</si>
  <si>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</si>
  <si>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</si>
  <si>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</si>
  <si>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</si>
  <si>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</si>
  <si>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</si>
  <si>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</si>
  <si>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</si>
  <si>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</si>
  <si>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</si>
  <si>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</si>
  <si>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</si>
  <si>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</si>
  <si>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</si>
  <si>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</si>
  <si>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</si>
  <si>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</si>
  <si>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</si>
  <si>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</si>
  <si>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</si>
  <si>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</si>
  <si>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</si>
  <si>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</si>
  <si>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</si>
  <si>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</si>
  <si>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</si>
  <si>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</si>
  <si>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</si>
  <si>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</si>
  <si>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</si>
  <si>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</si>
  <si>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</si>
  <si>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</si>
  <si>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</si>
  <si>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</si>
  <si>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</si>
  <si>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</si>
  <si>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</si>
  <si>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</si>
  <si>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</si>
  <si>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</si>
  <si>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</si>
  <si>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</si>
  <si>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</si>
  <si>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</si>
  <si>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</si>
  <si>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</si>
  <si>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</si>
  <si>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</si>
  <si>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</si>
  <si>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</si>
  <si>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</si>
  <si>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</si>
  <si>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</si>
  <si>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</si>
  <si>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</si>
  <si>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</si>
  <si>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</si>
  <si>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</si>
  <si>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</si>
  <si>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</si>
  <si>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</si>
  <si>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</si>
  <si>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</si>
  <si>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</si>
  <si>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</si>
  <si>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</si>
  <si>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</si>
  <si>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</si>
  <si>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</si>
  <si>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</si>
  <si>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</si>
  <si>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</si>
  <si>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</si>
  <si>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</si>
  <si>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</si>
  <si>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</si>
  <si>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</si>
  <si>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</si>
  <si>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</si>
  <si>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</si>
  <si>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</si>
  <si>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</si>
  <si>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</si>
  <si>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</si>
  <si>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</si>
  <si>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</si>
  <si>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</si>
  <si>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</si>
  <si>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</si>
  <si>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</si>
  <si>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</si>
  <si>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</si>
  <si>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</si>
  <si>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</si>
  <si>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</si>
  <si>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</si>
  <si>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</si>
  <si>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</si>
  <si>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</si>
  <si>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</si>
  <si>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</si>
  <si>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</si>
  <si>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</si>
  <si>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</si>
  <si>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</si>
  <si>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</si>
  <si>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</si>
  <si>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</si>
  <si>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</si>
  <si>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</si>
  <si>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</si>
  <si>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</si>
  <si>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</si>
  <si>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</si>
  <si>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</si>
  <si>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</si>
  <si>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</si>
  <si>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</si>
  <si>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</si>
  <si>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</si>
  <si>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</si>
  <si>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</si>
  <si>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</si>
  <si>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</si>
  <si>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</si>
  <si>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</si>
  <si>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</si>
  <si>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</si>
  <si>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</si>
  <si>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</si>
  <si>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</si>
  <si>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</si>
  <si>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</si>
  <si>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</si>
  <si>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</si>
  <si>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</si>
  <si>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</si>
  <si>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</si>
  <si>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</si>
  <si>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</si>
  <si>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</si>
  <si>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</si>
  <si>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</si>
  <si>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</si>
  <si>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</si>
  <si>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</si>
  <si>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</si>
  <si>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</si>
  <si>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</si>
  <si>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</si>
  <si>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</si>
  <si>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</si>
  <si>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</si>
  <si>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</si>
  <si>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</si>
  <si>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</si>
  <si>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</si>
  <si>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</si>
  <si>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</si>
  <si>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</si>
  <si>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</si>
  <si>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</si>
  <si>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</si>
  <si>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</si>
  <si>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</si>
  <si>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</si>
  <si>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</si>
  <si>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</si>
  <si>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</si>
  <si>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</si>
  <si>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</si>
  <si>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</si>
  <si>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</si>
  <si>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</si>
  <si>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</si>
  <si>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</si>
  <si>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</si>
  <si>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</si>
  <si>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</si>
  <si>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</si>
  <si>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</si>
  <si>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</si>
  <si>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</si>
  <si>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</si>
  <si>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</si>
  <si>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</si>
  <si>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</si>
  <si>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</si>
  <si>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</si>
  <si>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</si>
  <si>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</si>
  <si>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</si>
  <si>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</si>
  <si>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</si>
  <si>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</si>
  <si>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</si>
  <si>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</si>
  <si>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</si>
  <si>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</si>
  <si>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</si>
  <si>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</si>
  <si>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</si>
  <si>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</si>
  <si>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</si>
  <si>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</si>
  <si>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</si>
  <si>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</si>
  <si>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</si>
  <si>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</si>
  <si>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</si>
  <si>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</si>
  <si>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</si>
  <si>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</si>
  <si>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</si>
  <si>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</si>
  <si>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</si>
  <si>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</si>
  <si>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</si>
  <si>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</si>
  <si>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</si>
  <si>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</si>
  <si>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</si>
  <si>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</si>
  <si>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</si>
  <si>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</si>
  <si>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</si>
  <si>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</si>
  <si>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</si>
  <si>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</si>
  <si>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</si>
  <si>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</si>
  <si>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</si>
  <si>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</si>
  <si>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</si>
  <si>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</si>
  <si>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</si>
  <si>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</si>
  <si>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</si>
  <si>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</si>
  <si>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</si>
  <si>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</si>
  <si>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</si>
  <si>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</si>
  <si>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</si>
  <si>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</si>
  <si>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</si>
  <si>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</si>
  <si>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</si>
  <si>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</si>
  <si>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</si>
  <si>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</si>
  <si>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</si>
  <si>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</si>
  <si>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</si>
  <si>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</si>
  <si>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</si>
  <si>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</si>
  <si>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</si>
  <si>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</si>
  <si>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</si>
  <si>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</si>
  <si>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</si>
  <si>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</si>
  <si>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</si>
  <si>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</si>
  <si>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</si>
  <si>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</si>
  <si>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</si>
  <si>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</si>
  <si>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</si>
  <si>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</si>
  <si>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</si>
  <si>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</si>
  <si>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</si>
  <si>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</si>
  <si>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</si>
  <si>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</si>
  <si>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</si>
  <si>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</si>
  <si>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</si>
  <si>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</si>
  <si>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</si>
  <si>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</si>
  <si>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</si>
  <si>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</si>
  <si>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</si>
  <si>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</si>
  <si>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</si>
  <si>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</si>
  <si>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</si>
  <si>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</si>
  <si>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</si>
  <si>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</si>
  <si>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</si>
  <si>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</si>
  <si>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</si>
  <si>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</si>
  <si>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</si>
  <si>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</si>
  <si>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</si>
  <si>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</si>
  <si>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</si>
  <si>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</si>
  <si>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</si>
  <si>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</si>
  <si>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</si>
  <si>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</si>
  <si>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</si>
  <si>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</si>
  <si>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</si>
  <si>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</si>
  <si>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VGCI</t>
  </si>
  <si>
    <t>LMXA0071</t>
  </si>
  <si>
    <t>XFXA0053</t>
  </si>
  <si>
    <t>-  HEAD  45° mechanical head - Photo &amp; Video</t>
  </si>
  <si>
    <t>Jobs, Breton ZIMMERMANN and local supplier like Haitian,SMTCL,BAMTRI,JIER</t>
  </si>
  <si>
    <t>Unsatisfied. Mainly because the failure rate of EMENA's head is very high.</t>
  </si>
  <si>
    <t>ISO-50</t>
  </si>
  <si>
    <t>VGCI_OP3</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</si>
  <si>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</si>
  <si>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</si>
  <si>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</si>
  <si>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</si>
  <si>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</si>
  <si>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</si>
  <si>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</si>
  <si>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</si>
  <si>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</si>
  <si>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</si>
  <si>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</si>
  <si>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</si>
  <si>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</si>
  <si>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</si>
  <si>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</si>
  <si>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</si>
  <si>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</si>
  <si>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</si>
  <si>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</si>
  <si>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</si>
  <si>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</si>
  <si>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</si>
  <si>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</si>
  <si>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</si>
  <si>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</si>
  <si>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</si>
  <si>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</si>
  <si>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</si>
  <si>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</si>
  <si>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</si>
  <si>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</si>
  <si>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</si>
  <si>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</si>
  <si>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</si>
  <si>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</si>
  <si>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</si>
  <si>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</si>
  <si>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</si>
  <si>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</si>
  <si>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</si>
  <si>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</si>
  <si>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</si>
  <si>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</si>
  <si>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</si>
  <si>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</si>
  <si>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</si>
  <si>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</si>
  <si>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</si>
  <si>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</si>
  <si>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</si>
  <si>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</si>
  <si>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</si>
  <si>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</si>
  <si>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</si>
  <si>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</si>
  <si>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</si>
  <si>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</si>
  <si>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</si>
  <si>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</si>
  <si>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</si>
  <si>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</si>
  <si>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</si>
  <si>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</si>
  <si>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</si>
  <si>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</si>
  <si>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</si>
  <si>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</si>
  <si>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</si>
  <si>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</si>
  <si>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</si>
  <si>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</si>
  <si>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</si>
  <si>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</si>
  <si>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</si>
  <si>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</si>
  <si>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</si>
  <si>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</si>
  <si>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</si>
  <si>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</si>
  <si>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</si>
  <si>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</si>
  <si>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</si>
  <si>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</si>
  <si>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</si>
  <si>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</si>
  <si>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</si>
  <si>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</si>
  <si>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</si>
  <si>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</si>
  <si>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</si>
  <si>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</si>
  <si>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</si>
  <si>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</si>
  <si>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</si>
  <si>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</si>
  <si>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</si>
  <si>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</si>
  <si>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</si>
  <si>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</si>
  <si>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</si>
  <si>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</si>
  <si>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</si>
  <si>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</si>
  <si>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</si>
  <si>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</si>
  <si>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</si>
  <si>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</si>
  <si>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</si>
  <si>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</si>
  <si>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</si>
  <si>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</si>
  <si>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</si>
  <si>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</si>
  <si>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</si>
  <si>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</si>
  <si>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</si>
  <si>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</si>
  <si>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</si>
  <si>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</si>
  <si>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</si>
  <si>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</si>
  <si>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</si>
  <si>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</si>
  <si>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</si>
  <si>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</si>
  <si>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</si>
  <si>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</si>
  <si>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</si>
  <si>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</si>
  <si>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</si>
  <si>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</si>
  <si>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</si>
  <si>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</si>
  <si>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</si>
  <si>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</si>
  <si>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</si>
  <si>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</si>
  <si>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</si>
  <si>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</si>
  <si>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</si>
  <si>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</si>
  <si>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</si>
  <si>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</si>
  <si>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</si>
  <si>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</si>
  <si>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</si>
  <si>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</si>
  <si>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</si>
  <si>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</si>
  <si>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</si>
  <si>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</si>
  <si>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</si>
  <si>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</si>
  <si>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</si>
  <si>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</si>
  <si>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</si>
  <si>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</si>
  <si>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</si>
  <si>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</si>
  <si>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</si>
  <si>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</si>
  <si>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</si>
  <si>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</si>
  <si>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</si>
  <si>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</si>
  <si>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</si>
  <si>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</si>
  <si>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</si>
  <si>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</si>
  <si>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</si>
  <si>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</si>
  <si>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</si>
  <si>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</si>
  <si>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</si>
  <si>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</si>
  <si>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</si>
  <si>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</si>
  <si>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</si>
  <si>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</si>
  <si>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</si>
  <si>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</si>
  <si>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</si>
  <si>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</si>
  <si>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</si>
  <si>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</si>
  <si>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</si>
  <si>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</si>
  <si>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</si>
  <si>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</si>
  <si>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</si>
  <si>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</si>
  <si>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</si>
  <si>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</si>
  <si>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</si>
  <si>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</si>
  <si>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</si>
  <si>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</si>
  <si>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</si>
  <si>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</si>
  <si>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</si>
  <si>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</si>
  <si>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</si>
  <si>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</si>
  <si>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</si>
  <si>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</si>
  <si>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</si>
  <si>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</si>
  <si>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</si>
  <si>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</si>
  <si>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</si>
  <si>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</si>
  <si>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</si>
  <si>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</si>
  <si>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</si>
  <si>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</si>
  <si>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</si>
  <si>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</si>
  <si>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</si>
  <si>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</si>
  <si>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</si>
  <si>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</si>
  <si>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</si>
  <si>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</si>
  <si>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</si>
  <si>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</si>
  <si>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</si>
  <si>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</si>
  <si>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</si>
  <si>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</si>
  <si>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</si>
  <si>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</si>
  <si>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</si>
  <si>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</si>
  <si>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</si>
  <si>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</si>
  <si>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</si>
  <si>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</si>
  <si>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</si>
  <si>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</si>
  <si>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</si>
  <si>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</si>
  <si>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</si>
  <si>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</si>
  <si>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</si>
  <si>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</si>
  <si>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</si>
  <si>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</si>
  <si>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</si>
  <si>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</si>
  <si>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</si>
  <si>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</si>
  <si>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</si>
  <si>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</si>
  <si>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</si>
  <si>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</si>
  <si>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</si>
  <si>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</si>
  <si>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</si>
  <si>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</si>
  <si>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</si>
  <si>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</si>
  <si>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</si>
  <si>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</si>
  <si>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</si>
  <si>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</si>
  <si>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</si>
  <si>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</si>
  <si>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</si>
  <si>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</si>
  <si>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</si>
  <si>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</si>
  <si>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</si>
  <si>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</si>
  <si>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</si>
  <si>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</si>
  <si>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</si>
  <si>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</si>
  <si>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</si>
  <si>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</si>
  <si>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</si>
  <si>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</si>
  <si>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</si>
  <si>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</si>
  <si>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</si>
  <si>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</si>
  <si>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</si>
  <si>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</si>
  <si>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</si>
  <si>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</si>
  <si>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</si>
  <si>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</si>
  <si>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</si>
  <si>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</si>
  <si>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</si>
  <si>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</si>
  <si>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</si>
  <si>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</si>
  <si>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</si>
  <si>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</si>
  <si>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</si>
  <si>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</si>
  <si>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</si>
  <si>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</si>
  <si>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</si>
  <si>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</si>
  <si>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</si>
  <si>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</si>
  <si>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</si>
  <si>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</si>
  <si>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</si>
  <si>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</si>
  <si>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</si>
  <si>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</si>
  <si>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</si>
  <si>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</si>
  <si>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</si>
  <si>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</si>
  <si>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</si>
  <si>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</si>
  <si>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</si>
  <si>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</si>
  <si>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</si>
  <si>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</si>
  <si>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</si>
  <si>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</si>
  <si>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</si>
  <si>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</si>
  <si>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</si>
  <si>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</si>
  <si>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</si>
  <si>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</si>
  <si>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</si>
  <si>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</si>
  <si>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</si>
  <si>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</si>
  <si>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</si>
  <si>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</si>
  <si>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</si>
  <si>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</si>
  <si>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</si>
  <si>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</si>
  <si>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</si>
  <si>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</si>
  <si>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</si>
  <si>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</si>
  <si>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</si>
  <si>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</si>
  <si>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</si>
  <si>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</si>
  <si>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</si>
  <si>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</si>
  <si>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</si>
  <si>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</si>
  <si>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</si>
  <si>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</si>
  <si>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</si>
  <si>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</si>
  <si>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</si>
  <si>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</si>
  <si>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</si>
  <si>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</si>
  <si>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</si>
  <si>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</si>
  <si>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</si>
  <si>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</si>
  <si>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</si>
  <si>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</si>
  <si>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</si>
  <si>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</si>
  <si>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</si>
  <si>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</si>
  <si>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</si>
  <si>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</si>
  <si>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</si>
  <si>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</si>
  <si>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</si>
  <si>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</si>
  <si>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</si>
  <si>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</si>
  <si>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</si>
  <si>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</si>
  <si>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</si>
  <si>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</si>
  <si>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</si>
  <si>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</si>
  <si>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</si>
  <si>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</si>
  <si>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</si>
  <si>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</si>
  <si>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</si>
  <si>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</si>
  <si>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</si>
  <si>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</si>
  <si>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</si>
  <si>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</si>
  <si>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</si>
  <si>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</si>
  <si>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</si>
  <si>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</si>
  <si>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</si>
  <si>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</si>
  <si>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</si>
  <si>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</si>
  <si>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</si>
  <si>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</si>
  <si>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</si>
  <si>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</si>
  <si>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</si>
  <si>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</si>
  <si>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</si>
  <si>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</si>
  <si>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</si>
  <si>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</si>
  <si>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</si>
  <si>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</si>
  <si>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</si>
  <si>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</si>
  <si>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</si>
  <si>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</si>
  <si>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</si>
  <si>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</si>
  <si>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</si>
  <si>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</si>
  <si>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</si>
  <si>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</si>
  <si>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</si>
  <si>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</si>
  <si>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</si>
  <si>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</si>
  <si>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</si>
  <si>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</si>
  <si>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</si>
  <si>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</si>
  <si>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</si>
  <si>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</si>
  <si>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</si>
  <si>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</si>
  <si>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</si>
  <si>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</si>
  <si>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</si>
  <si>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</si>
  <si>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</si>
  <si>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</si>
  <si>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</si>
  <si>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</si>
  <si>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</si>
  <si>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</si>
  <si>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</si>
  <si>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</si>
  <si>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</si>
  <si>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</si>
  <si>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</si>
  <si>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</si>
  <si>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</si>
  <si>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</si>
  <si>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</si>
  <si>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</si>
  <si>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</si>
  <si>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</si>
  <si>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</si>
  <si>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</si>
  <si>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</si>
  <si>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</si>
  <si>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</si>
  <si>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</si>
  <si>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</si>
  <si>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</si>
  <si>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</si>
  <si>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</si>
  <si>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</si>
  <si>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</si>
  <si>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</si>
  <si>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</si>
  <si>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</si>
  <si>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</si>
  <si>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</si>
  <si>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</si>
  <si>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</si>
  <si>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</si>
  <si>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</si>
  <si>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</si>
  <si>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</si>
  <si>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</si>
  <si>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</si>
  <si>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</si>
  <si>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</si>
  <si>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</si>
  <si>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</si>
  <si>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</si>
  <si>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</si>
  <si>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</si>
  <si>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</si>
  <si>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</si>
  <si>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</si>
  <si>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</si>
  <si>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</si>
  <si>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</si>
  <si>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</si>
  <si>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</si>
  <si>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</si>
  <si>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</si>
  <si>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</si>
  <si>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</si>
  <si>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</si>
  <si>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</si>
  <si>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</si>
  <si>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</si>
  <si>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</si>
  <si>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</si>
  <si>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</si>
  <si>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</si>
  <si>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</si>
  <si>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</si>
  <si>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</si>
  <si>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</si>
  <si>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</si>
  <si>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</si>
  <si>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</si>
  <si>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</si>
  <si>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</si>
  <si>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</si>
  <si>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</si>
  <si>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</si>
  <si>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</si>
  <si>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</si>
  <si>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</si>
  <si>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</si>
  <si>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</si>
  <si>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</si>
  <si>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</si>
  <si>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</si>
  <si>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</si>
  <si>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</si>
  <si>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</si>
  <si>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</si>
  <si>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</si>
  <si>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</si>
  <si>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</si>
  <si>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</si>
  <si>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</si>
  <si>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</si>
  <si>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</si>
  <si>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</si>
  <si>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</si>
  <si>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</si>
  <si>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</si>
  <si>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</si>
  <si>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</si>
  <si>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</si>
  <si>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</si>
  <si>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</si>
  <si>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</si>
  <si>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</si>
  <si>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</si>
  <si>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</si>
  <si>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</si>
  <si>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</si>
  <si>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</si>
  <si>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</si>
  <si>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</si>
  <si>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</si>
  <si>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</si>
  <si>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</si>
  <si>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</si>
  <si>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</si>
  <si>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</si>
  <si>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</si>
  <si>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</si>
  <si>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</si>
  <si>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</si>
  <si>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</si>
  <si>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</si>
  <si>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</si>
  <si>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</si>
  <si>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</si>
  <si>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</si>
  <si>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</si>
  <si>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</si>
  <si>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</si>
  <si>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</si>
  <si>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</si>
  <si>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</si>
  <si>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</si>
  <si>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</si>
  <si>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</si>
  <si>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</si>
  <si>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</si>
  <si>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</si>
  <si>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</si>
  <si>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</si>
  <si>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</si>
  <si>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</si>
  <si>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</si>
  <si>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</si>
  <si>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</si>
  <si>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</si>
  <si>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</si>
  <si>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</si>
  <si>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</si>
  <si>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</si>
  <si>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</si>
  <si>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</si>
  <si>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</si>
  <si>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</si>
  <si>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</si>
  <si>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</si>
  <si>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</si>
  <si>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</si>
  <si>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</si>
  <si>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</si>
  <si>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</si>
  <si>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</si>
  <si>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</si>
  <si>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</si>
  <si>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</si>
  <si>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</si>
  <si>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</si>
  <si>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</si>
  <si>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</si>
  <si>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</si>
  <si>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</si>
  <si>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</si>
  <si>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</si>
  <si>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</si>
  <si>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</si>
  <si>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</si>
  <si>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</si>
  <si>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</si>
  <si>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</si>
  <si>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</si>
  <si>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</si>
  <si>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</si>
  <si>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</si>
  <si>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</si>
  <si>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</si>
  <si>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</si>
  <si>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</si>
  <si>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</si>
  <si>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</si>
  <si>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</si>
  <si>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</si>
  <si>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</si>
  <si>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</si>
  <si>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</si>
  <si>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</si>
  <si>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</si>
  <si>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</si>
  <si>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</si>
  <si>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</si>
  <si>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</si>
  <si>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</si>
  <si>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</si>
  <si>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</si>
  <si>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</si>
  <si>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</si>
  <si>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</si>
  <si>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</si>
  <si>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</si>
  <si>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</si>
  <si>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</si>
  <si>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</si>
  <si>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</si>
  <si>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</si>
  <si>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</si>
  <si>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</si>
  <si>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</si>
  <si>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</si>
  <si>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</si>
  <si>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</si>
  <si>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</si>
  <si>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</si>
  <si>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</si>
  <si>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</si>
  <si>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</si>
  <si>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</si>
  <si>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</si>
  <si>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</si>
  <si>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</si>
  <si>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</si>
  <si>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</si>
  <si>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</si>
  <si>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</si>
  <si>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</si>
  <si>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</si>
  <si>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</si>
  <si>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</si>
  <si>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</si>
  <si>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</si>
  <si>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</si>
  <si>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</si>
  <si>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</si>
  <si>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</si>
  <si>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</si>
  <si>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</si>
  <si>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</si>
  <si>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</si>
  <si>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</si>
  <si>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</si>
  <si>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</si>
  <si>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</si>
  <si>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</si>
  <si>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</si>
  <si>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</si>
  <si>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</si>
  <si>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</si>
  <si>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</si>
  <si>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</si>
  <si>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</si>
  <si>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</si>
  <si>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</si>
  <si>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</si>
  <si>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</si>
  <si>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</si>
  <si>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</si>
  <si>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</si>
  <si>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</si>
  <si>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</si>
  <si>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</si>
  <si>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</si>
  <si>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</si>
  <si>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</si>
  <si>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</si>
  <si>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</si>
  <si>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</si>
  <si>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</si>
  <si>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</si>
  <si>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</si>
  <si>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</si>
  <si>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</si>
  <si>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</si>
  <si>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</si>
  <si>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</si>
  <si>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</si>
  <si>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</si>
  <si>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</si>
  <si>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</si>
  <si>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</si>
  <si>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</si>
  <si>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</si>
  <si>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</si>
  <si>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</si>
  <si>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</si>
  <si>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</si>
  <si>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</si>
  <si>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</si>
  <si>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</si>
  <si>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</si>
  <si>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</si>
  <si>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</si>
  <si>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</si>
  <si>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</si>
  <si>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</si>
  <si>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</si>
  <si>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</si>
  <si>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</si>
  <si>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</si>
  <si>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</si>
  <si>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</si>
  <si>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</si>
  <si>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</si>
  <si>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</si>
  <si>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</si>
  <si>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</si>
  <si>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</si>
  <si>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</si>
  <si>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</si>
  <si>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</si>
  <si>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</si>
  <si>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</si>
  <si>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</si>
  <si>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</si>
  <si>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</si>
  <si>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</si>
  <si>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</si>
  <si>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</si>
  <si>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</si>
  <si>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</si>
  <si>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</si>
  <si>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</si>
  <si>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</si>
  <si>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</si>
  <si>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</si>
  <si>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</si>
  <si>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</si>
  <si>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</si>
  <si>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</si>
  <si>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</si>
  <si>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</si>
  <si>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</si>
  <si>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</si>
  <si>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</si>
  <si>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</si>
  <si>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</si>
  <si>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</si>
  <si>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</si>
  <si>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</si>
  <si>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</si>
  <si>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</si>
  <si>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</si>
  <si>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</si>
  <si>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</si>
  <si>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</si>
  <si>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</si>
  <si>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</si>
  <si>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</si>
  <si>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</si>
  <si>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</si>
  <si>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</si>
  <si>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</si>
  <si>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</si>
  <si>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</si>
  <si>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</si>
  <si>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</si>
  <si>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</si>
  <si>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</si>
  <si>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</si>
  <si>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</si>
  <si>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</si>
  <si>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</si>
  <si>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</si>
  <si>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</si>
  <si>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</si>
  <si>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</si>
  <si>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</si>
  <si>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</si>
  <si>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</si>
  <si>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</si>
  <si>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</si>
  <si>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</si>
  <si>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</si>
  <si>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</si>
  <si>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</si>
  <si>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</si>
  <si>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</si>
  <si>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</si>
  <si>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</si>
  <si>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</si>
  <si>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</si>
  <si>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</si>
  <si>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</si>
  <si>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</si>
  <si>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</si>
  <si>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</si>
  <si>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</si>
  <si>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</si>
  <si>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</si>
  <si>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</si>
  <si>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</si>
  <si>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</si>
  <si>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</si>
  <si>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</si>
  <si>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</si>
  <si>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</si>
  <si>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</si>
  <si>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</si>
  <si>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</si>
  <si>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</si>
  <si>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</si>
  <si>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</si>
  <si>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</si>
  <si>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</si>
  <si>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</si>
  <si>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</si>
  <si>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</si>
  <si>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</si>
  <si>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</si>
  <si>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</si>
  <si>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</si>
  <si>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</si>
  <si>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</si>
  <si>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</si>
  <si>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</si>
  <si>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</si>
  <si>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</si>
  <si>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</si>
  <si>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</si>
  <si>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</si>
  <si>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</si>
  <si>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</si>
  <si>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</si>
  <si>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</si>
  <si>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</si>
  <si>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</si>
  <si>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</si>
  <si>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</si>
  <si>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</si>
  <si>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</si>
  <si>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</si>
  <si>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</si>
  <si>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</si>
  <si>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</si>
  <si>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</si>
  <si>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</si>
  <si>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</si>
  <si>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</si>
  <si>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</si>
  <si>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</si>
  <si>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</si>
  <si>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</si>
  <si>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</si>
  <si>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</si>
  <si>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</si>
  <si>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</si>
  <si>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</si>
  <si>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</si>
  <si>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</si>
  <si>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</si>
  <si>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</si>
  <si>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</si>
  <si>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</si>
  <si>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</si>
  <si>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</si>
  <si>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</si>
  <si>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</si>
  <si>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</si>
  <si>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</si>
  <si>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</si>
  <si>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</si>
  <si>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</si>
  <si>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</si>
  <si>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</si>
  <si>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</si>
  <si>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</si>
  <si>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</si>
  <si>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</si>
  <si>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</si>
  <si>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</si>
  <si>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</si>
  <si>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</si>
  <si>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</si>
  <si>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</si>
  <si>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</si>
  <si>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</si>
  <si>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</si>
  <si>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</si>
  <si>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</si>
  <si>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</si>
  <si>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</si>
  <si>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</si>
  <si>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</si>
  <si>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</si>
  <si>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</si>
  <si>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</si>
  <si>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</si>
  <si>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</si>
  <si>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</si>
  <si>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</si>
  <si>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</si>
  <si>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</si>
  <si>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</si>
  <si>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</si>
  <si>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</si>
  <si>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</si>
  <si>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</si>
  <si>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</si>
  <si>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</si>
  <si>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</si>
  <si>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</si>
  <si>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</si>
  <si>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</si>
  <si>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</si>
  <si>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</si>
  <si>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</si>
  <si>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</si>
  <si>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</si>
  <si>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</si>
  <si>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</si>
  <si>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</si>
  <si>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</si>
  <si>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</si>
  <si>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</si>
  <si>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</si>
  <si>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</si>
  <si>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</si>
  <si>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</si>
  <si>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</si>
  <si>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</si>
  <si>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</si>
  <si>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</si>
  <si>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</si>
  <si>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</si>
  <si>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</si>
  <si>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</si>
  <si>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</si>
  <si>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</si>
  <si>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</si>
  <si>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</si>
  <si>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</si>
  <si>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</si>
  <si>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</si>
  <si>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</si>
  <si>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</si>
  <si>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</si>
  <si>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</si>
  <si>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</si>
  <si>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</si>
  <si>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</si>
  <si>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</si>
  <si>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</si>
  <si>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</si>
  <si>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</si>
  <si>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</si>
  <si>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</si>
  <si>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</si>
  <si>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</si>
  <si>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</si>
  <si>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</si>
  <si>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</si>
  <si>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</si>
  <si>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</si>
  <si>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</si>
  <si>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</si>
  <si>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</si>
  <si>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</si>
  <si>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</si>
  <si>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</si>
  <si>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</si>
  <si>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</si>
  <si>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</si>
  <si>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</si>
  <si>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</si>
  <si>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</si>
  <si>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</si>
  <si>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</si>
  <si>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</si>
  <si>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</si>
  <si>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</si>
  <si>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</si>
  <si>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</si>
  <si>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</si>
  <si>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</si>
  <si>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</si>
  <si>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</si>
  <si>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</si>
  <si>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</si>
  <si>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</si>
  <si>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</si>
  <si>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</si>
  <si>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</si>
  <si>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</si>
  <si>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</si>
  <si>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</si>
  <si>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</si>
  <si>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</si>
  <si>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</si>
  <si>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</si>
  <si>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</si>
  <si>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</si>
  <si>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</si>
  <si>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</si>
  <si>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</si>
  <si>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</si>
  <si>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</si>
  <si>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</si>
  <si>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</si>
  <si>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</si>
  <si>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</si>
  <si>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</si>
  <si>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</si>
  <si>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</si>
  <si>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</si>
  <si>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</si>
  <si>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</si>
  <si>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</si>
  <si>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</si>
  <si>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</si>
  <si>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</si>
  <si>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</si>
  <si>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</si>
  <si>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</si>
  <si>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</si>
  <si>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</si>
  <si>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</si>
  <si>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</si>
  <si>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</si>
  <si>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</si>
  <si>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</si>
  <si>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</si>
  <si>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</si>
  <si>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</si>
  <si>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</si>
  <si>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</si>
  <si>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</si>
  <si>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</si>
  <si>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</si>
  <si>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</si>
  <si>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</si>
  <si>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</si>
  <si>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</si>
  <si>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</si>
  <si>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</si>
  <si>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</si>
  <si>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</si>
  <si>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</si>
  <si>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</si>
  <si>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</si>
  <si>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</si>
  <si>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</si>
  <si>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</si>
  <si>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</si>
  <si>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</si>
  <si>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</si>
  <si>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</si>
  <si>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</si>
  <si>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</si>
  <si>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</si>
  <si>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</si>
  <si>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</si>
  <si>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</si>
  <si>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</si>
  <si>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</si>
  <si>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</si>
  <si>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</si>
  <si>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</si>
  <si>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</si>
  <si>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</si>
  <si>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</si>
  <si>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</si>
  <si>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</si>
  <si>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</si>
  <si>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</si>
  <si>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</si>
  <si>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</si>
  <si>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</si>
  <si>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</si>
  <si>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</si>
  <si>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</si>
  <si>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</si>
  <si>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</si>
  <si>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</si>
  <si>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</si>
  <si>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</si>
  <si>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</si>
  <si>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</si>
  <si>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</si>
  <si>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</si>
  <si>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</si>
  <si>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</si>
  <si>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</si>
  <si>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</si>
  <si>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</si>
  <si>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</si>
  <si>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</si>
  <si>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</si>
  <si>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</si>
  <si>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</si>
  <si>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</si>
  <si>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</si>
  <si>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</si>
  <si>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</si>
  <si>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</si>
  <si>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</si>
  <si>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</si>
  <si>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</si>
  <si>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</si>
  <si>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</si>
  <si>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</si>
  <si>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</si>
  <si>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</si>
  <si>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</si>
  <si>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</si>
  <si>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</si>
  <si>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</si>
  <si>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</si>
  <si>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</si>
  <si>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</si>
  <si>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</si>
  <si>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</si>
  <si>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</si>
  <si>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</si>
  <si>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</si>
  <si>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</si>
  <si>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</si>
  <si>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</si>
  <si>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</si>
  <si>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</si>
  <si>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</si>
  <si>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</si>
  <si>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</si>
  <si>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</si>
  <si>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</si>
  <si>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</si>
  <si>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</si>
  <si>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</si>
  <si>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</si>
  <si>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</si>
  <si>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</si>
  <si>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</si>
  <si>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</si>
  <si>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</si>
  <si>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</si>
  <si>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</si>
  <si>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</si>
  <si>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</si>
  <si>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</si>
  <si>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</si>
  <si>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</si>
  <si>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</si>
  <si>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</si>
  <si>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</si>
  <si>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</si>
  <si>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</si>
  <si>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</si>
  <si>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</si>
  <si>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</si>
  <si>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</si>
  <si>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</si>
  <si>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</si>
  <si>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</si>
  <si>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</si>
  <si>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</si>
  <si>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</si>
  <si>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</si>
  <si>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</si>
  <si>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</si>
  <si>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</si>
  <si>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</si>
  <si>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</si>
  <si>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</si>
  <si>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</si>
  <si>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</si>
  <si>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</si>
  <si>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</si>
  <si>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</si>
  <si>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</si>
  <si>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</si>
  <si>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</si>
  <si>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</si>
  <si>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</si>
  <si>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</si>
  <si>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</si>
  <si>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</si>
  <si>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</si>
  <si>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</si>
  <si>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</si>
  <si>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</si>
  <si>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</si>
  <si>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</si>
  <si>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</si>
  <si>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</si>
  <si>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</si>
  <si>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</si>
  <si>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</si>
  <si>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</si>
  <si>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</si>
  <si>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</si>
  <si>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</si>
  <si>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</si>
  <si>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</si>
  <si>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</si>
  <si>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</si>
  <si>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</si>
  <si>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</si>
  <si>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</si>
  <si>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</si>
  <si>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</si>
  <si>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</si>
  <si>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</si>
  <si>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</si>
  <si>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</si>
  <si>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</si>
  <si>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</si>
  <si>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</si>
  <si>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</si>
  <si>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</si>
  <si>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</si>
  <si>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</si>
  <si>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</si>
  <si>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</si>
  <si>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</si>
  <si>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</si>
  <si>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</si>
  <si>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</si>
  <si>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</si>
  <si>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</si>
  <si>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</si>
  <si>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</si>
  <si>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</si>
  <si>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</si>
  <si>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</si>
  <si>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</si>
  <si>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</si>
  <si>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</si>
  <si>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</si>
  <si>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</si>
  <si>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</si>
  <si>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</si>
  <si>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</si>
  <si>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</si>
  <si>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</si>
  <si>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</si>
  <si>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</si>
  <si>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</si>
  <si>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</si>
  <si>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</si>
  <si>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</si>
  <si>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</si>
  <si>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</si>
  <si>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</si>
  <si>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</si>
  <si>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</si>
  <si>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</si>
  <si>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</si>
  <si>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</si>
  <si>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</si>
  <si>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</si>
  <si>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</si>
  <si>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</si>
  <si>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</si>
  <si>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</si>
  <si>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</si>
  <si>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</si>
  <si>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</si>
  <si>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</si>
  <si>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</si>
  <si>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</si>
  <si>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</si>
  <si>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</si>
  <si>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</si>
  <si>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</si>
  <si>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</si>
  <si>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</si>
  <si>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</si>
  <si>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</si>
  <si>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</si>
  <si>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</si>
  <si>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</si>
  <si>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</si>
  <si>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</si>
  <si>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</si>
  <si>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</si>
  <si>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</si>
  <si>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</si>
  <si>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</si>
  <si>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</si>
  <si>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</si>
  <si>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</si>
  <si>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</si>
  <si>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</si>
  <si>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</si>
  <si>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</si>
  <si>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</si>
  <si>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</si>
  <si>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</si>
  <si>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</si>
  <si>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</si>
  <si>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</si>
  <si>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</si>
  <si>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</si>
  <si>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</si>
  <si>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</si>
  <si>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</si>
  <si>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</si>
  <si>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</si>
  <si>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</si>
  <si>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</si>
  <si>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</si>
  <si>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</si>
  <si>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</si>
  <si>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</si>
  <si>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</si>
  <si>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</si>
  <si>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</si>
  <si>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</si>
  <si>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</si>
  <si>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</si>
  <si>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</si>
  <si>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</si>
  <si>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</si>
  <si>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</si>
  <si>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</si>
  <si>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</si>
  <si>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</si>
  <si>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</si>
  <si>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</si>
  <si>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</si>
  <si>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</si>
  <si>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</si>
  <si>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</si>
  <si>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</si>
  <si>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</si>
  <si>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</si>
  <si>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</si>
  <si>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</si>
  <si>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</si>
  <si>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</si>
  <si>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</si>
  <si>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</si>
  <si>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</si>
  <si>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</si>
  <si>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</si>
  <si>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</si>
  <si>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</si>
  <si>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</si>
  <si>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</si>
  <si>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</si>
  <si>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</si>
  <si>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BT1055</t>
  </si>
  <si>
    <t>HANLAND</t>
  </si>
  <si>
    <t>BT1075/22</t>
  </si>
  <si>
    <t>WYKROMET Sp. Z.o.o. (POLWOOD)</t>
  </si>
  <si>
    <t>310 Nm-15 krpm</t>
  </si>
  <si>
    <t>LMWA002</t>
  </si>
  <si>
    <t>XFWA002</t>
  </si>
  <si>
    <t>BT2685</t>
  </si>
  <si>
    <t>BT2085/32</t>
  </si>
  <si>
    <t>LINEX WOLF srl</t>
  </si>
  <si>
    <t>23 kw-6 krpm</t>
  </si>
  <si>
    <t>LMWA001</t>
  </si>
  <si>
    <t>XFWA001</t>
  </si>
  <si>
    <t>BT1785</t>
  </si>
  <si>
    <t>BT1785/27</t>
  </si>
  <si>
    <t>OFFICINA MECCANICA VERCELLESE</t>
  </si>
  <si>
    <t>LMWA005</t>
  </si>
  <si>
    <t>XFWA004</t>
  </si>
  <si>
    <t>BT8555</t>
  </si>
  <si>
    <t>BT8555/15</t>
  </si>
  <si>
    <t>ELITAL S.r.l.</t>
  </si>
  <si>
    <t>AV166</t>
  </si>
  <si>
    <t>L.A.M. STILE (SALVAS SUB S.p.A.)</t>
  </si>
  <si>
    <t>LMZA001</t>
  </si>
  <si>
    <t>XFZA001</t>
  </si>
  <si>
    <t>OMRON</t>
  </si>
  <si>
    <t>Brasil</t>
  </si>
  <si>
    <t>NANJING AUTO FORGING COMPANY (SICHUAN CHANGZHENG MACHINE TOOL GROUP CO. LTD.)</t>
  </si>
  <si>
    <t>LMZA002</t>
  </si>
  <si>
    <t>3A-RT</t>
  </si>
  <si>
    <t>Zaklad Tworzyw Sztucznych ARTGOS S.A.</t>
  </si>
  <si>
    <t>LMZA003</t>
  </si>
  <si>
    <t>XFZA002</t>
  </si>
  <si>
    <t>-Rotating table</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</si>
  <si>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</si>
  <si>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</si>
  <si>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</si>
  <si>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</si>
  <si>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</si>
  <si>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</si>
  <si>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</si>
  <si>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</si>
  <si>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</si>
  <si>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</si>
  <si>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</si>
  <si>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</si>
  <si>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</si>
  <si>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</si>
  <si>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</si>
  <si>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SOPRANO METALURGICA LTDA</t>
  </si>
  <si>
    <t>LMZA011</t>
  </si>
  <si>
    <t>BIRKENSTOCK GmbH ( ALSA GmbH )</t>
  </si>
  <si>
    <t>LMZA012</t>
  </si>
  <si>
    <t>OVERSTAMPI S.r.l. ( MATER )</t>
  </si>
  <si>
    <t>LMZA013</t>
  </si>
  <si>
    <t>TAFIME MEXICO, S.A. DE C.V( MATER )</t>
  </si>
  <si>
    <t>LMZA014</t>
  </si>
  <si>
    <t>AD TECNO di Airoldi Davide</t>
  </si>
  <si>
    <t>LMZA015</t>
  </si>
  <si>
    <t>BERSANO CARLO S.a.s.</t>
  </si>
  <si>
    <t>LMZA016</t>
  </si>
  <si>
    <t>OVERSTAMPI S.r.l.</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</si>
  <si>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</si>
  <si>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</si>
  <si>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</si>
  <si>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</si>
  <si>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</si>
  <si>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</si>
  <si>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</si>
  <si>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</si>
  <si>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</si>
  <si>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</si>
  <si>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</si>
  <si>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</si>
  <si>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</si>
  <si>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</si>
  <si>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</si>
  <si>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</si>
  <si>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</si>
  <si>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</si>
  <si>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</si>
  <si>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</si>
  <si>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</si>
  <si>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</si>
  <si>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</si>
  <si>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</si>
  <si>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</si>
  <si>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</si>
  <si>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</si>
  <si>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</si>
  <si>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</si>
  <si>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</si>
  <si>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</si>
  <si>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</si>
  <si>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</si>
  <si>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</si>
  <si>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</si>
  <si>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</si>
  <si>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</si>
  <si>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</si>
  <si>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</si>
  <si>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</si>
  <si>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</si>
  <si>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</si>
  <si>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</si>
  <si>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</si>
  <si>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</si>
  <si>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</si>
  <si>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</si>
  <si>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</si>
  <si>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</si>
  <si>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</si>
  <si>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</si>
  <si>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</si>
  <si>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</si>
  <si>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</si>
  <si>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</si>
  <si>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</si>
  <si>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</si>
  <si>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</si>
  <si>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</si>
  <si>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</si>
  <si>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</si>
  <si>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</si>
  <si>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</si>
  <si>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</si>
  <si>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</si>
  <si>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</si>
  <si>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</si>
  <si>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</si>
  <si>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</si>
  <si>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</si>
  <si>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</si>
  <si>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</si>
  <si>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</si>
  <si>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</si>
  <si>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</si>
  <si>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</si>
  <si>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</si>
  <si>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</si>
  <si>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</si>
  <si>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</si>
  <si>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</si>
  <si>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</si>
  <si>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</si>
  <si>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</si>
  <si>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</si>
  <si>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</si>
  <si>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</si>
  <si>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</si>
  <si>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</si>
  <si>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</si>
  <si>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</si>
  <si>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</si>
  <si>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</si>
  <si>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</si>
  <si>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</si>
  <si>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</si>
  <si>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</si>
  <si>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</si>
  <si>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</si>
  <si>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</si>
  <si>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</si>
  <si>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</si>
  <si>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</si>
  <si>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</si>
  <si>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</si>
  <si>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</si>
  <si>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</si>
  <si>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</si>
  <si>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</si>
  <si>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</si>
  <si>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</si>
  <si>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</si>
  <si>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</si>
  <si>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NUOVA RADICCHI S.r.l.</t>
  </si>
  <si>
    <t>HS664</t>
  </si>
  <si>
    <t>Customer!</t>
  </si>
  <si>
    <t>GROSSO MARCO S.r.l.</t>
  </si>
  <si>
    <t>-MCAPD/7 Electropneumatic rotary table A0-90 C-8 positions
-MCART/25 Automatic pallet loader with 16 positions</t>
  </si>
  <si>
    <t>MCAPD/7</t>
  </si>
  <si>
    <t>MCART/25</t>
  </si>
  <si>
    <t>LMHA030</t>
  </si>
  <si>
    <t>Sichuan Jiuzhou Electric Group Co. Ltd.</t>
  </si>
  <si>
    <t>LMHA029</t>
  </si>
  <si>
    <t>VOLKER HAPPE WERKZEUGBAU</t>
  </si>
  <si>
    <t>LMHA034</t>
  </si>
  <si>
    <t>SIDERVAL S.p.A.</t>
  </si>
  <si>
    <t>LMHB001</t>
  </si>
  <si>
    <t>BIRKENSTOCK GmbH</t>
  </si>
  <si>
    <t>LMHB002</t>
  </si>
  <si>
    <t>O.M.C.S. di Mora M. &amp; G. S.n.c.</t>
  </si>
  <si>
    <t>LMHB004</t>
  </si>
  <si>
    <t>NUOVA STAMOR S.r.l.</t>
  </si>
  <si>
    <t>LMHB008</t>
  </si>
  <si>
    <t>FORTELL s.r.o.</t>
  </si>
  <si>
    <t>LMHB010</t>
  </si>
  <si>
    <t>LECOT</t>
  </si>
  <si>
    <t>LMHB009</t>
  </si>
  <si>
    <t>ELPROTEC GmbH</t>
  </si>
  <si>
    <t>LMHB011</t>
  </si>
  <si>
    <t>VALNERI E FRIGERIO S.r.l.</t>
  </si>
  <si>
    <t>LMHB012</t>
  </si>
  <si>
    <t>PSA PEUGEOT CITROEN</t>
  </si>
  <si>
    <t>LMHB006</t>
  </si>
  <si>
    <t>ASSOCAM SCUOLA CAMERANA</t>
  </si>
  <si>
    <t>LMHB013</t>
  </si>
  <si>
    <t>JIANGYIN DONG RUI DIE &amp; MOLD</t>
  </si>
  <si>
    <t>LMHB015</t>
  </si>
  <si>
    <t>LMHB022</t>
  </si>
  <si>
    <t>STIL STAMPI S.n.c.</t>
  </si>
  <si>
    <t>LMHB017</t>
  </si>
  <si>
    <t>RAYMOND BARRE' S.A.</t>
  </si>
  <si>
    <t>LMHB018</t>
  </si>
  <si>
    <t>ERREDUE PROTOTIPI Srl</t>
  </si>
  <si>
    <t>LMHB020</t>
  </si>
  <si>
    <t>A.D. TECNO (AIROLDI)</t>
  </si>
  <si>
    <t>LMHB023</t>
  </si>
  <si>
    <t>ASFOR SP.J.</t>
  </si>
  <si>
    <t>LMHB031</t>
  </si>
  <si>
    <t>LMHB021</t>
  </si>
  <si>
    <t>INDUCORTE LDA</t>
  </si>
  <si>
    <t>LMHB027</t>
  </si>
  <si>
    <t>EUSKOCAM SYSTEM S.L.</t>
  </si>
  <si>
    <t>LMHB024</t>
  </si>
  <si>
    <t>ONORATO MODELLI di Celi Onorato</t>
  </si>
  <si>
    <t>LMHB030</t>
  </si>
  <si>
    <t>MIET - MOSCOW INSTITUTE ELECTRONIC TECHNICS</t>
  </si>
  <si>
    <t>LMHB025</t>
  </si>
  <si>
    <t>DE.MO.TEC. S.r.l. (Ex FASOLI)</t>
  </si>
  <si>
    <t>LMHB028</t>
  </si>
  <si>
    <t>LMHB026</t>
  </si>
  <si>
    <t>SAN MIRO Srl</t>
  </si>
  <si>
    <t>LMHB029</t>
  </si>
  <si>
    <t>CREAZIONI FALASCO</t>
  </si>
  <si>
    <t>RESTA MOULD Srl</t>
  </si>
  <si>
    <t>LMHB032</t>
  </si>
  <si>
    <t>ZHEJIANG LAIFU MOULD CO. LTD</t>
  </si>
  <si>
    <t>LMHB034</t>
  </si>
  <si>
    <t xml:space="preserve"> IMTE</t>
  </si>
  <si>
    <t>LMHB033</t>
  </si>
  <si>
    <t>LOTTI EXPORT S.r.l.</t>
  </si>
  <si>
    <t>LMHB037</t>
  </si>
  <si>
    <t>CORTI FERMO &amp; FIGLI</t>
  </si>
  <si>
    <t>LMHB035</t>
  </si>
  <si>
    <t>LMHB036</t>
  </si>
  <si>
    <t>LMHB039</t>
  </si>
  <si>
    <t>WEST LABS Ltd.</t>
  </si>
  <si>
    <t>LMHB040</t>
  </si>
  <si>
    <t>MECHATRONIKA LLC</t>
  </si>
  <si>
    <t>LMHB041</t>
  </si>
  <si>
    <t>LMHB042</t>
  </si>
  <si>
    <t>AG STAMPI S.n.c.</t>
  </si>
  <si>
    <t>LMHB043</t>
  </si>
  <si>
    <t>FAMOLDE</t>
  </si>
  <si>
    <t>LMHB044</t>
  </si>
  <si>
    <t>Plastic Factory COBI S.A.</t>
  </si>
  <si>
    <t>LMHB048</t>
  </si>
  <si>
    <t>LMHB068</t>
  </si>
  <si>
    <t>MARIO MOLINA S.r.l.</t>
  </si>
  <si>
    <t>LMHB056</t>
  </si>
  <si>
    <t>LMHB057</t>
  </si>
  <si>
    <t>LMHB058</t>
  </si>
  <si>
    <t>XI'AN AVIO XAE ENGINE AERO COMPONENTS CO.LTD</t>
  </si>
  <si>
    <t>LMHB059</t>
  </si>
  <si>
    <t>LMHB061</t>
  </si>
  <si>
    <t>LMHB062</t>
  </si>
  <si>
    <t>XI'AN AVIO XAE ENGINE AERO COMPONENTS CO. LTD.</t>
  </si>
  <si>
    <t>LMHB060</t>
  </si>
  <si>
    <t>LMHB063</t>
  </si>
  <si>
    <t>LMHB064</t>
  </si>
  <si>
    <t>LMHB065</t>
  </si>
  <si>
    <t>LMHB066</t>
  </si>
  <si>
    <t>LMHB067</t>
  </si>
  <si>
    <t>LMHB0001</t>
  </si>
  <si>
    <t>LMHB0002</t>
  </si>
  <si>
    <t>LMHB0003</t>
  </si>
  <si>
    <t>TEKART TRADING</t>
  </si>
  <si>
    <t>LMHB0004</t>
  </si>
  <si>
    <t>SAFORM Kazimierz Saternus</t>
  </si>
  <si>
    <t>LMHB0005</t>
  </si>
  <si>
    <t>LMHB0006</t>
  </si>
  <si>
    <t>ASFOR POZNANSKI SP.J</t>
  </si>
  <si>
    <t>LMHB0007</t>
  </si>
  <si>
    <t>LMHB0008</t>
  </si>
  <si>
    <t>MODA</t>
  </si>
  <si>
    <t>LMHB0010</t>
  </si>
  <si>
    <t>O.M.V.</t>
  </si>
  <si>
    <t>LMHB0009</t>
  </si>
  <si>
    <t>SIDERVAL</t>
  </si>
  <si>
    <t>LMHB0011</t>
  </si>
  <si>
    <t>CORTI FERMO</t>
  </si>
  <si>
    <t>LMHB0012</t>
  </si>
  <si>
    <t>TECNE 90</t>
  </si>
  <si>
    <t>LMHB0013</t>
  </si>
  <si>
    <t>CHETTA</t>
  </si>
  <si>
    <t>LMHB0014</t>
  </si>
  <si>
    <t>VIEMME</t>
  </si>
  <si>
    <t>LMHB0016</t>
  </si>
  <si>
    <t>CAESAR GUERINI S.r.l.</t>
  </si>
  <si>
    <t>LMHB0017</t>
  </si>
  <si>
    <t>LMHB0018</t>
  </si>
  <si>
    <t>NOMEC 92</t>
  </si>
  <si>
    <t>LMHB0019</t>
  </si>
  <si>
    <t>Y2D41x</t>
  </si>
  <si>
    <t>Y2D</t>
  </si>
  <si>
    <t>Semo</t>
  </si>
  <si>
    <t>LMMA001</t>
  </si>
  <si>
    <t>XFLA001</t>
  </si>
  <si>
    <t>Y2D41</t>
  </si>
  <si>
    <t>Duarte</t>
  </si>
  <si>
    <t>LMMA002</t>
  </si>
  <si>
    <t>XFLA002</t>
  </si>
  <si>
    <t>Y2D418.008/009</t>
  </si>
  <si>
    <t>ZIMBARDI</t>
  </si>
  <si>
    <t>LMMA004</t>
  </si>
  <si>
    <t>XFLA003</t>
  </si>
  <si>
    <t>Y2D418.010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</si>
</sst>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0"/>
      <color rgb="FFFF0000"/>
      <name val="Calibri"/>
      <family val="2"/>
      <scheme val="minor"/>
    </font>
    <font>
      <sz val="8"/>
      <name val="Calibri"/>
      <family val="2"/>
      <scheme val="minor"/>
    </font>
    <font>
      <sz val="10"/>
      <color theme="1"/>
      <name val="Calibri"/>
      <family val="2"/>
      <scheme val="minor"/>
    </font>
    <font>
      <sz val="10"/>
      <color theme="9" tint="-0.249977111117893"/>
      <name val="Segoe UI"/>
      <family val="2"/>
    </font>
    <font>
      <sz val="10"/>
      <color rgb="FFC00000"/>
      <name val="Segoe UI"/>
      <family val="2"/>
    </font>
    <font>
      <sz val="10"/>
      <color theme="9" tint="-0.249977111117893"/>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165" fontId="1" fillId="3" borderId="0" xfId="2" applyNumberFormat="1" applyFill="1" applyAlignment="1" applyProtection="1">
      <alignment horizontal="center" vertical="center"/>
      <protection hidden="1"/>
    </xf>
    <xf numFmtId="0" fontId="23" fillId="3" borderId="0" xfId="0" applyFont="1" applyFill="1" applyAlignment="1">
      <alignment horizontal="center" vertical="center"/>
    </xf>
    <xf numFmtId="0" fontId="23" fillId="3" borderId="0" xfId="0" applyFont="1" applyFill="1" applyAlignment="1">
      <alignment horizontal="lef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xf numFmtId="0" fontId="25" fillId="3" borderId="0" xfId="0" applyFont="1" applyFill="1" applyAlignment="1">
      <alignment horizontal="center" vertical="center"/>
    </xf>
    <xf numFmtId="0" fontId="25" fillId="3" borderId="0" xfId="0" applyFont="1" applyFill="1" applyAlignment="1">
      <alignment horizontal="left" vertical="center"/>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28"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724" activePane="bottomLeft" state="frozen"/>
      <selection pane="bottomLeft" activeCell="C743" sqref="C743"/>
    </sheetView>
  </sheetViews>
  <sheetFormatPr defaultColWidth="9.140625" defaultRowHeight="14.25" customHeight="1" outlineLevelCol="2" x14ac:dyDescent="0.25"/>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2" t="s">
        <v>94</v>
      </c>
      <c r="CR1" s="27" t="s">
        <v>95</v>
      </c>
      <c r="CS1" s="27" t="s">
        <v>96</v>
      </c>
    </row>
    <row r="2" spans="1:97" s="11" customFormat="1" ht="21.75" customHeight="1" x14ac:dyDescent="0.25">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x14ac:dyDescent="0.25">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x14ac:dyDescent="0.25">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x14ac:dyDescent="0.25">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x14ac:dyDescent="0.25">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x14ac:dyDescent="0.25">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x14ac:dyDescent="0.25">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x14ac:dyDescent="0.25">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x14ac:dyDescent="0.25">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x14ac:dyDescent="0.25">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x14ac:dyDescent="0.25">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x14ac:dyDescent="0.25">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x14ac:dyDescent="0.25">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x14ac:dyDescent="0.25">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x14ac:dyDescent="0.25">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x14ac:dyDescent="0.25">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x14ac:dyDescent="0.25">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x14ac:dyDescent="0.25">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x14ac:dyDescent="0.25">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x14ac:dyDescent="0.25">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x14ac:dyDescent="0.25">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x14ac:dyDescent="0.25">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x14ac:dyDescent="0.25">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x14ac:dyDescent="0.25">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x14ac:dyDescent="0.25">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x14ac:dyDescent="0.25">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x14ac:dyDescent="0.25">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x14ac:dyDescent="0.25">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x14ac:dyDescent="0.25">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x14ac:dyDescent="0.25">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x14ac:dyDescent="0.25">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x14ac:dyDescent="0.25">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x14ac:dyDescent="0.25">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x14ac:dyDescent="0.25">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x14ac:dyDescent="0.25">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x14ac:dyDescent="0.25">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x14ac:dyDescent="0.25">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x14ac:dyDescent="0.25">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x14ac:dyDescent="0.25">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x14ac:dyDescent="0.25">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x14ac:dyDescent="0.25">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x14ac:dyDescent="0.25">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x14ac:dyDescent="0.25">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x14ac:dyDescent="0.25">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x14ac:dyDescent="0.25">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x14ac:dyDescent="0.25">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x14ac:dyDescent="0.25">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x14ac:dyDescent="0.25">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x14ac:dyDescent="0.25">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x14ac:dyDescent="0.25">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x14ac:dyDescent="0.25">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x14ac:dyDescent="0.25">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x14ac:dyDescent="0.25">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x14ac:dyDescent="0.25">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x14ac:dyDescent="0.25">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x14ac:dyDescent="0.25">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x14ac:dyDescent="0.25">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x14ac:dyDescent="0.25">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x14ac:dyDescent="0.25">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x14ac:dyDescent="0.25">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x14ac:dyDescent="0.25">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x14ac:dyDescent="0.25">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x14ac:dyDescent="0.25">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x14ac:dyDescent="0.25">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x14ac:dyDescent="0.25">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x14ac:dyDescent="0.25">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x14ac:dyDescent="0.25">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x14ac:dyDescent="0.25">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x14ac:dyDescent="0.25">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x14ac:dyDescent="0.25">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x14ac:dyDescent="0.25">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x14ac:dyDescent="0.25">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x14ac:dyDescent="0.25">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x14ac:dyDescent="0.25">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x14ac:dyDescent="0.25">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x14ac:dyDescent="0.25">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x14ac:dyDescent="0.25">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x14ac:dyDescent="0.25">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x14ac:dyDescent="0.25">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x14ac:dyDescent="0.25">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x14ac:dyDescent="0.25">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x14ac:dyDescent="0.25">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x14ac:dyDescent="0.25">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x14ac:dyDescent="0.25">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x14ac:dyDescent="0.25">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x14ac:dyDescent="0.25">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x14ac:dyDescent="0.25">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x14ac:dyDescent="0.25">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x14ac:dyDescent="0.25">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x14ac:dyDescent="0.25">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x14ac:dyDescent="0.25">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x14ac:dyDescent="0.25">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x14ac:dyDescent="0.25">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x14ac:dyDescent="0.25">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x14ac:dyDescent="0.25">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x14ac:dyDescent="0.25">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x14ac:dyDescent="0.25">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x14ac:dyDescent="0.25">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x14ac:dyDescent="0.25">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x14ac:dyDescent="0.25">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x14ac:dyDescent="0.25">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x14ac:dyDescent="0.25">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x14ac:dyDescent="0.25">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x14ac:dyDescent="0.25">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x14ac:dyDescent="0.25">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x14ac:dyDescent="0.25">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x14ac:dyDescent="0.25">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x14ac:dyDescent="0.25">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x14ac:dyDescent="0.25">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x14ac:dyDescent="0.25">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x14ac:dyDescent="0.25">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x14ac:dyDescent="0.25">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x14ac:dyDescent="0.25">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x14ac:dyDescent="0.25">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x14ac:dyDescent="0.25">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x14ac:dyDescent="0.25">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x14ac:dyDescent="0.25">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x14ac:dyDescent="0.25">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x14ac:dyDescent="0.25">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x14ac:dyDescent="0.25">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x14ac:dyDescent="0.25">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x14ac:dyDescent="0.25">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x14ac:dyDescent="0.25">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x14ac:dyDescent="0.25">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x14ac:dyDescent="0.25">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x14ac:dyDescent="0.25">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x14ac:dyDescent="0.25">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x14ac:dyDescent="0.25">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x14ac:dyDescent="0.25">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x14ac:dyDescent="0.25">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x14ac:dyDescent="0.25">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x14ac:dyDescent="0.25">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x14ac:dyDescent="0.25">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x14ac:dyDescent="0.25">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x14ac:dyDescent="0.25">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x14ac:dyDescent="0.25">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x14ac:dyDescent="0.25">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x14ac:dyDescent="0.25">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x14ac:dyDescent="0.25">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x14ac:dyDescent="0.25">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x14ac:dyDescent="0.25">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x14ac:dyDescent="0.25">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x14ac:dyDescent="0.25">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x14ac:dyDescent="0.25">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x14ac:dyDescent="0.25">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x14ac:dyDescent="0.25">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x14ac:dyDescent="0.25">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x14ac:dyDescent="0.25">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x14ac:dyDescent="0.25">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x14ac:dyDescent="0.25">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x14ac:dyDescent="0.25">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x14ac:dyDescent="0.25">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x14ac:dyDescent="0.25">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x14ac:dyDescent="0.25">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x14ac:dyDescent="0.25">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x14ac:dyDescent="0.25">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x14ac:dyDescent="0.25">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x14ac:dyDescent="0.25">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x14ac:dyDescent="0.25">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x14ac:dyDescent="0.25">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x14ac:dyDescent="0.25">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x14ac:dyDescent="0.25">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x14ac:dyDescent="0.25">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x14ac:dyDescent="0.25">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x14ac:dyDescent="0.25">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x14ac:dyDescent="0.25">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x14ac:dyDescent="0.25">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x14ac:dyDescent="0.25">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x14ac:dyDescent="0.25">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x14ac:dyDescent="0.25">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x14ac:dyDescent="0.25">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x14ac:dyDescent="0.25">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x14ac:dyDescent="0.25">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x14ac:dyDescent="0.25">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x14ac:dyDescent="0.25">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x14ac:dyDescent="0.25">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x14ac:dyDescent="0.25">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x14ac:dyDescent="0.25">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x14ac:dyDescent="0.25">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x14ac:dyDescent="0.25">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x14ac:dyDescent="0.25">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x14ac:dyDescent="0.25">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x14ac:dyDescent="0.25">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x14ac:dyDescent="0.25">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x14ac:dyDescent="0.25">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x14ac:dyDescent="0.25">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x14ac:dyDescent="0.25">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x14ac:dyDescent="0.25">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x14ac:dyDescent="0.25">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x14ac:dyDescent="0.25">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x14ac:dyDescent="0.25">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x14ac:dyDescent="0.25">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x14ac:dyDescent="0.25">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x14ac:dyDescent="0.25">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x14ac:dyDescent="0.25">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x14ac:dyDescent="0.25">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x14ac:dyDescent="0.25">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x14ac:dyDescent="0.25">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x14ac:dyDescent="0.25">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x14ac:dyDescent="0.25">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x14ac:dyDescent="0.25">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x14ac:dyDescent="0.25">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x14ac:dyDescent="0.25">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x14ac:dyDescent="0.25">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x14ac:dyDescent="0.25">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x14ac:dyDescent="0.25">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x14ac:dyDescent="0.25">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x14ac:dyDescent="0.25">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x14ac:dyDescent="0.25">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x14ac:dyDescent="0.25">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x14ac:dyDescent="0.25">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x14ac:dyDescent="0.25">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x14ac:dyDescent="0.25">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x14ac:dyDescent="0.25">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x14ac:dyDescent="0.25">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x14ac:dyDescent="0.25">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x14ac:dyDescent="0.25">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x14ac:dyDescent="0.25">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x14ac:dyDescent="0.25">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x14ac:dyDescent="0.25">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x14ac:dyDescent="0.25">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x14ac:dyDescent="0.25">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x14ac:dyDescent="0.25">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x14ac:dyDescent="0.25">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x14ac:dyDescent="0.25">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x14ac:dyDescent="0.25">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x14ac:dyDescent="0.25">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x14ac:dyDescent="0.25">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x14ac:dyDescent="0.25">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x14ac:dyDescent="0.25">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x14ac:dyDescent="0.25">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x14ac:dyDescent="0.25">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x14ac:dyDescent="0.25">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x14ac:dyDescent="0.25">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x14ac:dyDescent="0.25">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x14ac:dyDescent="0.25">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x14ac:dyDescent="0.25">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x14ac:dyDescent="0.25">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x14ac:dyDescent="0.25">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1196</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1197</v>
      </c>
      <c r="CP240" s="64" t="str">
        <f>TabelladatiSinottico[[#This Row],[Serial_Number]]</f>
        <v>GTF.146</v>
      </c>
      <c r="CQ240" s="50" t="str">
        <f>TabelladatiSinottico[[#This Row],[Customer]]</f>
        <v>CHENGDU MOULD</v>
      </c>
      <c r="CR240" s="54">
        <f t="shared" si="31"/>
        <v>239</v>
      </c>
      <c r="CS240" s="94" t="s">
        <v>108</v>
      </c>
    </row>
    <row r="241" spans="1:97" ht="21.75" customHeight="1" x14ac:dyDescent="0.25">
      <c r="A241" s="1" t="s">
        <v>605</v>
      </c>
      <c r="B241" s="6" t="s">
        <v>1198</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1196</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1199</v>
      </c>
      <c r="CP241" s="64" t="str">
        <f>TabelladatiSinottico[[#This Row],[Serial_Number]]</f>
        <v>GTF.147</v>
      </c>
      <c r="CQ241" s="50" t="str">
        <f>TabelladatiSinottico[[#This Row],[Customer]]</f>
        <v>CHENGDU MOULD</v>
      </c>
      <c r="CR241" s="54">
        <f t="shared" si="31"/>
        <v>240</v>
      </c>
      <c r="CS241" s="94" t="s">
        <v>108</v>
      </c>
    </row>
    <row r="242" spans="1:97" ht="21.75" customHeight="1" x14ac:dyDescent="0.25">
      <c r="A242" s="1" t="s">
        <v>605</v>
      </c>
      <c r="B242" s="6" t="s">
        <v>1200</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x14ac:dyDescent="0.25">
      <c r="A243" s="1" t="s">
        <v>605</v>
      </c>
      <c r="B243" s="6" t="s">
        <v>1201</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x14ac:dyDescent="0.25">
      <c r="A244" s="1" t="s">
        <v>605</v>
      </c>
      <c r="B244" s="6" t="s">
        <v>1202</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x14ac:dyDescent="0.25">
      <c r="A245" s="1" t="s">
        <v>605</v>
      </c>
      <c r="B245" s="6">
        <v>151</v>
      </c>
      <c r="C245" s="86" t="s">
        <v>753</v>
      </c>
      <c r="D245" s="95" t="s">
        <v>1203</v>
      </c>
      <c r="E245" s="2">
        <v>2017</v>
      </c>
      <c r="F245" s="19" t="s">
        <v>1204</v>
      </c>
      <c r="G245" s="22" t="s">
        <v>1205</v>
      </c>
      <c r="H245" s="10" t="s">
        <v>1206</v>
      </c>
      <c r="I245" s="19" t="s">
        <v>1207</v>
      </c>
      <c r="J245" s="2" t="s">
        <v>1208</v>
      </c>
      <c r="K245" s="91" t="str">
        <f t="shared" si="26"/>
        <v>pdf</v>
      </c>
      <c r="L245" s="2" t="s">
        <v>1209</v>
      </c>
      <c r="M245" s="91" t="str">
        <f t="shared" si="27"/>
        <v>pdf</v>
      </c>
      <c r="N245" s="2" t="s">
        <v>107</v>
      </c>
      <c r="O245" s="68" t="s">
        <v>1210</v>
      </c>
      <c r="P245" s="13" t="str">
        <f t="shared" si="29"/>
        <v>Folder</v>
      </c>
      <c r="Q245" s="90">
        <v>9000</v>
      </c>
      <c r="R245" s="90">
        <v>4000</v>
      </c>
      <c r="S245" s="90">
        <v>2000</v>
      </c>
      <c r="T245" s="19" t="s">
        <v>1211</v>
      </c>
      <c r="U245" s="2" t="s">
        <v>109</v>
      </c>
      <c r="V245" s="7" t="s">
        <v>108</v>
      </c>
      <c r="W245" s="2" t="s">
        <v>110</v>
      </c>
      <c r="X245" s="2" t="s">
        <v>110</v>
      </c>
      <c r="Y245" s="2" t="s">
        <v>110</v>
      </c>
      <c r="Z245" s="2" t="s">
        <v>110</v>
      </c>
      <c r="AA245" s="2" t="s">
        <v>109</v>
      </c>
      <c r="AB245" s="18" t="s">
        <v>110</v>
      </c>
      <c r="AC245" s="7" t="s">
        <v>368</v>
      </c>
      <c r="AD245" s="4" t="s">
        <v>1212</v>
      </c>
      <c r="AE245" s="2" t="s">
        <v>129</v>
      </c>
      <c r="AF245" s="61" t="s">
        <v>1213</v>
      </c>
      <c r="AG245" s="10" t="s">
        <v>1214</v>
      </c>
      <c r="AH245" s="10" t="s">
        <v>1215</v>
      </c>
      <c r="AI245" s="10" t="s">
        <v>1216</v>
      </c>
      <c r="AJ245" s="10" t="s">
        <v>402</v>
      </c>
      <c r="AL245" s="2" t="s">
        <v>1217</v>
      </c>
      <c r="AM245" s="2" t="str">
        <f t="shared" si="32"/>
        <v/>
      </c>
      <c r="AN245" s="14" t="str">
        <f t="shared" si="30"/>
        <v>Folder</v>
      </c>
      <c r="AO245" s="15">
        <v>0</v>
      </c>
      <c r="AQ245" s="54" t="s">
        <v>108</v>
      </c>
      <c r="AR245" s="50" t="str">
        <f t="shared" si="28"/>
        <v>GTF.151</v>
      </c>
      <c r="AS245" s="50" t="str">
        <f t="shared" si="33"/>
        <v>GTF_R</v>
      </c>
      <c r="AT245" s="50" t="s">
        <v>1218</v>
      </c>
      <c r="AU245" s="12" t="s">
        <v>109</v>
      </c>
      <c r="AV245" s="12" t="s">
        <v>110</v>
      </c>
      <c r="AW245" s="54" t="s">
        <v>108</v>
      </c>
      <c r="AX245" s="50" t="s">
        <v>345</v>
      </c>
      <c r="AY245" s="50" t="s">
        <v>110</v>
      </c>
      <c r="AZ245" s="54" t="s">
        <v>108</v>
      </c>
      <c r="BA245" s="104"/>
      <c r="BB245" s="104" t="s">
        <v>194</v>
      </c>
      <c r="BC245" s="54" t="s">
        <v>1093</v>
      </c>
      <c r="BD245" s="54" t="s">
        <v>1219</v>
      </c>
      <c r="BE245" s="54" t="s">
        <v>1220</v>
      </c>
      <c r="BF245" s="53" t="s">
        <v>224</v>
      </c>
      <c r="BG245" s="50" t="s">
        <v>1221</v>
      </c>
      <c r="BH245" s="54" t="s">
        <v>109</v>
      </c>
      <c r="BI245" s="54" t="s">
        <v>1093</v>
      </c>
      <c r="BJ245" s="54" t="s">
        <v>1222</v>
      </c>
      <c r="BK245" s="80" t="s">
        <v>1223</v>
      </c>
      <c r="BL245" s="81" t="s">
        <v>104</v>
      </c>
      <c r="BM245" s="82" t="s">
        <v>1224</v>
      </c>
      <c r="BN245" s="54" t="s">
        <v>108</v>
      </c>
      <c r="BO245" s="54" t="s">
        <v>1093</v>
      </c>
      <c r="BP245" s="54" t="s">
        <v>1225</v>
      </c>
      <c r="BQ245" s="82" t="s">
        <v>1226</v>
      </c>
      <c r="BR245" s="80" t="s">
        <v>1227</v>
      </c>
      <c r="BS245" s="82" t="s">
        <v>1228</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1229</v>
      </c>
      <c r="CP245" s="64" t="str">
        <f>TabelladatiSinottico[[#This Row],[Serial_Number]]</f>
        <v>GTF.151</v>
      </c>
      <c r="CQ245" s="50" t="str">
        <f>TabelladatiSinottico[[#This Row],[Customer]]</f>
        <v>NOVOMECCANICA S.r.l.</v>
      </c>
      <c r="CR245" s="54">
        <f t="shared" si="31"/>
        <v>244</v>
      </c>
      <c r="CS245" s="77" t="s">
        <v>1230</v>
      </c>
    </row>
    <row r="246" spans="1:97" ht="21.75" customHeight="1" x14ac:dyDescent="0.25">
      <c r="A246" s="1" t="s">
        <v>605</v>
      </c>
      <c r="B246" s="6" t="s">
        <v>1231</v>
      </c>
      <c r="C246" s="23" t="s">
        <v>99</v>
      </c>
      <c r="D246" t="s">
        <v>1232</v>
      </c>
      <c r="E246" s="2">
        <v>2017</v>
      </c>
      <c r="F246" s="10" t="s">
        <v>1076</v>
      </c>
      <c r="G246" s="2" t="s">
        <v>576</v>
      </c>
      <c r="H246" s="2" t="s">
        <v>103</v>
      </c>
      <c r="I246" s="10" t="s">
        <v>104</v>
      </c>
      <c r="J246" s="2" t="s">
        <v>1233</v>
      </c>
      <c r="K246" s="91" t="str">
        <f t="shared" si="26"/>
        <v>pdf</v>
      </c>
      <c r="L246" s="2" t="s">
        <v>1234</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1235</v>
      </c>
      <c r="CP246" s="64" t="str">
        <f>TabelladatiSinottico[[#This Row],[Serial_Number]]</f>
        <v>GTF.152</v>
      </c>
      <c r="CQ246" s="50" t="str">
        <f>TabelladatiSinottico[[#This Row],[Customer]]</f>
        <v>ALFA MECCANICA S.r.l.</v>
      </c>
      <c r="CR246" s="54">
        <f t="shared" si="31"/>
        <v>245</v>
      </c>
      <c r="CS246" s="94" t="s">
        <v>108</v>
      </c>
    </row>
    <row r="247" spans="1:97" ht="21.75" customHeight="1" x14ac:dyDescent="0.25">
      <c r="A247" s="1" t="s">
        <v>605</v>
      </c>
      <c r="B247" s="6" t="s">
        <v>1236</v>
      </c>
      <c r="C247" s="23" t="s">
        <v>758</v>
      </c>
      <c r="D247" t="s">
        <v>1237</v>
      </c>
      <c r="E247" s="2">
        <v>2017</v>
      </c>
      <c r="F247" s="10" t="s">
        <v>123</v>
      </c>
      <c r="G247" s="2" t="s">
        <v>840</v>
      </c>
      <c r="H247" s="2" t="s">
        <v>103</v>
      </c>
      <c r="I247" s="10" t="s">
        <v>104</v>
      </c>
      <c r="J247" s="2" t="s">
        <v>1238</v>
      </c>
      <c r="K247" s="91" t="str">
        <f t="shared" si="26"/>
        <v>pdf</v>
      </c>
      <c r="L247" s="2" t="s">
        <v>1239</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1240</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x14ac:dyDescent="0.25">
      <c r="A248" s="1" t="s">
        <v>605</v>
      </c>
      <c r="B248" s="6" t="s">
        <v>1241</v>
      </c>
      <c r="C248" s="23" t="s">
        <v>211</v>
      </c>
      <c r="D248" t="s">
        <v>327</v>
      </c>
      <c r="E248" s="2">
        <v>2018</v>
      </c>
      <c r="F248" s="10" t="s">
        <v>1076</v>
      </c>
      <c r="G248" s="2" t="s">
        <v>576</v>
      </c>
      <c r="H248" s="2" t="s">
        <v>103</v>
      </c>
      <c r="I248" s="10" t="s">
        <v>104</v>
      </c>
      <c r="J248" s="2" t="s">
        <v>1242</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x14ac:dyDescent="0.25">
      <c r="A249" s="1" t="s">
        <v>605</v>
      </c>
      <c r="B249" s="6" t="s">
        <v>1243</v>
      </c>
      <c r="C249" s="23" t="s">
        <v>99</v>
      </c>
      <c r="D249" t="s">
        <v>1244</v>
      </c>
      <c r="E249" s="2">
        <v>2017</v>
      </c>
      <c r="F249" s="10" t="s">
        <v>101</v>
      </c>
      <c r="G249" s="2" t="s">
        <v>576</v>
      </c>
      <c r="H249" s="2" t="s">
        <v>103</v>
      </c>
      <c r="I249" s="10" t="s">
        <v>104</v>
      </c>
      <c r="J249" s="2" t="s">
        <v>1245</v>
      </c>
      <c r="K249" s="91" t="str">
        <f t="shared" si="26"/>
        <v>pdf</v>
      </c>
      <c r="L249" s="2" t="s">
        <v>1246</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1247</v>
      </c>
      <c r="CP249" s="64" t="str">
        <f>TabelladatiSinottico[[#This Row],[Serial_Number]]</f>
        <v>GTF.155</v>
      </c>
      <c r="CQ249" s="50" t="str">
        <f>TabelladatiSinottico[[#This Row],[Customer]]</f>
        <v>MATRIGALSA S.L.U.</v>
      </c>
      <c r="CR249" s="54">
        <f t="shared" si="31"/>
        <v>248</v>
      </c>
      <c r="CS249" s="94" t="s">
        <v>108</v>
      </c>
    </row>
    <row r="250" spans="1:97" ht="21.75" customHeight="1" x14ac:dyDescent="0.25">
      <c r="A250" s="1" t="s">
        <v>605</v>
      </c>
      <c r="B250" s="6" t="s">
        <v>1248</v>
      </c>
      <c r="C250" s="23" t="s">
        <v>99</v>
      </c>
      <c r="D250" t="s">
        <v>1143</v>
      </c>
      <c r="E250" s="2">
        <v>2018</v>
      </c>
      <c r="F250" s="10" t="s">
        <v>101</v>
      </c>
      <c r="G250" s="2" t="s">
        <v>1249</v>
      </c>
      <c r="H250" s="2" t="s">
        <v>103</v>
      </c>
      <c r="I250" s="10" t="s">
        <v>104</v>
      </c>
      <c r="J250" s="2" t="s">
        <v>1250</v>
      </c>
      <c r="K250" s="91" t="str">
        <f t="shared" si="26"/>
        <v>pdf</v>
      </c>
      <c r="L250" s="2" t="s">
        <v>1251</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1249</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1252</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x14ac:dyDescent="0.25">
      <c r="A251" s="1" t="s">
        <v>605</v>
      </c>
      <c r="B251" s="6" t="s">
        <v>1253</v>
      </c>
      <c r="C251" s="23" t="s">
        <v>99</v>
      </c>
      <c r="D251" t="s">
        <v>1254</v>
      </c>
      <c r="E251" s="2">
        <v>2018</v>
      </c>
      <c r="F251" s="10" t="s">
        <v>101</v>
      </c>
      <c r="G251" s="2" t="s">
        <v>576</v>
      </c>
      <c r="H251" s="2" t="s">
        <v>103</v>
      </c>
      <c r="I251" s="10" t="s">
        <v>104</v>
      </c>
      <c r="J251" s="2" t="s">
        <v>1255</v>
      </c>
      <c r="K251" s="91" t="str">
        <f t="shared" si="26"/>
        <v>pdf</v>
      </c>
      <c r="L251" s="2" t="s">
        <v>1256</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1257</v>
      </c>
      <c r="CP251" s="64" t="str">
        <f>TabelladatiSinottico[[#This Row],[Serial_Number]]</f>
        <v>GTF.157</v>
      </c>
      <c r="CQ251" s="50" t="str">
        <f>TabelladatiSinottico[[#This Row],[Customer]]</f>
        <v>HANGZHOU SUOKAI INDUSTRIAL CO.LTD.</v>
      </c>
      <c r="CR251" s="54">
        <f t="shared" si="31"/>
        <v>250</v>
      </c>
      <c r="CS251" s="94" t="s">
        <v>108</v>
      </c>
    </row>
    <row r="252" spans="1:97" ht="21.75" customHeight="1" x14ac:dyDescent="0.25">
      <c r="A252" s="1" t="s">
        <v>605</v>
      </c>
      <c r="B252" s="6" t="s">
        <v>1258</v>
      </c>
      <c r="C252" s="23" t="s">
        <v>99</v>
      </c>
      <c r="D252" t="s">
        <v>1254</v>
      </c>
      <c r="E252" s="2">
        <v>2018</v>
      </c>
      <c r="F252" s="10" t="s">
        <v>101</v>
      </c>
      <c r="G252" s="2" t="s">
        <v>223</v>
      </c>
      <c r="H252" s="2" t="s">
        <v>103</v>
      </c>
      <c r="I252" s="10" t="s">
        <v>224</v>
      </c>
      <c r="J252" s="2" t="s">
        <v>1259</v>
      </c>
      <c r="K252" s="91" t="str">
        <f t="shared" si="26"/>
        <v>pdf</v>
      </c>
      <c r="L252" s="2" t="s">
        <v>1260</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1257</v>
      </c>
      <c r="CP252" s="64" t="str">
        <f>TabelladatiSinottico[[#This Row],[Serial_Number]]</f>
        <v>GTF.158</v>
      </c>
      <c r="CQ252" s="50" t="str">
        <f>TabelladatiSinottico[[#This Row],[Customer]]</f>
        <v>HANGZHOU SUOKAI INDUSTRIAL CO.LTD.</v>
      </c>
      <c r="CR252" s="54">
        <f t="shared" si="31"/>
        <v>251</v>
      </c>
      <c r="CS252" s="94" t="s">
        <v>108</v>
      </c>
    </row>
    <row r="253" spans="1:97" ht="21.75" customHeight="1" x14ac:dyDescent="0.25">
      <c r="A253" s="1" t="s">
        <v>605</v>
      </c>
      <c r="B253" s="6" t="s">
        <v>1261</v>
      </c>
      <c r="C253" s="23" t="s">
        <v>99</v>
      </c>
      <c r="D253" t="s">
        <v>1254</v>
      </c>
      <c r="E253" s="2">
        <v>2018</v>
      </c>
      <c r="F253" s="10" t="s">
        <v>101</v>
      </c>
      <c r="G253" s="2" t="s">
        <v>576</v>
      </c>
      <c r="H253" s="2" t="s">
        <v>103</v>
      </c>
      <c r="I253" s="10" t="s">
        <v>104</v>
      </c>
      <c r="J253" s="2" t="s">
        <v>1262</v>
      </c>
      <c r="K253" s="91" t="str">
        <f t="shared" si="26"/>
        <v>pdf</v>
      </c>
      <c r="L253" s="2" t="s">
        <v>1256</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1257</v>
      </c>
      <c r="CP253" s="64" t="str">
        <f>TabelladatiSinottico[[#This Row],[Serial_Number]]</f>
        <v>GTF.159</v>
      </c>
      <c r="CQ253" s="50" t="str">
        <f>TabelladatiSinottico[[#This Row],[Customer]]</f>
        <v>HANGZHOU SUOKAI INDUSTRIAL CO.LTD.</v>
      </c>
      <c r="CR253" s="54">
        <f t="shared" si="31"/>
        <v>252</v>
      </c>
      <c r="CS253" s="94" t="s">
        <v>108</v>
      </c>
    </row>
    <row r="254" spans="1:97" ht="21.75" customHeight="1" x14ac:dyDescent="0.25">
      <c r="A254" s="1" t="s">
        <v>605</v>
      </c>
      <c r="B254" s="6" t="s">
        <v>1263</v>
      </c>
      <c r="C254" s="23" t="s">
        <v>99</v>
      </c>
      <c r="D254" t="s">
        <v>1254</v>
      </c>
      <c r="E254" s="2">
        <v>2018</v>
      </c>
      <c r="F254" s="10" t="s">
        <v>101</v>
      </c>
      <c r="G254" s="2" t="s">
        <v>223</v>
      </c>
      <c r="H254" s="2" t="s">
        <v>103</v>
      </c>
      <c r="I254" s="10" t="s">
        <v>224</v>
      </c>
      <c r="J254" s="2" t="s">
        <v>1264</v>
      </c>
      <c r="K254" s="91" t="str">
        <f t="shared" si="26"/>
        <v>pdf</v>
      </c>
      <c r="L254" s="2" t="s">
        <v>1260</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1257</v>
      </c>
      <c r="CP254" s="64" t="str">
        <f>TabelladatiSinottico[[#This Row],[Serial_Number]]</f>
        <v>GTF.160</v>
      </c>
      <c r="CQ254" s="50" t="str">
        <f>TabelladatiSinottico[[#This Row],[Customer]]</f>
        <v>HANGZHOU SUOKAI INDUSTRIAL CO.LTD.</v>
      </c>
      <c r="CR254" s="54">
        <f t="shared" si="31"/>
        <v>253</v>
      </c>
      <c r="CS254" s="94" t="s">
        <v>108</v>
      </c>
    </row>
    <row r="255" spans="1:97" ht="21.75" customHeight="1" x14ac:dyDescent="0.25">
      <c r="A255" s="1" t="s">
        <v>605</v>
      </c>
      <c r="B255" s="6" t="s">
        <v>1265</v>
      </c>
      <c r="C255" s="23" t="s">
        <v>99</v>
      </c>
      <c r="D255" t="s">
        <v>1254</v>
      </c>
      <c r="E255" s="2">
        <v>2018</v>
      </c>
      <c r="F255" s="10" t="s">
        <v>101</v>
      </c>
      <c r="G255" s="2" t="s">
        <v>576</v>
      </c>
      <c r="H255" s="2" t="s">
        <v>103</v>
      </c>
      <c r="I255" s="10" t="s">
        <v>104</v>
      </c>
      <c r="J255" s="2" t="s">
        <v>1266</v>
      </c>
      <c r="K255" s="91" t="str">
        <f t="shared" si="26"/>
        <v>pdf</v>
      </c>
      <c r="L255" s="2" t="s">
        <v>1256</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1257</v>
      </c>
      <c r="CP255" s="64" t="str">
        <f>TabelladatiSinottico[[#This Row],[Serial_Number]]</f>
        <v>GTF.161</v>
      </c>
      <c r="CQ255" s="50" t="str">
        <f>TabelladatiSinottico[[#This Row],[Customer]]</f>
        <v>HANGZHOU SUOKAI INDUSTRIAL CO.LTD.</v>
      </c>
      <c r="CR255" s="54">
        <f t="shared" si="31"/>
        <v>254</v>
      </c>
      <c r="CS255" s="94" t="s">
        <v>108</v>
      </c>
    </row>
    <row r="256" spans="1:97" ht="21.75" customHeight="1" x14ac:dyDescent="0.25">
      <c r="A256" s="1" t="s">
        <v>605</v>
      </c>
      <c r="B256" s="6" t="s">
        <v>1267</v>
      </c>
      <c r="C256" s="23" t="s">
        <v>99</v>
      </c>
      <c r="D256" t="s">
        <v>1268</v>
      </c>
      <c r="E256" s="2">
        <v>2018</v>
      </c>
      <c r="F256" s="10" t="s">
        <v>101</v>
      </c>
      <c r="G256" s="2" t="s">
        <v>223</v>
      </c>
      <c r="H256" s="2" t="s">
        <v>103</v>
      </c>
      <c r="I256" s="10" t="s">
        <v>224</v>
      </c>
      <c r="J256" s="2" t="s">
        <v>1269</v>
      </c>
      <c r="K256" s="91" t="str">
        <f t="shared" si="26"/>
        <v>pdf</v>
      </c>
      <c r="L256" s="2" t="s">
        <v>1260</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1257</v>
      </c>
      <c r="CP256" s="64" t="str">
        <f>TabelladatiSinottico[[#This Row],[Serial_Number]]</f>
        <v>GTF.162</v>
      </c>
      <c r="CQ256" s="50" t="str">
        <f>TabelladatiSinottico[[#This Row],[Customer]]</f>
        <v>HANGZHOU YUSEI MACHINERY</v>
      </c>
      <c r="CR256" s="54">
        <f t="shared" si="31"/>
        <v>255</v>
      </c>
      <c r="CS256" s="94" t="s">
        <v>108</v>
      </c>
    </row>
    <row r="257" spans="1:97" ht="21.75" customHeight="1" x14ac:dyDescent="0.25">
      <c r="A257" s="1" t="s">
        <v>605</v>
      </c>
      <c r="B257" s="6" t="s">
        <v>1270</v>
      </c>
      <c r="C257" s="23" t="s">
        <v>99</v>
      </c>
      <c r="D257" t="s">
        <v>1271</v>
      </c>
      <c r="E257" s="2">
        <v>2018</v>
      </c>
      <c r="F257" s="10" t="s">
        <v>101</v>
      </c>
      <c r="G257" s="2" t="s">
        <v>576</v>
      </c>
      <c r="H257" s="2" t="s">
        <v>103</v>
      </c>
      <c r="I257" s="10" t="s">
        <v>104</v>
      </c>
      <c r="J257" s="2" t="s">
        <v>1272</v>
      </c>
      <c r="K257" s="91" t="str">
        <f t="shared" si="26"/>
        <v>pdf</v>
      </c>
      <c r="L257" s="2" t="s">
        <v>1256</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1257</v>
      </c>
      <c r="CP257" s="64" t="str">
        <f>TabelladatiSinottico[[#This Row],[Serial_Number]]</f>
        <v>GTF.163</v>
      </c>
      <c r="CQ257" s="50" t="str">
        <f>TabelladatiSinottico[[#This Row],[Customer]]</f>
        <v>HUBEI YUSEI PLASTICS &amp; MOULD</v>
      </c>
      <c r="CR257" s="54">
        <f t="shared" si="31"/>
        <v>256</v>
      </c>
      <c r="CS257" s="94" t="s">
        <v>108</v>
      </c>
    </row>
    <row r="258" spans="1:97" ht="21.75" customHeight="1" x14ac:dyDescent="0.25">
      <c r="A258" s="1" t="s">
        <v>605</v>
      </c>
      <c r="B258" s="6" t="s">
        <v>1273</v>
      </c>
      <c r="C258" s="23" t="s">
        <v>99</v>
      </c>
      <c r="D258" t="s">
        <v>1274</v>
      </c>
      <c r="E258" s="2">
        <v>2018</v>
      </c>
      <c r="F258" s="10" t="s">
        <v>101</v>
      </c>
      <c r="G258" s="2" t="s">
        <v>576</v>
      </c>
      <c r="H258" s="2" t="s">
        <v>103</v>
      </c>
      <c r="I258" s="10" t="s">
        <v>104</v>
      </c>
      <c r="J258" s="2" t="s">
        <v>1275</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1257</v>
      </c>
      <c r="CP258" s="64" t="str">
        <f>TabelladatiSinottico[[#This Row],[Serial_Number]]</f>
        <v>GTF.164</v>
      </c>
      <c r="CQ258" s="50" t="str">
        <f>TabelladatiSinottico[[#This Row],[Customer]]</f>
        <v>GUANGZHOU YUSEI MACHINERY</v>
      </c>
      <c r="CR258" s="54">
        <f t="shared" si="31"/>
        <v>257</v>
      </c>
      <c r="CS258" s="94" t="s">
        <v>108</v>
      </c>
    </row>
    <row r="259" spans="1:97" ht="21.75" customHeight="1" x14ac:dyDescent="0.25">
      <c r="A259" s="1" t="s">
        <v>605</v>
      </c>
      <c r="B259" s="6" t="s">
        <v>1276</v>
      </c>
      <c r="C259" s="23" t="s">
        <v>211</v>
      </c>
      <c r="D259" t="s">
        <v>1277</v>
      </c>
      <c r="E259" s="2">
        <v>2018</v>
      </c>
      <c r="F259" s="10" t="s">
        <v>101</v>
      </c>
      <c r="G259" s="2" t="s">
        <v>576</v>
      </c>
      <c r="H259" s="2" t="s">
        <v>103</v>
      </c>
      <c r="I259" s="10" t="s">
        <v>104</v>
      </c>
      <c r="J259" s="2" t="s">
        <v>1278</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x14ac:dyDescent="0.25">
      <c r="A260" s="1" t="s">
        <v>605</v>
      </c>
      <c r="B260" s="6" t="s">
        <v>1279</v>
      </c>
      <c r="C260" s="23" t="s">
        <v>99</v>
      </c>
      <c r="D260" t="s">
        <v>816</v>
      </c>
      <c r="E260" s="2">
        <v>2018</v>
      </c>
      <c r="F260" s="10" t="s">
        <v>101</v>
      </c>
      <c r="G260" s="2" t="s">
        <v>576</v>
      </c>
      <c r="H260" s="2" t="s">
        <v>103</v>
      </c>
      <c r="I260" s="10" t="s">
        <v>104</v>
      </c>
      <c r="J260" s="2" t="s">
        <v>1280</v>
      </c>
      <c r="K260" s="91" t="str">
        <f t="shared" si="34"/>
        <v>pdf</v>
      </c>
      <c r="L260" s="2" t="s">
        <v>1281</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x14ac:dyDescent="0.25">
      <c r="A261" s="1" t="s">
        <v>605</v>
      </c>
      <c r="B261" s="6" t="s">
        <v>1282</v>
      </c>
      <c r="C261" s="23" t="s">
        <v>211</v>
      </c>
      <c r="D261" t="s">
        <v>1283</v>
      </c>
      <c r="E261" s="2">
        <v>2019</v>
      </c>
      <c r="F261" s="10" t="s">
        <v>1076</v>
      </c>
      <c r="G261" s="2" t="s">
        <v>1284</v>
      </c>
      <c r="H261" s="2" t="s">
        <v>103</v>
      </c>
      <c r="I261" s="10" t="s">
        <v>224</v>
      </c>
      <c r="J261" s="2" t="s">
        <v>1285</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1284</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1286</v>
      </c>
      <c r="CP261" s="64" t="str">
        <f>TabelladatiSinottico[[#This Row],[Serial_Number]]</f>
        <v>GTF.167</v>
      </c>
      <c r="CQ261" s="50" t="str">
        <f>TabelladatiSinottico[[#This Row],[Customer]]</f>
        <v>CO.ST.AT. S.r.l.</v>
      </c>
      <c r="CR261" s="54">
        <f t="shared" si="39"/>
        <v>260</v>
      </c>
      <c r="CS261" s="94" t="s">
        <v>108</v>
      </c>
    </row>
    <row r="262" spans="1:97" ht="21.75" customHeight="1" x14ac:dyDescent="0.25">
      <c r="A262" s="1" t="s">
        <v>605</v>
      </c>
      <c r="B262" s="6" t="s">
        <v>1287</v>
      </c>
      <c r="C262" s="23" t="s">
        <v>99</v>
      </c>
      <c r="D262" t="s">
        <v>1100</v>
      </c>
      <c r="E262" s="2">
        <v>2019</v>
      </c>
      <c r="F262" s="10" t="s">
        <v>1076</v>
      </c>
      <c r="G262" s="2" t="s">
        <v>576</v>
      </c>
      <c r="H262" s="2" t="s">
        <v>103</v>
      </c>
      <c r="I262" s="10" t="s">
        <v>104</v>
      </c>
      <c r="J262" s="2" t="s">
        <v>1288</v>
      </c>
      <c r="K262" s="91" t="str">
        <f t="shared" si="34"/>
        <v>pdf</v>
      </c>
      <c r="L262" s="2" t="s">
        <v>1289</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1290</v>
      </c>
      <c r="CP262" s="64" t="str">
        <f>TabelladatiSinottico[[#This Row],[Serial_Number]]</f>
        <v>GTF.168</v>
      </c>
      <c r="CQ262" s="50" t="str">
        <f>TabelladatiSinottico[[#This Row],[Customer]]</f>
        <v>AERO-TECH ENGINEERING</v>
      </c>
      <c r="CR262" s="54">
        <f t="shared" si="39"/>
        <v>261</v>
      </c>
      <c r="CS262" s="94" t="s">
        <v>108</v>
      </c>
    </row>
    <row r="263" spans="1:97" ht="21.75" customHeight="1" x14ac:dyDescent="0.25">
      <c r="A263" s="1" t="s">
        <v>605</v>
      </c>
      <c r="B263" s="6" t="s">
        <v>1291</v>
      </c>
      <c r="C263" s="23" t="s">
        <v>758</v>
      </c>
      <c r="D263" t="s">
        <v>303</v>
      </c>
      <c r="E263" s="2">
        <v>2019</v>
      </c>
      <c r="F263" s="10" t="s">
        <v>123</v>
      </c>
      <c r="G263" s="2" t="s">
        <v>1292</v>
      </c>
      <c r="H263" s="2" t="s">
        <v>917</v>
      </c>
      <c r="I263" s="10" t="s">
        <v>104</v>
      </c>
      <c r="J263" s="2" t="s">
        <v>1293</v>
      </c>
      <c r="K263" s="91" t="str">
        <f t="shared" si="34"/>
        <v>pdf</v>
      </c>
      <c r="L263" s="2" t="s">
        <v>1294</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1292</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1295</v>
      </c>
      <c r="CP263" s="64" t="str">
        <f>TabelladatiSinottico[[#This Row],[Serial_Number]]</f>
        <v>GTF.169</v>
      </c>
      <c r="CQ263" s="50" t="str">
        <f>TabelladatiSinottico[[#This Row],[Customer]]</f>
        <v>SEAT S.A.</v>
      </c>
      <c r="CR263" s="54">
        <f t="shared" si="39"/>
        <v>262</v>
      </c>
      <c r="CS263" s="94" t="s">
        <v>108</v>
      </c>
    </row>
    <row r="264" spans="1:97" ht="21.75" customHeight="1" x14ac:dyDescent="0.25">
      <c r="A264" s="1" t="s">
        <v>605</v>
      </c>
      <c r="B264" s="6" t="s">
        <v>1296</v>
      </c>
      <c r="C264" s="23" t="s">
        <v>99</v>
      </c>
      <c r="D264" t="s">
        <v>1297</v>
      </c>
      <c r="E264" s="2">
        <v>2019</v>
      </c>
      <c r="F264" s="10" t="s">
        <v>1076</v>
      </c>
      <c r="G264" s="2" t="s">
        <v>1298</v>
      </c>
      <c r="H264" s="2" t="s">
        <v>103</v>
      </c>
      <c r="I264" s="10" t="s">
        <v>104</v>
      </c>
      <c r="J264" s="2" t="s">
        <v>1299</v>
      </c>
      <c r="K264" s="91" t="str">
        <f t="shared" si="34"/>
        <v>pdf</v>
      </c>
      <c r="L264" s="2" t="s">
        <v>1300</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1301</v>
      </c>
      <c r="BB264" s="104" t="s">
        <v>114</v>
      </c>
      <c r="BC264" s="54" t="s">
        <v>1076</v>
      </c>
      <c r="BD264" s="54" t="s">
        <v>108</v>
      </c>
      <c r="BE264" s="12" t="s">
        <v>1298</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1302</v>
      </c>
      <c r="CP264" s="64" t="str">
        <f>TabelladatiSinottico[[#This Row],[Serial_Number]]</f>
        <v>GTF.170</v>
      </c>
      <c r="CQ264" s="50" t="str">
        <f>TabelladatiSinottico[[#This Row],[Customer]]</f>
        <v>TECNOSTAMPI S.r.l.</v>
      </c>
      <c r="CR264" s="54">
        <f t="shared" si="39"/>
        <v>263</v>
      </c>
      <c r="CS264" s="94" t="s">
        <v>108</v>
      </c>
    </row>
    <row r="265" spans="1:97" ht="21.75" customHeight="1" x14ac:dyDescent="0.25">
      <c r="A265" s="1" t="s">
        <v>605</v>
      </c>
      <c r="B265" s="6" t="s">
        <v>1303</v>
      </c>
      <c r="C265" s="23" t="s">
        <v>99</v>
      </c>
      <c r="D265" t="s">
        <v>1297</v>
      </c>
      <c r="E265" s="2">
        <v>2019</v>
      </c>
      <c r="F265" s="10" t="s">
        <v>1076</v>
      </c>
      <c r="G265" s="2" t="s">
        <v>1298</v>
      </c>
      <c r="H265" s="2" t="s">
        <v>103</v>
      </c>
      <c r="I265" s="10" t="s">
        <v>104</v>
      </c>
      <c r="J265" s="2" t="s">
        <v>1299</v>
      </c>
      <c r="K265" s="91" t="str">
        <f t="shared" si="34"/>
        <v>pdf</v>
      </c>
      <c r="L265" s="2" t="s">
        <v>1304</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1301</v>
      </c>
      <c r="BB265" s="104" t="s">
        <v>114</v>
      </c>
      <c r="BC265" s="54" t="s">
        <v>1076</v>
      </c>
      <c r="BD265" s="54" t="s">
        <v>108</v>
      </c>
      <c r="BE265" s="12" t="s">
        <v>1298</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1302</v>
      </c>
      <c r="CP265" s="64" t="str">
        <f>TabelladatiSinottico[[#This Row],[Serial_Number]]</f>
        <v>GTF.171</v>
      </c>
      <c r="CQ265" s="50" t="str">
        <f>TabelladatiSinottico[[#This Row],[Customer]]</f>
        <v>TECNOSTAMPI S.r.l.</v>
      </c>
      <c r="CR265" s="54">
        <f t="shared" si="39"/>
        <v>264</v>
      </c>
      <c r="CS265" s="94" t="s">
        <v>108</v>
      </c>
    </row>
    <row r="266" spans="1:97" ht="75.599999999999994" customHeight="1" x14ac:dyDescent="0.25">
      <c r="A266" s="1" t="s">
        <v>605</v>
      </c>
      <c r="B266" s="6">
        <v>172</v>
      </c>
      <c r="C266" s="86" t="s">
        <v>753</v>
      </c>
      <c r="D266" s="95" t="s">
        <v>1084</v>
      </c>
      <c r="E266" s="2">
        <v>2019</v>
      </c>
      <c r="F266" s="19" t="s">
        <v>1305</v>
      </c>
      <c r="G266" s="19" t="s">
        <v>1306</v>
      </c>
      <c r="H266" s="19" t="s">
        <v>1307</v>
      </c>
      <c r="I266" s="19" t="s">
        <v>1308</v>
      </c>
      <c r="J266" s="2" t="s">
        <v>1309</v>
      </c>
      <c r="K266" s="91" t="str">
        <f t="shared" si="34"/>
        <v>pdf</v>
      </c>
      <c r="L266" s="2" t="s">
        <v>1310</v>
      </c>
      <c r="M266" s="91" t="str">
        <f t="shared" si="35"/>
        <v>pdf</v>
      </c>
      <c r="N266" s="2" t="s">
        <v>107</v>
      </c>
      <c r="O266" s="6" t="s">
        <v>1311</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1312</v>
      </c>
      <c r="AE266" s="2" t="s">
        <v>149</v>
      </c>
      <c r="AF266" s="61" t="s">
        <v>784</v>
      </c>
      <c r="AG266" s="10" t="s">
        <v>1313</v>
      </c>
      <c r="AH266" s="10" t="s">
        <v>1314</v>
      </c>
      <c r="AI266" s="10" t="s">
        <v>1315</v>
      </c>
      <c r="AJ266" s="10" t="s">
        <v>1316</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1317</v>
      </c>
      <c r="BB266" s="104" t="s">
        <v>114</v>
      </c>
      <c r="BC266" s="12" t="s">
        <v>729</v>
      </c>
      <c r="BD266" s="54" t="s">
        <v>1318</v>
      </c>
      <c r="BE266" s="53" t="s">
        <v>1319</v>
      </c>
      <c r="BF266" s="53" t="s">
        <v>655</v>
      </c>
      <c r="BG266" s="50" t="str">
        <f>TabelladatiSinottico[[#This Row],[Head1]]&amp;"_"&amp;TabelladatiSinottico[[#This Row],[Cartridge1]]</f>
        <v>M5H_XTHA0010</v>
      </c>
      <c r="BH266" s="54" t="s">
        <v>109</v>
      </c>
      <c r="BI266" s="50" t="s">
        <v>1076</v>
      </c>
      <c r="BJ266" s="54" t="s">
        <v>1320</v>
      </c>
      <c r="BK266" s="12" t="s">
        <v>1321</v>
      </c>
      <c r="BL266" s="12" t="s">
        <v>1322</v>
      </c>
      <c r="BM266" s="50" t="str">
        <f>TabelladatiSinottico[[#This Row],[Head2]]&amp;"_"&amp;TabelladatiSinottico[[#This Row],[Cartridge2]]</f>
        <v>M5S_XTSA0008</v>
      </c>
      <c r="BN266" s="54" t="s">
        <v>108</v>
      </c>
      <c r="BO266" s="50" t="s">
        <v>653</v>
      </c>
      <c r="BP266" s="54" t="s">
        <v>1323</v>
      </c>
      <c r="BQ266" s="12" t="s">
        <v>1324</v>
      </c>
      <c r="BR266" s="12" t="s">
        <v>655</v>
      </c>
      <c r="BS266" s="12" t="str">
        <f>TabelladatiSinottico[[#This Row],[Head3]]&amp;"_"&amp;TabelladatiSinottico[[#This Row],[Cartridge3]]</f>
        <v>M3A_XTHA0013</v>
      </c>
      <c r="BT266" s="54" t="s">
        <v>108</v>
      </c>
      <c r="BU266" s="50" t="s">
        <v>1325</v>
      </c>
      <c r="BV266" s="54" t="s">
        <v>1326</v>
      </c>
      <c r="BW266" s="53" t="s">
        <v>1319</v>
      </c>
      <c r="BX266" s="12" t="s">
        <v>655</v>
      </c>
      <c r="BY266" s="50" t="str">
        <f>TabelladatiSinottico[[#This Row],[Head4]]&amp;"_"&amp;TabelladatiSinottico[[#This Row],[Cartridge4]]</f>
        <v>MRH_XTHA0012</v>
      </c>
      <c r="BZ266" s="54" t="s">
        <v>108</v>
      </c>
      <c r="CA266" s="12" t="s">
        <v>729</v>
      </c>
      <c r="CB266" s="54" t="s">
        <v>1219</v>
      </c>
      <c r="CC266" s="53" t="s">
        <v>1327</v>
      </c>
      <c r="CD266" s="12" t="s">
        <v>1322</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1328</v>
      </c>
      <c r="CP266" s="64" t="str">
        <f>TabelladatiSinottico[[#This Row],[Serial_Number]]</f>
        <v>GTF.172</v>
      </c>
      <c r="CQ266" s="50" t="str">
        <f>TabelladatiSinottico[[#This Row],[Customer]]</f>
        <v>SKODA AUTO</v>
      </c>
      <c r="CR266" s="54">
        <f t="shared" si="39"/>
        <v>265</v>
      </c>
      <c r="CS266" s="77" t="s">
        <v>1329</v>
      </c>
    </row>
    <row r="267" spans="1:97" ht="75.95" customHeight="1" x14ac:dyDescent="0.25">
      <c r="A267" s="1" t="s">
        <v>605</v>
      </c>
      <c r="B267" s="6">
        <v>173</v>
      </c>
      <c r="C267" s="86" t="s">
        <v>753</v>
      </c>
      <c r="D267" s="95" t="s">
        <v>1084</v>
      </c>
      <c r="E267" s="2">
        <v>2019</v>
      </c>
      <c r="F267" s="19" t="s">
        <v>1305</v>
      </c>
      <c r="G267" s="19" t="s">
        <v>1306</v>
      </c>
      <c r="H267" s="19" t="s">
        <v>1307</v>
      </c>
      <c r="I267" s="19" t="s">
        <v>1308</v>
      </c>
      <c r="J267" s="2" t="s">
        <v>1309</v>
      </c>
      <c r="K267" s="91" t="str">
        <f t="shared" si="34"/>
        <v>pdf</v>
      </c>
      <c r="L267" s="2" t="s">
        <v>1310</v>
      </c>
      <c r="M267" s="91" t="str">
        <f t="shared" si="35"/>
        <v>pdf</v>
      </c>
      <c r="N267" s="2" t="s">
        <v>107</v>
      </c>
      <c r="O267" s="6" t="s">
        <v>1311</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1312</v>
      </c>
      <c r="AE267" s="2" t="s">
        <v>149</v>
      </c>
      <c r="AF267" s="61" t="s">
        <v>784</v>
      </c>
      <c r="AG267" s="10" t="s">
        <v>1313</v>
      </c>
      <c r="AH267" s="10" t="s">
        <v>1314</v>
      </c>
      <c r="AI267" s="10" t="s">
        <v>1315</v>
      </c>
      <c r="AJ267" s="10" t="s">
        <v>1316</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1317</v>
      </c>
      <c r="BB267" s="104" t="s">
        <v>114</v>
      </c>
      <c r="BC267" s="12" t="s">
        <v>729</v>
      </c>
      <c r="BD267" s="54" t="s">
        <v>1318</v>
      </c>
      <c r="BE267" s="53" t="s">
        <v>1319</v>
      </c>
      <c r="BF267" s="53" t="s">
        <v>655</v>
      </c>
      <c r="BG267" s="50" t="str">
        <f>TabelladatiSinottico[[#This Row],[Head1]]&amp;"_"&amp;TabelladatiSinottico[[#This Row],[Cartridge1]]</f>
        <v>M5H_XTHA0010</v>
      </c>
      <c r="BH267" s="54" t="s">
        <v>109</v>
      </c>
      <c r="BI267" s="50" t="s">
        <v>1076</v>
      </c>
      <c r="BJ267" s="54" t="s">
        <v>1320</v>
      </c>
      <c r="BK267" s="12" t="s">
        <v>1321</v>
      </c>
      <c r="BL267" s="12" t="s">
        <v>1322</v>
      </c>
      <c r="BM267" s="50" t="str">
        <f>TabelladatiSinottico[[#This Row],[Head2]]&amp;"_"&amp;TabelladatiSinottico[[#This Row],[Cartridge2]]</f>
        <v>M5S_XTSA0008</v>
      </c>
      <c r="BN267" s="54" t="s">
        <v>108</v>
      </c>
      <c r="BO267" s="50" t="s">
        <v>653</v>
      </c>
      <c r="BP267" s="54" t="s">
        <v>1323</v>
      </c>
      <c r="BQ267" s="12" t="s">
        <v>1324</v>
      </c>
      <c r="BR267" s="12" t="s">
        <v>655</v>
      </c>
      <c r="BS267" s="12" t="str">
        <f>TabelladatiSinottico[[#This Row],[Head3]]&amp;"_"&amp;TabelladatiSinottico[[#This Row],[Cartridge3]]</f>
        <v>M3A_XTHA0013</v>
      </c>
      <c r="BT267" s="54" t="s">
        <v>108</v>
      </c>
      <c r="BU267" s="50" t="s">
        <v>1325</v>
      </c>
      <c r="BV267" s="54" t="s">
        <v>1326</v>
      </c>
      <c r="BW267" s="53" t="s">
        <v>1319</v>
      </c>
      <c r="BX267" s="12" t="s">
        <v>655</v>
      </c>
      <c r="BY267" s="50" t="str">
        <f>TabelladatiSinottico[[#This Row],[Head4]]&amp;"_"&amp;TabelladatiSinottico[[#This Row],[Cartridge4]]</f>
        <v>MRH_XTHA0012</v>
      </c>
      <c r="BZ267" s="54" t="s">
        <v>108</v>
      </c>
      <c r="CA267" s="12" t="s">
        <v>729</v>
      </c>
      <c r="CB267" s="54" t="s">
        <v>1219</v>
      </c>
      <c r="CC267" s="53" t="s">
        <v>1327</v>
      </c>
      <c r="CD267" s="12" t="s">
        <v>1322</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1328</v>
      </c>
      <c r="CP267" s="64" t="str">
        <f>TabelladatiSinottico[[#This Row],[Serial_Number]]</f>
        <v>GTF.173</v>
      </c>
      <c r="CQ267" s="50" t="str">
        <f>TabelladatiSinottico[[#This Row],[Customer]]</f>
        <v>SKODA AUTO</v>
      </c>
      <c r="CR267" s="54">
        <f t="shared" si="39"/>
        <v>266</v>
      </c>
      <c r="CS267" s="77" t="s">
        <v>1329</v>
      </c>
    </row>
    <row r="268" spans="1:97" ht="21.75" customHeight="1" x14ac:dyDescent="0.25">
      <c r="A268" s="1" t="s">
        <v>605</v>
      </c>
      <c r="B268" s="6" t="s">
        <v>1330</v>
      </c>
      <c r="C268" s="23" t="s">
        <v>99</v>
      </c>
      <c r="D268" t="s">
        <v>1331</v>
      </c>
      <c r="E268" s="2">
        <v>2018</v>
      </c>
      <c r="F268" s="10" t="s">
        <v>101</v>
      </c>
      <c r="G268" s="2" t="s">
        <v>223</v>
      </c>
      <c r="H268" s="2" t="s">
        <v>103</v>
      </c>
      <c r="I268" s="10" t="s">
        <v>1332</v>
      </c>
      <c r="J268" s="2" t="s">
        <v>1333</v>
      </c>
      <c r="K268" s="91" t="str">
        <f t="shared" si="34"/>
        <v>pdf</v>
      </c>
      <c r="L268" s="2" t="s">
        <v>1260</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1257</v>
      </c>
      <c r="CP268" s="64" t="str">
        <f>TabelladatiSinottico[[#This Row],[Serial_Number]]</f>
        <v>GTF.174</v>
      </c>
      <c r="CQ268" s="50" t="str">
        <f>TabelladatiSinottico[[#This Row],[Customer]]</f>
        <v>HANGZHOU KAIMEI MOULD</v>
      </c>
      <c r="CR268" s="54">
        <f t="shared" si="39"/>
        <v>267</v>
      </c>
      <c r="CS268" s="94" t="s">
        <v>108</v>
      </c>
    </row>
    <row r="269" spans="1:97" ht="21.75" customHeight="1" x14ac:dyDescent="0.25">
      <c r="A269" s="1" t="s">
        <v>605</v>
      </c>
      <c r="B269" s="6" t="s">
        <v>1334</v>
      </c>
      <c r="C269" s="23" t="s">
        <v>99</v>
      </c>
      <c r="D269" t="s">
        <v>1335</v>
      </c>
      <c r="E269" s="2">
        <v>2018</v>
      </c>
      <c r="F269" s="10" t="s">
        <v>101</v>
      </c>
      <c r="G269" s="2" t="s">
        <v>223</v>
      </c>
      <c r="H269" s="2" t="s">
        <v>103</v>
      </c>
      <c r="I269" s="10" t="s">
        <v>1336</v>
      </c>
      <c r="J269" s="2" t="s">
        <v>1337</v>
      </c>
      <c r="K269" s="91" t="str">
        <f t="shared" si="34"/>
        <v>pdf</v>
      </c>
      <c r="L269" s="2" t="s">
        <v>1260</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1338</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1339</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1257</v>
      </c>
      <c r="CP269" s="64" t="str">
        <f>TabelladatiSinottico[[#This Row],[Serial_Number]]</f>
        <v>GTF.175</v>
      </c>
      <c r="CQ269" s="50" t="str">
        <f>TabelladatiSinottico[[#This Row],[Customer]]</f>
        <v>D-COMPANY Ltd.</v>
      </c>
      <c r="CR269" s="54">
        <f t="shared" si="39"/>
        <v>268</v>
      </c>
      <c r="CS269" s="94" t="s">
        <v>108</v>
      </c>
    </row>
    <row r="270" spans="1:97" ht="21.75" customHeight="1" x14ac:dyDescent="0.25">
      <c r="A270" s="1" t="s">
        <v>605</v>
      </c>
      <c r="B270" s="6" t="s">
        <v>1340</v>
      </c>
      <c r="C270" s="23" t="s">
        <v>753</v>
      </c>
      <c r="D270" t="s">
        <v>754</v>
      </c>
      <c r="E270" s="2">
        <v>2019</v>
      </c>
      <c r="F270" s="10" t="s">
        <v>101</v>
      </c>
      <c r="G270" s="2" t="s">
        <v>576</v>
      </c>
      <c r="H270" s="2" t="s">
        <v>917</v>
      </c>
      <c r="I270" s="10" t="s">
        <v>1336</v>
      </c>
      <c r="J270" s="2" t="s">
        <v>1341</v>
      </c>
      <c r="K270" s="91" t="str">
        <f t="shared" si="34"/>
        <v>pdf</v>
      </c>
      <c r="L270" s="2" t="s">
        <v>1342</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x14ac:dyDescent="0.25">
      <c r="A271" s="1" t="s">
        <v>605</v>
      </c>
      <c r="B271" s="6" t="s">
        <v>1343</v>
      </c>
      <c r="C271" s="23" t="s">
        <v>717</v>
      </c>
      <c r="D271" t="s">
        <v>1344</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x14ac:dyDescent="0.25">
      <c r="A272" s="1" t="s">
        <v>605</v>
      </c>
      <c r="B272" s="6" t="s">
        <v>1345</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x14ac:dyDescent="0.25">
      <c r="A273" s="1" t="s">
        <v>605</v>
      </c>
      <c r="B273" s="6" t="s">
        <v>1346</v>
      </c>
      <c r="C273" s="23" t="s">
        <v>211</v>
      </c>
      <c r="D273" t="s">
        <v>1347</v>
      </c>
      <c r="E273" s="2">
        <v>2019</v>
      </c>
      <c r="F273" s="10" t="s">
        <v>101</v>
      </c>
      <c r="G273" s="2" t="s">
        <v>223</v>
      </c>
      <c r="H273" s="2" t="s">
        <v>103</v>
      </c>
      <c r="I273" s="10" t="s">
        <v>224</v>
      </c>
      <c r="J273" s="2" t="s">
        <v>1348</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x14ac:dyDescent="0.25">
      <c r="A274" s="1" t="s">
        <v>605</v>
      </c>
      <c r="B274" s="6" t="s">
        <v>1349</v>
      </c>
      <c r="C274" s="23" t="s">
        <v>99</v>
      </c>
      <c r="D274" t="s">
        <v>1350</v>
      </c>
      <c r="E274" s="2">
        <v>2019</v>
      </c>
      <c r="F274" s="10" t="s">
        <v>1351</v>
      </c>
      <c r="G274" s="2" t="s">
        <v>1284</v>
      </c>
      <c r="H274" s="2" t="s">
        <v>103</v>
      </c>
      <c r="I274" s="10" t="s">
        <v>224</v>
      </c>
      <c r="J274" s="2" t="s">
        <v>1352</v>
      </c>
      <c r="K274" s="91" t="str">
        <f t="shared" si="34"/>
        <v>pdf</v>
      </c>
      <c r="L274" s="2" t="s">
        <v>1353</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1354</v>
      </c>
      <c r="BB274" s="104" t="s">
        <v>114</v>
      </c>
      <c r="BC274" s="54" t="s">
        <v>1351</v>
      </c>
      <c r="BD274" s="54" t="s">
        <v>108</v>
      </c>
      <c r="BE274" s="12" t="s">
        <v>1284</v>
      </c>
      <c r="BF274" s="54" t="s">
        <v>224</v>
      </c>
      <c r="BG274" s="54" t="s">
        <v>1351</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1355</v>
      </c>
      <c r="CP274" s="64" t="str">
        <f>TabelladatiSinottico[[#This Row],[Serial_Number]]</f>
        <v>GTF.180</v>
      </c>
      <c r="CQ274" s="50" t="str">
        <f>TabelladatiSinottico[[#This Row],[Customer]]</f>
        <v>SMOM S.A.S.</v>
      </c>
      <c r="CR274" s="54">
        <f t="shared" si="39"/>
        <v>273</v>
      </c>
      <c r="CS274" s="94" t="s">
        <v>108</v>
      </c>
    </row>
    <row r="275" spans="1:97" ht="21.75" customHeight="1" x14ac:dyDescent="0.25">
      <c r="A275" s="1" t="s">
        <v>605</v>
      </c>
      <c r="B275" s="6" t="s">
        <v>1356</v>
      </c>
      <c r="C275" s="23" t="s">
        <v>99</v>
      </c>
      <c r="D275" t="s">
        <v>1357</v>
      </c>
      <c r="E275" s="2">
        <v>2018</v>
      </c>
      <c r="F275" s="10" t="s">
        <v>1076</v>
      </c>
      <c r="G275" s="2" t="s">
        <v>223</v>
      </c>
      <c r="H275" s="2" t="s">
        <v>103</v>
      </c>
      <c r="I275" s="10" t="s">
        <v>224</v>
      </c>
      <c r="J275" s="2" t="s">
        <v>1358</v>
      </c>
      <c r="K275" s="91" t="str">
        <f t="shared" si="34"/>
        <v>pdf</v>
      </c>
      <c r="L275" s="2" t="s">
        <v>1359</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1360</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x14ac:dyDescent="0.25">
      <c r="A276" s="1" t="s">
        <v>605</v>
      </c>
      <c r="B276" s="6" t="s">
        <v>1361</v>
      </c>
      <c r="C276" s="23" t="s">
        <v>99</v>
      </c>
      <c r="D276" t="s">
        <v>1362</v>
      </c>
      <c r="E276" s="2">
        <v>2019</v>
      </c>
      <c r="F276" s="10" t="s">
        <v>101</v>
      </c>
      <c r="G276" s="2" t="s">
        <v>576</v>
      </c>
      <c r="H276" s="2" t="s">
        <v>103</v>
      </c>
      <c r="I276" s="10" t="s">
        <v>1332</v>
      </c>
      <c r="J276" s="2" t="s">
        <v>1363</v>
      </c>
      <c r="K276" s="91" t="str">
        <f t="shared" si="34"/>
        <v>pdf</v>
      </c>
      <c r="L276" s="2" t="s">
        <v>1364</v>
      </c>
      <c r="M276" s="91" t="str">
        <f t="shared" si="35"/>
        <v>pdf</v>
      </c>
      <c r="N276" s="2" t="s">
        <v>107</v>
      </c>
      <c r="O276" s="39" t="s">
        <v>1365</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1366</v>
      </c>
      <c r="AE276" s="2" t="s">
        <v>129</v>
      </c>
      <c r="AF276" s="61" t="s">
        <v>1367</v>
      </c>
      <c r="AG276" s="10" t="s">
        <v>1368</v>
      </c>
      <c r="AH276" s="10" t="s">
        <v>880</v>
      </c>
      <c r="AI276" s="10" t="s">
        <v>1369</v>
      </c>
      <c r="AJ276" s="10" t="s">
        <v>1370</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1371</v>
      </c>
      <c r="BB276" s="104" t="s">
        <v>114</v>
      </c>
      <c r="BC276" s="54" t="s">
        <v>101</v>
      </c>
      <c r="BD276" s="54" t="s">
        <v>108</v>
      </c>
      <c r="BE276" s="12" t="s">
        <v>576</v>
      </c>
      <c r="BF276" s="54" t="s">
        <v>1322</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x14ac:dyDescent="0.25">
      <c r="A277" s="1" t="s">
        <v>605</v>
      </c>
      <c r="B277" s="6" t="s">
        <v>1372</v>
      </c>
      <c r="C277" s="23" t="s">
        <v>758</v>
      </c>
      <c r="D277" t="s">
        <v>1373</v>
      </c>
      <c r="E277" s="2">
        <v>2019</v>
      </c>
      <c r="F277" s="10" t="s">
        <v>123</v>
      </c>
      <c r="G277" s="2" t="s">
        <v>576</v>
      </c>
      <c r="H277" s="2" t="s">
        <v>103</v>
      </c>
      <c r="I277" s="10" t="s">
        <v>104</v>
      </c>
      <c r="J277" s="2" t="s">
        <v>1374</v>
      </c>
      <c r="K277" s="91" t="str">
        <f t="shared" si="34"/>
        <v>pdf</v>
      </c>
      <c r="L277" s="2" t="s">
        <v>1375</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1376</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1377</v>
      </c>
      <c r="CP277" s="64" t="str">
        <f>TabelladatiSinottico[[#This Row],[Serial_Number]]</f>
        <v>GTF.183</v>
      </c>
      <c r="CQ277" s="50" t="str">
        <f>TabelladatiSinottico[[#This Row],[Customer]]</f>
        <v>AURORA FLYING SCIENCES (Boeing)</v>
      </c>
      <c r="CR277" s="54">
        <f t="shared" si="39"/>
        <v>276</v>
      </c>
      <c r="CS277" s="94" t="s">
        <v>108</v>
      </c>
    </row>
    <row r="278" spans="1:97" ht="21.75" customHeight="1" x14ac:dyDescent="0.25">
      <c r="A278" s="1" t="s">
        <v>605</v>
      </c>
      <c r="B278" s="6" t="s">
        <v>1378</v>
      </c>
      <c r="C278" s="23" t="s">
        <v>717</v>
      </c>
      <c r="D278" t="s">
        <v>1379</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x14ac:dyDescent="0.25">
      <c r="A279" s="1" t="s">
        <v>605</v>
      </c>
      <c r="B279" s="6" t="s">
        <v>1380</v>
      </c>
      <c r="C279" s="23" t="s">
        <v>717</v>
      </c>
      <c r="D279" t="s">
        <v>1381</v>
      </c>
      <c r="E279" s="2">
        <v>2019</v>
      </c>
      <c r="F279" s="28" t="s">
        <v>101</v>
      </c>
      <c r="G279" s="2" t="s">
        <v>1382</v>
      </c>
      <c r="H279" s="2" t="s">
        <v>103</v>
      </c>
      <c r="I279" s="10" t="s">
        <v>1383</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1382</v>
      </c>
      <c r="BF279" s="54" t="s">
        <v>1383</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x14ac:dyDescent="0.25">
      <c r="A280" s="1" t="s">
        <v>605</v>
      </c>
      <c r="B280" s="6" t="s">
        <v>1384</v>
      </c>
      <c r="C280" s="23" t="s">
        <v>99</v>
      </c>
      <c r="D280" t="s">
        <v>1385</v>
      </c>
      <c r="E280" s="28">
        <v>2019</v>
      </c>
      <c r="F280" s="28" t="s">
        <v>101</v>
      </c>
      <c r="G280" s="2" t="s">
        <v>576</v>
      </c>
      <c r="H280" s="2" t="s">
        <v>103</v>
      </c>
      <c r="I280" s="10" t="s">
        <v>1383</v>
      </c>
      <c r="J280" s="2" t="s">
        <v>1386</v>
      </c>
      <c r="K280" s="91" t="str">
        <f t="shared" si="34"/>
        <v>pdf</v>
      </c>
      <c r="L280" s="2" t="s">
        <v>1387</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1383</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x14ac:dyDescent="0.25">
      <c r="A281" s="1" t="s">
        <v>605</v>
      </c>
      <c r="B281" s="6" t="s">
        <v>1388</v>
      </c>
      <c r="C281" s="23" t="s">
        <v>717</v>
      </c>
      <c r="D281" t="s">
        <v>1389</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x14ac:dyDescent="0.25">
      <c r="A282" s="1" t="s">
        <v>605</v>
      </c>
      <c r="B282" s="6" t="s">
        <v>1390</v>
      </c>
      <c r="C282" s="23" t="s">
        <v>717</v>
      </c>
      <c r="D282" t="s">
        <v>1389</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x14ac:dyDescent="0.25">
      <c r="A283" s="1" t="s">
        <v>605</v>
      </c>
      <c r="B283" s="6" t="s">
        <v>1391</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x14ac:dyDescent="0.25">
      <c r="A284" s="1" t="s">
        <v>605</v>
      </c>
      <c r="B284" s="6" t="s">
        <v>1392</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x14ac:dyDescent="0.25">
      <c r="A285" s="1" t="s">
        <v>605</v>
      </c>
      <c r="B285" s="6" t="s">
        <v>1393</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x14ac:dyDescent="0.25">
      <c r="A286" s="1" t="s">
        <v>605</v>
      </c>
      <c r="B286" s="6">
        <v>192</v>
      </c>
      <c r="C286" s="23" t="s">
        <v>99</v>
      </c>
      <c r="D286" t="s">
        <v>701</v>
      </c>
      <c r="E286" s="28">
        <v>2019</v>
      </c>
      <c r="F286" s="28" t="s">
        <v>101</v>
      </c>
      <c r="G286" s="2" t="s">
        <v>576</v>
      </c>
      <c r="H286" s="2" t="s">
        <v>103</v>
      </c>
      <c r="I286" s="10" t="s">
        <v>1383</v>
      </c>
      <c r="J286" s="2" t="s">
        <v>1394</v>
      </c>
      <c r="K286" s="91" t="str">
        <f t="shared" si="34"/>
        <v>pdf</v>
      </c>
      <c r="L286" s="2" t="s">
        <v>1395</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1396</v>
      </c>
      <c r="AE286" s="30" t="s">
        <v>149</v>
      </c>
      <c r="AF286" s="59" t="s">
        <v>1097</v>
      </c>
      <c r="AG286" s="30" t="s">
        <v>1397</v>
      </c>
      <c r="AH286" s="30" t="s">
        <v>162</v>
      </c>
      <c r="AI286" s="30" t="s">
        <v>1398</v>
      </c>
      <c r="AJ286" s="30" t="s">
        <v>1399</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1383</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1400</v>
      </c>
      <c r="CP286" s="64" t="str">
        <f>TabelladatiSinottico[[#This Row],[Serial_Number]]</f>
        <v>GTF.192</v>
      </c>
      <c r="CQ286" s="50" t="str">
        <f>TabelladatiSinottico[[#This Row],[Customer]]</f>
        <v>GALAXY TOOL CORPORATION</v>
      </c>
      <c r="CR286" s="54">
        <f t="shared" si="39"/>
        <v>285</v>
      </c>
      <c r="CS286" s="94" t="s">
        <v>108</v>
      </c>
    </row>
    <row r="287" spans="1:97" ht="21.75" customHeight="1" x14ac:dyDescent="0.25">
      <c r="A287" s="1" t="s">
        <v>605</v>
      </c>
      <c r="B287" s="6">
        <v>193</v>
      </c>
      <c r="C287" s="23" t="s">
        <v>758</v>
      </c>
      <c r="D287" t="s">
        <v>1401</v>
      </c>
      <c r="E287" s="28">
        <v>2019</v>
      </c>
      <c r="F287" s="28" t="s">
        <v>123</v>
      </c>
      <c r="G287" s="2" t="s">
        <v>576</v>
      </c>
      <c r="H287" s="2" t="s">
        <v>103</v>
      </c>
      <c r="I287" s="10" t="s">
        <v>1383</v>
      </c>
      <c r="J287" s="2" t="s">
        <v>1402</v>
      </c>
      <c r="K287" s="91" t="str">
        <f t="shared" si="34"/>
        <v>pdf</v>
      </c>
      <c r="L287" s="2" t="s">
        <v>1403</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1383</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1295</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x14ac:dyDescent="0.25">
      <c r="A288" s="1" t="s">
        <v>605</v>
      </c>
      <c r="B288" s="6">
        <v>194</v>
      </c>
      <c r="C288" s="23" t="s">
        <v>99</v>
      </c>
      <c r="D288" t="s">
        <v>1404</v>
      </c>
      <c r="E288" s="2">
        <v>2020</v>
      </c>
      <c r="F288" s="2" t="s">
        <v>101</v>
      </c>
      <c r="G288" s="10" t="s">
        <v>223</v>
      </c>
      <c r="H288" s="2" t="s">
        <v>103</v>
      </c>
      <c r="I288" s="10" t="s">
        <v>224</v>
      </c>
      <c r="J288" s="2" t="s">
        <v>1405</v>
      </c>
      <c r="K288" s="91" t="str">
        <f t="shared" si="34"/>
        <v>pdf</v>
      </c>
      <c r="L288" s="2" t="s">
        <v>1406</v>
      </c>
      <c r="M288" s="91" t="str">
        <f t="shared" si="35"/>
        <v>pdf</v>
      </c>
      <c r="N288" s="2" t="s">
        <v>107</v>
      </c>
      <c r="O288" s="39" t="s">
        <v>1017</v>
      </c>
      <c r="P288" s="13" t="str">
        <f t="shared" si="37"/>
        <v>Folder</v>
      </c>
      <c r="Q288" s="90">
        <v>4500</v>
      </c>
      <c r="R288" s="90">
        <v>3500</v>
      </c>
      <c r="S288" s="90">
        <v>1400</v>
      </c>
      <c r="T288" s="2" t="s">
        <v>1407</v>
      </c>
      <c r="U288" s="2" t="s">
        <v>109</v>
      </c>
      <c r="V288" s="7" t="s">
        <v>108</v>
      </c>
      <c r="W288" s="2" t="s">
        <v>110</v>
      </c>
      <c r="X288" s="2" t="s">
        <v>110</v>
      </c>
      <c r="Y288" s="2" t="s">
        <v>110</v>
      </c>
      <c r="Z288" s="2" t="s">
        <v>110</v>
      </c>
      <c r="AA288" s="2" t="s">
        <v>110</v>
      </c>
      <c r="AB288" s="18" t="s">
        <v>109</v>
      </c>
      <c r="AC288" s="7" t="s">
        <v>127</v>
      </c>
      <c r="AD288" s="65" t="s">
        <v>1408</v>
      </c>
      <c r="AE288" s="2" t="s">
        <v>129</v>
      </c>
      <c r="AF288" s="61" t="s">
        <v>784</v>
      </c>
      <c r="AG288" s="10" t="s">
        <v>1313</v>
      </c>
      <c r="AH288" s="10" t="s">
        <v>1409</v>
      </c>
      <c r="AI288" s="10" t="s">
        <v>1410</v>
      </c>
      <c r="AJ288" s="10" t="s">
        <v>1370</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1411</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1412</v>
      </c>
      <c r="CP288" s="64" t="str">
        <f>TabelladatiSinottico[[#This Row],[Serial_Number]]</f>
        <v>GTF.194</v>
      </c>
      <c r="CQ288" s="50" t="str">
        <f>TabelladatiSinottico[[#This Row],[Customer]]</f>
        <v>FORD OTOMOTIV SANAYI A.S.</v>
      </c>
      <c r="CR288" s="54">
        <f t="shared" si="39"/>
        <v>287</v>
      </c>
      <c r="CS288" s="94" t="s">
        <v>108</v>
      </c>
    </row>
    <row r="289" spans="1:97" ht="21.75" customHeight="1" x14ac:dyDescent="0.25">
      <c r="A289" s="1" t="s">
        <v>605</v>
      </c>
      <c r="B289" s="6">
        <v>195</v>
      </c>
      <c r="C289" s="23" t="s">
        <v>99</v>
      </c>
      <c r="D289" t="s">
        <v>1039</v>
      </c>
      <c r="E289" s="2">
        <v>2020</v>
      </c>
      <c r="F289" s="19" t="s">
        <v>1413</v>
      </c>
      <c r="G289" s="19" t="s">
        <v>1414</v>
      </c>
      <c r="H289" s="20" t="s">
        <v>1415</v>
      </c>
      <c r="I289" s="19" t="s">
        <v>1416</v>
      </c>
      <c r="J289" s="2" t="s">
        <v>1417</v>
      </c>
      <c r="K289" s="91" t="str">
        <f t="shared" si="34"/>
        <v>pdf</v>
      </c>
      <c r="L289" s="2" t="s">
        <v>1418</v>
      </c>
      <c r="M289" s="91" t="str">
        <f t="shared" si="35"/>
        <v>pdf</v>
      </c>
      <c r="N289" s="2" t="s">
        <v>107</v>
      </c>
      <c r="O289" s="39" t="s">
        <v>1419</v>
      </c>
      <c r="P289" s="13" t="str">
        <f t="shared" si="37"/>
        <v>Folder</v>
      </c>
      <c r="Q289" s="90">
        <v>6200</v>
      </c>
      <c r="R289" s="90">
        <v>3500</v>
      </c>
      <c r="S289" s="90">
        <v>1000</v>
      </c>
      <c r="T289" s="10" t="s">
        <v>1420</v>
      </c>
      <c r="U289" s="2" t="s">
        <v>109</v>
      </c>
      <c r="V289" s="7" t="s">
        <v>108</v>
      </c>
      <c r="W289" s="2" t="s">
        <v>110</v>
      </c>
      <c r="X289" s="2" t="s">
        <v>110</v>
      </c>
      <c r="Y289" s="2" t="s">
        <v>110</v>
      </c>
      <c r="Z289" s="2" t="s">
        <v>110</v>
      </c>
      <c r="AA289" s="2" t="s">
        <v>110</v>
      </c>
      <c r="AB289" s="18" t="s">
        <v>110</v>
      </c>
      <c r="AC289" s="7" t="s">
        <v>148</v>
      </c>
      <c r="AD289" s="65" t="s">
        <v>1421</v>
      </c>
      <c r="AE289" s="2" t="s">
        <v>149</v>
      </c>
      <c r="AF289" s="61" t="s">
        <v>1422</v>
      </c>
      <c r="AG289" s="10" t="s">
        <v>1423</v>
      </c>
      <c r="AH289" s="10" t="s">
        <v>1424</v>
      </c>
      <c r="AI289" s="10" t="s">
        <v>1425</v>
      </c>
      <c r="AJ289" s="10" t="s">
        <v>1426</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1427</v>
      </c>
      <c r="BF289" s="83" t="s">
        <v>224</v>
      </c>
      <c r="BG289" s="85" t="s">
        <v>1428</v>
      </c>
      <c r="BH289" s="99" t="s">
        <v>108</v>
      </c>
      <c r="BI289" s="83" t="s">
        <v>653</v>
      </c>
      <c r="BJ289" s="54" t="s">
        <v>108</v>
      </c>
      <c r="BK289" s="84" t="s">
        <v>1429</v>
      </c>
      <c r="BL289" s="83" t="s">
        <v>224</v>
      </c>
      <c r="BM289" s="85" t="s">
        <v>1430</v>
      </c>
      <c r="BN289" s="99" t="s">
        <v>108</v>
      </c>
      <c r="BO289" s="83" t="s">
        <v>101</v>
      </c>
      <c r="BP289" s="54" t="s">
        <v>108</v>
      </c>
      <c r="BQ289" s="84" t="s">
        <v>1431</v>
      </c>
      <c r="BR289" s="83" t="s">
        <v>104</v>
      </c>
      <c r="BS289" s="85" t="s">
        <v>1432</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1433</v>
      </c>
      <c r="CP289" s="64" t="str">
        <f>TabelladatiSinottico[[#This Row],[Serial_Number]]</f>
        <v>GTF.195</v>
      </c>
      <c r="CQ289" s="50" t="str">
        <f>TabelladatiSinottico[[#This Row],[Customer]]</f>
        <v>CENTURY TOOL &amp; GAGE</v>
      </c>
      <c r="CR289" s="54">
        <f t="shared" si="39"/>
        <v>288</v>
      </c>
      <c r="CS289" s="94" t="s">
        <v>480</v>
      </c>
    </row>
    <row r="290" spans="1:97" ht="21.75" customHeight="1" x14ac:dyDescent="0.25">
      <c r="A290" s="1" t="s">
        <v>605</v>
      </c>
      <c r="B290" s="6">
        <v>196</v>
      </c>
      <c r="C290" s="23" t="s">
        <v>99</v>
      </c>
      <c r="D290" t="s">
        <v>889</v>
      </c>
      <c r="E290" s="28">
        <v>2020</v>
      </c>
      <c r="F290" s="28" t="s">
        <v>1351</v>
      </c>
      <c r="G290" s="10" t="s">
        <v>1284</v>
      </c>
      <c r="H290" s="2" t="s">
        <v>103</v>
      </c>
      <c r="I290" s="100" t="s">
        <v>224</v>
      </c>
      <c r="J290" s="2" t="s">
        <v>1434</v>
      </c>
      <c r="K290" s="91" t="str">
        <f t="shared" si="34"/>
        <v>pdf</v>
      </c>
      <c r="L290" s="2" t="s">
        <v>1435</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1436</v>
      </c>
      <c r="AE290" s="30" t="s">
        <v>149</v>
      </c>
      <c r="AF290" s="59" t="s">
        <v>1437</v>
      </c>
      <c r="AG290" s="30" t="s">
        <v>1438</v>
      </c>
      <c r="AH290" s="30" t="s">
        <v>372</v>
      </c>
      <c r="AI290" s="30" t="s">
        <v>1439</v>
      </c>
      <c r="AJ290" s="30" t="s">
        <v>1440</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1351</v>
      </c>
      <c r="BD290" s="54" t="s">
        <v>108</v>
      </c>
      <c r="BE290" s="84" t="s">
        <v>1284</v>
      </c>
      <c r="BF290" s="83" t="s">
        <v>224</v>
      </c>
      <c r="BG290" s="85" t="s">
        <v>1351</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1441</v>
      </c>
      <c r="CP290" s="64" t="str">
        <f>TabelladatiSinottico[[#This Row],[Serial_Number]]</f>
        <v>GTF.196</v>
      </c>
      <c r="CQ290" s="50" t="str">
        <f>TabelladatiSinottico[[#This Row],[Customer]]</f>
        <v>DELAWARE DYNAMICS</v>
      </c>
      <c r="CR290" s="54">
        <f t="shared" si="39"/>
        <v>289</v>
      </c>
      <c r="CS290" s="94" t="s">
        <v>108</v>
      </c>
    </row>
    <row r="291" spans="1:97" ht="21.75" customHeight="1" x14ac:dyDescent="0.25">
      <c r="A291" s="1" t="s">
        <v>605</v>
      </c>
      <c r="B291" s="6">
        <v>197</v>
      </c>
      <c r="C291" s="23" t="s">
        <v>99</v>
      </c>
      <c r="D291" t="s">
        <v>777</v>
      </c>
      <c r="E291" s="28">
        <v>2021</v>
      </c>
      <c r="F291" s="28" t="s">
        <v>101</v>
      </c>
      <c r="G291" s="10" t="s">
        <v>223</v>
      </c>
      <c r="H291" s="2" t="s">
        <v>103</v>
      </c>
      <c r="I291" s="10" t="s">
        <v>224</v>
      </c>
      <c r="J291" s="2" t="s">
        <v>1442</v>
      </c>
      <c r="K291" s="91" t="str">
        <f t="shared" si="34"/>
        <v>pdf</v>
      </c>
      <c r="L291" s="2" t="s">
        <v>1443</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1444</v>
      </c>
      <c r="AE291" s="30" t="s">
        <v>149</v>
      </c>
      <c r="AF291" s="59" t="s">
        <v>1445</v>
      </c>
      <c r="AG291" s="30" t="s">
        <v>216</v>
      </c>
      <c r="AH291" s="30" t="s">
        <v>1314</v>
      </c>
      <c r="AI291" s="30" t="s">
        <v>1446</v>
      </c>
      <c r="AJ291" s="30" t="s">
        <v>1447</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x14ac:dyDescent="0.25">
      <c r="A292" s="1" t="s">
        <v>605</v>
      </c>
      <c r="B292" s="6">
        <v>198</v>
      </c>
      <c r="C292" s="23" t="s">
        <v>758</v>
      </c>
      <c r="D292" t="s">
        <v>1143</v>
      </c>
      <c r="E292" s="2">
        <v>2021</v>
      </c>
      <c r="F292" s="2" t="s">
        <v>123</v>
      </c>
      <c r="G292" s="2" t="s">
        <v>1292</v>
      </c>
      <c r="H292" s="30" t="s">
        <v>917</v>
      </c>
      <c r="I292" s="10" t="s">
        <v>104</v>
      </c>
      <c r="J292" s="2" t="s">
        <v>1448</v>
      </c>
      <c r="K292" s="91" t="str">
        <f t="shared" si="34"/>
        <v>pdf</v>
      </c>
      <c r="L292" s="2" t="s">
        <v>1449</v>
      </c>
      <c r="M292" s="91" t="str">
        <f t="shared" si="35"/>
        <v>pdf</v>
      </c>
      <c r="N292" s="2" t="s">
        <v>107</v>
      </c>
      <c r="O292" s="39" t="s">
        <v>1450</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1451</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1292</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1452</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x14ac:dyDescent="0.25">
      <c r="A293" s="1" t="s">
        <v>605</v>
      </c>
      <c r="B293" s="6" t="s">
        <v>1453</v>
      </c>
      <c r="C293" s="23" t="s">
        <v>758</v>
      </c>
      <c r="D293" t="s">
        <v>1084</v>
      </c>
      <c r="E293" s="28">
        <v>2022</v>
      </c>
      <c r="F293" s="28" t="s">
        <v>123</v>
      </c>
      <c r="G293" s="2" t="s">
        <v>1292</v>
      </c>
      <c r="H293" s="30" t="s">
        <v>917</v>
      </c>
      <c r="I293" s="24" t="s">
        <v>1383</v>
      </c>
      <c r="J293" s="2" t="s">
        <v>1454</v>
      </c>
      <c r="K293" s="91" t="str">
        <f t="shared" si="34"/>
        <v>pdf</v>
      </c>
      <c r="L293" s="2" t="s">
        <v>1455</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1456</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1292</v>
      </c>
      <c r="BF293" s="83" t="s">
        <v>1383</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x14ac:dyDescent="0.25">
      <c r="A294" s="1" t="s">
        <v>605</v>
      </c>
      <c r="B294" s="6" t="s">
        <v>1457</v>
      </c>
      <c r="C294" s="23" t="s">
        <v>758</v>
      </c>
      <c r="D294" t="s">
        <v>1084</v>
      </c>
      <c r="E294" s="28">
        <v>2022</v>
      </c>
      <c r="F294" s="28" t="s">
        <v>123</v>
      </c>
      <c r="G294" s="2" t="s">
        <v>1292</v>
      </c>
      <c r="H294" s="30" t="s">
        <v>917</v>
      </c>
      <c r="I294" s="24" t="s">
        <v>1383</v>
      </c>
      <c r="J294" s="2" t="s">
        <v>1454</v>
      </c>
      <c r="K294" s="91" t="str">
        <f t="shared" si="34"/>
        <v>pdf</v>
      </c>
      <c r="L294" s="2" t="s">
        <v>1455</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1456</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1292</v>
      </c>
      <c r="BF294" s="83" t="s">
        <v>1383</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x14ac:dyDescent="0.25">
      <c r="A295" s="1" t="s">
        <v>605</v>
      </c>
      <c r="B295" s="7">
        <v>201</v>
      </c>
      <c r="C295" s="23" t="s">
        <v>1458</v>
      </c>
      <c r="D295" t="s">
        <v>1459</v>
      </c>
      <c r="E295" s="2">
        <v>2023</v>
      </c>
      <c r="F295" s="2" t="s">
        <v>101</v>
      </c>
      <c r="G295" s="2" t="s">
        <v>576</v>
      </c>
      <c r="H295" s="2" t="s">
        <v>103</v>
      </c>
      <c r="I295" s="10" t="s">
        <v>104</v>
      </c>
      <c r="J295" s="2" t="s">
        <v>1460</v>
      </c>
      <c r="K295" s="91" t="str">
        <f t="shared" si="34"/>
        <v>pdf</v>
      </c>
      <c r="L295" s="2" t="s">
        <v>1461</v>
      </c>
      <c r="M295" s="91" t="str">
        <f t="shared" si="35"/>
        <v>pdf</v>
      </c>
      <c r="N295" s="2" t="s">
        <v>107</v>
      </c>
      <c r="O295" s="39" t="s">
        <v>1462</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1463</v>
      </c>
      <c r="CP295" s="64" t="str">
        <f>TabelladatiSinottico[[#This Row],[Serial_Number]]</f>
        <v>GTF.201</v>
      </c>
      <c r="CQ295" s="50" t="str">
        <f>TabelladatiSinottico[[#This Row],[Customer]]</f>
        <v>LMA Srl</v>
      </c>
      <c r="CR295" s="54">
        <f t="shared" si="39"/>
        <v>294</v>
      </c>
      <c r="CS295" s="94" t="s">
        <v>108</v>
      </c>
    </row>
    <row r="296" spans="1:97" ht="21.75" customHeight="1" x14ac:dyDescent="0.25">
      <c r="A296" s="1" t="s">
        <v>605</v>
      </c>
      <c r="B296" s="7" t="s">
        <v>1464</v>
      </c>
      <c r="C296" s="23" t="s">
        <v>1458</v>
      </c>
      <c r="D296" t="s">
        <v>1465</v>
      </c>
      <c r="E296" s="2">
        <v>2023</v>
      </c>
      <c r="F296" s="2" t="s">
        <v>1076</v>
      </c>
      <c r="G296" s="2" t="s">
        <v>576</v>
      </c>
      <c r="H296" s="2" t="s">
        <v>103</v>
      </c>
      <c r="I296" s="10" t="s">
        <v>104</v>
      </c>
      <c r="J296" s="12" t="s">
        <v>1466</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1467</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1468</v>
      </c>
      <c r="CP296" s="64" t="str">
        <f>TabelladatiSinottico[[#This Row],[Serial_Number]]</f>
        <v>GTF.202</v>
      </c>
      <c r="CQ296" s="50" t="str">
        <f>TabelladatiSinottico[[#This Row],[Customer]]</f>
        <v>AURRENAK S. Coop.</v>
      </c>
      <c r="CR296" s="54">
        <f t="shared" si="39"/>
        <v>295</v>
      </c>
      <c r="CS296" s="94" t="s">
        <v>108</v>
      </c>
    </row>
    <row r="297" spans="1:97" ht="21.75" customHeight="1" x14ac:dyDescent="0.25">
      <c r="A297" s="1" t="s">
        <v>605</v>
      </c>
      <c r="B297" s="7">
        <v>203</v>
      </c>
      <c r="C297" s="23" t="s">
        <v>1458</v>
      </c>
      <c r="D297" t="s">
        <v>448</v>
      </c>
      <c r="E297" s="2">
        <v>2024</v>
      </c>
      <c r="F297" s="2" t="s">
        <v>101</v>
      </c>
      <c r="G297" s="10" t="s">
        <v>223</v>
      </c>
      <c r="H297" s="2" t="s">
        <v>103</v>
      </c>
      <c r="I297" s="10" t="s">
        <v>224</v>
      </c>
      <c r="J297" s="2" t="s">
        <v>1469</v>
      </c>
      <c r="K297" s="91" t="str">
        <f t="shared" si="34"/>
        <v>pdf</v>
      </c>
      <c r="L297" s="2" t="s">
        <v>1470</v>
      </c>
      <c r="M297" s="91" t="str">
        <f t="shared" si="35"/>
        <v>pdf</v>
      </c>
      <c r="N297" s="2" t="s">
        <v>107</v>
      </c>
      <c r="O297" s="39" t="s">
        <v>1471</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1472</v>
      </c>
      <c r="AE297" s="2" t="s">
        <v>113</v>
      </c>
      <c r="AF297" s="58" t="s">
        <v>114</v>
      </c>
      <c r="AG297" s="17" t="s">
        <v>115</v>
      </c>
      <c r="AH297" s="17" t="s">
        <v>1473</v>
      </c>
      <c r="AI297" s="17" t="s">
        <v>1474</v>
      </c>
      <c r="AJ297" s="17" t="s">
        <v>1475</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1476</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x14ac:dyDescent="0.25">
      <c r="A298" s="1" t="s">
        <v>605</v>
      </c>
      <c r="B298" s="7">
        <v>204</v>
      </c>
      <c r="C298" s="23" t="s">
        <v>1458</v>
      </c>
      <c r="D298" t="s">
        <v>212</v>
      </c>
      <c r="E298" s="2">
        <v>2024</v>
      </c>
      <c r="F298" s="2" t="s">
        <v>101</v>
      </c>
      <c r="G298" s="10" t="s">
        <v>102</v>
      </c>
      <c r="H298" s="2" t="s">
        <v>103</v>
      </c>
      <c r="I298" s="10" t="s">
        <v>104</v>
      </c>
      <c r="J298" s="2" t="s">
        <v>1477</v>
      </c>
      <c r="K298" s="91" t="str">
        <f t="shared" si="34"/>
        <v>pdf</v>
      </c>
      <c r="L298" s="2" t="s">
        <v>1478</v>
      </c>
      <c r="M298" s="91" t="str">
        <f t="shared" si="35"/>
        <v>pdf</v>
      </c>
      <c r="N298" s="2" t="s">
        <v>107</v>
      </c>
      <c r="O298" s="39" t="s">
        <v>1479</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1480</v>
      </c>
      <c r="CP298" s="64" t="str">
        <f>TabelladatiSinottico[[#This Row],[Serial_Number]]</f>
        <v>GTF.204</v>
      </c>
      <c r="CQ298" s="50" t="str">
        <f>TabelladatiSinottico[[#This Row],[Customer]]</f>
        <v>NINGBO FANGZHENG AUTOMOBILE MOULD</v>
      </c>
      <c r="CR298" s="54">
        <f t="shared" si="39"/>
        <v>297</v>
      </c>
      <c r="CS298" s="94" t="s">
        <v>108</v>
      </c>
    </row>
    <row r="299" spans="1:97" ht="36" customHeight="1" x14ac:dyDescent="0.25">
      <c r="A299" s="1" t="s">
        <v>605</v>
      </c>
      <c r="B299" s="7">
        <v>205</v>
      </c>
      <c r="C299" s="38" t="s">
        <v>1458</v>
      </c>
      <c r="D299" t="s">
        <v>1481</v>
      </c>
      <c r="E299" s="2">
        <v>2024</v>
      </c>
      <c r="F299" s="19" t="s">
        <v>1482</v>
      </c>
      <c r="G299" s="10" t="s">
        <v>1483</v>
      </c>
      <c r="H299" s="10" t="s">
        <v>1484</v>
      </c>
      <c r="I299" s="10" t="s">
        <v>1485</v>
      </c>
      <c r="J299" s="2" t="s">
        <v>1486</v>
      </c>
      <c r="K299" s="91" t="str">
        <f t="shared" si="34"/>
        <v>pdf</v>
      </c>
      <c r="L299" s="2" t="s">
        <v>1487</v>
      </c>
      <c r="M299" s="91" t="str">
        <f t="shared" si="35"/>
        <v>pdf</v>
      </c>
      <c r="N299" s="2" t="s">
        <v>107</v>
      </c>
      <c r="O299" s="68" t="s">
        <v>1488</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1489</v>
      </c>
      <c r="AE299" s="2" t="s">
        <v>149</v>
      </c>
      <c r="AF299" s="61" t="s">
        <v>1490</v>
      </c>
      <c r="AG299" s="10" t="s">
        <v>1491</v>
      </c>
      <c r="AH299" s="10" t="s">
        <v>1492</v>
      </c>
      <c r="AI299" s="10" t="s">
        <v>1493</v>
      </c>
      <c r="AJ299" s="10" t="s">
        <v>1494</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1351</v>
      </c>
      <c r="BD299" s="54" t="s">
        <v>108</v>
      </c>
      <c r="BE299" s="84" t="s">
        <v>1495</v>
      </c>
      <c r="BF299" s="83" t="s">
        <v>104</v>
      </c>
      <c r="BG299" s="85" t="s">
        <v>1496</v>
      </c>
      <c r="BH299" s="99" t="s">
        <v>109</v>
      </c>
      <c r="BI299" s="83" t="s">
        <v>101</v>
      </c>
      <c r="BJ299" s="54" t="s">
        <v>108</v>
      </c>
      <c r="BK299" s="84" t="s">
        <v>1497</v>
      </c>
      <c r="BL299" s="83" t="s">
        <v>224</v>
      </c>
      <c r="BM299" s="85" t="s">
        <v>1498</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1499</v>
      </c>
      <c r="CP299" s="64" t="str">
        <f>TabelladatiSinottico[[#This Row],[Serial_Number]]</f>
        <v>GTF.205</v>
      </c>
      <c r="CQ299" s="50" t="str">
        <f>TabelladatiSinottico[[#This Row],[Customer]]</f>
        <v>CONCAD GmbH</v>
      </c>
      <c r="CR299" s="54">
        <f t="shared" si="39"/>
        <v>298</v>
      </c>
      <c r="CS299" s="77" t="s">
        <v>1230</v>
      </c>
    </row>
    <row r="300" spans="1:97" ht="21.75" customHeight="1" x14ac:dyDescent="0.25">
      <c r="A300" s="1" t="s">
        <v>605</v>
      </c>
      <c r="B300" s="7">
        <v>206</v>
      </c>
      <c r="C300" s="38" t="s">
        <v>1458</v>
      </c>
      <c r="D300" t="s">
        <v>1500</v>
      </c>
      <c r="E300" s="2">
        <v>2024</v>
      </c>
      <c r="F300" s="2" t="s">
        <v>653</v>
      </c>
      <c r="G300" s="2" t="s">
        <v>1501</v>
      </c>
      <c r="I300" s="10" t="s">
        <v>224</v>
      </c>
      <c r="J300" s="2" t="s">
        <v>1502</v>
      </c>
      <c r="K300" s="91" t="str">
        <f t="shared" si="34"/>
        <v>pdf</v>
      </c>
      <c r="L300" s="2" t="s">
        <v>1503</v>
      </c>
      <c r="M300" s="91" t="str">
        <f t="shared" si="35"/>
        <v>pdf</v>
      </c>
      <c r="N300" s="2" t="s">
        <v>107</v>
      </c>
      <c r="O300" s="39" t="s">
        <v>1504</v>
      </c>
      <c r="P300" s="13" t="str">
        <f t="shared" si="37"/>
        <v>Folder</v>
      </c>
      <c r="Q300" s="90">
        <v>4500</v>
      </c>
      <c r="R300" s="90">
        <v>3500</v>
      </c>
      <c r="S300" s="90">
        <v>1250</v>
      </c>
      <c r="T300" s="2" t="s">
        <v>1505</v>
      </c>
      <c r="U300" s="2" t="s">
        <v>109</v>
      </c>
      <c r="V300" s="7" t="s">
        <v>108</v>
      </c>
      <c r="W300" s="2" t="s">
        <v>109</v>
      </c>
      <c r="X300" s="2" t="s">
        <v>110</v>
      </c>
      <c r="Y300" s="2" t="s">
        <v>110</v>
      </c>
      <c r="Z300" s="2" t="s">
        <v>110</v>
      </c>
      <c r="AA300" s="2" t="s">
        <v>109</v>
      </c>
      <c r="AB300" s="18" t="s">
        <v>109</v>
      </c>
      <c r="AC300" s="7" t="s">
        <v>780</v>
      </c>
      <c r="AD300" s="4" t="s">
        <v>1506</v>
      </c>
      <c r="AE300" s="2" t="s">
        <v>149</v>
      </c>
      <c r="AF300" s="61" t="s">
        <v>1507</v>
      </c>
      <c r="AG300" s="10" t="s">
        <v>1508</v>
      </c>
      <c r="AH300" s="10" t="s">
        <v>1509</v>
      </c>
      <c r="AI300" s="10" t="s">
        <v>1510</v>
      </c>
      <c r="AJ300" s="10" t="s">
        <v>1511</v>
      </c>
      <c r="AL300" s="10" t="s">
        <v>1512</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1501</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1513</v>
      </c>
      <c r="CP300" s="64" t="str">
        <f>TabelladatiSinottico[[#This Row],[Serial_Number]]</f>
        <v>GTF.206</v>
      </c>
      <c r="CQ300" s="50" t="str">
        <f>TabelladatiSinottico[[#This Row],[Customer]]</f>
        <v>AUTONEUM CZ s.r.o.</v>
      </c>
      <c r="CR300" s="54">
        <f t="shared" si="39"/>
        <v>299</v>
      </c>
      <c r="CS300" s="64" t="s">
        <v>108</v>
      </c>
    </row>
    <row r="301" spans="1:97" ht="22.5" customHeight="1" x14ac:dyDescent="0.25">
      <c r="A301" s="1" t="s">
        <v>605</v>
      </c>
      <c r="B301" s="7">
        <v>207</v>
      </c>
      <c r="C301" s="23" t="s">
        <v>1458</v>
      </c>
      <c r="D301" t="s">
        <v>1514</v>
      </c>
      <c r="E301" s="2">
        <v>2024</v>
      </c>
      <c r="F301" s="2" t="s">
        <v>101</v>
      </c>
      <c r="G301" s="10" t="s">
        <v>223</v>
      </c>
      <c r="H301" s="2" t="s">
        <v>103</v>
      </c>
      <c r="I301" s="10" t="s">
        <v>224</v>
      </c>
      <c r="J301" s="2" t="s">
        <v>1515</v>
      </c>
      <c r="K301" s="91" t="str">
        <f t="shared" si="34"/>
        <v>pdf</v>
      </c>
      <c r="L301" s="2" t="s">
        <v>1516</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1517</v>
      </c>
      <c r="AE301" s="2" t="s">
        <v>129</v>
      </c>
      <c r="AF301" s="61" t="s">
        <v>130</v>
      </c>
      <c r="AG301" s="10" t="s">
        <v>1518</v>
      </c>
      <c r="AH301" s="10" t="s">
        <v>1215</v>
      </c>
      <c r="AI301" s="10" t="s">
        <v>1519</v>
      </c>
      <c r="AJ301" s="10" t="s">
        <v>1370</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1520</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x14ac:dyDescent="0.25">
      <c r="A302" s="1" t="s">
        <v>605</v>
      </c>
      <c r="B302" s="7">
        <v>208</v>
      </c>
      <c r="C302" s="23" t="s">
        <v>1458</v>
      </c>
      <c r="D302" t="s">
        <v>1521</v>
      </c>
      <c r="E302" s="2">
        <v>2024</v>
      </c>
      <c r="F302" s="19" t="s">
        <v>1522</v>
      </c>
      <c r="G302" s="19" t="s">
        <v>1523</v>
      </c>
      <c r="H302" s="2" t="s">
        <v>103</v>
      </c>
      <c r="I302" s="10" t="s">
        <v>224</v>
      </c>
      <c r="J302" s="2" t="s">
        <v>1524</v>
      </c>
      <c r="K302" s="91" t="str">
        <f t="shared" si="34"/>
        <v>pdf</v>
      </c>
      <c r="L302" s="2" t="s">
        <v>1525</v>
      </c>
      <c r="M302" s="91" t="str">
        <f t="shared" si="35"/>
        <v>pdf</v>
      </c>
      <c r="N302" s="2" t="s">
        <v>107</v>
      </c>
      <c r="O302" s="39" t="s">
        <v>1526</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1527</v>
      </c>
      <c r="AE302" s="2" t="s">
        <v>149</v>
      </c>
      <c r="AF302" s="61" t="s">
        <v>1528</v>
      </c>
      <c r="AG302" s="10" t="s">
        <v>1529</v>
      </c>
      <c r="AH302" s="10" t="s">
        <v>1530</v>
      </c>
      <c r="AI302" s="10" t="s">
        <v>1531</v>
      </c>
      <c r="AJ302" s="10" t="s">
        <v>1532</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1498</v>
      </c>
      <c r="BH302" s="99" t="s">
        <v>108</v>
      </c>
      <c r="BI302" s="83" t="s">
        <v>653</v>
      </c>
      <c r="BJ302" s="54" t="s">
        <v>108</v>
      </c>
      <c r="BK302" s="84" t="s">
        <v>1533</v>
      </c>
      <c r="BL302" s="83" t="s">
        <v>224</v>
      </c>
      <c r="BM302" s="85" t="s">
        <v>1534</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1535</v>
      </c>
      <c r="CP302" s="64" t="str">
        <f>TabelladatiSinottico[[#This Row],[Serial_Number]]</f>
        <v>GTF.208</v>
      </c>
      <c r="CQ302" s="50" t="str">
        <f>TabelladatiSinottico[[#This Row],[Customer]]</f>
        <v>SUSTA S.R.L.</v>
      </c>
      <c r="CR302" s="54">
        <f t="shared" si="39"/>
        <v>301</v>
      </c>
      <c r="CS302" s="64" t="s">
        <v>480</v>
      </c>
    </row>
    <row r="303" spans="1:97" ht="23.25" customHeight="1" x14ac:dyDescent="0.25">
      <c r="A303" s="1" t="s">
        <v>1536</v>
      </c>
      <c r="B303" s="7" t="s">
        <v>121</v>
      </c>
      <c r="C303" s="23" t="s">
        <v>1537</v>
      </c>
      <c r="D303" t="s">
        <v>1066</v>
      </c>
      <c r="E303" s="2">
        <v>2000</v>
      </c>
      <c r="F303" s="19" t="s">
        <v>101</v>
      </c>
      <c r="G303" s="10" t="s">
        <v>1538</v>
      </c>
      <c r="H303" s="2" t="s">
        <v>103</v>
      </c>
      <c r="I303" s="10" t="s">
        <v>1539</v>
      </c>
      <c r="J303" s="2" t="s">
        <v>1540</v>
      </c>
      <c r="K303" s="91" t="str">
        <f t="shared" si="34"/>
        <v>pdf</v>
      </c>
      <c r="L303" s="2" t="s">
        <v>1541</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1542</v>
      </c>
      <c r="AT303" s="50" t="s">
        <v>110</v>
      </c>
      <c r="AU303" s="12" t="s">
        <v>110</v>
      </c>
      <c r="AV303" s="12" t="s">
        <v>110</v>
      </c>
      <c r="AW303" s="54" t="s">
        <v>108</v>
      </c>
      <c r="AX303" s="50" t="s">
        <v>1543</v>
      </c>
      <c r="AY303" s="50" t="s">
        <v>110</v>
      </c>
      <c r="AZ303" s="54" t="s">
        <v>108</v>
      </c>
      <c r="BA303" s="104" t="s">
        <v>255</v>
      </c>
      <c r="BB303" s="104" t="s">
        <v>114</v>
      </c>
      <c r="BC303" s="53" t="s">
        <v>101</v>
      </c>
      <c r="BD303" s="54" t="s">
        <v>108</v>
      </c>
      <c r="BE303" s="54" t="s">
        <v>1538</v>
      </c>
      <c r="BF303" s="54" t="s">
        <v>1539</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x14ac:dyDescent="0.25">
      <c r="A304" s="1" t="s">
        <v>1536</v>
      </c>
      <c r="B304" s="7" t="s">
        <v>98</v>
      </c>
      <c r="C304" s="23" t="s">
        <v>1537</v>
      </c>
      <c r="D304" t="s">
        <v>1544</v>
      </c>
      <c r="E304" s="2">
        <v>2000</v>
      </c>
      <c r="F304" s="19" t="s">
        <v>101</v>
      </c>
      <c r="G304" s="10" t="s">
        <v>1538</v>
      </c>
      <c r="H304" s="2" t="s">
        <v>103</v>
      </c>
      <c r="I304" s="10" t="s">
        <v>1539</v>
      </c>
      <c r="J304" s="2" t="s">
        <v>1545</v>
      </c>
      <c r="K304" s="91" t="str">
        <f t="shared" si="34"/>
        <v>pdf</v>
      </c>
      <c r="L304" s="2" t="s">
        <v>1546</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1542</v>
      </c>
      <c r="AT304" s="50" t="s">
        <v>110</v>
      </c>
      <c r="AU304" s="12" t="s">
        <v>110</v>
      </c>
      <c r="AV304" s="12" t="s">
        <v>110</v>
      </c>
      <c r="AW304" s="54" t="s">
        <v>108</v>
      </c>
      <c r="AX304" s="50" t="s">
        <v>1543</v>
      </c>
      <c r="AY304" s="50" t="s">
        <v>110</v>
      </c>
      <c r="AZ304" s="54" t="s">
        <v>108</v>
      </c>
      <c r="BA304" s="104" t="s">
        <v>1547</v>
      </c>
      <c r="BB304" s="104" t="s">
        <v>1548</v>
      </c>
      <c r="BC304" s="53" t="s">
        <v>101</v>
      </c>
      <c r="BD304" s="54" t="s">
        <v>108</v>
      </c>
      <c r="BE304" s="54" t="s">
        <v>1538</v>
      </c>
      <c r="BF304" s="54" t="s">
        <v>1539</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x14ac:dyDescent="0.25">
      <c r="A305" s="1" t="s">
        <v>1536</v>
      </c>
      <c r="B305" s="7" t="s">
        <v>137</v>
      </c>
      <c r="C305" s="23" t="s">
        <v>1537</v>
      </c>
      <c r="D305" t="s">
        <v>1549</v>
      </c>
      <c r="E305" s="2">
        <v>2004</v>
      </c>
      <c r="F305" s="19" t="s">
        <v>101</v>
      </c>
      <c r="G305" s="10" t="s">
        <v>1538</v>
      </c>
      <c r="H305" s="2" t="s">
        <v>103</v>
      </c>
      <c r="I305" s="10" t="s">
        <v>1539</v>
      </c>
      <c r="J305" s="2" t="s">
        <v>1550</v>
      </c>
      <c r="K305" s="91" t="str">
        <f t="shared" si="34"/>
        <v>pdf</v>
      </c>
      <c r="L305" s="2" t="s">
        <v>1546</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1542</v>
      </c>
      <c r="AT305" s="50" t="s">
        <v>110</v>
      </c>
      <c r="AU305" s="12" t="s">
        <v>110</v>
      </c>
      <c r="AV305" s="12" t="s">
        <v>110</v>
      </c>
      <c r="AW305" s="54" t="s">
        <v>108</v>
      </c>
      <c r="AX305" s="50" t="s">
        <v>1543</v>
      </c>
      <c r="AY305" s="50" t="s">
        <v>110</v>
      </c>
      <c r="AZ305" s="54" t="s">
        <v>108</v>
      </c>
      <c r="BA305" s="104" t="s">
        <v>1173</v>
      </c>
      <c r="BB305" s="104" t="s">
        <v>194</v>
      </c>
      <c r="BC305" s="53" t="s">
        <v>101</v>
      </c>
      <c r="BD305" s="54" t="s">
        <v>108</v>
      </c>
      <c r="BE305" s="54" t="s">
        <v>1538</v>
      </c>
      <c r="BF305" s="54" t="s">
        <v>1539</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x14ac:dyDescent="0.25">
      <c r="A306" s="1" t="s">
        <v>1536</v>
      </c>
      <c r="B306" s="7" t="s">
        <v>144</v>
      </c>
      <c r="C306" s="23" t="s">
        <v>1537</v>
      </c>
      <c r="D306" t="s">
        <v>1551</v>
      </c>
      <c r="E306" s="2">
        <v>2001</v>
      </c>
      <c r="F306" s="19" t="s">
        <v>101</v>
      </c>
      <c r="G306" s="10" t="s">
        <v>1538</v>
      </c>
      <c r="H306" s="2" t="s">
        <v>103</v>
      </c>
      <c r="I306" s="10" t="s">
        <v>1539</v>
      </c>
      <c r="J306" s="2" t="s">
        <v>1552</v>
      </c>
      <c r="K306" s="91" t="str">
        <f t="shared" si="34"/>
        <v>pdf</v>
      </c>
      <c r="L306" s="2" t="s">
        <v>1553</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1542</v>
      </c>
      <c r="AT306" s="50" t="s">
        <v>110</v>
      </c>
      <c r="AU306" s="12" t="s">
        <v>110</v>
      </c>
      <c r="AV306" s="12" t="s">
        <v>110</v>
      </c>
      <c r="AW306" s="54" t="s">
        <v>108</v>
      </c>
      <c r="AX306" s="50" t="s">
        <v>1543</v>
      </c>
      <c r="AY306" s="50" t="s">
        <v>110</v>
      </c>
      <c r="AZ306" s="54" t="s">
        <v>108</v>
      </c>
      <c r="BA306" s="104" t="s">
        <v>1554</v>
      </c>
      <c r="BB306" s="104" t="s">
        <v>114</v>
      </c>
      <c r="BC306" s="53" t="s">
        <v>101</v>
      </c>
      <c r="BD306" s="54" t="s">
        <v>108</v>
      </c>
      <c r="BE306" s="54" t="s">
        <v>1538</v>
      </c>
      <c r="BF306" s="54" t="s">
        <v>1539</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x14ac:dyDescent="0.25">
      <c r="A307" s="1" t="s">
        <v>1536</v>
      </c>
      <c r="B307" s="7" t="s">
        <v>157</v>
      </c>
      <c r="C307" s="23" t="s">
        <v>1537</v>
      </c>
      <c r="D307" t="s">
        <v>1555</v>
      </c>
      <c r="E307" s="2">
        <v>2000</v>
      </c>
      <c r="F307" s="19" t="s">
        <v>101</v>
      </c>
      <c r="G307" s="10" t="s">
        <v>1538</v>
      </c>
      <c r="H307" s="2" t="s">
        <v>103</v>
      </c>
      <c r="I307" s="10" t="s">
        <v>1539</v>
      </c>
      <c r="J307" s="2" t="s">
        <v>1556</v>
      </c>
      <c r="K307" s="91" t="str">
        <f t="shared" si="34"/>
        <v>pdf</v>
      </c>
      <c r="L307" s="2" t="s">
        <v>1546</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1542</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1538</v>
      </c>
      <c r="BF307" s="54" t="s">
        <v>1539</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x14ac:dyDescent="0.25">
      <c r="A308" s="1" t="s">
        <v>1536</v>
      </c>
      <c r="B308" s="7" t="s">
        <v>166</v>
      </c>
      <c r="C308" s="23" t="s">
        <v>1537</v>
      </c>
      <c r="D308" t="s">
        <v>1557</v>
      </c>
      <c r="E308" s="2">
        <v>2000</v>
      </c>
      <c r="F308" s="19" t="s">
        <v>101</v>
      </c>
      <c r="G308" s="10" t="s">
        <v>1538</v>
      </c>
      <c r="H308" s="2" t="s">
        <v>103</v>
      </c>
      <c r="I308" s="10" t="s">
        <v>1539</v>
      </c>
      <c r="J308" s="2" t="s">
        <v>1558</v>
      </c>
      <c r="K308" s="91" t="str">
        <f t="shared" si="34"/>
        <v>pdf</v>
      </c>
      <c r="L308" s="2" t="s">
        <v>1553</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1542</v>
      </c>
      <c r="AT308" s="50" t="s">
        <v>110</v>
      </c>
      <c r="AU308" s="12" t="s">
        <v>110</v>
      </c>
      <c r="AV308" s="12" t="s">
        <v>110</v>
      </c>
      <c r="AW308" s="54" t="s">
        <v>108</v>
      </c>
      <c r="AX308" s="50" t="s">
        <v>1543</v>
      </c>
      <c r="AY308" s="50" t="s">
        <v>110</v>
      </c>
      <c r="AZ308" s="54" t="s">
        <v>108</v>
      </c>
      <c r="BA308" s="104" t="s">
        <v>183</v>
      </c>
      <c r="BB308" s="104" t="s">
        <v>194</v>
      </c>
      <c r="BC308" s="53" t="s">
        <v>101</v>
      </c>
      <c r="BD308" s="54" t="s">
        <v>108</v>
      </c>
      <c r="BE308" s="54" t="s">
        <v>1538</v>
      </c>
      <c r="BF308" s="54" t="s">
        <v>1539</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x14ac:dyDescent="0.25">
      <c r="A309" s="1" t="s">
        <v>1536</v>
      </c>
      <c r="B309" s="7" t="s">
        <v>177</v>
      </c>
      <c r="C309" s="23" t="s">
        <v>1537</v>
      </c>
      <c r="D309" t="s">
        <v>1559</v>
      </c>
      <c r="E309" s="2">
        <v>2000</v>
      </c>
      <c r="F309" s="19" t="s">
        <v>101</v>
      </c>
      <c r="G309" s="10" t="s">
        <v>1538</v>
      </c>
      <c r="H309" s="2" t="s">
        <v>103</v>
      </c>
      <c r="I309" s="10" t="s">
        <v>1539</v>
      </c>
      <c r="J309" s="2" t="s">
        <v>1560</v>
      </c>
      <c r="K309" s="91" t="str">
        <f t="shared" si="34"/>
        <v>pdf</v>
      </c>
      <c r="L309" s="2" t="s">
        <v>1553</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1542</v>
      </c>
      <c r="AT309" s="50" t="s">
        <v>110</v>
      </c>
      <c r="AU309" s="12" t="s">
        <v>110</v>
      </c>
      <c r="AV309" s="12" t="s">
        <v>110</v>
      </c>
      <c r="AW309" s="54" t="s">
        <v>108</v>
      </c>
      <c r="AX309" s="50" t="s">
        <v>1543</v>
      </c>
      <c r="AY309" s="50" t="s">
        <v>110</v>
      </c>
      <c r="AZ309" s="54" t="s">
        <v>108</v>
      </c>
      <c r="BA309" s="104" t="s">
        <v>183</v>
      </c>
      <c r="BB309" s="104" t="s">
        <v>114</v>
      </c>
      <c r="BC309" s="53" t="s">
        <v>101</v>
      </c>
      <c r="BD309" s="54" t="s">
        <v>108</v>
      </c>
      <c r="BE309" s="54" t="s">
        <v>1538</v>
      </c>
      <c r="BF309" s="54" t="s">
        <v>1539</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x14ac:dyDescent="0.25">
      <c r="A310" s="1" t="s">
        <v>1536</v>
      </c>
      <c r="B310" s="7" t="s">
        <v>184</v>
      </c>
      <c r="C310" s="23" t="s">
        <v>1537</v>
      </c>
      <c r="D310" t="s">
        <v>1561</v>
      </c>
      <c r="E310" s="2">
        <v>2001</v>
      </c>
      <c r="F310" s="19" t="s">
        <v>101</v>
      </c>
      <c r="G310" s="10" t="s">
        <v>1538</v>
      </c>
      <c r="H310" s="2" t="s">
        <v>103</v>
      </c>
      <c r="I310" s="10" t="s">
        <v>104</v>
      </c>
      <c r="J310" s="2" t="s">
        <v>1562</v>
      </c>
      <c r="K310" s="91" t="str">
        <f t="shared" si="34"/>
        <v>pdf</v>
      </c>
      <c r="L310" s="2" t="s">
        <v>1563</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1542</v>
      </c>
      <c r="AT310" s="50" t="s">
        <v>110</v>
      </c>
      <c r="AU310" s="12" t="s">
        <v>110</v>
      </c>
      <c r="AV310" s="12" t="s">
        <v>110</v>
      </c>
      <c r="AW310" s="54" t="s">
        <v>108</v>
      </c>
      <c r="AX310" s="50" t="s">
        <v>108</v>
      </c>
      <c r="AY310" s="50" t="s">
        <v>110</v>
      </c>
      <c r="AZ310" s="54" t="s">
        <v>108</v>
      </c>
      <c r="BA310" s="104" t="s">
        <v>1564</v>
      </c>
      <c r="BB310" s="104" t="s">
        <v>194</v>
      </c>
      <c r="BC310" s="53" t="s">
        <v>101</v>
      </c>
      <c r="BD310" s="54" t="s">
        <v>108</v>
      </c>
      <c r="BE310" s="54" t="s">
        <v>1538</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x14ac:dyDescent="0.25">
      <c r="A311" s="1" t="s">
        <v>1536</v>
      </c>
      <c r="B311" s="7" t="s">
        <v>195</v>
      </c>
      <c r="C311" s="23" t="s">
        <v>1537</v>
      </c>
      <c r="D311" t="s">
        <v>1565</v>
      </c>
      <c r="E311" s="2">
        <v>2001</v>
      </c>
      <c r="F311" s="19" t="s">
        <v>101</v>
      </c>
      <c r="G311" s="10" t="s">
        <v>1538</v>
      </c>
      <c r="H311" s="2" t="s">
        <v>103</v>
      </c>
      <c r="I311" s="10" t="s">
        <v>1539</v>
      </c>
      <c r="J311" s="2" t="s">
        <v>1566</v>
      </c>
      <c r="K311" s="91" t="str">
        <f t="shared" si="34"/>
        <v>pdf</v>
      </c>
      <c r="L311" s="2" t="s">
        <v>1553</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1542</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1538</v>
      </c>
      <c r="BF311" s="54" t="s">
        <v>1539</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x14ac:dyDescent="0.25">
      <c r="A312" s="1" t="s">
        <v>1536</v>
      </c>
      <c r="B312" s="7" t="s">
        <v>200</v>
      </c>
      <c r="C312" s="23" t="s">
        <v>1537</v>
      </c>
      <c r="D312" t="s">
        <v>1567</v>
      </c>
      <c r="E312" s="2">
        <v>2001</v>
      </c>
      <c r="F312" s="19" t="s">
        <v>101</v>
      </c>
      <c r="G312" s="10" t="s">
        <v>1538</v>
      </c>
      <c r="H312" s="2" t="s">
        <v>103</v>
      </c>
      <c r="I312" s="10" t="s">
        <v>1539</v>
      </c>
      <c r="J312" s="2" t="s">
        <v>1568</v>
      </c>
      <c r="K312" s="91" t="str">
        <f t="shared" si="34"/>
        <v>pdf</v>
      </c>
      <c r="L312" s="2" t="s">
        <v>1569</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1542</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1538</v>
      </c>
      <c r="BF312" s="54" t="s">
        <v>1539</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x14ac:dyDescent="0.25">
      <c r="A313" s="1" t="s">
        <v>1536</v>
      </c>
      <c r="B313" s="7" t="s">
        <v>210</v>
      </c>
      <c r="C313" s="23" t="s">
        <v>1537</v>
      </c>
      <c r="D313" t="s">
        <v>1561</v>
      </c>
      <c r="E313" s="2">
        <v>2001</v>
      </c>
      <c r="F313" s="19" t="s">
        <v>101</v>
      </c>
      <c r="G313" s="10" t="s">
        <v>1538</v>
      </c>
      <c r="H313" s="2" t="s">
        <v>103</v>
      </c>
      <c r="I313" s="10" t="s">
        <v>104</v>
      </c>
      <c r="J313" s="2" t="s">
        <v>1570</v>
      </c>
      <c r="K313" s="91" t="str">
        <f t="shared" si="34"/>
        <v>pdf</v>
      </c>
      <c r="L313" s="2" t="s">
        <v>1571</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1542</v>
      </c>
      <c r="AT313" s="50" t="s">
        <v>110</v>
      </c>
      <c r="AU313" s="12" t="s">
        <v>110</v>
      </c>
      <c r="AV313" s="12" t="s">
        <v>110</v>
      </c>
      <c r="AW313" s="54" t="s">
        <v>108</v>
      </c>
      <c r="AX313" s="50" t="s">
        <v>108</v>
      </c>
      <c r="AY313" s="50" t="s">
        <v>110</v>
      </c>
      <c r="AZ313" s="54" t="s">
        <v>108</v>
      </c>
      <c r="BA313" s="104" t="s">
        <v>1564</v>
      </c>
      <c r="BB313" s="104" t="s">
        <v>194</v>
      </c>
      <c r="BC313" s="53" t="s">
        <v>101</v>
      </c>
      <c r="BD313" s="54" t="s">
        <v>108</v>
      </c>
      <c r="BE313" s="54" t="s">
        <v>1538</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x14ac:dyDescent="0.25">
      <c r="A314" s="1" t="s">
        <v>1536</v>
      </c>
      <c r="B314" s="7" t="s">
        <v>222</v>
      </c>
      <c r="C314" s="23" t="s">
        <v>1537</v>
      </c>
      <c r="D314" t="s">
        <v>1465</v>
      </c>
      <c r="E314" s="2">
        <v>2001</v>
      </c>
      <c r="F314" s="19" t="s">
        <v>101</v>
      </c>
      <c r="G314" s="10" t="s">
        <v>1538</v>
      </c>
      <c r="H314" s="2" t="s">
        <v>103</v>
      </c>
      <c r="I314" s="10" t="s">
        <v>1539</v>
      </c>
      <c r="J314" s="2" t="s">
        <v>1572</v>
      </c>
      <c r="K314" s="91" t="str">
        <f t="shared" si="34"/>
        <v>pdf</v>
      </c>
      <c r="L314" s="2" t="s">
        <v>1553</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1542</v>
      </c>
      <c r="AT314" s="50" t="s">
        <v>110</v>
      </c>
      <c r="AU314" s="12" t="s">
        <v>110</v>
      </c>
      <c r="AV314" s="12" t="s">
        <v>110</v>
      </c>
      <c r="AW314" s="54" t="s">
        <v>108</v>
      </c>
      <c r="AX314" s="50" t="s">
        <v>345</v>
      </c>
      <c r="AY314" s="50" t="s">
        <v>110</v>
      </c>
      <c r="AZ314" s="54" t="s">
        <v>108</v>
      </c>
      <c r="BA314" s="104" t="s">
        <v>1573</v>
      </c>
      <c r="BB314" s="104" t="s">
        <v>114</v>
      </c>
      <c r="BC314" s="53" t="s">
        <v>101</v>
      </c>
      <c r="BD314" s="54" t="s">
        <v>108</v>
      </c>
      <c r="BE314" s="54" t="s">
        <v>1538</v>
      </c>
      <c r="BF314" s="54" t="s">
        <v>1539</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x14ac:dyDescent="0.25">
      <c r="A315" s="1" t="s">
        <v>1536</v>
      </c>
      <c r="B315" s="7" t="s">
        <v>227</v>
      </c>
      <c r="C315" s="23" t="s">
        <v>1537</v>
      </c>
      <c r="D315" t="s">
        <v>1574</v>
      </c>
      <c r="E315" s="2">
        <v>2001</v>
      </c>
      <c r="F315" s="19" t="s">
        <v>101</v>
      </c>
      <c r="G315" s="10" t="s">
        <v>1538</v>
      </c>
      <c r="H315" s="2" t="s">
        <v>103</v>
      </c>
      <c r="I315" s="10" t="s">
        <v>1539</v>
      </c>
      <c r="J315" s="2" t="s">
        <v>1575</v>
      </c>
      <c r="K315" s="91" t="str">
        <f t="shared" si="34"/>
        <v>pdf</v>
      </c>
      <c r="L315" s="2" t="s">
        <v>1563</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1542</v>
      </c>
      <c r="AT315" s="50" t="s">
        <v>110</v>
      </c>
      <c r="AU315" s="12" t="s">
        <v>110</v>
      </c>
      <c r="AV315" s="12" t="s">
        <v>110</v>
      </c>
      <c r="AW315" s="54" t="s">
        <v>108</v>
      </c>
      <c r="AX315" s="50" t="s">
        <v>108</v>
      </c>
      <c r="AY315" s="50" t="s">
        <v>110</v>
      </c>
      <c r="AZ315" s="54" t="s">
        <v>108</v>
      </c>
      <c r="BA315" s="104" t="s">
        <v>1576</v>
      </c>
      <c r="BB315" s="104" t="s">
        <v>194</v>
      </c>
      <c r="BC315" s="53" t="s">
        <v>101</v>
      </c>
      <c r="BD315" s="54" t="s">
        <v>108</v>
      </c>
      <c r="BE315" s="54" t="s">
        <v>1538</v>
      </c>
      <c r="BF315" s="54" t="s">
        <v>1539</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x14ac:dyDescent="0.25">
      <c r="A316" s="1" t="s">
        <v>1536</v>
      </c>
      <c r="B316" s="7" t="s">
        <v>228</v>
      </c>
      <c r="C316" s="23" t="s">
        <v>1537</v>
      </c>
      <c r="D316" t="s">
        <v>1577</v>
      </c>
      <c r="E316" s="2">
        <v>2001</v>
      </c>
      <c r="F316" s="19" t="s">
        <v>101</v>
      </c>
      <c r="G316" s="10" t="s">
        <v>1538</v>
      </c>
      <c r="H316" s="2" t="s">
        <v>103</v>
      </c>
      <c r="I316" s="10" t="s">
        <v>1539</v>
      </c>
      <c r="J316" s="2" t="s">
        <v>1578</v>
      </c>
      <c r="K316" s="91" t="str">
        <f t="shared" si="34"/>
        <v>pdf</v>
      </c>
      <c r="L316" s="2" t="s">
        <v>1579</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1542</v>
      </c>
      <c r="AT316" s="50" t="s">
        <v>110</v>
      </c>
      <c r="AU316" s="12" t="s">
        <v>110</v>
      </c>
      <c r="AV316" s="12" t="s">
        <v>110</v>
      </c>
      <c r="AW316" s="54" t="s">
        <v>108</v>
      </c>
      <c r="AX316" s="50" t="s">
        <v>1580</v>
      </c>
      <c r="AY316" s="50" t="s">
        <v>110</v>
      </c>
      <c r="AZ316" s="54" t="s">
        <v>108</v>
      </c>
      <c r="BA316" s="104" t="s">
        <v>1581</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x14ac:dyDescent="0.25">
      <c r="A317" s="1" t="s">
        <v>1536</v>
      </c>
      <c r="B317" s="7" t="s">
        <v>229</v>
      </c>
      <c r="C317" s="23" t="s">
        <v>1537</v>
      </c>
      <c r="D317" t="s">
        <v>1582</v>
      </c>
      <c r="E317" s="2">
        <v>2001</v>
      </c>
      <c r="F317" s="19" t="s">
        <v>101</v>
      </c>
      <c r="G317" s="10" t="s">
        <v>1538</v>
      </c>
      <c r="H317" s="2" t="s">
        <v>103</v>
      </c>
      <c r="I317" s="10" t="s">
        <v>1539</v>
      </c>
      <c r="J317" s="2" t="s">
        <v>1583</v>
      </c>
      <c r="K317" s="91" t="str">
        <f t="shared" si="34"/>
        <v>pdf</v>
      </c>
      <c r="L317" s="2" t="s">
        <v>1553</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1542</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x14ac:dyDescent="0.25">
      <c r="A318" s="1" t="s">
        <v>1536</v>
      </c>
      <c r="B318" s="7" t="s">
        <v>230</v>
      </c>
      <c r="C318" s="23" t="s">
        <v>1537</v>
      </c>
      <c r="D318" t="s">
        <v>1584</v>
      </c>
      <c r="E318" s="2">
        <v>2020</v>
      </c>
      <c r="F318" s="19" t="s">
        <v>101</v>
      </c>
      <c r="G318" s="10" t="s">
        <v>1538</v>
      </c>
      <c r="H318" s="2" t="s">
        <v>103</v>
      </c>
      <c r="I318" s="10" t="s">
        <v>1539</v>
      </c>
      <c r="J318" s="2" t="s">
        <v>1585</v>
      </c>
      <c r="K318" s="91" t="str">
        <f t="shared" si="34"/>
        <v>pdf</v>
      </c>
      <c r="L318" s="2" t="s">
        <v>1563</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1542</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x14ac:dyDescent="0.25">
      <c r="A319" s="1" t="s">
        <v>1536</v>
      </c>
      <c r="B319" s="7" t="s">
        <v>231</v>
      </c>
      <c r="C319" s="23" t="s">
        <v>1537</v>
      </c>
      <c r="D319" t="s">
        <v>1586</v>
      </c>
      <c r="E319" s="2">
        <v>2004</v>
      </c>
      <c r="F319" s="19" t="s">
        <v>101</v>
      </c>
      <c r="G319" s="10" t="s">
        <v>1587</v>
      </c>
      <c r="H319" s="2" t="s">
        <v>917</v>
      </c>
      <c r="I319" s="10" t="s">
        <v>1539</v>
      </c>
      <c r="J319" s="2" t="s">
        <v>1588</v>
      </c>
      <c r="K319" s="91" t="str">
        <f t="shared" si="34"/>
        <v>pdf</v>
      </c>
      <c r="L319" s="2" t="s">
        <v>1563</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1542</v>
      </c>
      <c r="AT319" s="50" t="s">
        <v>110</v>
      </c>
      <c r="AU319" s="12" t="s">
        <v>110</v>
      </c>
      <c r="AV319" s="12" t="s">
        <v>110</v>
      </c>
      <c r="AW319" s="54" t="s">
        <v>108</v>
      </c>
      <c r="AX319" s="50" t="s">
        <v>108</v>
      </c>
      <c r="AY319" s="50" t="s">
        <v>110</v>
      </c>
      <c r="AZ319" s="54" t="s">
        <v>108</v>
      </c>
      <c r="BA319" s="104" t="s">
        <v>1589</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x14ac:dyDescent="0.25">
      <c r="A320" s="1" t="s">
        <v>1536</v>
      </c>
      <c r="B320" s="7" t="s">
        <v>232</v>
      </c>
      <c r="C320" s="23" t="s">
        <v>1537</v>
      </c>
      <c r="D320" t="s">
        <v>1590</v>
      </c>
      <c r="E320" s="2">
        <v>2001</v>
      </c>
      <c r="F320" s="19" t="s">
        <v>101</v>
      </c>
      <c r="G320" s="10" t="s">
        <v>1538</v>
      </c>
      <c r="H320" s="2" t="s">
        <v>103</v>
      </c>
      <c r="I320" s="10" t="s">
        <v>1539</v>
      </c>
      <c r="J320" s="2" t="s">
        <v>1591</v>
      </c>
      <c r="K320" s="91" t="str">
        <f t="shared" si="34"/>
        <v>pdf</v>
      </c>
      <c r="L320" s="2" t="s">
        <v>1592</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1542</v>
      </c>
      <c r="AT320" s="50" t="s">
        <v>110</v>
      </c>
      <c r="AU320" s="12" t="s">
        <v>110</v>
      </c>
      <c r="AV320" s="12" t="s">
        <v>110</v>
      </c>
      <c r="AW320" s="54" t="s">
        <v>108</v>
      </c>
      <c r="AX320" s="50" t="s">
        <v>1593</v>
      </c>
      <c r="AY320" s="50" t="s">
        <v>110</v>
      </c>
      <c r="AZ320" s="54" t="s">
        <v>108</v>
      </c>
      <c r="BA320" s="104" t="s">
        <v>1594</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x14ac:dyDescent="0.25">
      <c r="A321" s="1" t="s">
        <v>1536</v>
      </c>
      <c r="B321" s="7" t="s">
        <v>233</v>
      </c>
      <c r="C321" s="23" t="s">
        <v>1537</v>
      </c>
      <c r="D321" t="s">
        <v>1586</v>
      </c>
      <c r="E321" s="2">
        <v>2001</v>
      </c>
      <c r="F321" s="19" t="s">
        <v>101</v>
      </c>
      <c r="G321" s="10" t="s">
        <v>1587</v>
      </c>
      <c r="H321" s="2" t="s">
        <v>917</v>
      </c>
      <c r="I321" s="10" t="s">
        <v>1539</v>
      </c>
      <c r="J321" s="2" t="s">
        <v>1595</v>
      </c>
      <c r="K321" s="91" t="str">
        <f t="shared" si="34"/>
        <v>pdf</v>
      </c>
      <c r="L321" s="2" t="s">
        <v>1563</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1542</v>
      </c>
      <c r="AT321" s="50" t="s">
        <v>1596</v>
      </c>
      <c r="AU321" s="12" t="s">
        <v>110</v>
      </c>
      <c r="AV321" s="12" t="s">
        <v>110</v>
      </c>
      <c r="AW321" s="54" t="s">
        <v>108</v>
      </c>
      <c r="AX321" s="50" t="s">
        <v>108</v>
      </c>
      <c r="AY321" s="50" t="s">
        <v>110</v>
      </c>
      <c r="AZ321" s="54" t="s">
        <v>108</v>
      </c>
      <c r="BA321" s="104" t="s">
        <v>1589</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x14ac:dyDescent="0.25">
      <c r="A322" s="1" t="s">
        <v>1536</v>
      </c>
      <c r="B322" s="7" t="s">
        <v>242</v>
      </c>
      <c r="C322" s="23" t="s">
        <v>1537</v>
      </c>
      <c r="D322" t="s">
        <v>1597</v>
      </c>
      <c r="E322" s="2">
        <v>2003</v>
      </c>
      <c r="F322" s="19" t="s">
        <v>101</v>
      </c>
      <c r="G322" s="10" t="s">
        <v>1598</v>
      </c>
      <c r="H322" s="2" t="s">
        <v>103</v>
      </c>
      <c r="I322" s="10" t="s">
        <v>1539</v>
      </c>
      <c r="J322" s="2" t="s">
        <v>1599</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1600</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1542</v>
      </c>
      <c r="AT322" s="50" t="s">
        <v>110</v>
      </c>
      <c r="AU322" s="12" t="s">
        <v>110</v>
      </c>
      <c r="AV322" s="12" t="s">
        <v>110</v>
      </c>
      <c r="AW322" s="54" t="s">
        <v>108</v>
      </c>
      <c r="AX322" s="50" t="s">
        <v>1601</v>
      </c>
      <c r="AY322" s="50" t="s">
        <v>110</v>
      </c>
      <c r="AZ322" s="54" t="s">
        <v>108</v>
      </c>
      <c r="BA322" s="104" t="s">
        <v>1602</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x14ac:dyDescent="0.25">
      <c r="A323" s="1" t="s">
        <v>1536</v>
      </c>
      <c r="B323" s="7" t="s">
        <v>250</v>
      </c>
      <c r="C323" s="23" t="s">
        <v>1537</v>
      </c>
      <c r="D323" t="s">
        <v>1603</v>
      </c>
      <c r="E323" s="2">
        <v>2002</v>
      </c>
      <c r="F323" s="19" t="s">
        <v>101</v>
      </c>
      <c r="G323" s="10" t="s">
        <v>1538</v>
      </c>
      <c r="H323" s="2" t="s">
        <v>103</v>
      </c>
      <c r="I323" s="10" t="s">
        <v>1539</v>
      </c>
      <c r="J323" s="2" t="s">
        <v>1604</v>
      </c>
      <c r="K323" s="91" t="str">
        <f t="shared" si="45"/>
        <v>pdf</v>
      </c>
      <c r="L323" s="2" t="s">
        <v>1605</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1542</v>
      </c>
      <c r="AT323" s="50" t="s">
        <v>110</v>
      </c>
      <c r="AU323" s="12" t="s">
        <v>110</v>
      </c>
      <c r="AV323" s="12" t="s">
        <v>110</v>
      </c>
      <c r="AW323" s="54" t="s">
        <v>108</v>
      </c>
      <c r="AX323" s="50" t="s">
        <v>1606</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x14ac:dyDescent="0.25">
      <c r="A324" s="1" t="s">
        <v>1536</v>
      </c>
      <c r="B324" s="7" t="s">
        <v>256</v>
      </c>
      <c r="C324" s="23" t="s">
        <v>1537</v>
      </c>
      <c r="D324" t="s">
        <v>686</v>
      </c>
      <c r="E324" s="2">
        <v>2004</v>
      </c>
      <c r="F324" s="19" t="s">
        <v>101</v>
      </c>
      <c r="G324" s="10" t="s">
        <v>1538</v>
      </c>
      <c r="H324" s="2" t="s">
        <v>103</v>
      </c>
      <c r="I324" s="10" t="s">
        <v>1539</v>
      </c>
      <c r="J324" s="2" t="s">
        <v>1607</v>
      </c>
      <c r="K324" s="91" t="str">
        <f t="shared" si="45"/>
        <v>pdf</v>
      </c>
      <c r="L324" s="2" t="s">
        <v>1608</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1542</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x14ac:dyDescent="0.25">
      <c r="A325" s="1" t="s">
        <v>1536</v>
      </c>
      <c r="B325" s="7" t="s">
        <v>266</v>
      </c>
      <c r="C325" s="23" t="s">
        <v>1537</v>
      </c>
      <c r="D325" t="s">
        <v>1609</v>
      </c>
      <c r="E325" s="2">
        <v>2002</v>
      </c>
      <c r="F325" s="19" t="s">
        <v>101</v>
      </c>
      <c r="G325" s="10" t="s">
        <v>1538</v>
      </c>
      <c r="H325" s="2" t="s">
        <v>103</v>
      </c>
      <c r="I325" s="10" t="s">
        <v>1539</v>
      </c>
      <c r="J325" s="2" t="s">
        <v>1610</v>
      </c>
      <c r="K325" s="91" t="str">
        <f t="shared" si="45"/>
        <v>pdf</v>
      </c>
      <c r="L325" s="2" t="s">
        <v>1605</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1542</v>
      </c>
      <c r="AT325" s="50" t="s">
        <v>110</v>
      </c>
      <c r="AU325" s="12" t="s">
        <v>110</v>
      </c>
      <c r="AV325" s="12" t="s">
        <v>110</v>
      </c>
      <c r="AW325" s="54" t="s">
        <v>108</v>
      </c>
      <c r="AX325" s="50" t="s">
        <v>1580</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x14ac:dyDescent="0.25">
      <c r="A326" s="1" t="s">
        <v>1536</v>
      </c>
      <c r="B326" s="7" t="s">
        <v>273</v>
      </c>
      <c r="C326" s="23" t="s">
        <v>1537</v>
      </c>
      <c r="D326" t="s">
        <v>1143</v>
      </c>
      <c r="E326" s="2">
        <v>2002</v>
      </c>
      <c r="F326" s="19" t="s">
        <v>101</v>
      </c>
      <c r="G326" s="10" t="s">
        <v>1538</v>
      </c>
      <c r="H326" s="2" t="s">
        <v>103</v>
      </c>
      <c r="I326" s="10" t="s">
        <v>1539</v>
      </c>
      <c r="J326" s="2" t="s">
        <v>1611</v>
      </c>
      <c r="K326" s="91" t="str">
        <f t="shared" si="45"/>
        <v>pdf</v>
      </c>
      <c r="L326" s="2" t="s">
        <v>1612</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1542</v>
      </c>
      <c r="AT326" s="50" t="s">
        <v>110</v>
      </c>
      <c r="AU326" s="12" t="s">
        <v>110</v>
      </c>
      <c r="AV326" s="12" t="s">
        <v>110</v>
      </c>
      <c r="AW326" s="54" t="s">
        <v>108</v>
      </c>
      <c r="AX326" s="50" t="s">
        <v>1580</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x14ac:dyDescent="0.25">
      <c r="A327" s="1" t="s">
        <v>1536</v>
      </c>
      <c r="B327" s="7" t="s">
        <v>274</v>
      </c>
      <c r="C327" s="23" t="s">
        <v>1537</v>
      </c>
      <c r="D327" t="s">
        <v>1613</v>
      </c>
      <c r="E327" s="2">
        <v>2002</v>
      </c>
      <c r="F327" s="19" t="s">
        <v>101</v>
      </c>
      <c r="G327" s="10" t="s">
        <v>1538</v>
      </c>
      <c r="H327" s="2" t="s">
        <v>103</v>
      </c>
      <c r="I327" s="10" t="s">
        <v>1539</v>
      </c>
      <c r="J327" s="2" t="s">
        <v>1614</v>
      </c>
      <c r="K327" s="91" t="str">
        <f t="shared" si="45"/>
        <v>pdf</v>
      </c>
      <c r="L327" s="2" t="s">
        <v>1605</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1542</v>
      </c>
      <c r="AT327" s="50" t="s">
        <v>110</v>
      </c>
      <c r="AU327" s="12" t="s">
        <v>110</v>
      </c>
      <c r="AV327" s="12" t="s">
        <v>110</v>
      </c>
      <c r="AW327" s="54" t="s">
        <v>108</v>
      </c>
      <c r="AX327" s="50" t="s">
        <v>1606</v>
      </c>
      <c r="AY327" s="50" t="s">
        <v>110</v>
      </c>
      <c r="AZ327" s="54" t="s">
        <v>108</v>
      </c>
      <c r="BA327" s="104" t="s">
        <v>1615</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x14ac:dyDescent="0.25">
      <c r="A328" s="1" t="s">
        <v>1536</v>
      </c>
      <c r="B328" s="7" t="s">
        <v>276</v>
      </c>
      <c r="C328" s="23" t="s">
        <v>1537</v>
      </c>
      <c r="D328" t="s">
        <v>1616</v>
      </c>
      <c r="E328" s="2">
        <v>2002</v>
      </c>
      <c r="F328" s="19" t="s">
        <v>101</v>
      </c>
      <c r="G328" s="10" t="s">
        <v>1538</v>
      </c>
      <c r="H328" s="2" t="s">
        <v>103</v>
      </c>
      <c r="I328" s="10" t="s">
        <v>1539</v>
      </c>
      <c r="J328" s="2" t="s">
        <v>1617</v>
      </c>
      <c r="K328" s="91" t="str">
        <f t="shared" si="45"/>
        <v>pdf</v>
      </c>
      <c r="L328" s="2" t="s">
        <v>1618</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1542</v>
      </c>
      <c r="AT328" s="50" t="s">
        <v>110</v>
      </c>
      <c r="AU328" s="12" t="s">
        <v>110</v>
      </c>
      <c r="AV328" s="12" t="s">
        <v>110</v>
      </c>
      <c r="AW328" s="54" t="s">
        <v>108</v>
      </c>
      <c r="AX328" s="50" t="s">
        <v>108</v>
      </c>
      <c r="AY328" s="50" t="s">
        <v>110</v>
      </c>
      <c r="AZ328" s="54" t="s">
        <v>108</v>
      </c>
      <c r="BA328" s="104" t="s">
        <v>1619</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x14ac:dyDescent="0.25">
      <c r="A329" s="1" t="s">
        <v>1536</v>
      </c>
      <c r="B329" s="7" t="s">
        <v>277</v>
      </c>
      <c r="C329" s="23" t="s">
        <v>1537</v>
      </c>
      <c r="D329" t="s">
        <v>1565</v>
      </c>
      <c r="E329" s="2">
        <v>2002</v>
      </c>
      <c r="F329" s="19" t="s">
        <v>101</v>
      </c>
      <c r="G329" s="10" t="s">
        <v>1538</v>
      </c>
      <c r="H329" s="2" t="s">
        <v>103</v>
      </c>
      <c r="I329" s="10" t="s">
        <v>1539</v>
      </c>
      <c r="J329" s="2" t="s">
        <v>1620</v>
      </c>
      <c r="K329" s="91" t="str">
        <f t="shared" si="45"/>
        <v>pdf</v>
      </c>
      <c r="L329" s="2" t="s">
        <v>1605</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1542</v>
      </c>
      <c r="AT329" s="50" t="s">
        <v>110</v>
      </c>
      <c r="AU329" s="12" t="s">
        <v>110</v>
      </c>
      <c r="AV329" s="12" t="s">
        <v>110</v>
      </c>
      <c r="AW329" s="54" t="s">
        <v>108</v>
      </c>
      <c r="AX329" s="50" t="s">
        <v>1580</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x14ac:dyDescent="0.25">
      <c r="A330" s="1" t="s">
        <v>1536</v>
      </c>
      <c r="B330" s="7" t="s">
        <v>278</v>
      </c>
      <c r="C330" s="23" t="s">
        <v>1537</v>
      </c>
      <c r="D330" t="s">
        <v>1621</v>
      </c>
      <c r="E330" s="2">
        <v>2002</v>
      </c>
      <c r="F330" s="19" t="s">
        <v>101</v>
      </c>
      <c r="G330" s="10" t="s">
        <v>1538</v>
      </c>
      <c r="H330" s="2" t="s">
        <v>103</v>
      </c>
      <c r="I330" s="10" t="s">
        <v>1539</v>
      </c>
      <c r="J330" s="2" t="s">
        <v>1622</v>
      </c>
      <c r="K330" s="91" t="str">
        <f t="shared" si="45"/>
        <v>pdf</v>
      </c>
      <c r="L330" s="2" t="s">
        <v>1605</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1623</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1542</v>
      </c>
      <c r="AT330" s="50" t="s">
        <v>110</v>
      </c>
      <c r="AU330" s="12" t="s">
        <v>110</v>
      </c>
      <c r="AV330" s="12" t="s">
        <v>110</v>
      </c>
      <c r="AW330" s="54" t="s">
        <v>108</v>
      </c>
      <c r="AX330" s="50" t="s">
        <v>108</v>
      </c>
      <c r="AY330" s="50" t="s">
        <v>110</v>
      </c>
      <c r="AZ330" s="54" t="s">
        <v>108</v>
      </c>
      <c r="BA330" s="104" t="s">
        <v>1624</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x14ac:dyDescent="0.25">
      <c r="A331" s="1" t="s">
        <v>1536</v>
      </c>
      <c r="B331" s="7" t="s">
        <v>279</v>
      </c>
      <c r="C331" s="23" t="s">
        <v>1537</v>
      </c>
      <c r="D331" t="s">
        <v>1625</v>
      </c>
      <c r="E331" s="2">
        <v>2002</v>
      </c>
      <c r="F331" s="19" t="s">
        <v>101</v>
      </c>
      <c r="G331" s="10" t="s">
        <v>1538</v>
      </c>
      <c r="H331" s="2" t="s">
        <v>103</v>
      </c>
      <c r="I331" s="10" t="s">
        <v>1539</v>
      </c>
      <c r="J331" s="2" t="s">
        <v>1626</v>
      </c>
      <c r="K331" s="91" t="str">
        <f t="shared" si="45"/>
        <v>pdf</v>
      </c>
      <c r="L331" s="2" t="s">
        <v>1627</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1542</v>
      </c>
      <c r="AT331" s="50" t="s">
        <v>110</v>
      </c>
      <c r="AU331" s="12" t="s">
        <v>110</v>
      </c>
      <c r="AV331" s="12" t="s">
        <v>110</v>
      </c>
      <c r="AW331" s="54" t="s">
        <v>108</v>
      </c>
      <c r="AX331" s="50" t="s">
        <v>1606</v>
      </c>
      <c r="AY331" s="50" t="s">
        <v>110</v>
      </c>
      <c r="AZ331" s="54" t="s">
        <v>108</v>
      </c>
      <c r="BA331" s="104" t="s">
        <v>1628</v>
      </c>
      <c r="BB331" s="104" t="s">
        <v>194</v>
      </c>
      <c r="BC331" s="53" t="str">
        <f t="shared" si="42"/>
        <v>M5A</v>
      </c>
      <c r="BD331" s="54" t="s">
        <v>108</v>
      </c>
      <c r="BE331" s="54" t="str">
        <f t="shared" si="43"/>
        <v>27 kw-24 krpm</v>
      </c>
      <c r="BF331" s="54" t="s">
        <v>1539</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x14ac:dyDescent="0.25">
      <c r="A332" s="1" t="s">
        <v>1536</v>
      </c>
      <c r="B332" s="7" t="s">
        <v>280</v>
      </c>
      <c r="C332" s="23" t="s">
        <v>1537</v>
      </c>
      <c r="D332" t="s">
        <v>1629</v>
      </c>
      <c r="E332" s="2">
        <v>2003</v>
      </c>
      <c r="F332" s="19" t="s">
        <v>101</v>
      </c>
      <c r="G332" s="10" t="s">
        <v>1538</v>
      </c>
      <c r="H332" s="2" t="s">
        <v>103</v>
      </c>
      <c r="I332" s="10" t="s">
        <v>1539</v>
      </c>
      <c r="J332" s="2" t="s">
        <v>1630</v>
      </c>
      <c r="K332" s="91" t="str">
        <f t="shared" si="45"/>
        <v>pdf</v>
      </c>
      <c r="L332" s="2" t="s">
        <v>1631</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1542</v>
      </c>
      <c r="AT332" s="50" t="s">
        <v>110</v>
      </c>
      <c r="AU332" s="12" t="s">
        <v>110</v>
      </c>
      <c r="AV332" s="12" t="s">
        <v>110</v>
      </c>
      <c r="AW332" s="54" t="s">
        <v>108</v>
      </c>
      <c r="AX332" s="50" t="s">
        <v>108</v>
      </c>
      <c r="AY332" s="50" t="s">
        <v>110</v>
      </c>
      <c r="AZ332" s="54" t="s">
        <v>108</v>
      </c>
      <c r="BA332" s="104" t="s">
        <v>1632</v>
      </c>
      <c r="BB332" s="104" t="s">
        <v>114</v>
      </c>
      <c r="BC332" s="53" t="str">
        <f t="shared" si="42"/>
        <v>M5A</v>
      </c>
      <c r="BD332" s="54" t="s">
        <v>108</v>
      </c>
      <c r="BE332" s="54" t="str">
        <f t="shared" si="43"/>
        <v>27 kw-24 krpm</v>
      </c>
      <c r="BF332" s="54" t="s">
        <v>1539</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x14ac:dyDescent="0.25">
      <c r="A333" s="1" t="s">
        <v>1536</v>
      </c>
      <c r="B333" s="7" t="s">
        <v>281</v>
      </c>
      <c r="C333" s="23" t="s">
        <v>1537</v>
      </c>
      <c r="D333" t="s">
        <v>1633</v>
      </c>
      <c r="E333" s="2">
        <v>2002</v>
      </c>
      <c r="F333" s="19" t="s">
        <v>101</v>
      </c>
      <c r="G333" s="10" t="s">
        <v>1538</v>
      </c>
      <c r="H333" s="2" t="s">
        <v>103</v>
      </c>
      <c r="I333" s="10" t="s">
        <v>1539</v>
      </c>
      <c r="J333" s="2" t="s">
        <v>1634</v>
      </c>
      <c r="K333" s="91" t="str">
        <f t="shared" si="45"/>
        <v>pdf</v>
      </c>
      <c r="L333" s="2" t="s">
        <v>1627</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1542</v>
      </c>
      <c r="AT333" s="50" t="s">
        <v>110</v>
      </c>
      <c r="AU333" s="12" t="s">
        <v>110</v>
      </c>
      <c r="AV333" s="12" t="s">
        <v>110</v>
      </c>
      <c r="AW333" s="54" t="s">
        <v>108</v>
      </c>
      <c r="AX333" s="50" t="s">
        <v>1606</v>
      </c>
      <c r="AY333" s="50" t="s">
        <v>110</v>
      </c>
      <c r="AZ333" s="54" t="s">
        <v>108</v>
      </c>
      <c r="BA333" s="104" t="s">
        <v>183</v>
      </c>
      <c r="BB333" s="104" t="s">
        <v>114</v>
      </c>
      <c r="BC333" s="53" t="str">
        <f t="shared" si="42"/>
        <v>M5A</v>
      </c>
      <c r="BD333" s="54" t="s">
        <v>108</v>
      </c>
      <c r="BE333" s="54" t="str">
        <f t="shared" si="43"/>
        <v>27 kw-24 krpm</v>
      </c>
      <c r="BF333" s="54" t="s">
        <v>1539</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x14ac:dyDescent="0.25">
      <c r="A334" s="1" t="s">
        <v>1536</v>
      </c>
      <c r="B334" s="7" t="s">
        <v>282</v>
      </c>
      <c r="C334" s="23" t="s">
        <v>1635</v>
      </c>
      <c r="D334" t="s">
        <v>1636</v>
      </c>
      <c r="E334" s="2">
        <v>2003</v>
      </c>
      <c r="F334" s="19" t="s">
        <v>101</v>
      </c>
      <c r="G334" s="10" t="s">
        <v>1598</v>
      </c>
      <c r="H334" s="2" t="s">
        <v>103</v>
      </c>
      <c r="I334" s="10" t="s">
        <v>1539</v>
      </c>
      <c r="J334" s="2" t="s">
        <v>1637</v>
      </c>
      <c r="K334" s="91" t="str">
        <f t="shared" si="45"/>
        <v>pdf</v>
      </c>
      <c r="L334" s="2" t="s">
        <v>1638</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1639</v>
      </c>
      <c r="AT334" s="50" t="s">
        <v>1640</v>
      </c>
      <c r="AU334" s="12" t="s">
        <v>110</v>
      </c>
      <c r="AV334" s="12" t="s">
        <v>110</v>
      </c>
      <c r="AW334" s="54" t="s">
        <v>108</v>
      </c>
      <c r="AX334" s="50" t="s">
        <v>1641</v>
      </c>
      <c r="AY334" s="50" t="s">
        <v>110</v>
      </c>
      <c r="AZ334" s="54" t="s">
        <v>108</v>
      </c>
      <c r="BA334" s="104" t="s">
        <v>183</v>
      </c>
      <c r="BB334" s="104" t="s">
        <v>114</v>
      </c>
      <c r="BC334" s="53" t="str">
        <f t="shared" si="42"/>
        <v>M5A</v>
      </c>
      <c r="BD334" s="54" t="s">
        <v>108</v>
      </c>
      <c r="BE334" s="54" t="str">
        <f t="shared" si="43"/>
        <v>34 kw-24 krpm</v>
      </c>
      <c r="BF334" s="54" t="s">
        <v>1539</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x14ac:dyDescent="0.25">
      <c r="A335" s="1" t="s">
        <v>1536</v>
      </c>
      <c r="B335" s="7" t="s">
        <v>283</v>
      </c>
      <c r="C335" s="23" t="s">
        <v>1537</v>
      </c>
      <c r="D335" t="s">
        <v>201</v>
      </c>
      <c r="E335" s="2">
        <v>2003</v>
      </c>
      <c r="F335" s="19" t="s">
        <v>101</v>
      </c>
      <c r="G335" s="10" t="s">
        <v>1538</v>
      </c>
      <c r="H335" s="2" t="s">
        <v>103</v>
      </c>
      <c r="I335" s="10" t="s">
        <v>1539</v>
      </c>
      <c r="J335" s="2" t="s">
        <v>1642</v>
      </c>
      <c r="K335" s="91" t="str">
        <f t="shared" si="45"/>
        <v>pdf</v>
      </c>
      <c r="L335" s="2" t="s">
        <v>1643</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1542</v>
      </c>
      <c r="AT335" s="50" t="s">
        <v>110</v>
      </c>
      <c r="AU335" s="12" t="s">
        <v>110</v>
      </c>
      <c r="AV335" s="12" t="s">
        <v>110</v>
      </c>
      <c r="AW335" s="54" t="s">
        <v>108</v>
      </c>
      <c r="AX335" s="50" t="s">
        <v>1606</v>
      </c>
      <c r="AY335" s="50" t="s">
        <v>110</v>
      </c>
      <c r="AZ335" s="54" t="s">
        <v>108</v>
      </c>
      <c r="BA335" s="104" t="s">
        <v>209</v>
      </c>
      <c r="BB335" s="104" t="s">
        <v>114</v>
      </c>
      <c r="BC335" s="53" t="str">
        <f t="shared" si="42"/>
        <v>M5A</v>
      </c>
      <c r="BD335" s="54" t="s">
        <v>108</v>
      </c>
      <c r="BE335" s="54" t="str">
        <f t="shared" si="43"/>
        <v>27 kw-24 krpm</v>
      </c>
      <c r="BF335" s="54" t="s">
        <v>1539</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x14ac:dyDescent="0.25">
      <c r="A336" s="1" t="s">
        <v>1536</v>
      </c>
      <c r="B336" s="7" t="s">
        <v>292</v>
      </c>
      <c r="C336" s="23" t="s">
        <v>1537</v>
      </c>
      <c r="D336" t="s">
        <v>1644</v>
      </c>
      <c r="E336" s="2">
        <v>2003</v>
      </c>
      <c r="F336" s="19" t="s">
        <v>101</v>
      </c>
      <c r="G336" s="10" t="s">
        <v>1538</v>
      </c>
      <c r="H336" s="2" t="s">
        <v>103</v>
      </c>
      <c r="I336" s="10" t="s">
        <v>1539</v>
      </c>
      <c r="J336" s="2" t="s">
        <v>1645</v>
      </c>
      <c r="K336" s="91" t="str">
        <f t="shared" si="45"/>
        <v>pdf</v>
      </c>
      <c r="L336" s="2" t="s">
        <v>1631</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1542</v>
      </c>
      <c r="AT336" s="50" t="s">
        <v>110</v>
      </c>
      <c r="AU336" s="12" t="s">
        <v>110</v>
      </c>
      <c r="AV336" s="12" t="s">
        <v>110</v>
      </c>
      <c r="AW336" s="54" t="s">
        <v>108</v>
      </c>
      <c r="AX336" s="50" t="s">
        <v>108</v>
      </c>
      <c r="AY336" s="50" t="s">
        <v>110</v>
      </c>
      <c r="AZ336" s="54" t="s">
        <v>108</v>
      </c>
      <c r="BA336" s="104" t="s">
        <v>1646</v>
      </c>
      <c r="BB336" s="104" t="s">
        <v>150</v>
      </c>
      <c r="BC336" s="53" t="str">
        <f t="shared" si="42"/>
        <v>M5A</v>
      </c>
      <c r="BD336" s="54" t="s">
        <v>108</v>
      </c>
      <c r="BE336" s="54" t="str">
        <f t="shared" si="43"/>
        <v>27 kw-24 krpm</v>
      </c>
      <c r="BF336" s="54" t="s">
        <v>1539</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x14ac:dyDescent="0.25">
      <c r="A337" s="1" t="s">
        <v>1536</v>
      </c>
      <c r="B337" s="7" t="s">
        <v>293</v>
      </c>
      <c r="C337" s="23" t="s">
        <v>1537</v>
      </c>
      <c r="D337" t="s">
        <v>1647</v>
      </c>
      <c r="E337" s="2">
        <v>2003</v>
      </c>
      <c r="F337" s="19" t="s">
        <v>101</v>
      </c>
      <c r="G337" s="10" t="s">
        <v>1598</v>
      </c>
      <c r="H337" s="2" t="s">
        <v>103</v>
      </c>
      <c r="I337" s="10" t="s">
        <v>1539</v>
      </c>
      <c r="J337" s="2" t="s">
        <v>1648</v>
      </c>
      <c r="K337" s="91" t="str">
        <f t="shared" si="45"/>
        <v>pdf</v>
      </c>
      <c r="L337" s="2" t="s">
        <v>1649</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1650</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1542</v>
      </c>
      <c r="AT337" s="50" t="s">
        <v>110</v>
      </c>
      <c r="AU337" s="12" t="s">
        <v>110</v>
      </c>
      <c r="AV337" s="12" t="s">
        <v>110</v>
      </c>
      <c r="AW337" s="54" t="s">
        <v>108</v>
      </c>
      <c r="AX337" s="50" t="s">
        <v>1606</v>
      </c>
      <c r="AY337" s="50" t="s">
        <v>110</v>
      </c>
      <c r="AZ337" s="54" t="s">
        <v>108</v>
      </c>
      <c r="BA337" s="104" t="s">
        <v>1651</v>
      </c>
      <c r="BB337" s="104" t="s">
        <v>114</v>
      </c>
      <c r="BC337" s="53" t="str">
        <f t="shared" si="42"/>
        <v>M5A</v>
      </c>
      <c r="BD337" s="54" t="s">
        <v>108</v>
      </c>
      <c r="BE337" s="54" t="str">
        <f t="shared" si="43"/>
        <v>34 kw-24 krpm</v>
      </c>
      <c r="BF337" s="54" t="s">
        <v>1539</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x14ac:dyDescent="0.25">
      <c r="A338" s="1" t="s">
        <v>1536</v>
      </c>
      <c r="B338" s="7" t="s">
        <v>294</v>
      </c>
      <c r="C338" s="23" t="s">
        <v>1537</v>
      </c>
      <c r="D338" t="s">
        <v>1652</v>
      </c>
      <c r="E338" s="2">
        <v>2003</v>
      </c>
      <c r="F338" s="19" t="s">
        <v>101</v>
      </c>
      <c r="G338" s="10" t="s">
        <v>1538</v>
      </c>
      <c r="H338" s="2" t="s">
        <v>103</v>
      </c>
      <c r="I338" s="10" t="s">
        <v>1539</v>
      </c>
      <c r="J338" s="2" t="s">
        <v>1653</v>
      </c>
      <c r="K338" s="91" t="str">
        <f t="shared" si="45"/>
        <v>pdf</v>
      </c>
      <c r="L338" s="2" t="s">
        <v>1654</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1542</v>
      </c>
      <c r="AT338" s="50" t="s">
        <v>110</v>
      </c>
      <c r="AU338" s="12" t="s">
        <v>110</v>
      </c>
      <c r="AV338" s="12" t="s">
        <v>110</v>
      </c>
      <c r="AW338" s="54" t="s">
        <v>108</v>
      </c>
      <c r="AX338" s="50" t="s">
        <v>108</v>
      </c>
      <c r="AY338" s="50" t="s">
        <v>110</v>
      </c>
      <c r="AZ338" s="54" t="s">
        <v>108</v>
      </c>
      <c r="BA338" s="104" t="s">
        <v>1655</v>
      </c>
      <c r="BB338" s="104" t="s">
        <v>114</v>
      </c>
      <c r="BC338" s="53" t="str">
        <f t="shared" si="42"/>
        <v>M5A</v>
      </c>
      <c r="BD338" s="54" t="s">
        <v>108</v>
      </c>
      <c r="BE338" s="54" t="str">
        <f t="shared" si="43"/>
        <v>27 kw-24 krpm</v>
      </c>
      <c r="BF338" s="54" t="s">
        <v>1539</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x14ac:dyDescent="0.25">
      <c r="A339" s="1" t="s">
        <v>1536</v>
      </c>
      <c r="B339" s="7" t="s">
        <v>295</v>
      </c>
      <c r="C339" s="23" t="s">
        <v>1635</v>
      </c>
      <c r="D339" t="s">
        <v>1656</v>
      </c>
      <c r="E339" s="2">
        <v>2002</v>
      </c>
      <c r="F339" s="19" t="s">
        <v>101</v>
      </c>
      <c r="G339" s="10" t="s">
        <v>1538</v>
      </c>
      <c r="H339" s="2" t="s">
        <v>103</v>
      </c>
      <c r="I339" s="10" t="s">
        <v>1539</v>
      </c>
      <c r="J339" s="2" t="s">
        <v>1657</v>
      </c>
      <c r="K339" s="91" t="str">
        <f t="shared" si="45"/>
        <v>pdf</v>
      </c>
      <c r="L339" s="2" t="s">
        <v>1638</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1639</v>
      </c>
      <c r="AT339" s="50" t="s">
        <v>1658</v>
      </c>
      <c r="AU339" s="12" t="s">
        <v>110</v>
      </c>
      <c r="AV339" s="12" t="s">
        <v>110</v>
      </c>
      <c r="AW339" s="54" t="s">
        <v>108</v>
      </c>
      <c r="AX339" s="50" t="s">
        <v>1606</v>
      </c>
      <c r="AY339" s="50" t="s">
        <v>110</v>
      </c>
      <c r="AZ339" s="54" t="s">
        <v>108</v>
      </c>
      <c r="BA339" s="104" t="s">
        <v>1659</v>
      </c>
      <c r="BB339" s="104" t="s">
        <v>114</v>
      </c>
      <c r="BC339" s="53" t="str">
        <f t="shared" si="42"/>
        <v>M5A</v>
      </c>
      <c r="BD339" s="54" t="s">
        <v>108</v>
      </c>
      <c r="BE339" s="54" t="str">
        <f t="shared" si="43"/>
        <v>27 kw-24 krpm</v>
      </c>
      <c r="BF339" s="54" t="s">
        <v>1539</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x14ac:dyDescent="0.25">
      <c r="A340" s="1" t="s">
        <v>1536</v>
      </c>
      <c r="B340" s="7" t="s">
        <v>296</v>
      </c>
      <c r="C340" s="23" t="s">
        <v>1537</v>
      </c>
      <c r="D340" t="s">
        <v>1660</v>
      </c>
      <c r="E340" s="2">
        <v>2002</v>
      </c>
      <c r="F340" s="19" t="s">
        <v>101</v>
      </c>
      <c r="G340" s="10" t="s">
        <v>1538</v>
      </c>
      <c r="H340" s="2" t="s">
        <v>103</v>
      </c>
      <c r="I340" s="10" t="s">
        <v>1539</v>
      </c>
      <c r="J340" s="2" t="s">
        <v>1661</v>
      </c>
      <c r="K340" s="91" t="str">
        <f t="shared" si="45"/>
        <v>pdf</v>
      </c>
      <c r="L340" s="2" t="s">
        <v>1662</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1542</v>
      </c>
      <c r="AT340" s="50" t="s">
        <v>110</v>
      </c>
      <c r="AU340" s="12" t="s">
        <v>110</v>
      </c>
      <c r="AV340" s="12" t="s">
        <v>110</v>
      </c>
      <c r="AW340" s="54" t="s">
        <v>108</v>
      </c>
      <c r="AX340" s="50" t="s">
        <v>1606</v>
      </c>
      <c r="AY340" s="50" t="s">
        <v>110</v>
      </c>
      <c r="AZ340" s="54" t="s">
        <v>108</v>
      </c>
      <c r="BA340" s="104" t="s">
        <v>1663</v>
      </c>
      <c r="BB340" s="104" t="s">
        <v>114</v>
      </c>
      <c r="BC340" s="53" t="str">
        <f t="shared" si="42"/>
        <v>M5A</v>
      </c>
      <c r="BD340" s="54" t="s">
        <v>108</v>
      </c>
      <c r="BE340" s="54" t="str">
        <f t="shared" si="43"/>
        <v>27 kw-24 krpm</v>
      </c>
      <c r="BF340" s="54" t="s">
        <v>1539</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x14ac:dyDescent="0.25">
      <c r="A341" s="1" t="s">
        <v>1536</v>
      </c>
      <c r="B341" s="7" t="s">
        <v>297</v>
      </c>
      <c r="C341" s="23" t="s">
        <v>1635</v>
      </c>
      <c r="D341" t="s">
        <v>978</v>
      </c>
      <c r="E341" s="2">
        <v>2003</v>
      </c>
      <c r="F341" s="19" t="s">
        <v>101</v>
      </c>
      <c r="G341" s="10" t="s">
        <v>1598</v>
      </c>
      <c r="H341" s="2" t="s">
        <v>103</v>
      </c>
      <c r="I341" s="10" t="s">
        <v>1539</v>
      </c>
      <c r="J341" s="2" t="s">
        <v>1664</v>
      </c>
      <c r="K341" s="91" t="str">
        <f t="shared" si="45"/>
        <v>pdf</v>
      </c>
      <c r="L341" s="2" t="s">
        <v>1665</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1666</v>
      </c>
      <c r="AT341" s="50" t="s">
        <v>1667</v>
      </c>
      <c r="AU341" s="12" t="s">
        <v>110</v>
      </c>
      <c r="AV341" s="12" t="s">
        <v>110</v>
      </c>
      <c r="AW341" s="54" t="s">
        <v>108</v>
      </c>
      <c r="AX341" s="50" t="s">
        <v>1606</v>
      </c>
      <c r="AY341" s="50" t="s">
        <v>110</v>
      </c>
      <c r="AZ341" s="54" t="s">
        <v>108</v>
      </c>
      <c r="BA341" s="104" t="s">
        <v>1668</v>
      </c>
      <c r="BB341" s="104" t="s">
        <v>114</v>
      </c>
      <c r="BC341" s="53" t="str">
        <f t="shared" si="42"/>
        <v>M5A</v>
      </c>
      <c r="BD341" s="54" t="s">
        <v>108</v>
      </c>
      <c r="BE341" s="54" t="str">
        <f t="shared" si="43"/>
        <v>34 kw-24 krpm</v>
      </c>
      <c r="BF341" s="54" t="s">
        <v>1539</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x14ac:dyDescent="0.25">
      <c r="A342" s="1" t="s">
        <v>1536</v>
      </c>
      <c r="B342" s="7" t="s">
        <v>299</v>
      </c>
      <c r="C342" s="23" t="s">
        <v>1537</v>
      </c>
      <c r="D342" t="s">
        <v>1669</v>
      </c>
      <c r="E342" s="2">
        <v>2003</v>
      </c>
      <c r="F342" s="19" t="s">
        <v>101</v>
      </c>
      <c r="G342" s="10" t="s">
        <v>1598</v>
      </c>
      <c r="H342" s="2" t="s">
        <v>103</v>
      </c>
      <c r="I342" s="10" t="s">
        <v>1539</v>
      </c>
      <c r="J342" s="2" t="s">
        <v>1670</v>
      </c>
      <c r="K342" s="91" t="str">
        <f t="shared" si="45"/>
        <v>pdf</v>
      </c>
      <c r="L342" s="2" t="s">
        <v>1649</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1542</v>
      </c>
      <c r="AT342" s="50" t="s">
        <v>110</v>
      </c>
      <c r="AU342" s="12" t="s">
        <v>110</v>
      </c>
      <c r="AV342" s="12" t="s">
        <v>110</v>
      </c>
      <c r="AW342" s="54" t="s">
        <v>108</v>
      </c>
      <c r="AX342" s="50" t="s">
        <v>1606</v>
      </c>
      <c r="AY342" s="50" t="s">
        <v>110</v>
      </c>
      <c r="AZ342" s="54" t="s">
        <v>108</v>
      </c>
      <c r="BA342" s="104" t="s">
        <v>1671</v>
      </c>
      <c r="BB342" s="104" t="s">
        <v>150</v>
      </c>
      <c r="BC342" s="53" t="str">
        <f t="shared" si="42"/>
        <v>M5A</v>
      </c>
      <c r="BD342" s="54" t="s">
        <v>108</v>
      </c>
      <c r="BE342" s="54" t="str">
        <f t="shared" si="43"/>
        <v>34 kw-24 krpm</v>
      </c>
      <c r="BF342" s="54" t="s">
        <v>1539</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x14ac:dyDescent="0.25">
      <c r="A343" s="1" t="s">
        <v>1536</v>
      </c>
      <c r="B343" s="7" t="s">
        <v>300</v>
      </c>
      <c r="C343" s="23" t="s">
        <v>1537</v>
      </c>
      <c r="D343" t="s">
        <v>1672</v>
      </c>
      <c r="E343" s="2">
        <v>2004</v>
      </c>
      <c r="F343" s="19" t="s">
        <v>101</v>
      </c>
      <c r="G343" s="10" t="s">
        <v>1598</v>
      </c>
      <c r="H343" s="2" t="s">
        <v>103</v>
      </c>
      <c r="I343" s="10" t="s">
        <v>1539</v>
      </c>
      <c r="J343" s="2" t="s">
        <v>1673</v>
      </c>
      <c r="K343" s="91" t="str">
        <f t="shared" si="45"/>
        <v>pdf</v>
      </c>
      <c r="L343" s="2" t="s">
        <v>1649</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1542</v>
      </c>
      <c r="AT343" s="50" t="s">
        <v>110</v>
      </c>
      <c r="AU343" s="12" t="s">
        <v>110</v>
      </c>
      <c r="AV343" s="12" t="s">
        <v>110</v>
      </c>
      <c r="AW343" s="54" t="s">
        <v>108</v>
      </c>
      <c r="AX343" s="50" t="s">
        <v>1606</v>
      </c>
      <c r="AY343" s="50" t="s">
        <v>110</v>
      </c>
      <c r="AZ343" s="54" t="s">
        <v>108</v>
      </c>
      <c r="BA343" s="104" t="s">
        <v>108</v>
      </c>
      <c r="BB343" s="104" t="s">
        <v>108</v>
      </c>
      <c r="BC343" s="53" t="str">
        <f t="shared" si="42"/>
        <v>M5A</v>
      </c>
      <c r="BD343" s="54" t="s">
        <v>108</v>
      </c>
      <c r="BE343" s="54" t="str">
        <f t="shared" si="43"/>
        <v>34 kw-24 krpm</v>
      </c>
      <c r="BF343" s="54" t="s">
        <v>1539</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x14ac:dyDescent="0.25">
      <c r="A344" s="1" t="s">
        <v>1536</v>
      </c>
      <c r="B344" s="7" t="s">
        <v>301</v>
      </c>
      <c r="C344" s="23" t="s">
        <v>1537</v>
      </c>
      <c r="D344" t="s">
        <v>1674</v>
      </c>
      <c r="E344" s="2">
        <v>2003</v>
      </c>
      <c r="F344" s="19" t="s">
        <v>101</v>
      </c>
      <c r="G344" s="10" t="s">
        <v>1598</v>
      </c>
      <c r="H344" s="2" t="s">
        <v>103</v>
      </c>
      <c r="I344" s="10" t="s">
        <v>1539</v>
      </c>
      <c r="J344" s="2" t="s">
        <v>1675</v>
      </c>
      <c r="K344" s="91" t="str">
        <f t="shared" si="45"/>
        <v>pdf</v>
      </c>
      <c r="L344" s="2" t="s">
        <v>1676</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1677</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1539</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x14ac:dyDescent="0.25">
      <c r="A345" s="1" t="s">
        <v>1536</v>
      </c>
      <c r="B345" s="7" t="s">
        <v>302</v>
      </c>
      <c r="C345" s="23" t="s">
        <v>1537</v>
      </c>
      <c r="D345" t="s">
        <v>1678</v>
      </c>
      <c r="E345" s="2">
        <v>2004</v>
      </c>
      <c r="F345" s="19" t="s">
        <v>101</v>
      </c>
      <c r="G345" s="10" t="s">
        <v>1598</v>
      </c>
      <c r="H345" s="2" t="s">
        <v>103</v>
      </c>
      <c r="I345" s="10" t="s">
        <v>1539</v>
      </c>
      <c r="J345" s="2" t="s">
        <v>1679</v>
      </c>
      <c r="K345" s="91" t="str">
        <f t="shared" si="45"/>
        <v>pdf</v>
      </c>
      <c r="L345" s="2" t="s">
        <v>1680</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1677</v>
      </c>
      <c r="AT345" s="50" t="s">
        <v>110</v>
      </c>
      <c r="AU345" s="12" t="s">
        <v>110</v>
      </c>
      <c r="AV345" s="12" t="s">
        <v>110</v>
      </c>
      <c r="AW345" s="54" t="s">
        <v>108</v>
      </c>
      <c r="AX345" s="50" t="s">
        <v>108</v>
      </c>
      <c r="AY345" s="50" t="s">
        <v>110</v>
      </c>
      <c r="AZ345" s="54" t="s">
        <v>108</v>
      </c>
      <c r="BA345" s="104" t="s">
        <v>1681</v>
      </c>
      <c r="BB345" s="104" t="s">
        <v>194</v>
      </c>
      <c r="BC345" s="53" t="str">
        <f t="shared" si="42"/>
        <v>M5A</v>
      </c>
      <c r="BD345" s="54" t="s">
        <v>108</v>
      </c>
      <c r="BE345" s="54" t="str">
        <f t="shared" si="43"/>
        <v>34 kw-24 krpm</v>
      </c>
      <c r="BF345" s="54" t="s">
        <v>1539</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x14ac:dyDescent="0.25">
      <c r="A346" s="1" t="s">
        <v>1536</v>
      </c>
      <c r="B346" s="7" t="s">
        <v>307</v>
      </c>
      <c r="C346" s="23" t="s">
        <v>1537</v>
      </c>
      <c r="D346" t="s">
        <v>1682</v>
      </c>
      <c r="E346" s="2">
        <v>2005</v>
      </c>
      <c r="F346" s="19" t="s">
        <v>101</v>
      </c>
      <c r="G346" s="10" t="s">
        <v>1683</v>
      </c>
      <c r="H346" s="2" t="s">
        <v>108</v>
      </c>
      <c r="I346" s="10" t="s">
        <v>108</v>
      </c>
      <c r="J346" s="2" t="s">
        <v>1684</v>
      </c>
      <c r="K346" s="91" t="str">
        <f t="shared" si="45"/>
        <v>pdf</v>
      </c>
      <c r="L346" s="2" t="s">
        <v>1685</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1542</v>
      </c>
      <c r="AT346" s="50" t="s">
        <v>110</v>
      </c>
      <c r="AU346" s="12" t="s">
        <v>110</v>
      </c>
      <c r="AV346" s="12" t="s">
        <v>110</v>
      </c>
      <c r="AW346" s="54" t="s">
        <v>108</v>
      </c>
      <c r="AX346" s="50" t="s">
        <v>108</v>
      </c>
      <c r="AY346" s="50" t="s">
        <v>110</v>
      </c>
      <c r="AZ346" s="54" t="s">
        <v>108</v>
      </c>
      <c r="BA346" s="104" t="s">
        <v>1589</v>
      </c>
      <c r="BB346" s="104" t="s">
        <v>150</v>
      </c>
      <c r="BC346" s="53" t="s">
        <v>101</v>
      </c>
      <c r="BD346" s="54" t="s">
        <v>108</v>
      </c>
      <c r="BE346" s="54" t="s">
        <v>1683</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x14ac:dyDescent="0.25">
      <c r="A347" s="1" t="s">
        <v>1536</v>
      </c>
      <c r="B347" s="7" t="s">
        <v>315</v>
      </c>
      <c r="C347" s="23" t="s">
        <v>1537</v>
      </c>
      <c r="D347" t="s">
        <v>1686</v>
      </c>
      <c r="E347" s="2">
        <v>2005</v>
      </c>
      <c r="F347" s="19" t="s">
        <v>101</v>
      </c>
      <c r="G347" s="10" t="s">
        <v>1598</v>
      </c>
      <c r="H347" s="2" t="s">
        <v>103</v>
      </c>
      <c r="I347" s="10" t="s">
        <v>1539</v>
      </c>
      <c r="J347" s="2" t="s">
        <v>1687</v>
      </c>
      <c r="K347" s="91" t="str">
        <f t="shared" si="45"/>
        <v>pdf</v>
      </c>
      <c r="L347" s="2" t="s">
        <v>1688</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1689</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1542</v>
      </c>
      <c r="AT347" s="50" t="s">
        <v>110</v>
      </c>
      <c r="AU347" s="12" t="s">
        <v>110</v>
      </c>
      <c r="AV347" s="12" t="s">
        <v>110</v>
      </c>
      <c r="AW347" s="54" t="s">
        <v>108</v>
      </c>
      <c r="AX347" s="50" t="s">
        <v>1690</v>
      </c>
      <c r="AY347" s="50" t="s">
        <v>110</v>
      </c>
      <c r="AZ347" s="54" t="s">
        <v>108</v>
      </c>
      <c r="BA347" s="104" t="s">
        <v>1691</v>
      </c>
      <c r="BB347" s="104" t="s">
        <v>114</v>
      </c>
      <c r="BC347" s="53" t="s">
        <v>101</v>
      </c>
      <c r="BD347" s="54" t="s">
        <v>108</v>
      </c>
      <c r="BE347" s="54" t="s">
        <v>1598</v>
      </c>
      <c r="BF347" s="54" t="s">
        <v>1539</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x14ac:dyDescent="0.25">
      <c r="A348" s="1" t="s">
        <v>1536</v>
      </c>
      <c r="B348" s="7" t="s">
        <v>323</v>
      </c>
      <c r="C348" s="23" t="s">
        <v>1635</v>
      </c>
      <c r="D348" t="s">
        <v>1636</v>
      </c>
      <c r="E348" s="2">
        <v>2004</v>
      </c>
      <c r="F348" s="19" t="s">
        <v>101</v>
      </c>
      <c r="G348" s="10" t="s">
        <v>1598</v>
      </c>
      <c r="H348" s="2" t="s">
        <v>103</v>
      </c>
      <c r="I348" s="10" t="s">
        <v>1539</v>
      </c>
      <c r="J348" s="2" t="s">
        <v>1692</v>
      </c>
      <c r="K348" s="91" t="str">
        <f t="shared" si="45"/>
        <v>pdf</v>
      </c>
      <c r="L348" s="2" t="s">
        <v>1693</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1666</v>
      </c>
      <c r="AT348" s="50" t="s">
        <v>1694</v>
      </c>
      <c r="AU348" s="12" t="s">
        <v>110</v>
      </c>
      <c r="AV348" s="12" t="s">
        <v>110</v>
      </c>
      <c r="AW348" s="54" t="s">
        <v>108</v>
      </c>
      <c r="AX348" s="50" t="s">
        <v>1641</v>
      </c>
      <c r="AY348" s="50" t="s">
        <v>110</v>
      </c>
      <c r="AZ348" s="54" t="s">
        <v>108</v>
      </c>
      <c r="BA348" s="104" t="s">
        <v>183</v>
      </c>
      <c r="BB348" s="104" t="s">
        <v>114</v>
      </c>
      <c r="BC348" s="53" t="s">
        <v>101</v>
      </c>
      <c r="BD348" s="54" t="s">
        <v>108</v>
      </c>
      <c r="BE348" s="54" t="s">
        <v>1598</v>
      </c>
      <c r="BF348" s="54" t="s">
        <v>1539</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x14ac:dyDescent="0.25">
      <c r="A349" s="1" t="s">
        <v>1536</v>
      </c>
      <c r="B349" s="7" t="s">
        <v>324</v>
      </c>
      <c r="C349" s="23" t="s">
        <v>1537</v>
      </c>
      <c r="D349" t="s">
        <v>1636</v>
      </c>
      <c r="E349" s="2">
        <v>2004</v>
      </c>
      <c r="F349" s="19" t="s">
        <v>101</v>
      </c>
      <c r="G349" s="10" t="s">
        <v>1598</v>
      </c>
      <c r="H349" s="2" t="s">
        <v>103</v>
      </c>
      <c r="I349" s="10" t="s">
        <v>1539</v>
      </c>
      <c r="J349" s="2" t="s">
        <v>1695</v>
      </c>
      <c r="K349" s="91" t="str">
        <f t="shared" si="45"/>
        <v>pdf</v>
      </c>
      <c r="L349" s="2" t="s">
        <v>1696</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1542</v>
      </c>
      <c r="AT349" s="50" t="s">
        <v>110</v>
      </c>
      <c r="AU349" s="12" t="s">
        <v>110</v>
      </c>
      <c r="AV349" s="12" t="s">
        <v>110</v>
      </c>
      <c r="AW349" s="54" t="s">
        <v>108</v>
      </c>
      <c r="AX349" s="50" t="s">
        <v>1697</v>
      </c>
      <c r="AY349" s="50" t="s">
        <v>110</v>
      </c>
      <c r="AZ349" s="54" t="s">
        <v>108</v>
      </c>
      <c r="BA349" s="104" t="s">
        <v>183</v>
      </c>
      <c r="BB349" s="104" t="s">
        <v>114</v>
      </c>
      <c r="BC349" s="53" t="s">
        <v>101</v>
      </c>
      <c r="BD349" s="54" t="s">
        <v>108</v>
      </c>
      <c r="BE349" s="54" t="s">
        <v>1598</v>
      </c>
      <c r="BF349" s="54" t="s">
        <v>1539</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x14ac:dyDescent="0.25">
      <c r="A350" s="1" t="s">
        <v>1536</v>
      </c>
      <c r="B350" s="7" t="s">
        <v>325</v>
      </c>
      <c r="C350" s="38" t="s">
        <v>1537</v>
      </c>
      <c r="D350" t="s">
        <v>1698</v>
      </c>
      <c r="E350" s="2">
        <v>2004</v>
      </c>
      <c r="F350" s="2" t="s">
        <v>653</v>
      </c>
      <c r="G350" s="10" t="s">
        <v>1699</v>
      </c>
      <c r="H350" s="2" t="s">
        <v>108</v>
      </c>
      <c r="I350" s="10" t="s">
        <v>224</v>
      </c>
      <c r="J350" s="2" t="s">
        <v>1700</v>
      </c>
      <c r="K350" s="91" t="str">
        <f t="shared" si="45"/>
        <v>pdf</v>
      </c>
      <c r="L350" s="2" t="s">
        <v>1701</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1702</v>
      </c>
      <c r="AT350" s="50" t="s">
        <v>110</v>
      </c>
      <c r="AU350" s="12" t="s">
        <v>110</v>
      </c>
      <c r="AV350" s="12" t="s">
        <v>110</v>
      </c>
      <c r="AW350" s="54" t="s">
        <v>108</v>
      </c>
      <c r="AX350" s="50" t="s">
        <v>108</v>
      </c>
      <c r="AY350" s="50" t="s">
        <v>110</v>
      </c>
      <c r="AZ350" s="54" t="s">
        <v>108</v>
      </c>
      <c r="BA350" s="104" t="s">
        <v>1703</v>
      </c>
      <c r="BB350" s="104" t="s">
        <v>194</v>
      </c>
      <c r="BC350" s="12" t="s">
        <v>659</v>
      </c>
      <c r="BD350" s="54" t="s">
        <v>108</v>
      </c>
      <c r="BE350" s="54" t="s">
        <v>1699</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x14ac:dyDescent="0.25">
      <c r="A351" s="1" t="s">
        <v>1536</v>
      </c>
      <c r="B351" s="7" t="s">
        <v>326</v>
      </c>
      <c r="C351" s="23" t="s">
        <v>1635</v>
      </c>
      <c r="D351" t="s">
        <v>1704</v>
      </c>
      <c r="E351" s="2">
        <v>2005</v>
      </c>
      <c r="F351" s="19" t="s">
        <v>101</v>
      </c>
      <c r="G351" s="10" t="s">
        <v>1598</v>
      </c>
      <c r="H351" s="2" t="s">
        <v>103</v>
      </c>
      <c r="I351" s="10" t="s">
        <v>1539</v>
      </c>
      <c r="J351" s="2" t="s">
        <v>1705</v>
      </c>
      <c r="K351" s="91" t="str">
        <f t="shared" si="45"/>
        <v>pdf</v>
      </c>
      <c r="L351" s="2" t="s">
        <v>1706</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1666</v>
      </c>
      <c r="AT351" s="50" t="s">
        <v>1667</v>
      </c>
      <c r="AU351" s="12" t="s">
        <v>110</v>
      </c>
      <c r="AV351" s="12" t="s">
        <v>110</v>
      </c>
      <c r="AW351" s="54" t="s">
        <v>108</v>
      </c>
      <c r="AX351" s="50" t="s">
        <v>1641</v>
      </c>
      <c r="AY351" s="50" t="s">
        <v>110</v>
      </c>
      <c r="AZ351" s="54" t="s">
        <v>108</v>
      </c>
      <c r="BA351" s="104" t="s">
        <v>1707</v>
      </c>
      <c r="BB351" s="104" t="s">
        <v>150</v>
      </c>
      <c r="BC351" s="53" t="s">
        <v>101</v>
      </c>
      <c r="BD351" s="54" t="s">
        <v>108</v>
      </c>
      <c r="BE351" s="54" t="s">
        <v>1598</v>
      </c>
      <c r="BF351" s="54" t="s">
        <v>1539</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x14ac:dyDescent="0.25">
      <c r="A352" s="1" t="s">
        <v>1536</v>
      </c>
      <c r="B352" s="7" t="s">
        <v>335</v>
      </c>
      <c r="C352" s="23" t="s">
        <v>1537</v>
      </c>
      <c r="D352" t="s">
        <v>1708</v>
      </c>
      <c r="E352" s="2">
        <v>2005</v>
      </c>
      <c r="F352" s="19" t="s">
        <v>101</v>
      </c>
      <c r="G352" s="10" t="s">
        <v>1683</v>
      </c>
      <c r="H352" s="2" t="s">
        <v>103</v>
      </c>
      <c r="I352" s="10" t="s">
        <v>1539</v>
      </c>
      <c r="J352" s="2" t="s">
        <v>1709</v>
      </c>
      <c r="K352" s="91" t="str">
        <f t="shared" si="45"/>
        <v>pdf</v>
      </c>
      <c r="L352" s="2" t="s">
        <v>1696</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1542</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1683</v>
      </c>
      <c r="BF352" s="54" t="s">
        <v>1539</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x14ac:dyDescent="0.25">
      <c r="A353" s="1" t="s">
        <v>1536</v>
      </c>
      <c r="B353" s="7" t="s">
        <v>346</v>
      </c>
      <c r="C353" s="23" t="s">
        <v>1537</v>
      </c>
      <c r="D353" t="s">
        <v>1710</v>
      </c>
      <c r="E353" s="2">
        <v>2005</v>
      </c>
      <c r="F353" s="19" t="s">
        <v>101</v>
      </c>
      <c r="G353" s="10" t="s">
        <v>1711</v>
      </c>
      <c r="H353" s="2" t="s">
        <v>108</v>
      </c>
      <c r="I353" s="10" t="s">
        <v>1539</v>
      </c>
      <c r="J353" s="2" t="s">
        <v>1712</v>
      </c>
      <c r="K353" s="91" t="str">
        <f t="shared" si="45"/>
        <v>pdf</v>
      </c>
      <c r="L353" s="2" t="s">
        <v>1696</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1542</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1711</v>
      </c>
      <c r="BF353" s="54" t="s">
        <v>1539</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x14ac:dyDescent="0.25">
      <c r="A354" s="1" t="s">
        <v>1536</v>
      </c>
      <c r="B354" s="7" t="s">
        <v>349</v>
      </c>
      <c r="C354" s="23" t="s">
        <v>1537</v>
      </c>
      <c r="D354" t="s">
        <v>737</v>
      </c>
      <c r="E354" s="2">
        <v>2005</v>
      </c>
      <c r="F354" s="19" t="s">
        <v>101</v>
      </c>
      <c r="G354" s="10" t="s">
        <v>1683</v>
      </c>
      <c r="H354" s="2" t="s">
        <v>103</v>
      </c>
      <c r="I354" s="10" t="s">
        <v>1539</v>
      </c>
      <c r="J354" s="2" t="s">
        <v>1713</v>
      </c>
      <c r="K354" s="91" t="str">
        <f t="shared" si="45"/>
        <v>pdf</v>
      </c>
      <c r="L354" s="2" t="s">
        <v>1714</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1542</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1683</v>
      </c>
      <c r="BF354" s="54" t="s">
        <v>1539</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x14ac:dyDescent="0.25">
      <c r="A355" s="1" t="s">
        <v>1536</v>
      </c>
      <c r="B355" s="7" t="s">
        <v>360</v>
      </c>
      <c r="C355" s="23" t="s">
        <v>1537</v>
      </c>
      <c r="D355" t="s">
        <v>1715</v>
      </c>
      <c r="E355" s="2">
        <v>2007</v>
      </c>
      <c r="F355" s="19" t="s">
        <v>101</v>
      </c>
      <c r="G355" s="10" t="s">
        <v>1683</v>
      </c>
      <c r="H355" s="2" t="s">
        <v>103</v>
      </c>
      <c r="I355" s="10" t="s">
        <v>1539</v>
      </c>
      <c r="J355" s="2" t="s">
        <v>1716</v>
      </c>
      <c r="K355" s="91" t="str">
        <f t="shared" si="45"/>
        <v>pdf</v>
      </c>
      <c r="L355" s="2" t="s">
        <v>1717</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1718</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1542</v>
      </c>
      <c r="AT355" s="50" t="s">
        <v>110</v>
      </c>
      <c r="AU355" s="12" t="s">
        <v>110</v>
      </c>
      <c r="AV355" s="12" t="s">
        <v>110</v>
      </c>
      <c r="AW355" s="54" t="s">
        <v>108</v>
      </c>
      <c r="AX355" s="50" t="s">
        <v>1690</v>
      </c>
      <c r="AY355" s="50" t="s">
        <v>110</v>
      </c>
      <c r="AZ355" s="54" t="s">
        <v>108</v>
      </c>
      <c r="BA355" s="104" t="s">
        <v>454</v>
      </c>
      <c r="BB355" s="104" t="s">
        <v>150</v>
      </c>
      <c r="BC355" s="53" t="s">
        <v>101</v>
      </c>
      <c r="BD355" s="54" t="s">
        <v>108</v>
      </c>
      <c r="BE355" s="54" t="s">
        <v>1683</v>
      </c>
      <c r="BF355" s="54" t="s">
        <v>1539</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x14ac:dyDescent="0.25">
      <c r="A356" s="1" t="s">
        <v>1536</v>
      </c>
      <c r="B356" s="7" t="s">
        <v>362</v>
      </c>
      <c r="C356" s="23" t="s">
        <v>1537</v>
      </c>
      <c r="D356" t="s">
        <v>612</v>
      </c>
      <c r="E356" s="2">
        <v>2007</v>
      </c>
      <c r="F356" s="19" t="s">
        <v>101</v>
      </c>
      <c r="G356" s="10" t="s">
        <v>1719</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1542</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1719</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x14ac:dyDescent="0.25">
      <c r="A357" s="1" t="s">
        <v>1536</v>
      </c>
      <c r="B357" s="7" t="s">
        <v>364</v>
      </c>
      <c r="C357" s="23" t="s">
        <v>1537</v>
      </c>
      <c r="D357" t="s">
        <v>1181</v>
      </c>
      <c r="E357" s="2">
        <v>2006</v>
      </c>
      <c r="F357" s="19" t="s">
        <v>101</v>
      </c>
      <c r="G357" s="10" t="s">
        <v>1719</v>
      </c>
      <c r="H357" s="2" t="s">
        <v>103</v>
      </c>
      <c r="I357" s="10" t="s">
        <v>104</v>
      </c>
      <c r="J357" s="2" t="s">
        <v>1720</v>
      </c>
      <c r="K357" s="91" t="str">
        <f t="shared" si="45"/>
        <v>pdf</v>
      </c>
      <c r="L357" s="2" t="s">
        <v>1721</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1677</v>
      </c>
      <c r="AT357" s="50" t="s">
        <v>110</v>
      </c>
      <c r="AU357" s="12" t="s">
        <v>110</v>
      </c>
      <c r="AV357" s="12" t="s">
        <v>110</v>
      </c>
      <c r="AW357" s="54" t="s">
        <v>108</v>
      </c>
      <c r="AX357" s="50" t="s">
        <v>1722</v>
      </c>
      <c r="AY357" s="50" t="s">
        <v>110</v>
      </c>
      <c r="AZ357" s="54" t="s">
        <v>108</v>
      </c>
      <c r="BA357" s="104" t="s">
        <v>1723</v>
      </c>
      <c r="BB357" s="104" t="s">
        <v>194</v>
      </c>
      <c r="BC357" s="53" t="s">
        <v>101</v>
      </c>
      <c r="BD357" s="54" t="s">
        <v>108</v>
      </c>
      <c r="BE357" s="54" t="s">
        <v>1719</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x14ac:dyDescent="0.25">
      <c r="A358" s="1" t="s">
        <v>1536</v>
      </c>
      <c r="B358" s="7" t="s">
        <v>376</v>
      </c>
      <c r="C358" s="23" t="s">
        <v>1537</v>
      </c>
      <c r="D358" t="s">
        <v>1724</v>
      </c>
      <c r="E358" s="2">
        <v>2007</v>
      </c>
      <c r="F358" s="19" t="s">
        <v>101</v>
      </c>
      <c r="G358" s="10" t="s">
        <v>1719</v>
      </c>
      <c r="H358" s="2" t="s">
        <v>103</v>
      </c>
      <c r="I358" s="10" t="s">
        <v>104</v>
      </c>
      <c r="J358" s="2" t="s">
        <v>1725</v>
      </c>
      <c r="K358" s="91" t="str">
        <f t="shared" si="45"/>
        <v>pdf</v>
      </c>
      <c r="L358" s="2" t="s">
        <v>1721</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1677</v>
      </c>
      <c r="AT358" s="50" t="s">
        <v>110</v>
      </c>
      <c r="AU358" s="12" t="s">
        <v>110</v>
      </c>
      <c r="AV358" s="12" t="s">
        <v>110</v>
      </c>
      <c r="AW358" s="54" t="s">
        <v>108</v>
      </c>
      <c r="AX358" s="50" t="s">
        <v>1722</v>
      </c>
      <c r="AY358" s="50" t="s">
        <v>110</v>
      </c>
      <c r="AZ358" s="54" t="s">
        <v>108</v>
      </c>
      <c r="BA358" s="104" t="s">
        <v>454</v>
      </c>
      <c r="BB358" s="104" t="s">
        <v>150</v>
      </c>
      <c r="BC358" s="53" t="s">
        <v>101</v>
      </c>
      <c r="BD358" s="54" t="s">
        <v>108</v>
      </c>
      <c r="BE358" s="54" t="s">
        <v>1719</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x14ac:dyDescent="0.25">
      <c r="A359" s="1" t="s">
        <v>1536</v>
      </c>
      <c r="B359" s="7" t="s">
        <v>383</v>
      </c>
      <c r="C359" s="23" t="s">
        <v>1537</v>
      </c>
      <c r="D359" t="s">
        <v>1726</v>
      </c>
      <c r="E359" s="2">
        <v>2007</v>
      </c>
      <c r="F359" s="19" t="s">
        <v>101</v>
      </c>
      <c r="G359" s="10" t="s">
        <v>1719</v>
      </c>
      <c r="H359" s="2" t="s">
        <v>103</v>
      </c>
      <c r="I359" s="10" t="s">
        <v>104</v>
      </c>
      <c r="J359" s="2" t="s">
        <v>1727</v>
      </c>
      <c r="K359" s="91" t="str">
        <f t="shared" si="45"/>
        <v>pdf</v>
      </c>
      <c r="L359" s="2" t="s">
        <v>1728</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1542</v>
      </c>
      <c r="AT359" s="50" t="s">
        <v>110</v>
      </c>
      <c r="AU359" s="12" t="s">
        <v>110</v>
      </c>
      <c r="AV359" s="12" t="s">
        <v>110</v>
      </c>
      <c r="AW359" s="54" t="s">
        <v>108</v>
      </c>
      <c r="AX359" s="50" t="s">
        <v>1722</v>
      </c>
      <c r="AY359" s="50" t="s">
        <v>110</v>
      </c>
      <c r="AZ359" s="54" t="s">
        <v>108</v>
      </c>
      <c r="BA359" s="104" t="s">
        <v>334</v>
      </c>
      <c r="BB359" s="104" t="s">
        <v>150</v>
      </c>
      <c r="BC359" s="53" t="s">
        <v>101</v>
      </c>
      <c r="BD359" s="54" t="s">
        <v>108</v>
      </c>
      <c r="BE359" s="54" t="s">
        <v>1719</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x14ac:dyDescent="0.25">
      <c r="A360" s="1" t="s">
        <v>1536</v>
      </c>
      <c r="B360" s="7" t="s">
        <v>392</v>
      </c>
      <c r="C360" s="23" t="s">
        <v>1537</v>
      </c>
      <c r="D360" t="s">
        <v>930</v>
      </c>
      <c r="E360" s="2">
        <v>2007</v>
      </c>
      <c r="F360" s="19" t="s">
        <v>101</v>
      </c>
      <c r="G360" s="10" t="s">
        <v>1719</v>
      </c>
      <c r="H360" s="2" t="s">
        <v>103</v>
      </c>
      <c r="I360" s="10" t="s">
        <v>104</v>
      </c>
      <c r="J360" s="2" t="s">
        <v>1729</v>
      </c>
      <c r="K360" s="91" t="str">
        <f t="shared" si="45"/>
        <v>pdf</v>
      </c>
      <c r="L360" s="2" t="s">
        <v>1717</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1542</v>
      </c>
      <c r="AT360" s="50" t="s">
        <v>110</v>
      </c>
      <c r="AU360" s="12" t="s">
        <v>110</v>
      </c>
      <c r="AV360" s="12" t="s">
        <v>110</v>
      </c>
      <c r="AW360" s="54" t="s">
        <v>108</v>
      </c>
      <c r="AX360" s="50" t="s">
        <v>1722</v>
      </c>
      <c r="AY360" s="50" t="s">
        <v>110</v>
      </c>
      <c r="AZ360" s="54" t="s">
        <v>108</v>
      </c>
      <c r="BA360" s="104" t="s">
        <v>183</v>
      </c>
      <c r="BB360" s="104" t="s">
        <v>114</v>
      </c>
      <c r="BC360" s="53" t="s">
        <v>101</v>
      </c>
      <c r="BD360" s="54" t="s">
        <v>108</v>
      </c>
      <c r="BE360" s="54" t="s">
        <v>1719</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x14ac:dyDescent="0.25">
      <c r="A361" s="1" t="s">
        <v>1536</v>
      </c>
      <c r="B361" s="7" t="s">
        <v>404</v>
      </c>
      <c r="C361" s="23" t="s">
        <v>1537</v>
      </c>
      <c r="D361" t="s">
        <v>619</v>
      </c>
      <c r="E361" s="2">
        <v>2007</v>
      </c>
      <c r="F361" s="19" t="s">
        <v>101</v>
      </c>
      <c r="G361" s="10" t="s">
        <v>1719</v>
      </c>
      <c r="H361" s="2" t="s">
        <v>103</v>
      </c>
      <c r="I361" s="10" t="s">
        <v>104</v>
      </c>
      <c r="J361" s="2" t="s">
        <v>1730</v>
      </c>
      <c r="K361" s="91" t="str">
        <f t="shared" si="45"/>
        <v>pdf</v>
      </c>
      <c r="L361" s="2" t="s">
        <v>1731</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1542</v>
      </c>
      <c r="AT361" s="50" t="s">
        <v>110</v>
      </c>
      <c r="AU361" s="12" t="s">
        <v>110</v>
      </c>
      <c r="AV361" s="12" t="s">
        <v>110</v>
      </c>
      <c r="AW361" s="54" t="s">
        <v>108</v>
      </c>
      <c r="AX361" s="50" t="s">
        <v>1722</v>
      </c>
      <c r="AY361" s="50" t="s">
        <v>110</v>
      </c>
      <c r="AZ361" s="54" t="s">
        <v>108</v>
      </c>
      <c r="BA361" s="104" t="s">
        <v>156</v>
      </c>
      <c r="BB361" s="104" t="s">
        <v>150</v>
      </c>
      <c r="BC361" s="53" t="s">
        <v>101</v>
      </c>
      <c r="BD361" s="54" t="s">
        <v>108</v>
      </c>
      <c r="BE361" s="54" t="s">
        <v>1719</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x14ac:dyDescent="0.25">
      <c r="A362" s="1" t="s">
        <v>1536</v>
      </c>
      <c r="B362" s="7" t="s">
        <v>413</v>
      </c>
      <c r="C362" s="23" t="s">
        <v>1537</v>
      </c>
      <c r="D362" t="s">
        <v>1277</v>
      </c>
      <c r="E362" s="2">
        <v>2007</v>
      </c>
      <c r="F362" s="19" t="s">
        <v>101</v>
      </c>
      <c r="G362" s="10" t="s">
        <v>1719</v>
      </c>
      <c r="H362" s="2" t="s">
        <v>103</v>
      </c>
      <c r="I362" s="10" t="s">
        <v>104</v>
      </c>
      <c r="J362" s="2" t="s">
        <v>1732</v>
      </c>
      <c r="K362" s="91" t="str">
        <f t="shared" si="45"/>
        <v>pdf</v>
      </c>
      <c r="L362" s="2" t="s">
        <v>1733</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1542</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1719</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x14ac:dyDescent="0.25">
      <c r="A363" s="1" t="s">
        <v>1536</v>
      </c>
      <c r="B363" s="7" t="s">
        <v>420</v>
      </c>
      <c r="C363" s="23" t="s">
        <v>1537</v>
      </c>
      <c r="D363" t="s">
        <v>1734</v>
      </c>
      <c r="E363" s="2">
        <v>2008</v>
      </c>
      <c r="F363" s="19" t="s">
        <v>101</v>
      </c>
      <c r="G363" s="10" t="s">
        <v>1719</v>
      </c>
      <c r="H363" s="2" t="s">
        <v>103</v>
      </c>
      <c r="I363" s="10" t="s">
        <v>104</v>
      </c>
      <c r="J363" s="2" t="s">
        <v>1735</v>
      </c>
      <c r="K363" s="91" t="str">
        <f t="shared" si="45"/>
        <v>pdf</v>
      </c>
      <c r="L363" s="2" t="s">
        <v>1736</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1542</v>
      </c>
      <c r="AT363" s="50" t="s">
        <v>110</v>
      </c>
      <c r="AU363" s="12" t="s">
        <v>110</v>
      </c>
      <c r="AV363" s="12" t="s">
        <v>110</v>
      </c>
      <c r="AW363" s="54" t="s">
        <v>108</v>
      </c>
      <c r="AX363" s="50" t="s">
        <v>1690</v>
      </c>
      <c r="AY363" s="50" t="s">
        <v>110</v>
      </c>
      <c r="AZ363" s="54" t="s">
        <v>108</v>
      </c>
      <c r="BA363" s="104" t="s">
        <v>1167</v>
      </c>
      <c r="BB363" s="104" t="s">
        <v>150</v>
      </c>
      <c r="BC363" s="53" t="s">
        <v>101</v>
      </c>
      <c r="BD363" s="54" t="s">
        <v>108</v>
      </c>
      <c r="BE363" s="54" t="s">
        <v>1719</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x14ac:dyDescent="0.25">
      <c r="A364" s="1" t="s">
        <v>1536</v>
      </c>
      <c r="B364" s="7" t="s">
        <v>422</v>
      </c>
      <c r="C364" s="23" t="s">
        <v>1537</v>
      </c>
      <c r="D364" t="s">
        <v>1734</v>
      </c>
      <c r="E364" s="2">
        <v>2008</v>
      </c>
      <c r="F364" s="19" t="s">
        <v>101</v>
      </c>
      <c r="G364" s="10" t="s">
        <v>1719</v>
      </c>
      <c r="H364" s="2" t="s">
        <v>103</v>
      </c>
      <c r="I364" s="10" t="s">
        <v>104</v>
      </c>
      <c r="J364" s="2" t="s">
        <v>1737</v>
      </c>
      <c r="K364" s="91" t="str">
        <f t="shared" si="45"/>
        <v>pdf</v>
      </c>
      <c r="L364" s="2" t="s">
        <v>1736</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1542</v>
      </c>
      <c r="AT364" s="50" t="s">
        <v>110</v>
      </c>
      <c r="AU364" s="12" t="s">
        <v>110</v>
      </c>
      <c r="AV364" s="12" t="s">
        <v>110</v>
      </c>
      <c r="AW364" s="54" t="s">
        <v>108</v>
      </c>
      <c r="AX364" s="50" t="s">
        <v>1690</v>
      </c>
      <c r="AY364" s="50" t="s">
        <v>110</v>
      </c>
      <c r="AZ364" s="54" t="s">
        <v>108</v>
      </c>
      <c r="BA364" s="104" t="s">
        <v>1167</v>
      </c>
      <c r="BB364" s="104" t="s">
        <v>150</v>
      </c>
      <c r="BC364" s="53" t="s">
        <v>101</v>
      </c>
      <c r="BD364" s="54" t="s">
        <v>108</v>
      </c>
      <c r="BE364" s="54" t="s">
        <v>1719</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x14ac:dyDescent="0.25">
      <c r="A365" s="1" t="s">
        <v>1536</v>
      </c>
      <c r="B365" s="7" t="s">
        <v>427</v>
      </c>
      <c r="C365" s="23" t="s">
        <v>1537</v>
      </c>
      <c r="D365" t="s">
        <v>1738</v>
      </c>
      <c r="E365" s="2">
        <v>2008</v>
      </c>
      <c r="F365" s="19" t="s">
        <v>101</v>
      </c>
      <c r="G365" s="10" t="s">
        <v>1719</v>
      </c>
      <c r="H365" s="2" t="s">
        <v>103</v>
      </c>
      <c r="I365" s="10" t="s">
        <v>104</v>
      </c>
      <c r="J365" s="2" t="s">
        <v>1739</v>
      </c>
      <c r="K365" s="91" t="str">
        <f t="shared" si="45"/>
        <v>pdf</v>
      </c>
      <c r="L365" s="2" t="s">
        <v>1740</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1542</v>
      </c>
      <c r="AT365" s="50" t="s">
        <v>110</v>
      </c>
      <c r="AU365" s="12" t="s">
        <v>110</v>
      </c>
      <c r="AV365" s="12" t="s">
        <v>110</v>
      </c>
      <c r="AW365" s="54" t="s">
        <v>108</v>
      </c>
      <c r="AX365" s="50" t="s">
        <v>1722</v>
      </c>
      <c r="AY365" s="50" t="s">
        <v>110</v>
      </c>
      <c r="AZ365" s="54" t="s">
        <v>108</v>
      </c>
      <c r="BA365" s="104" t="s">
        <v>1240</v>
      </c>
      <c r="BB365" s="104" t="s">
        <v>114</v>
      </c>
      <c r="BC365" s="53" t="s">
        <v>101</v>
      </c>
      <c r="BD365" s="54" t="s">
        <v>108</v>
      </c>
      <c r="BE365" s="54" t="s">
        <v>1719</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x14ac:dyDescent="0.25">
      <c r="A366" s="1" t="s">
        <v>1536</v>
      </c>
      <c r="B366" s="7" t="s">
        <v>431</v>
      </c>
      <c r="C366" s="23" t="s">
        <v>1537</v>
      </c>
      <c r="D366" t="s">
        <v>1741</v>
      </c>
      <c r="E366" s="2">
        <v>2005</v>
      </c>
      <c r="F366" s="19" t="s">
        <v>101</v>
      </c>
      <c r="G366" s="10" t="s">
        <v>1719</v>
      </c>
      <c r="H366" s="2" t="s">
        <v>103</v>
      </c>
      <c r="I366" s="10" t="s">
        <v>104</v>
      </c>
      <c r="J366" s="2" t="s">
        <v>1742</v>
      </c>
      <c r="K366" s="91" t="str">
        <f t="shared" si="45"/>
        <v>pdf</v>
      </c>
      <c r="L366" s="2" t="s">
        <v>1731</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1542</v>
      </c>
      <c r="AT366" s="50" t="s">
        <v>110</v>
      </c>
      <c r="AU366" s="12" t="s">
        <v>110</v>
      </c>
      <c r="AV366" s="12" t="s">
        <v>110</v>
      </c>
      <c r="AW366" s="54" t="s">
        <v>108</v>
      </c>
      <c r="AX366" s="50" t="s">
        <v>1722</v>
      </c>
      <c r="AY366" s="50" t="s">
        <v>110</v>
      </c>
      <c r="AZ366" s="54" t="s">
        <v>108</v>
      </c>
      <c r="BA366" s="104" t="s">
        <v>454</v>
      </c>
      <c r="BB366" s="104" t="s">
        <v>150</v>
      </c>
      <c r="BC366" s="53" t="s">
        <v>101</v>
      </c>
      <c r="BD366" s="54" t="s">
        <v>108</v>
      </c>
      <c r="BE366" s="54" t="s">
        <v>1719</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x14ac:dyDescent="0.25">
      <c r="A367" s="1" t="s">
        <v>1536</v>
      </c>
      <c r="B367" s="7" t="s">
        <v>436</v>
      </c>
      <c r="C367" s="23" t="s">
        <v>1537</v>
      </c>
      <c r="D367" t="s">
        <v>1586</v>
      </c>
      <c r="E367" s="2">
        <v>2007</v>
      </c>
      <c r="F367" s="19" t="s">
        <v>101</v>
      </c>
      <c r="G367" s="10" t="s">
        <v>1719</v>
      </c>
      <c r="H367" s="2" t="s">
        <v>103</v>
      </c>
      <c r="I367" s="10" t="s">
        <v>104</v>
      </c>
      <c r="J367" s="2" t="s">
        <v>1743</v>
      </c>
      <c r="K367" s="91" t="str">
        <f t="shared" si="45"/>
        <v>pdf</v>
      </c>
      <c r="L367" s="2" t="s">
        <v>1744</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1542</v>
      </c>
      <c r="AT367" s="50" t="s">
        <v>1596</v>
      </c>
      <c r="AU367" s="12" t="s">
        <v>110</v>
      </c>
      <c r="AV367" s="12" t="s">
        <v>110</v>
      </c>
      <c r="AW367" s="54" t="s">
        <v>108</v>
      </c>
      <c r="AX367" s="50" t="s">
        <v>108</v>
      </c>
      <c r="AY367" s="50" t="s">
        <v>110</v>
      </c>
      <c r="AZ367" s="54" t="s">
        <v>108</v>
      </c>
      <c r="BA367" s="104" t="s">
        <v>1589</v>
      </c>
      <c r="BB367" s="104" t="s">
        <v>150</v>
      </c>
      <c r="BC367" s="53" t="s">
        <v>101</v>
      </c>
      <c r="BD367" s="54" t="s">
        <v>108</v>
      </c>
      <c r="BE367" s="54" t="s">
        <v>1719</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x14ac:dyDescent="0.25">
      <c r="A368" s="1" t="s">
        <v>1536</v>
      </c>
      <c r="B368" s="7" t="s">
        <v>446</v>
      </c>
      <c r="C368" s="23" t="s">
        <v>1537</v>
      </c>
      <c r="D368" t="s">
        <v>1745</v>
      </c>
      <c r="E368" s="2">
        <v>2008</v>
      </c>
      <c r="F368" s="19" t="s">
        <v>101</v>
      </c>
      <c r="G368" s="10" t="s">
        <v>576</v>
      </c>
      <c r="H368" s="2" t="s">
        <v>103</v>
      </c>
      <c r="I368" s="10" t="s">
        <v>104</v>
      </c>
      <c r="J368" s="2" t="s">
        <v>1746</v>
      </c>
      <c r="K368" s="91" t="str">
        <f t="shared" si="45"/>
        <v>pdf</v>
      </c>
      <c r="L368" s="2" t="s">
        <v>1740</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1747</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1542</v>
      </c>
      <c r="AT368" s="50" t="s">
        <v>110</v>
      </c>
      <c r="AU368" s="12" t="s">
        <v>110</v>
      </c>
      <c r="AV368" s="12" t="s">
        <v>110</v>
      </c>
      <c r="AW368" s="54" t="s">
        <v>108</v>
      </c>
      <c r="AX368" s="50" t="s">
        <v>1690</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x14ac:dyDescent="0.25">
      <c r="A369" s="1" t="s">
        <v>1536</v>
      </c>
      <c r="B369" s="7" t="s">
        <v>456</v>
      </c>
      <c r="C369" s="23" t="s">
        <v>1537</v>
      </c>
      <c r="D369" t="s">
        <v>1555</v>
      </c>
      <c r="E369" s="2">
        <v>2008</v>
      </c>
      <c r="F369" s="19" t="s">
        <v>101</v>
      </c>
      <c r="G369" s="10" t="s">
        <v>576</v>
      </c>
      <c r="H369" s="2" t="s">
        <v>103</v>
      </c>
      <c r="I369" s="10" t="s">
        <v>104</v>
      </c>
      <c r="J369" s="2" t="s">
        <v>1748</v>
      </c>
      <c r="K369" s="91" t="str">
        <f t="shared" si="45"/>
        <v>pdf</v>
      </c>
      <c r="L369" s="2" t="s">
        <v>1736</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1542</v>
      </c>
      <c r="AT369" s="50" t="s">
        <v>110</v>
      </c>
      <c r="AU369" s="12" t="s">
        <v>110</v>
      </c>
      <c r="AV369" s="12" t="s">
        <v>110</v>
      </c>
      <c r="AW369" s="54" t="s">
        <v>108</v>
      </c>
      <c r="AX369" s="50" t="s">
        <v>1690</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x14ac:dyDescent="0.25">
      <c r="A370" s="1" t="s">
        <v>1536</v>
      </c>
      <c r="B370" s="7" t="s">
        <v>461</v>
      </c>
      <c r="C370" s="23" t="s">
        <v>1537</v>
      </c>
      <c r="D370" t="s">
        <v>1555</v>
      </c>
      <c r="E370" s="2">
        <v>2008</v>
      </c>
      <c r="F370" s="19" t="s">
        <v>101</v>
      </c>
      <c r="G370" s="10" t="s">
        <v>576</v>
      </c>
      <c r="H370" s="2" t="s">
        <v>103</v>
      </c>
      <c r="I370" s="10" t="s">
        <v>104</v>
      </c>
      <c r="J370" s="2" t="s">
        <v>1748</v>
      </c>
      <c r="K370" s="91" t="str">
        <f t="shared" si="45"/>
        <v>pdf</v>
      </c>
      <c r="L370" s="2" t="s">
        <v>1736</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1542</v>
      </c>
      <c r="AT370" s="50" t="s">
        <v>110</v>
      </c>
      <c r="AU370" s="12" t="s">
        <v>110</v>
      </c>
      <c r="AV370" s="12" t="s">
        <v>110</v>
      </c>
      <c r="AW370" s="54" t="s">
        <v>108</v>
      </c>
      <c r="AX370" s="50" t="s">
        <v>1690</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x14ac:dyDescent="0.25">
      <c r="A371" s="1" t="s">
        <v>1536</v>
      </c>
      <c r="B371" s="7" t="s">
        <v>464</v>
      </c>
      <c r="C371" s="23" t="s">
        <v>1537</v>
      </c>
      <c r="D371" t="s">
        <v>1582</v>
      </c>
      <c r="E371" s="2">
        <v>2008</v>
      </c>
      <c r="F371" s="19" t="s">
        <v>101</v>
      </c>
      <c r="G371" s="10" t="s">
        <v>576</v>
      </c>
      <c r="H371" s="2" t="s">
        <v>103</v>
      </c>
      <c r="I371" s="10" t="s">
        <v>104</v>
      </c>
      <c r="J371" s="2" t="s">
        <v>1749</v>
      </c>
      <c r="K371" s="91" t="str">
        <f t="shared" si="45"/>
        <v>pdf</v>
      </c>
      <c r="L371" s="2" t="s">
        <v>1750</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1542</v>
      </c>
      <c r="AT371" s="50" t="s">
        <v>110</v>
      </c>
      <c r="AU371" s="12" t="s">
        <v>110</v>
      </c>
      <c r="AV371" s="12" t="s">
        <v>110</v>
      </c>
      <c r="AW371" s="54" t="s">
        <v>108</v>
      </c>
      <c r="AX371" s="50" t="s">
        <v>1690</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x14ac:dyDescent="0.25">
      <c r="A372" s="1" t="s">
        <v>1536</v>
      </c>
      <c r="B372" s="7" t="s">
        <v>465</v>
      </c>
      <c r="C372" s="23" t="s">
        <v>1537</v>
      </c>
      <c r="D372" t="s">
        <v>1582</v>
      </c>
      <c r="E372" s="2">
        <v>2008</v>
      </c>
      <c r="F372" s="19" t="s">
        <v>101</v>
      </c>
      <c r="G372" s="10" t="s">
        <v>576</v>
      </c>
      <c r="H372" s="2" t="s">
        <v>103</v>
      </c>
      <c r="I372" s="10" t="s">
        <v>104</v>
      </c>
      <c r="J372" s="2" t="s">
        <v>1749</v>
      </c>
      <c r="K372" s="91" t="str">
        <f t="shared" si="45"/>
        <v>pdf</v>
      </c>
      <c r="L372" s="2" t="s">
        <v>1750</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1542</v>
      </c>
      <c r="AT372" s="50" t="s">
        <v>110</v>
      </c>
      <c r="AU372" s="12" t="s">
        <v>110</v>
      </c>
      <c r="AV372" s="12" t="s">
        <v>110</v>
      </c>
      <c r="AW372" s="54" t="s">
        <v>108</v>
      </c>
      <c r="AX372" s="50" t="s">
        <v>1690</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x14ac:dyDescent="0.25">
      <c r="A373" s="1" t="s">
        <v>1536</v>
      </c>
      <c r="B373" s="7" t="s">
        <v>477</v>
      </c>
      <c r="C373" s="23" t="s">
        <v>1537</v>
      </c>
      <c r="D373" t="s">
        <v>1745</v>
      </c>
      <c r="E373" s="2">
        <v>2008</v>
      </c>
      <c r="F373" s="19" t="s">
        <v>101</v>
      </c>
      <c r="G373" s="10" t="s">
        <v>576</v>
      </c>
      <c r="H373" s="2" t="s">
        <v>103</v>
      </c>
      <c r="I373" s="10" t="s">
        <v>104</v>
      </c>
      <c r="J373" s="2" t="s">
        <v>1751</v>
      </c>
      <c r="K373" s="91" t="str">
        <f t="shared" si="45"/>
        <v>pdf</v>
      </c>
      <c r="L373" s="2" t="s">
        <v>1740</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1747</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1542</v>
      </c>
      <c r="AT373" s="50" t="s">
        <v>110</v>
      </c>
      <c r="AU373" s="12" t="s">
        <v>110</v>
      </c>
      <c r="AV373" s="12" t="s">
        <v>110</v>
      </c>
      <c r="AW373" s="54" t="s">
        <v>108</v>
      </c>
      <c r="AX373" s="50" t="s">
        <v>1690</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x14ac:dyDescent="0.25">
      <c r="A374" s="1" t="s">
        <v>1536</v>
      </c>
      <c r="B374" s="7" t="s">
        <v>481</v>
      </c>
      <c r="C374" s="23" t="s">
        <v>1537</v>
      </c>
      <c r="D374" t="s">
        <v>793</v>
      </c>
      <c r="E374" s="2">
        <v>2008</v>
      </c>
      <c r="F374" s="19" t="s">
        <v>101</v>
      </c>
      <c r="G374" s="10" t="s">
        <v>576</v>
      </c>
      <c r="H374" s="2" t="s">
        <v>103</v>
      </c>
      <c r="I374" s="10" t="s">
        <v>104</v>
      </c>
      <c r="J374" s="2" t="s">
        <v>1752</v>
      </c>
      <c r="K374" s="91" t="str">
        <f t="shared" si="45"/>
        <v>pdf</v>
      </c>
      <c r="L374" s="2" t="s">
        <v>1717</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1542</v>
      </c>
      <c r="AT374" s="50" t="s">
        <v>110</v>
      </c>
      <c r="AU374" s="12" t="s">
        <v>110</v>
      </c>
      <c r="AV374" s="12" t="s">
        <v>110</v>
      </c>
      <c r="AW374" s="54" t="s">
        <v>108</v>
      </c>
      <c r="AX374" s="50" t="s">
        <v>1690</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x14ac:dyDescent="0.25">
      <c r="A375" s="1" t="s">
        <v>1536</v>
      </c>
      <c r="B375" s="7" t="s">
        <v>492</v>
      </c>
      <c r="C375" s="23" t="s">
        <v>1537</v>
      </c>
      <c r="D375" t="s">
        <v>1753</v>
      </c>
      <c r="E375" s="2">
        <v>2008</v>
      </c>
      <c r="F375" s="19" t="s">
        <v>101</v>
      </c>
      <c r="G375" s="10" t="s">
        <v>576</v>
      </c>
      <c r="H375" s="2" t="s">
        <v>103</v>
      </c>
      <c r="I375" s="10" t="s">
        <v>104</v>
      </c>
      <c r="J375" s="2" t="s">
        <v>1754</v>
      </c>
      <c r="K375" s="91" t="str">
        <f t="shared" si="45"/>
        <v>pdf</v>
      </c>
      <c r="L375" s="2" t="s">
        <v>1728</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1542</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x14ac:dyDescent="0.25">
      <c r="A376" s="1" t="s">
        <v>1536</v>
      </c>
      <c r="B376" s="7" t="s">
        <v>496</v>
      </c>
      <c r="C376" s="7" t="s">
        <v>1537</v>
      </c>
      <c r="D376" t="s">
        <v>1745</v>
      </c>
      <c r="E376" s="2">
        <v>2008</v>
      </c>
      <c r="F376" s="19" t="s">
        <v>101</v>
      </c>
      <c r="G376" s="10" t="s">
        <v>576</v>
      </c>
      <c r="H376" s="2" t="s">
        <v>103</v>
      </c>
      <c r="I376" s="10" t="s">
        <v>104</v>
      </c>
      <c r="J376" s="2" t="s">
        <v>1755</v>
      </c>
      <c r="K376" s="91" t="str">
        <f t="shared" si="45"/>
        <v>pdf</v>
      </c>
      <c r="L376" s="2" t="s">
        <v>1740</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1747</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1542</v>
      </c>
      <c r="AT376" s="50" t="s">
        <v>110</v>
      </c>
      <c r="AU376" s="12" t="s">
        <v>110</v>
      </c>
      <c r="AV376" s="12" t="s">
        <v>110</v>
      </c>
      <c r="AW376" s="54" t="s">
        <v>108</v>
      </c>
      <c r="AX376" s="50" t="s">
        <v>1756</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x14ac:dyDescent="0.25">
      <c r="A377" s="1" t="s">
        <v>1536</v>
      </c>
      <c r="B377" s="7" t="s">
        <v>502</v>
      </c>
      <c r="C377" s="7" t="s">
        <v>1537</v>
      </c>
      <c r="D377" t="s">
        <v>1745</v>
      </c>
      <c r="E377" s="2">
        <v>2009</v>
      </c>
      <c r="F377" s="19" t="s">
        <v>101</v>
      </c>
      <c r="G377" s="10" t="s">
        <v>576</v>
      </c>
      <c r="H377" s="2" t="s">
        <v>103</v>
      </c>
      <c r="I377" s="10" t="s">
        <v>104</v>
      </c>
      <c r="J377" s="2" t="s">
        <v>1757</v>
      </c>
      <c r="K377" s="91" t="str">
        <f t="shared" si="45"/>
        <v>pdf</v>
      </c>
      <c r="L377" s="2" t="s">
        <v>1740</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1747</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1542</v>
      </c>
      <c r="AT377" s="50" t="s">
        <v>110</v>
      </c>
      <c r="AU377" s="12" t="s">
        <v>110</v>
      </c>
      <c r="AV377" s="12" t="s">
        <v>110</v>
      </c>
      <c r="AW377" s="54" t="s">
        <v>108</v>
      </c>
      <c r="AX377" s="50" t="s">
        <v>1756</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x14ac:dyDescent="0.25">
      <c r="A378" s="1" t="s">
        <v>1536</v>
      </c>
      <c r="B378" s="7" t="s">
        <v>503</v>
      </c>
      <c r="C378" s="7" t="s">
        <v>1537</v>
      </c>
      <c r="D378" t="s">
        <v>1758</v>
      </c>
      <c r="E378" s="2">
        <v>2009</v>
      </c>
      <c r="F378" s="19" t="s">
        <v>101</v>
      </c>
      <c r="G378" s="10" t="s">
        <v>576</v>
      </c>
      <c r="H378" s="2" t="s">
        <v>103</v>
      </c>
      <c r="I378" s="10" t="s">
        <v>104</v>
      </c>
      <c r="J378" s="2" t="s">
        <v>1759</v>
      </c>
      <c r="K378" s="91" t="str">
        <f t="shared" si="45"/>
        <v>pdf</v>
      </c>
      <c r="L378" s="2" t="s">
        <v>1760</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1542</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x14ac:dyDescent="0.25">
      <c r="A379" s="1" t="s">
        <v>1536</v>
      </c>
      <c r="B379" s="7" t="s">
        <v>508</v>
      </c>
      <c r="C379" s="7" t="s">
        <v>1537</v>
      </c>
      <c r="D379" t="s">
        <v>1761</v>
      </c>
      <c r="E379" s="2">
        <v>2009</v>
      </c>
      <c r="F379" s="19" t="s">
        <v>101</v>
      </c>
      <c r="G379" s="10" t="s">
        <v>576</v>
      </c>
      <c r="H379" s="2" t="s">
        <v>103</v>
      </c>
      <c r="I379" s="10" t="s">
        <v>104</v>
      </c>
      <c r="J379" s="2" t="s">
        <v>1762</v>
      </c>
      <c r="K379" s="91" t="str">
        <f t="shared" si="45"/>
        <v>pdf</v>
      </c>
      <c r="L379" s="2" t="s">
        <v>1740</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1542</v>
      </c>
      <c r="AT379" s="50" t="s">
        <v>110</v>
      </c>
      <c r="AU379" s="12" t="s">
        <v>110</v>
      </c>
      <c r="AV379" s="12" t="s">
        <v>110</v>
      </c>
      <c r="AW379" s="54" t="s">
        <v>108</v>
      </c>
      <c r="AX379" s="50" t="s">
        <v>1763</v>
      </c>
      <c r="AY379" s="50" t="s">
        <v>110</v>
      </c>
      <c r="AZ379" s="54" t="s">
        <v>108</v>
      </c>
      <c r="BA379" s="104" t="s">
        <v>1764</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x14ac:dyDescent="0.25">
      <c r="A380" s="1" t="s">
        <v>1536</v>
      </c>
      <c r="B380" s="7" t="s">
        <v>509</v>
      </c>
      <c r="C380" s="7" t="s">
        <v>1635</v>
      </c>
      <c r="D380" t="s">
        <v>1335</v>
      </c>
      <c r="E380" s="2">
        <v>2008</v>
      </c>
      <c r="F380" s="19" t="s">
        <v>101</v>
      </c>
      <c r="G380" s="10" t="s">
        <v>576</v>
      </c>
      <c r="H380" s="2" t="s">
        <v>103</v>
      </c>
      <c r="I380" s="10" t="s">
        <v>104</v>
      </c>
      <c r="J380" s="2" t="s">
        <v>1765</v>
      </c>
      <c r="K380" s="91" t="str">
        <f t="shared" si="45"/>
        <v>pdf</v>
      </c>
      <c r="L380" s="2" t="s">
        <v>1766</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1338</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1639</v>
      </c>
      <c r="AT380" s="50" t="s">
        <v>1767</v>
      </c>
      <c r="AU380" s="12" t="s">
        <v>110</v>
      </c>
      <c r="AV380" s="12" t="s">
        <v>110</v>
      </c>
      <c r="AW380" s="54" t="s">
        <v>108</v>
      </c>
      <c r="AX380" s="50" t="s">
        <v>1690</v>
      </c>
      <c r="AY380" s="50" t="s">
        <v>110</v>
      </c>
      <c r="AZ380" s="54" t="s">
        <v>108</v>
      </c>
      <c r="BA380" s="104" t="s">
        <v>1339</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x14ac:dyDescent="0.25">
      <c r="A381" s="1" t="s">
        <v>1536</v>
      </c>
      <c r="B381" s="7" t="s">
        <v>510</v>
      </c>
      <c r="C381" s="7" t="s">
        <v>1537</v>
      </c>
      <c r="D381" t="s">
        <v>1357</v>
      </c>
      <c r="E381" s="2">
        <v>2009</v>
      </c>
      <c r="F381" s="19" t="s">
        <v>101</v>
      </c>
      <c r="G381" s="10" t="s">
        <v>576</v>
      </c>
      <c r="H381" s="2" t="s">
        <v>103</v>
      </c>
      <c r="I381" s="10" t="s">
        <v>104</v>
      </c>
      <c r="J381" s="2" t="s">
        <v>1768</v>
      </c>
      <c r="K381" s="91" t="str">
        <f t="shared" si="45"/>
        <v>pdf</v>
      </c>
      <c r="L381" s="2" t="s">
        <v>1721</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1677</v>
      </c>
      <c r="AT381" s="50" t="s">
        <v>110</v>
      </c>
      <c r="AU381" s="12" t="s">
        <v>110</v>
      </c>
      <c r="AV381" s="12" t="s">
        <v>110</v>
      </c>
      <c r="AW381" s="54" t="s">
        <v>108</v>
      </c>
      <c r="AX381" s="50" t="s">
        <v>1756</v>
      </c>
      <c r="AY381" s="50" t="s">
        <v>110</v>
      </c>
      <c r="AZ381" s="54" t="s">
        <v>108</v>
      </c>
      <c r="BA381" s="104" t="s">
        <v>1769</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x14ac:dyDescent="0.25">
      <c r="A382" s="1" t="s">
        <v>1536</v>
      </c>
      <c r="B382" s="7" t="s">
        <v>511</v>
      </c>
      <c r="C382" s="7" t="s">
        <v>1537</v>
      </c>
      <c r="D382" t="s">
        <v>1582</v>
      </c>
      <c r="E382" s="2">
        <v>2009</v>
      </c>
      <c r="F382" s="19" t="s">
        <v>101</v>
      </c>
      <c r="G382" s="10" t="s">
        <v>576</v>
      </c>
      <c r="H382" s="2" t="s">
        <v>103</v>
      </c>
      <c r="I382" s="10" t="s">
        <v>104</v>
      </c>
      <c r="J382" s="2" t="s">
        <v>1770</v>
      </c>
      <c r="K382" s="91" t="str">
        <f t="shared" si="45"/>
        <v>pdf</v>
      </c>
      <c r="L382" s="2" t="s">
        <v>1750</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1542</v>
      </c>
      <c r="AT382" s="50" t="s">
        <v>110</v>
      </c>
      <c r="AU382" s="12" t="s">
        <v>110</v>
      </c>
      <c r="AV382" s="12" t="s">
        <v>110</v>
      </c>
      <c r="AW382" s="54" t="s">
        <v>108</v>
      </c>
      <c r="AX382" s="50" t="s">
        <v>1756</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x14ac:dyDescent="0.25">
      <c r="A383" s="1" t="s">
        <v>1536</v>
      </c>
      <c r="B383" s="7" t="s">
        <v>512</v>
      </c>
      <c r="C383" s="7" t="s">
        <v>1537</v>
      </c>
      <c r="D383" t="s">
        <v>1582</v>
      </c>
      <c r="E383" s="2">
        <v>2009</v>
      </c>
      <c r="F383" s="19" t="s">
        <v>101</v>
      </c>
      <c r="G383" s="10" t="s">
        <v>576</v>
      </c>
      <c r="H383" s="2" t="s">
        <v>103</v>
      </c>
      <c r="I383" s="10" t="s">
        <v>104</v>
      </c>
      <c r="J383" s="2" t="s">
        <v>1771</v>
      </c>
      <c r="K383" s="91" t="str">
        <f t="shared" si="45"/>
        <v>pdf</v>
      </c>
      <c r="L383" s="2" t="s">
        <v>1750</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1542</v>
      </c>
      <c r="AT383" s="50" t="s">
        <v>110</v>
      </c>
      <c r="AU383" s="12" t="s">
        <v>110</v>
      </c>
      <c r="AV383" s="12" t="s">
        <v>110</v>
      </c>
      <c r="AW383" s="54" t="s">
        <v>108</v>
      </c>
      <c r="AX383" s="50" t="s">
        <v>1756</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x14ac:dyDescent="0.25">
      <c r="A384" s="1" t="s">
        <v>1536</v>
      </c>
      <c r="B384" s="7" t="s">
        <v>519</v>
      </c>
      <c r="C384" s="7" t="s">
        <v>1537</v>
      </c>
      <c r="D384" t="s">
        <v>1357</v>
      </c>
      <c r="E384" s="2">
        <v>2010</v>
      </c>
      <c r="F384" s="19" t="s">
        <v>101</v>
      </c>
      <c r="G384" s="10" t="s">
        <v>576</v>
      </c>
      <c r="H384" s="2" t="s">
        <v>103</v>
      </c>
      <c r="I384" s="10" t="s">
        <v>104</v>
      </c>
      <c r="J384" s="2" t="s">
        <v>1772</v>
      </c>
      <c r="K384" s="91" t="str">
        <f t="shared" si="45"/>
        <v>pdf</v>
      </c>
      <c r="L384" s="2" t="s">
        <v>1773</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1542</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x14ac:dyDescent="0.25">
      <c r="A385" s="1" t="s">
        <v>1536</v>
      </c>
      <c r="B385" s="7" t="s">
        <v>522</v>
      </c>
      <c r="C385" s="7" t="s">
        <v>1537</v>
      </c>
      <c r="D385" t="s">
        <v>816</v>
      </c>
      <c r="E385" s="2">
        <v>2010</v>
      </c>
      <c r="F385" s="19" t="s">
        <v>101</v>
      </c>
      <c r="G385" s="10" t="s">
        <v>576</v>
      </c>
      <c r="H385" s="2" t="s">
        <v>103</v>
      </c>
      <c r="I385" s="10" t="s">
        <v>104</v>
      </c>
      <c r="J385" s="2" t="s">
        <v>1774</v>
      </c>
      <c r="K385" s="91" t="str">
        <f t="shared" si="45"/>
        <v>pdf</v>
      </c>
      <c r="L385" s="2" t="s">
        <v>1775</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1542</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x14ac:dyDescent="0.25">
      <c r="A386" s="1" t="s">
        <v>1536</v>
      </c>
      <c r="B386" s="7" t="s">
        <v>530</v>
      </c>
      <c r="C386" s="7" t="s">
        <v>1537</v>
      </c>
      <c r="D386" t="s">
        <v>1776</v>
      </c>
      <c r="E386" s="2">
        <v>2011</v>
      </c>
      <c r="F386" s="19" t="s">
        <v>101</v>
      </c>
      <c r="G386" s="10" t="s">
        <v>576</v>
      </c>
      <c r="H386" s="2" t="s">
        <v>103</v>
      </c>
      <c r="I386" s="10" t="s">
        <v>104</v>
      </c>
      <c r="J386" s="2" t="s">
        <v>1777</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1773</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1542</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x14ac:dyDescent="0.25">
      <c r="A387" s="1" t="s">
        <v>1536</v>
      </c>
      <c r="B387" s="7" t="s">
        <v>537</v>
      </c>
      <c r="C387" s="7" t="s">
        <v>1635</v>
      </c>
      <c r="D387" t="s">
        <v>1778</v>
      </c>
      <c r="E387" s="2">
        <v>2010</v>
      </c>
      <c r="F387" s="19" t="s">
        <v>101</v>
      </c>
      <c r="G387" s="10" t="s">
        <v>576</v>
      </c>
      <c r="H387" s="2" t="s">
        <v>103</v>
      </c>
      <c r="I387" s="10" t="s">
        <v>104</v>
      </c>
      <c r="J387" s="2" t="s">
        <v>1779</v>
      </c>
      <c r="K387" s="91" t="str">
        <f t="shared" si="52"/>
        <v>pdf</v>
      </c>
      <c r="L387" s="2" t="s">
        <v>1780</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1666</v>
      </c>
      <c r="AT387" s="50" t="s">
        <v>1767</v>
      </c>
      <c r="AU387" s="12" t="s">
        <v>110</v>
      </c>
      <c r="AV387" s="12" t="s">
        <v>110</v>
      </c>
      <c r="AW387" s="54" t="s">
        <v>108</v>
      </c>
      <c r="AX387" s="50" t="s">
        <v>1690</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x14ac:dyDescent="0.25">
      <c r="A388" s="1" t="s">
        <v>1536</v>
      </c>
      <c r="B388" s="7" t="s">
        <v>546</v>
      </c>
      <c r="C388" s="7" t="s">
        <v>1537</v>
      </c>
      <c r="D388" t="s">
        <v>1781</v>
      </c>
      <c r="E388" s="2">
        <v>2011</v>
      </c>
      <c r="F388" s="19" t="s">
        <v>101</v>
      </c>
      <c r="G388" s="10" t="s">
        <v>576</v>
      </c>
      <c r="H388" s="2" t="s">
        <v>103</v>
      </c>
      <c r="I388" s="10" t="s">
        <v>104</v>
      </c>
      <c r="J388" s="2" t="s">
        <v>1782</v>
      </c>
      <c r="K388" s="91" t="str">
        <f t="shared" si="52"/>
        <v>pdf</v>
      </c>
      <c r="L388" s="2" t="s">
        <v>1721</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1677</v>
      </c>
      <c r="AT388" s="50" t="s">
        <v>110</v>
      </c>
      <c r="AU388" s="12" t="s">
        <v>110</v>
      </c>
      <c r="AV388" s="12" t="s">
        <v>110</v>
      </c>
      <c r="AW388" s="54" t="s">
        <v>108</v>
      </c>
      <c r="AX388" s="50" t="s">
        <v>1783</v>
      </c>
      <c r="AY388" s="50" t="s">
        <v>110</v>
      </c>
      <c r="AZ388" s="54" t="s">
        <v>108</v>
      </c>
      <c r="BA388" s="104" t="s">
        <v>1784</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x14ac:dyDescent="0.25">
      <c r="A389" s="1" t="s">
        <v>1536</v>
      </c>
      <c r="B389" s="7" t="s">
        <v>551</v>
      </c>
      <c r="C389" s="7" t="s">
        <v>1537</v>
      </c>
      <c r="D389" t="s">
        <v>1785</v>
      </c>
      <c r="E389" s="2">
        <v>2011</v>
      </c>
      <c r="F389" s="19" t="s">
        <v>101</v>
      </c>
      <c r="G389" s="10" t="s">
        <v>576</v>
      </c>
      <c r="H389" s="2" t="s">
        <v>103</v>
      </c>
      <c r="I389" s="10" t="s">
        <v>104</v>
      </c>
      <c r="J389" s="2" t="s">
        <v>1786</v>
      </c>
      <c r="K389" s="91" t="str">
        <f t="shared" si="52"/>
        <v>pdf</v>
      </c>
      <c r="L389" s="2" t="s">
        <v>1787</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1788</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1542</v>
      </c>
      <c r="AT389" s="50" t="s">
        <v>110</v>
      </c>
      <c r="AU389" s="12" t="s">
        <v>110</v>
      </c>
      <c r="AV389" s="12" t="s">
        <v>110</v>
      </c>
      <c r="AW389" s="54" t="s">
        <v>108</v>
      </c>
      <c r="AX389" s="50" t="s">
        <v>110</v>
      </c>
      <c r="AY389" s="50" t="s">
        <v>110</v>
      </c>
      <c r="AZ389" s="54" t="s">
        <v>108</v>
      </c>
      <c r="BA389" s="104" t="s">
        <v>1789</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x14ac:dyDescent="0.25">
      <c r="A390" s="1" t="s">
        <v>1536</v>
      </c>
      <c r="B390" s="7" t="s">
        <v>554</v>
      </c>
      <c r="C390" s="7" t="s">
        <v>1635</v>
      </c>
      <c r="D390" t="s">
        <v>1790</v>
      </c>
      <c r="E390" s="2">
        <v>2011</v>
      </c>
      <c r="F390" s="19" t="s">
        <v>101</v>
      </c>
      <c r="G390" s="10" t="s">
        <v>576</v>
      </c>
      <c r="H390" s="2" t="s">
        <v>103</v>
      </c>
      <c r="I390" s="10" t="s">
        <v>104</v>
      </c>
      <c r="J390" s="2" t="s">
        <v>1791</v>
      </c>
      <c r="K390" s="91" t="str">
        <f t="shared" si="52"/>
        <v>pdf</v>
      </c>
      <c r="L390" s="2" t="s">
        <v>1792</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1639</v>
      </c>
      <c r="AT390" s="50" t="s">
        <v>1767</v>
      </c>
      <c r="AU390" s="12" t="s">
        <v>110</v>
      </c>
      <c r="AV390" s="12" t="s">
        <v>110</v>
      </c>
      <c r="AW390" s="54" t="s">
        <v>108</v>
      </c>
      <c r="AX390" s="50" t="s">
        <v>1690</v>
      </c>
      <c r="AY390" s="50" t="s">
        <v>110</v>
      </c>
      <c r="AZ390" s="54" t="s">
        <v>108</v>
      </c>
      <c r="BA390" s="104" t="s">
        <v>1793</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x14ac:dyDescent="0.25">
      <c r="A391" s="1" t="s">
        <v>1536</v>
      </c>
      <c r="B391" s="7" t="s">
        <v>565</v>
      </c>
      <c r="C391" s="7" t="s">
        <v>1537</v>
      </c>
      <c r="D391" t="s">
        <v>1794</v>
      </c>
      <c r="E391" s="2">
        <v>2011</v>
      </c>
      <c r="F391" s="19" t="s">
        <v>101</v>
      </c>
      <c r="G391" s="10" t="s">
        <v>576</v>
      </c>
      <c r="H391" s="2" t="s">
        <v>103</v>
      </c>
      <c r="I391" s="10" t="s">
        <v>104</v>
      </c>
      <c r="J391" s="2" t="s">
        <v>1795</v>
      </c>
      <c r="K391" s="91" t="str">
        <f t="shared" si="52"/>
        <v>pdf</v>
      </c>
      <c r="L391" s="2" t="s">
        <v>1717</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1542</v>
      </c>
      <c r="AT391" s="50" t="s">
        <v>110</v>
      </c>
      <c r="AU391" s="12" t="s">
        <v>110</v>
      </c>
      <c r="AV391" s="12" t="s">
        <v>110</v>
      </c>
      <c r="AW391" s="54" t="s">
        <v>108</v>
      </c>
      <c r="AX391" s="50" t="s">
        <v>1796</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x14ac:dyDescent="0.25">
      <c r="A392" s="1" t="s">
        <v>1536</v>
      </c>
      <c r="B392" s="7" t="s">
        <v>574</v>
      </c>
      <c r="C392" s="7" t="s">
        <v>1537</v>
      </c>
      <c r="D392" t="s">
        <v>1797</v>
      </c>
      <c r="E392" s="2">
        <v>2012</v>
      </c>
      <c r="F392" s="19" t="s">
        <v>101</v>
      </c>
      <c r="G392" s="10" t="s">
        <v>576</v>
      </c>
      <c r="H392" s="2" t="s">
        <v>103</v>
      </c>
      <c r="I392" s="10" t="s">
        <v>104</v>
      </c>
      <c r="J392" s="2" t="s">
        <v>1798</v>
      </c>
      <c r="K392" s="91" t="str">
        <f t="shared" si="52"/>
        <v>pdf</v>
      </c>
      <c r="L392" s="2" t="s">
        <v>1799</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1542</v>
      </c>
      <c r="AT392" s="50" t="s">
        <v>110</v>
      </c>
      <c r="AU392" s="12" t="s">
        <v>110</v>
      </c>
      <c r="AV392" s="12" t="s">
        <v>110</v>
      </c>
      <c r="AW392" s="54" t="s">
        <v>108</v>
      </c>
      <c r="AX392" s="50" t="s">
        <v>1800</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x14ac:dyDescent="0.25">
      <c r="A393" s="1" t="s">
        <v>1536</v>
      </c>
      <c r="B393" s="7" t="s">
        <v>585</v>
      </c>
      <c r="C393" s="7" t="s">
        <v>1537</v>
      </c>
      <c r="D393" t="s">
        <v>1801</v>
      </c>
      <c r="E393" s="2">
        <v>2012</v>
      </c>
      <c r="F393" s="19" t="s">
        <v>101</v>
      </c>
      <c r="G393" s="10" t="s">
        <v>576</v>
      </c>
      <c r="H393" s="2" t="s">
        <v>103</v>
      </c>
      <c r="I393" s="10" t="s">
        <v>104</v>
      </c>
      <c r="J393" s="2" t="s">
        <v>1802</v>
      </c>
      <c r="K393" s="91" t="str">
        <f t="shared" si="52"/>
        <v>pdf</v>
      </c>
      <c r="L393" s="2" t="s">
        <v>1728</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1542</v>
      </c>
      <c r="AT393" s="50" t="s">
        <v>110</v>
      </c>
      <c r="AU393" s="12" t="s">
        <v>110</v>
      </c>
      <c r="AV393" s="12" t="s">
        <v>110</v>
      </c>
      <c r="AW393" s="54" t="s">
        <v>108</v>
      </c>
      <c r="AX393" s="50" t="s">
        <v>1690</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x14ac:dyDescent="0.25">
      <c r="A394" s="1" t="s">
        <v>1536</v>
      </c>
      <c r="B394" s="7" t="s">
        <v>589</v>
      </c>
      <c r="C394" s="7" t="s">
        <v>1635</v>
      </c>
      <c r="D394" t="s">
        <v>1803</v>
      </c>
      <c r="E394" s="2">
        <v>2013</v>
      </c>
      <c r="F394" s="19" t="s">
        <v>101</v>
      </c>
      <c r="G394" s="10" t="s">
        <v>576</v>
      </c>
      <c r="H394" s="2" t="s">
        <v>103</v>
      </c>
      <c r="I394" s="10" t="s">
        <v>104</v>
      </c>
      <c r="J394" s="2" t="s">
        <v>1804</v>
      </c>
      <c r="K394" s="91" t="str">
        <f t="shared" si="52"/>
        <v>pdf</v>
      </c>
      <c r="L394" s="2" t="s">
        <v>1805</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1666</v>
      </c>
      <c r="AT394" s="50" t="s">
        <v>1806</v>
      </c>
      <c r="AU394" s="12" t="s">
        <v>110</v>
      </c>
      <c r="AV394" s="12" t="s">
        <v>110</v>
      </c>
      <c r="AW394" s="54" t="s">
        <v>108</v>
      </c>
      <c r="AX394" s="50" t="s">
        <v>226</v>
      </c>
      <c r="AY394" s="50" t="s">
        <v>110</v>
      </c>
      <c r="AZ394" s="54" t="s">
        <v>108</v>
      </c>
      <c r="BA394" s="104" t="s">
        <v>1807</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x14ac:dyDescent="0.25">
      <c r="A395" s="1" t="s">
        <v>1536</v>
      </c>
      <c r="B395" s="7" t="s">
        <v>593</v>
      </c>
      <c r="C395" s="7" t="s">
        <v>1635</v>
      </c>
      <c r="D395" t="s">
        <v>1335</v>
      </c>
      <c r="E395" s="2">
        <v>2012</v>
      </c>
      <c r="F395" s="19" t="s">
        <v>101</v>
      </c>
      <c r="G395" s="10" t="s">
        <v>576</v>
      </c>
      <c r="H395" s="2" t="s">
        <v>103</v>
      </c>
      <c r="I395" s="10" t="s">
        <v>104</v>
      </c>
      <c r="J395" s="2" t="s">
        <v>1808</v>
      </c>
      <c r="K395" s="91" t="str">
        <f t="shared" si="52"/>
        <v>pdf</v>
      </c>
      <c r="L395" s="2" t="s">
        <v>1809</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1338</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1639</v>
      </c>
      <c r="AT395" s="50" t="s">
        <v>1767</v>
      </c>
      <c r="AU395" s="12" t="s">
        <v>110</v>
      </c>
      <c r="AV395" s="12" t="s">
        <v>110</v>
      </c>
      <c r="AW395" s="54" t="s">
        <v>108</v>
      </c>
      <c r="AX395" s="50" t="s">
        <v>1690</v>
      </c>
      <c r="AY395" s="50" t="s">
        <v>110</v>
      </c>
      <c r="AZ395" s="54" t="s">
        <v>108</v>
      </c>
      <c r="BA395" s="104" t="s">
        <v>1339</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x14ac:dyDescent="0.25">
      <c r="A396" s="1" t="s">
        <v>1536</v>
      </c>
      <c r="B396" s="7" t="s">
        <v>958</v>
      </c>
      <c r="C396" s="7" t="s">
        <v>1537</v>
      </c>
      <c r="D396" t="s">
        <v>1810</v>
      </c>
      <c r="E396" s="2">
        <v>2013</v>
      </c>
      <c r="F396" s="19" t="s">
        <v>101</v>
      </c>
      <c r="G396" s="10" t="s">
        <v>576</v>
      </c>
      <c r="H396" s="2" t="s">
        <v>103</v>
      </c>
      <c r="I396" s="10" t="s">
        <v>104</v>
      </c>
      <c r="J396" s="2" t="s">
        <v>1811</v>
      </c>
      <c r="K396" s="91" t="str">
        <f t="shared" si="52"/>
        <v>pdf</v>
      </c>
      <c r="L396" s="2" t="s">
        <v>1812</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1677</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1677</v>
      </c>
      <c r="CP396" s="64" t="str">
        <f>TabelladatiSinottico[[#This Row],[Serial_Number]]</f>
        <v>K21x.094</v>
      </c>
      <c r="CQ396" s="50" t="str">
        <f>TabelladatiSinottico[[#This Row],[Customer]]</f>
        <v>ZHEJIANG XIZI AVIATION INDUSTRY</v>
      </c>
      <c r="CR396" s="54">
        <f t="shared" si="57"/>
        <v>395</v>
      </c>
      <c r="CS396" s="64" t="s">
        <v>108</v>
      </c>
    </row>
    <row r="397" spans="1:97" ht="21.75" customHeight="1" x14ac:dyDescent="0.25">
      <c r="A397" s="1" t="s">
        <v>1536</v>
      </c>
      <c r="B397" s="7" t="s">
        <v>967</v>
      </c>
      <c r="C397" s="7" t="s">
        <v>1537</v>
      </c>
      <c r="D397" t="s">
        <v>1813</v>
      </c>
      <c r="E397" s="2">
        <v>2014</v>
      </c>
      <c r="F397" s="19" t="s">
        <v>101</v>
      </c>
      <c r="G397" s="10" t="s">
        <v>576</v>
      </c>
      <c r="H397" s="2" t="s">
        <v>103</v>
      </c>
      <c r="I397" s="10" t="s">
        <v>104</v>
      </c>
      <c r="J397" s="2" t="s">
        <v>1814</v>
      </c>
      <c r="K397" s="91" t="str">
        <f t="shared" si="52"/>
        <v>pdf</v>
      </c>
      <c r="L397" s="2" t="s">
        <v>1815</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1677</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1677</v>
      </c>
      <c r="CP397" s="64" t="str">
        <f>TabelladatiSinottico[[#This Row],[Serial_Number]]</f>
        <v>K21x.095</v>
      </c>
      <c r="CQ397" s="50" t="str">
        <f>TabelladatiSinottico[[#This Row],[Customer]]</f>
        <v>MAGNA STEYR AUTOMOTIVE TECHNOLOGY</v>
      </c>
      <c r="CR397" s="54">
        <f t="shared" si="57"/>
        <v>396</v>
      </c>
      <c r="CS397" s="64" t="s">
        <v>108</v>
      </c>
    </row>
    <row r="398" spans="1:97" ht="21.75" customHeight="1" x14ac:dyDescent="0.25">
      <c r="A398" s="1" t="s">
        <v>1536</v>
      </c>
      <c r="B398" s="7" t="s">
        <v>977</v>
      </c>
      <c r="C398" s="7" t="s">
        <v>1537</v>
      </c>
      <c r="D398" t="s">
        <v>1816</v>
      </c>
      <c r="E398" s="2">
        <v>2013</v>
      </c>
      <c r="F398" s="19" t="s">
        <v>101</v>
      </c>
      <c r="G398" s="10" t="s">
        <v>576</v>
      </c>
      <c r="H398" s="2" t="s">
        <v>103</v>
      </c>
      <c r="I398" s="10" t="s">
        <v>104</v>
      </c>
      <c r="J398" s="2" t="s">
        <v>1817</v>
      </c>
      <c r="K398" s="91" t="str">
        <f t="shared" si="52"/>
        <v>pdf</v>
      </c>
      <c r="L398" s="2" t="s">
        <v>1812</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1677</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1677</v>
      </c>
      <c r="CP398" s="64" t="str">
        <f>TabelladatiSinottico[[#This Row],[Serial_Number]]</f>
        <v>K21x.096</v>
      </c>
      <c r="CQ398" s="50" t="str">
        <f>TabelladatiSinottico[[#This Row],[Customer]]</f>
        <v>BINHAI MOULD &amp; PLASTIC</v>
      </c>
      <c r="CR398" s="54">
        <f t="shared" si="57"/>
        <v>397</v>
      </c>
      <c r="CS398" s="64" t="s">
        <v>108</v>
      </c>
    </row>
    <row r="399" spans="1:97" ht="21.75" customHeight="1" x14ac:dyDescent="0.25">
      <c r="A399" s="1" t="s">
        <v>1536</v>
      </c>
      <c r="B399" s="7" t="s">
        <v>985</v>
      </c>
      <c r="C399" s="7" t="s">
        <v>1537</v>
      </c>
      <c r="D399" t="s">
        <v>1818</v>
      </c>
      <c r="E399" s="2">
        <v>2014</v>
      </c>
      <c r="F399" s="19" t="s">
        <v>101</v>
      </c>
      <c r="G399" s="10" t="s">
        <v>576</v>
      </c>
      <c r="H399" s="2" t="s">
        <v>103</v>
      </c>
      <c r="I399" s="10" t="s">
        <v>104</v>
      </c>
      <c r="J399" s="2" t="s">
        <v>1819</v>
      </c>
      <c r="K399" s="91" t="str">
        <f t="shared" si="52"/>
        <v>pdf</v>
      </c>
      <c r="L399" s="2" t="s">
        <v>1787</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1542</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1542</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x14ac:dyDescent="0.25">
      <c r="A400" s="1" t="s">
        <v>1536</v>
      </c>
      <c r="B400" s="7" t="s">
        <v>994</v>
      </c>
      <c r="C400" s="7" t="s">
        <v>1537</v>
      </c>
      <c r="D400" t="s">
        <v>1820</v>
      </c>
      <c r="E400" s="2">
        <v>2014</v>
      </c>
      <c r="F400" s="19" t="s">
        <v>101</v>
      </c>
      <c r="G400" s="10" t="s">
        <v>576</v>
      </c>
      <c r="H400" s="2" t="s">
        <v>103</v>
      </c>
      <c r="I400" s="10" t="s">
        <v>104</v>
      </c>
      <c r="J400" s="2" t="s">
        <v>1821</v>
      </c>
      <c r="K400" s="91" t="str">
        <f t="shared" si="52"/>
        <v>pdf</v>
      </c>
      <c r="L400" s="2" t="s">
        <v>1721</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1677</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1677</v>
      </c>
      <c r="CP400" s="64" t="str">
        <f>TabelladatiSinottico[[#This Row],[Serial_Number]]</f>
        <v>K21x.098</v>
      </c>
      <c r="CQ400" s="50" t="str">
        <f>TabelladatiSinottico[[#This Row],[Customer]]</f>
        <v>SHARP MODEL INVESTMENT CO.</v>
      </c>
      <c r="CR400" s="54">
        <f t="shared" si="57"/>
        <v>399</v>
      </c>
      <c r="CS400" s="64" t="s">
        <v>108</v>
      </c>
    </row>
    <row r="401" spans="1:97" ht="21.75" customHeight="1" x14ac:dyDescent="0.25">
      <c r="A401" s="1" t="s">
        <v>1536</v>
      </c>
      <c r="B401" s="7" t="s">
        <v>1000</v>
      </c>
      <c r="C401" s="7" t="s">
        <v>1537</v>
      </c>
      <c r="D401" t="s">
        <v>950</v>
      </c>
      <c r="E401" s="2">
        <v>2014</v>
      </c>
      <c r="F401" s="19" t="s">
        <v>101</v>
      </c>
      <c r="G401" s="10" t="s">
        <v>576</v>
      </c>
      <c r="H401" s="2" t="s">
        <v>103</v>
      </c>
      <c r="I401" s="10" t="s">
        <v>104</v>
      </c>
      <c r="J401" s="2" t="s">
        <v>1822</v>
      </c>
      <c r="K401" s="91" t="str">
        <f t="shared" si="52"/>
        <v>pdf</v>
      </c>
      <c r="L401" s="2" t="s">
        <v>1740</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1542</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1542</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x14ac:dyDescent="0.25">
      <c r="A402" s="1" t="s">
        <v>1536</v>
      </c>
      <c r="B402" s="7" t="s">
        <v>1010</v>
      </c>
      <c r="C402" s="7" t="s">
        <v>1537</v>
      </c>
      <c r="D402" t="s">
        <v>1823</v>
      </c>
      <c r="E402" s="2">
        <v>2015</v>
      </c>
      <c r="F402" s="19" t="s">
        <v>101</v>
      </c>
      <c r="G402" s="10" t="s">
        <v>576</v>
      </c>
      <c r="H402" s="2" t="s">
        <v>103</v>
      </c>
      <c r="I402" s="10" t="s">
        <v>104</v>
      </c>
      <c r="J402" s="2" t="s">
        <v>1824</v>
      </c>
      <c r="K402" s="91" t="str">
        <f t="shared" si="52"/>
        <v>pdf</v>
      </c>
      <c r="L402" s="2" t="s">
        <v>1717</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1542</v>
      </c>
      <c r="AT402" s="50" t="s">
        <v>110</v>
      </c>
      <c r="AU402" s="12" t="s">
        <v>110</v>
      </c>
      <c r="AV402" s="12" t="s">
        <v>110</v>
      </c>
      <c r="AW402" s="54" t="s">
        <v>108</v>
      </c>
      <c r="AX402" s="50" t="s">
        <v>226</v>
      </c>
      <c r="AY402" s="50" t="s">
        <v>110</v>
      </c>
      <c r="AZ402" s="54" t="s">
        <v>108</v>
      </c>
      <c r="BA402" s="104" t="s">
        <v>1825</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1542</v>
      </c>
      <c r="CP402" s="64" t="str">
        <f>TabelladatiSinottico[[#This Row],[Serial_Number]]</f>
        <v>K21x.100</v>
      </c>
      <c r="CQ402" s="50" t="str">
        <f>TabelladatiSinottico[[#This Row],[Customer]]</f>
        <v>GENERAL DIE &amp; ENGINEERING INC.</v>
      </c>
      <c r="CR402" s="54">
        <f t="shared" si="57"/>
        <v>401</v>
      </c>
      <c r="CS402" s="64" t="s">
        <v>108</v>
      </c>
    </row>
    <row r="403" spans="1:97" ht="21.75" customHeight="1" x14ac:dyDescent="0.25">
      <c r="A403" s="1" t="s">
        <v>1536</v>
      </c>
      <c r="B403" s="7" t="s">
        <v>1014</v>
      </c>
      <c r="C403" s="7" t="s">
        <v>1537</v>
      </c>
      <c r="D403" t="s">
        <v>1826</v>
      </c>
      <c r="E403" s="2">
        <v>2014</v>
      </c>
      <c r="F403" s="19" t="s">
        <v>101</v>
      </c>
      <c r="G403" s="10" t="s">
        <v>576</v>
      </c>
      <c r="H403" s="2" t="s">
        <v>103</v>
      </c>
      <c r="I403" s="10" t="s">
        <v>104</v>
      </c>
      <c r="J403" s="2" t="s">
        <v>1827</v>
      </c>
      <c r="K403" s="91" t="str">
        <f t="shared" si="52"/>
        <v>pdf</v>
      </c>
      <c r="L403" s="2" t="s">
        <v>1721</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1677</v>
      </c>
      <c r="AT403" s="50" t="s">
        <v>110</v>
      </c>
      <c r="AU403" s="12" t="s">
        <v>110</v>
      </c>
      <c r="AV403" s="12" t="s">
        <v>110</v>
      </c>
      <c r="AW403" s="54" t="s">
        <v>108</v>
      </c>
      <c r="AX403" s="50" t="s">
        <v>155</v>
      </c>
      <c r="AY403" s="50" t="s">
        <v>110</v>
      </c>
      <c r="AZ403" s="54" t="s">
        <v>108</v>
      </c>
      <c r="BA403" s="104" t="s">
        <v>1828</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1677</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x14ac:dyDescent="0.25">
      <c r="A404" s="1" t="s">
        <v>1536</v>
      </c>
      <c r="B404" s="7" t="s">
        <v>1829</v>
      </c>
      <c r="C404" s="7" t="s">
        <v>1635</v>
      </c>
      <c r="D404" t="s">
        <v>1335</v>
      </c>
      <c r="E404" s="2">
        <v>2014</v>
      </c>
      <c r="F404" s="19" t="s">
        <v>101</v>
      </c>
      <c r="G404" s="10" t="s">
        <v>1497</v>
      </c>
      <c r="H404" s="2" t="s">
        <v>103</v>
      </c>
      <c r="I404" s="10" t="s">
        <v>224</v>
      </c>
      <c r="J404" s="2" t="s">
        <v>1830</v>
      </c>
      <c r="K404" s="91" t="str">
        <f t="shared" si="52"/>
        <v>pdf</v>
      </c>
      <c r="L404" s="2" t="s">
        <v>1809</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1338</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1639</v>
      </c>
      <c r="AT404" s="50" t="s">
        <v>1767</v>
      </c>
      <c r="AU404" s="12" t="s">
        <v>110</v>
      </c>
      <c r="AV404" s="12" t="s">
        <v>110</v>
      </c>
      <c r="AW404" s="54" t="s">
        <v>108</v>
      </c>
      <c r="AX404" s="50" t="s">
        <v>155</v>
      </c>
      <c r="AY404" s="50" t="s">
        <v>110</v>
      </c>
      <c r="AZ404" s="54" t="s">
        <v>108</v>
      </c>
      <c r="BA404" s="104" t="s">
        <v>1339</v>
      </c>
      <c r="BB404" s="104" t="s">
        <v>114</v>
      </c>
      <c r="BC404" s="53" t="s">
        <v>101</v>
      </c>
      <c r="BD404" s="54" t="s">
        <v>108</v>
      </c>
      <c r="BE404" s="54" t="s">
        <v>1497</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1542</v>
      </c>
      <c r="CP404" s="64" t="str">
        <f>TabelladatiSinottico[[#This Row],[Serial_Number]]</f>
        <v>K21x.102</v>
      </c>
      <c r="CQ404" s="50" t="str">
        <f>TabelladatiSinottico[[#This Row],[Customer]]</f>
        <v>D-COMPANY Ltd.</v>
      </c>
      <c r="CR404" s="54">
        <f t="shared" si="57"/>
        <v>403</v>
      </c>
      <c r="CS404" s="64" t="s">
        <v>108</v>
      </c>
    </row>
    <row r="405" spans="1:97" ht="21.75" customHeight="1" x14ac:dyDescent="0.25">
      <c r="A405" s="1" t="s">
        <v>1536</v>
      </c>
      <c r="B405" s="7" t="s">
        <v>1021</v>
      </c>
      <c r="C405" s="7" t="s">
        <v>1537</v>
      </c>
      <c r="D405" t="s">
        <v>1831</v>
      </c>
      <c r="E405" s="2">
        <v>2014</v>
      </c>
      <c r="F405" s="19" t="s">
        <v>101</v>
      </c>
      <c r="G405" s="10" t="s">
        <v>576</v>
      </c>
      <c r="H405" s="2" t="s">
        <v>103</v>
      </c>
      <c r="I405" s="10" t="s">
        <v>104</v>
      </c>
      <c r="J405" s="2" t="s">
        <v>1832</v>
      </c>
      <c r="K405" s="91" t="str">
        <f t="shared" si="52"/>
        <v>pdf</v>
      </c>
      <c r="L405" s="2" t="s">
        <v>1721</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1677</v>
      </c>
      <c r="AT405" s="50" t="s">
        <v>110</v>
      </c>
      <c r="AU405" s="12" t="s">
        <v>110</v>
      </c>
      <c r="AV405" s="12" t="s">
        <v>110</v>
      </c>
      <c r="AW405" s="54" t="s">
        <v>108</v>
      </c>
      <c r="AX405" s="50" t="s">
        <v>110</v>
      </c>
      <c r="AY405" s="50" t="s">
        <v>110</v>
      </c>
      <c r="AZ405" s="54" t="s">
        <v>108</v>
      </c>
      <c r="BA405" s="104" t="s">
        <v>1833</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1677</v>
      </c>
      <c r="CP405" s="64" t="str">
        <f>TabelladatiSinottico[[#This Row],[Serial_Number]]</f>
        <v>K21x.103</v>
      </c>
      <c r="CQ405" s="50" t="str">
        <f>TabelladatiSinottico[[#This Row],[Customer]]</f>
        <v>SHAPERS' INDIA</v>
      </c>
      <c r="CR405" s="54">
        <f t="shared" si="57"/>
        <v>404</v>
      </c>
      <c r="CS405" s="64" t="s">
        <v>108</v>
      </c>
    </row>
    <row r="406" spans="1:97" ht="21.75" customHeight="1" x14ac:dyDescent="0.25">
      <c r="A406" s="1" t="s">
        <v>1536</v>
      </c>
      <c r="B406" s="7" t="s">
        <v>1025</v>
      </c>
      <c r="C406" s="7" t="s">
        <v>1635</v>
      </c>
      <c r="D406" t="s">
        <v>1834</v>
      </c>
      <c r="E406" s="2">
        <v>2015</v>
      </c>
      <c r="F406" s="19" t="s">
        <v>101</v>
      </c>
      <c r="G406" s="10" t="s">
        <v>1497</v>
      </c>
      <c r="H406" s="2" t="s">
        <v>103</v>
      </c>
      <c r="I406" s="10" t="s">
        <v>224</v>
      </c>
      <c r="J406" s="2" t="s">
        <v>1835</v>
      </c>
      <c r="K406" s="91" t="str">
        <f t="shared" si="52"/>
        <v>pdf</v>
      </c>
      <c r="L406" s="2" t="s">
        <v>1836</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1837</v>
      </c>
      <c r="AT406" s="50" t="s">
        <v>1767</v>
      </c>
      <c r="AU406" s="12" t="s">
        <v>110</v>
      </c>
      <c r="AV406" s="12" t="s">
        <v>110</v>
      </c>
      <c r="AW406" s="54" t="s">
        <v>108</v>
      </c>
      <c r="AX406" s="50" t="s">
        <v>208</v>
      </c>
      <c r="AY406" s="50" t="s">
        <v>110</v>
      </c>
      <c r="AZ406" s="54" t="s">
        <v>108</v>
      </c>
      <c r="BA406" s="104" t="s">
        <v>1838</v>
      </c>
      <c r="BB406" s="104" t="s">
        <v>114</v>
      </c>
      <c r="BC406" s="53" t="s">
        <v>101</v>
      </c>
      <c r="BD406" s="54" t="s">
        <v>108</v>
      </c>
      <c r="BE406" s="54" t="s">
        <v>1497</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1677</v>
      </c>
      <c r="CP406" s="64" t="str">
        <f>TabelladatiSinottico[[#This Row],[Serial_Number]]</f>
        <v>K21x.104</v>
      </c>
      <c r="CQ406" s="50" t="str">
        <f>TabelladatiSinottico[[#This Row],[Customer]]</f>
        <v>PLASTIC OMNIUM LIGHTING CZECH s.r.o.</v>
      </c>
      <c r="CR406" s="54">
        <f t="shared" si="57"/>
        <v>405</v>
      </c>
      <c r="CS406" s="64" t="s">
        <v>108</v>
      </c>
    </row>
    <row r="407" spans="1:97" ht="21.75" customHeight="1" x14ac:dyDescent="0.25">
      <c r="A407" s="1" t="s">
        <v>1536</v>
      </c>
      <c r="B407" s="7" t="s">
        <v>1029</v>
      </c>
      <c r="C407" s="7" t="s">
        <v>1537</v>
      </c>
      <c r="D407" t="s">
        <v>1839</v>
      </c>
      <c r="E407" s="2">
        <v>2015</v>
      </c>
      <c r="F407" s="19" t="s">
        <v>101</v>
      </c>
      <c r="G407" s="10" t="s">
        <v>576</v>
      </c>
      <c r="H407" s="2" t="s">
        <v>103</v>
      </c>
      <c r="I407" s="10" t="s">
        <v>104</v>
      </c>
      <c r="J407" s="2" t="s">
        <v>1840</v>
      </c>
      <c r="K407" s="91" t="str">
        <f t="shared" si="52"/>
        <v>pdf</v>
      </c>
      <c r="L407" s="2" t="s">
        <v>1740</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1542</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1542</v>
      </c>
      <c r="CP407" s="64" t="str">
        <f>TabelladatiSinottico[[#This Row],[Serial_Number]]</f>
        <v>K21x.105</v>
      </c>
      <c r="CQ407" s="50" t="str">
        <f>TabelladatiSinottico[[#This Row],[Customer]]</f>
        <v>S.E.L. di Silvestro Sergio &amp; C. S.r.l.</v>
      </c>
      <c r="CR407" s="54">
        <f t="shared" si="57"/>
        <v>406</v>
      </c>
      <c r="CS407" s="64" t="s">
        <v>108</v>
      </c>
    </row>
    <row r="408" spans="1:97" ht="21.75" customHeight="1" x14ac:dyDescent="0.25">
      <c r="A408" s="1" t="s">
        <v>1536</v>
      </c>
      <c r="B408" s="7">
        <v>106</v>
      </c>
      <c r="C408" s="7" t="s">
        <v>1635</v>
      </c>
      <c r="D408" t="s">
        <v>1841</v>
      </c>
      <c r="E408" s="2">
        <v>2015</v>
      </c>
      <c r="F408" s="19" t="s">
        <v>101</v>
      </c>
      <c r="G408" s="10" t="s">
        <v>576</v>
      </c>
      <c r="H408" s="2" t="s">
        <v>103</v>
      </c>
      <c r="I408" s="10" t="s">
        <v>104</v>
      </c>
      <c r="J408" s="2" t="s">
        <v>1842</v>
      </c>
      <c r="K408" s="91" t="str">
        <f t="shared" si="52"/>
        <v>pdf</v>
      </c>
      <c r="L408" s="2" t="s">
        <v>1843</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1639</v>
      </c>
      <c r="AT408" s="50" t="s">
        <v>1767</v>
      </c>
      <c r="AU408" s="12" t="s">
        <v>110</v>
      </c>
      <c r="AV408" s="12" t="s">
        <v>110</v>
      </c>
      <c r="AW408" s="54" t="s">
        <v>108</v>
      </c>
      <c r="AX408" s="50" t="s">
        <v>155</v>
      </c>
      <c r="AY408" s="50" t="s">
        <v>110</v>
      </c>
      <c r="AZ408" s="54" t="s">
        <v>108</v>
      </c>
      <c r="BA408" s="104" t="s">
        <v>1844</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1542</v>
      </c>
      <c r="CP408" s="64" t="str">
        <f>TabelladatiSinottico[[#This Row],[Serial_Number]]</f>
        <v>K21x.106</v>
      </c>
      <c r="CQ408" s="50" t="str">
        <f>TabelladatiSinottico[[#This Row],[Customer]]</f>
        <v>IGTT a.s.</v>
      </c>
      <c r="CR408" s="54">
        <f t="shared" si="57"/>
        <v>407</v>
      </c>
      <c r="CS408" s="64" t="s">
        <v>108</v>
      </c>
    </row>
    <row r="409" spans="1:97" ht="21.75" customHeight="1" x14ac:dyDescent="0.25">
      <c r="A409" s="1" t="s">
        <v>1536</v>
      </c>
      <c r="B409" s="7">
        <v>107</v>
      </c>
      <c r="C409" s="7" t="s">
        <v>1537</v>
      </c>
      <c r="D409" t="s">
        <v>934</v>
      </c>
      <c r="E409" s="2">
        <v>2016</v>
      </c>
      <c r="F409" s="19" t="s">
        <v>101</v>
      </c>
      <c r="G409" s="10" t="s">
        <v>576</v>
      </c>
      <c r="H409" s="2" t="s">
        <v>103</v>
      </c>
      <c r="I409" s="10" t="s">
        <v>104</v>
      </c>
      <c r="J409" s="2" t="s">
        <v>1845</v>
      </c>
      <c r="K409" s="91" t="str">
        <f t="shared" si="52"/>
        <v>pdf</v>
      </c>
      <c r="L409" s="2" t="s">
        <v>1846</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1542</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1542</v>
      </c>
      <c r="CP409" s="64" t="str">
        <f>TabelladatiSinottico[[#This Row],[Serial_Number]]</f>
        <v>K21x.107</v>
      </c>
      <c r="CQ409" s="50" t="str">
        <f>TabelladatiSinottico[[#This Row],[Customer]]</f>
        <v>CHENGDU AIRCRAFT INDUSTRIAL</v>
      </c>
      <c r="CR409" s="54">
        <f t="shared" si="57"/>
        <v>408</v>
      </c>
      <c r="CS409" s="64" t="s">
        <v>108</v>
      </c>
    </row>
    <row r="410" spans="1:97" ht="21.75" customHeight="1" x14ac:dyDescent="0.25">
      <c r="A410" s="1" t="s">
        <v>1536</v>
      </c>
      <c r="B410" s="7">
        <v>108</v>
      </c>
      <c r="C410" s="7" t="s">
        <v>1537</v>
      </c>
      <c r="D410" t="s">
        <v>711</v>
      </c>
      <c r="E410" s="2">
        <v>2015</v>
      </c>
      <c r="F410" s="19" t="s">
        <v>101</v>
      </c>
      <c r="G410" s="10" t="s">
        <v>576</v>
      </c>
      <c r="H410" s="2" t="s">
        <v>103</v>
      </c>
      <c r="I410" s="10" t="s">
        <v>104</v>
      </c>
      <c r="J410" s="2" t="s">
        <v>1847</v>
      </c>
      <c r="K410" s="91" t="str">
        <f t="shared" si="52"/>
        <v>pdf</v>
      </c>
      <c r="L410" s="2" t="s">
        <v>1740</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1542</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1542</v>
      </c>
      <c r="CP410" s="64" t="str">
        <f>TabelladatiSinottico[[#This Row],[Serial_Number]]</f>
        <v>K21x.108</v>
      </c>
      <c r="CQ410" s="50" t="str">
        <f>TabelladatiSinottico[[#This Row],[Customer]]</f>
        <v>ROSNI S.L.</v>
      </c>
      <c r="CR410" s="54">
        <f t="shared" si="57"/>
        <v>409</v>
      </c>
      <c r="CS410" s="64" t="s">
        <v>108</v>
      </c>
    </row>
    <row r="411" spans="1:97" ht="21.75" customHeight="1" x14ac:dyDescent="0.25">
      <c r="A411" s="1" t="s">
        <v>1536</v>
      </c>
      <c r="B411" s="7">
        <v>109</v>
      </c>
      <c r="C411" s="7" t="s">
        <v>1635</v>
      </c>
      <c r="D411" t="s">
        <v>1848</v>
      </c>
      <c r="E411" s="2">
        <v>2015</v>
      </c>
      <c r="F411" s="19" t="s">
        <v>101</v>
      </c>
      <c r="G411" s="10" t="s">
        <v>1497</v>
      </c>
      <c r="H411" s="2" t="s">
        <v>103</v>
      </c>
      <c r="I411" s="10" t="s">
        <v>224</v>
      </c>
      <c r="J411" s="2" t="s">
        <v>1849</v>
      </c>
      <c r="K411" s="91" t="str">
        <f t="shared" si="52"/>
        <v>pdf</v>
      </c>
      <c r="L411" s="2" t="s">
        <v>1850</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1639</v>
      </c>
      <c r="AT411" s="50" t="s">
        <v>1767</v>
      </c>
      <c r="AU411" s="12" t="s">
        <v>110</v>
      </c>
      <c r="AV411" s="12" t="s">
        <v>110</v>
      </c>
      <c r="AW411" s="54" t="s">
        <v>108</v>
      </c>
      <c r="AX411" s="50" t="s">
        <v>155</v>
      </c>
      <c r="AY411" s="50" t="s">
        <v>110</v>
      </c>
      <c r="AZ411" s="54" t="s">
        <v>108</v>
      </c>
      <c r="BA411" s="104" t="s">
        <v>1851</v>
      </c>
      <c r="BB411" s="104" t="s">
        <v>114</v>
      </c>
      <c r="BC411" s="53" t="s">
        <v>101</v>
      </c>
      <c r="BD411" s="54" t="s">
        <v>108</v>
      </c>
      <c r="BE411" s="54" t="s">
        <v>1497</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1542</v>
      </c>
      <c r="CP411" s="64" t="str">
        <f>TabelladatiSinottico[[#This Row],[Serial_Number]]</f>
        <v>K21x.109</v>
      </c>
      <c r="CQ411" s="50" t="str">
        <f>TabelladatiSinottico[[#This Row],[Customer]]</f>
        <v>UZER MAKINA</v>
      </c>
      <c r="CR411" s="54">
        <f t="shared" si="57"/>
        <v>410</v>
      </c>
      <c r="CS411" s="64" t="s">
        <v>108</v>
      </c>
    </row>
    <row r="412" spans="1:97" ht="21.75" customHeight="1" x14ac:dyDescent="0.25">
      <c r="A412" s="1" t="s">
        <v>1536</v>
      </c>
      <c r="B412" s="7">
        <v>110</v>
      </c>
      <c r="C412" s="7" t="s">
        <v>1537</v>
      </c>
      <c r="D412" t="s">
        <v>1586</v>
      </c>
      <c r="E412" s="2">
        <v>2016</v>
      </c>
      <c r="F412" s="19" t="s">
        <v>101</v>
      </c>
      <c r="G412" s="10" t="s">
        <v>1852</v>
      </c>
      <c r="H412" s="2" t="s">
        <v>917</v>
      </c>
      <c r="I412" s="10" t="s">
        <v>104</v>
      </c>
      <c r="J412" s="2" t="s">
        <v>1853</v>
      </c>
      <c r="K412" s="91" t="str">
        <f t="shared" si="52"/>
        <v>pdf</v>
      </c>
      <c r="L412" s="2" t="s">
        <v>1744</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1542</v>
      </c>
      <c r="AT412" s="50" t="s">
        <v>110</v>
      </c>
      <c r="AU412" s="12" t="s">
        <v>110</v>
      </c>
      <c r="AV412" s="12" t="s">
        <v>110</v>
      </c>
      <c r="AW412" s="54" t="s">
        <v>108</v>
      </c>
      <c r="AX412" s="50" t="s">
        <v>110</v>
      </c>
      <c r="AY412" s="50" t="s">
        <v>110</v>
      </c>
      <c r="AZ412" s="54" t="s">
        <v>108</v>
      </c>
      <c r="BA412" s="104" t="s">
        <v>1589</v>
      </c>
      <c r="BB412" s="104" t="s">
        <v>150</v>
      </c>
      <c r="BC412" s="53" t="s">
        <v>101</v>
      </c>
      <c r="BD412" s="54" t="s">
        <v>108</v>
      </c>
      <c r="BE412" s="54" t="s">
        <v>1852</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1677</v>
      </c>
      <c r="CP412" s="64" t="str">
        <f>TabelladatiSinottico[[#This Row],[Serial_Number]]</f>
        <v>K21x.110</v>
      </c>
      <c r="CQ412" s="50" t="str">
        <f>TabelladatiSinottico[[#This Row],[Customer]]</f>
        <v>MERSEN BOOSTEC</v>
      </c>
      <c r="CR412" s="54">
        <f t="shared" si="57"/>
        <v>411</v>
      </c>
      <c r="CS412" s="64" t="s">
        <v>108</v>
      </c>
    </row>
    <row r="413" spans="1:97" ht="21.75" customHeight="1" x14ac:dyDescent="0.25">
      <c r="A413" s="1" t="s">
        <v>1536</v>
      </c>
      <c r="B413" s="7">
        <v>111</v>
      </c>
      <c r="C413" s="7" t="s">
        <v>1537</v>
      </c>
      <c r="D413" t="s">
        <v>1854</v>
      </c>
      <c r="E413" s="2">
        <v>2016</v>
      </c>
      <c r="F413" s="19" t="s">
        <v>101</v>
      </c>
      <c r="G413" s="10" t="s">
        <v>1249</v>
      </c>
      <c r="H413" s="2" t="s">
        <v>917</v>
      </c>
      <c r="I413" s="10" t="s">
        <v>104</v>
      </c>
      <c r="J413" s="2" t="s">
        <v>1855</v>
      </c>
      <c r="K413" s="91" t="str">
        <f t="shared" si="52"/>
        <v>pdf</v>
      </c>
      <c r="L413" s="2" t="s">
        <v>1856</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1677</v>
      </c>
      <c r="AT413" s="50" t="s">
        <v>110</v>
      </c>
      <c r="AU413" s="12" t="s">
        <v>110</v>
      </c>
      <c r="AV413" s="12" t="s">
        <v>110</v>
      </c>
      <c r="AW413" s="54" t="s">
        <v>108</v>
      </c>
      <c r="AX413" s="50" t="s">
        <v>208</v>
      </c>
      <c r="AY413" s="50" t="s">
        <v>110</v>
      </c>
      <c r="AZ413" s="54" t="s">
        <v>108</v>
      </c>
      <c r="BA413" s="104" t="s">
        <v>1857</v>
      </c>
      <c r="BB413" s="104" t="s">
        <v>114</v>
      </c>
      <c r="BC413" s="53" t="s">
        <v>101</v>
      </c>
      <c r="BD413" s="54" t="s">
        <v>108</v>
      </c>
      <c r="BE413" s="54" t="s">
        <v>1249</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1677</v>
      </c>
      <c r="CP413" s="64" t="str">
        <f>TabelladatiSinottico[[#This Row],[Serial_Number]]</f>
        <v>K21x.111</v>
      </c>
      <c r="CQ413" s="50" t="str">
        <f>TabelladatiSinottico[[#This Row],[Customer]]</f>
        <v>MAGNA EXTERIORS (BOHEMIA) S.r.o.</v>
      </c>
      <c r="CR413" s="54">
        <f t="shared" si="57"/>
        <v>412</v>
      </c>
      <c r="CS413" s="64" t="s">
        <v>108</v>
      </c>
    </row>
    <row r="414" spans="1:97" ht="21.75" customHeight="1" x14ac:dyDescent="0.25">
      <c r="A414" s="1" t="s">
        <v>1536</v>
      </c>
      <c r="B414" s="7">
        <v>112</v>
      </c>
      <c r="C414" s="7" t="s">
        <v>1537</v>
      </c>
      <c r="D414" t="s">
        <v>1184</v>
      </c>
      <c r="E414" s="2">
        <v>2016</v>
      </c>
      <c r="F414" s="19" t="s">
        <v>101</v>
      </c>
      <c r="G414" s="10" t="s">
        <v>576</v>
      </c>
      <c r="H414" s="2" t="s">
        <v>103</v>
      </c>
      <c r="I414" s="10" t="s">
        <v>104</v>
      </c>
      <c r="J414" s="2" t="s">
        <v>1858</v>
      </c>
      <c r="K414" s="91" t="str">
        <f t="shared" si="52"/>
        <v>pdf</v>
      </c>
      <c r="L414" s="2" t="s">
        <v>1859</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1542</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1542</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x14ac:dyDescent="0.25">
      <c r="A415" s="1" t="s">
        <v>1536</v>
      </c>
      <c r="B415" s="7">
        <v>113</v>
      </c>
      <c r="C415" s="7" t="s">
        <v>1635</v>
      </c>
      <c r="D415" t="s">
        <v>1860</v>
      </c>
      <c r="E415" s="2">
        <v>2017</v>
      </c>
      <c r="F415" s="19" t="s">
        <v>101</v>
      </c>
      <c r="G415" s="10" t="s">
        <v>576</v>
      </c>
      <c r="H415" s="2" t="s">
        <v>103</v>
      </c>
      <c r="I415" s="10" t="s">
        <v>104</v>
      </c>
      <c r="J415" s="2" t="s">
        <v>1861</v>
      </c>
      <c r="K415" s="91" t="str">
        <f t="shared" si="52"/>
        <v>pdf</v>
      </c>
      <c r="L415" s="2" t="s">
        <v>1862</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1666</v>
      </c>
      <c r="AT415" s="50" t="s">
        <v>1767</v>
      </c>
      <c r="AU415" s="12" t="s">
        <v>110</v>
      </c>
      <c r="AV415" s="12" t="s">
        <v>110</v>
      </c>
      <c r="AW415" s="54" t="s">
        <v>108</v>
      </c>
      <c r="AX415" s="50" t="s">
        <v>155</v>
      </c>
      <c r="AY415" s="50" t="s">
        <v>110</v>
      </c>
      <c r="AZ415" s="54" t="s">
        <v>108</v>
      </c>
      <c r="BA415" s="104" t="s">
        <v>1863</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1542</v>
      </c>
      <c r="CP415" s="64" t="str">
        <f>TabelladatiSinottico[[#This Row],[Serial_Number]]</f>
        <v>K21x.113</v>
      </c>
      <c r="CQ415" s="50" t="str">
        <f>TabelladatiSinottico[[#This Row],[Customer]]</f>
        <v>LUOYANG PENGQI INDUSTRIAL CO. LTD.</v>
      </c>
      <c r="CR415" s="54">
        <f t="shared" si="57"/>
        <v>414</v>
      </c>
      <c r="CS415" s="64" t="s">
        <v>108</v>
      </c>
    </row>
    <row r="416" spans="1:97" ht="21.75" customHeight="1" x14ac:dyDescent="0.25">
      <c r="A416" s="1" t="s">
        <v>1536</v>
      </c>
      <c r="B416" s="7">
        <v>114</v>
      </c>
      <c r="C416" s="7" t="s">
        <v>1635</v>
      </c>
      <c r="D416" t="s">
        <v>1335</v>
      </c>
      <c r="E416" s="2">
        <v>2017</v>
      </c>
      <c r="F416" s="19" t="s">
        <v>101</v>
      </c>
      <c r="G416" s="10" t="s">
        <v>1497</v>
      </c>
      <c r="H416" s="2" t="s">
        <v>103</v>
      </c>
      <c r="I416" s="10" t="s">
        <v>224</v>
      </c>
      <c r="J416" s="2" t="s">
        <v>1864</v>
      </c>
      <c r="K416" s="91" t="str">
        <f t="shared" si="52"/>
        <v>pdf</v>
      </c>
      <c r="L416" s="2" t="s">
        <v>1865</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1338</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1639</v>
      </c>
      <c r="AT416" s="50" t="s">
        <v>1767</v>
      </c>
      <c r="AU416" s="12" t="s">
        <v>110</v>
      </c>
      <c r="AV416" s="12" t="s">
        <v>110</v>
      </c>
      <c r="AW416" s="54" t="s">
        <v>108</v>
      </c>
      <c r="AX416" s="50" t="s">
        <v>155</v>
      </c>
      <c r="AY416" s="50" t="s">
        <v>110</v>
      </c>
      <c r="AZ416" s="54" t="s">
        <v>108</v>
      </c>
      <c r="BA416" s="104" t="s">
        <v>1339</v>
      </c>
      <c r="BB416" s="104" t="s">
        <v>114</v>
      </c>
      <c r="BC416" s="53" t="s">
        <v>101</v>
      </c>
      <c r="BD416" s="54" t="s">
        <v>108</v>
      </c>
      <c r="BE416" s="54" t="s">
        <v>1497</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1542</v>
      </c>
      <c r="CP416" s="64" t="str">
        <f>TabelladatiSinottico[[#This Row],[Serial_Number]]</f>
        <v>K21x.114</v>
      </c>
      <c r="CQ416" s="50" t="str">
        <f>TabelladatiSinottico[[#This Row],[Customer]]</f>
        <v>D-COMPANY Ltd.</v>
      </c>
      <c r="CR416" s="54">
        <f t="shared" si="57"/>
        <v>415</v>
      </c>
      <c r="CS416" s="64" t="s">
        <v>108</v>
      </c>
    </row>
    <row r="417" spans="1:97" ht="21.75" customHeight="1" x14ac:dyDescent="0.25">
      <c r="A417" s="1" t="s">
        <v>1536</v>
      </c>
      <c r="B417" s="7">
        <v>115</v>
      </c>
      <c r="C417" s="7" t="s">
        <v>1537</v>
      </c>
      <c r="D417" t="s">
        <v>1866</v>
      </c>
      <c r="E417" s="2">
        <v>2017</v>
      </c>
      <c r="F417" s="19" t="s">
        <v>101</v>
      </c>
      <c r="G417" s="10" t="s">
        <v>576</v>
      </c>
      <c r="H417" s="2" t="s">
        <v>103</v>
      </c>
      <c r="I417" s="10" t="s">
        <v>104</v>
      </c>
      <c r="J417" s="2" t="s">
        <v>1867</v>
      </c>
      <c r="K417" s="91" t="str">
        <f t="shared" si="52"/>
        <v>pdf</v>
      </c>
      <c r="L417" s="2" t="s">
        <v>1868</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1677</v>
      </c>
      <c r="AT417" s="50" t="s">
        <v>110</v>
      </c>
      <c r="AU417" s="12" t="s">
        <v>110</v>
      </c>
      <c r="AV417" s="12" t="s">
        <v>110</v>
      </c>
      <c r="AW417" s="54" t="s">
        <v>108</v>
      </c>
      <c r="AX417" s="50" t="s">
        <v>155</v>
      </c>
      <c r="AY417" s="50" t="s">
        <v>110</v>
      </c>
      <c r="AZ417" s="54" t="s">
        <v>108</v>
      </c>
      <c r="BA417" s="104" t="s">
        <v>1869</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1677</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x14ac:dyDescent="0.25">
      <c r="A418" s="1" t="s">
        <v>1536</v>
      </c>
      <c r="B418" s="7">
        <v>116</v>
      </c>
      <c r="C418" s="7" t="s">
        <v>1537</v>
      </c>
      <c r="D418" t="s">
        <v>1652</v>
      </c>
      <c r="E418" s="2">
        <v>2018</v>
      </c>
      <c r="F418" s="19" t="s">
        <v>101</v>
      </c>
      <c r="G418" s="10" t="s">
        <v>576</v>
      </c>
      <c r="H418" s="2" t="s">
        <v>103</v>
      </c>
      <c r="I418" s="10" t="s">
        <v>104</v>
      </c>
      <c r="J418" s="2" t="s">
        <v>1870</v>
      </c>
      <c r="K418" s="91" t="str">
        <f t="shared" si="52"/>
        <v>pdf</v>
      </c>
      <c r="L418" s="2" t="s">
        <v>1871</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1542</v>
      </c>
      <c r="AT418" s="50" t="s">
        <v>110</v>
      </c>
      <c r="AU418" s="12" t="s">
        <v>110</v>
      </c>
      <c r="AV418" s="12" t="s">
        <v>110</v>
      </c>
      <c r="AW418" s="54" t="s">
        <v>108</v>
      </c>
      <c r="AX418" s="50" t="s">
        <v>110</v>
      </c>
      <c r="AY418" s="50" t="s">
        <v>110</v>
      </c>
      <c r="AZ418" s="54" t="s">
        <v>108</v>
      </c>
      <c r="BA418" s="104" t="s">
        <v>1872</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1542</v>
      </c>
      <c r="CP418" s="64" t="str">
        <f>TabelladatiSinottico[[#This Row],[Serial_Number]]</f>
        <v>K21x.116</v>
      </c>
      <c r="CQ418" s="50" t="str">
        <f>TabelladatiSinottico[[#This Row],[Customer]]</f>
        <v>SYP KANQUIAO AUTOGLASS CO.LTD.</v>
      </c>
      <c r="CR418" s="54">
        <f t="shared" si="57"/>
        <v>417</v>
      </c>
      <c r="CS418" s="64" t="s">
        <v>108</v>
      </c>
    </row>
    <row r="419" spans="1:97" ht="21.75" customHeight="1" x14ac:dyDescent="0.25">
      <c r="A419" s="1" t="s">
        <v>1536</v>
      </c>
      <c r="B419" s="7">
        <v>117</v>
      </c>
      <c r="C419" s="7" t="s">
        <v>1537</v>
      </c>
      <c r="D419" t="s">
        <v>1818</v>
      </c>
      <c r="E419" s="2">
        <v>2018</v>
      </c>
      <c r="F419" s="19" t="s">
        <v>101</v>
      </c>
      <c r="G419" s="10" t="s">
        <v>576</v>
      </c>
      <c r="H419" s="2" t="s">
        <v>103</v>
      </c>
      <c r="I419" s="10" t="s">
        <v>104</v>
      </c>
      <c r="J419" s="2" t="s">
        <v>1873</v>
      </c>
      <c r="K419" s="91" t="str">
        <f t="shared" si="52"/>
        <v>pdf</v>
      </c>
      <c r="L419" s="2" t="s">
        <v>1874</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1542</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1542</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x14ac:dyDescent="0.25">
      <c r="A420" s="1" t="s">
        <v>1536</v>
      </c>
      <c r="B420" s="7">
        <v>118</v>
      </c>
      <c r="C420" s="7" t="s">
        <v>1635</v>
      </c>
      <c r="D420" t="s">
        <v>405</v>
      </c>
      <c r="E420" s="2">
        <v>2019</v>
      </c>
      <c r="F420" s="19" t="s">
        <v>101</v>
      </c>
      <c r="G420" s="10" t="s">
        <v>576</v>
      </c>
      <c r="H420" s="2" t="s">
        <v>103</v>
      </c>
      <c r="I420" s="10" t="s">
        <v>104</v>
      </c>
      <c r="J420" s="2" t="s">
        <v>1875</v>
      </c>
      <c r="K420" s="91" t="str">
        <f t="shared" si="52"/>
        <v>pdf</v>
      </c>
      <c r="L420" s="2" t="s">
        <v>1876</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1639</v>
      </c>
      <c r="AT420" s="50" t="s">
        <v>1877</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1542</v>
      </c>
      <c r="CP420" s="64" t="str">
        <f>TabelladatiSinottico[[#This Row],[Serial_Number]]</f>
        <v>K21x.118</v>
      </c>
      <c r="CQ420" s="50" t="str">
        <f>TabelladatiSinottico[[#This Row],[Customer]]</f>
        <v>DAIMLER AG</v>
      </c>
      <c r="CR420" s="54">
        <f t="shared" si="57"/>
        <v>419</v>
      </c>
      <c r="CS420" s="64" t="s">
        <v>108</v>
      </c>
    </row>
    <row r="421" spans="1:97" ht="21.75" customHeight="1" x14ac:dyDescent="0.25">
      <c r="A421" s="1" t="s">
        <v>1536</v>
      </c>
      <c r="B421" s="7">
        <v>119</v>
      </c>
      <c r="C421" s="7" t="s">
        <v>1537</v>
      </c>
      <c r="D421" t="s">
        <v>1854</v>
      </c>
      <c r="E421" s="2">
        <v>2019</v>
      </c>
      <c r="F421" s="19" t="s">
        <v>101</v>
      </c>
      <c r="G421" s="10" t="s">
        <v>576</v>
      </c>
      <c r="H421" s="2" t="s">
        <v>103</v>
      </c>
      <c r="I421" s="10" t="s">
        <v>104</v>
      </c>
      <c r="J421" s="2" t="s">
        <v>1878</v>
      </c>
      <c r="K421" s="91" t="str">
        <f t="shared" si="52"/>
        <v>pdf</v>
      </c>
      <c r="L421" s="2" t="s">
        <v>1879</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1677</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1677</v>
      </c>
      <c r="CP421" s="64" t="str">
        <f>TabelladatiSinottico[[#This Row],[Serial_Number]]</f>
        <v>K21x.119</v>
      </c>
      <c r="CQ421" s="50" t="str">
        <f>TabelladatiSinottico[[#This Row],[Customer]]</f>
        <v>MAGNA EXTERIORS (BOHEMIA) S.r.o.</v>
      </c>
      <c r="CR421" s="54">
        <f t="shared" si="57"/>
        <v>420</v>
      </c>
      <c r="CS421" s="64" t="s">
        <v>108</v>
      </c>
    </row>
    <row r="422" spans="1:97" ht="21.75" customHeight="1" x14ac:dyDescent="0.25">
      <c r="A422" s="1" t="s">
        <v>1536</v>
      </c>
      <c r="B422" s="7">
        <v>120</v>
      </c>
      <c r="C422" s="7" t="s">
        <v>1537</v>
      </c>
      <c r="D422" t="s">
        <v>1880</v>
      </c>
      <c r="E422" s="2">
        <v>2020</v>
      </c>
      <c r="F422" s="19" t="s">
        <v>101</v>
      </c>
      <c r="G422" s="10" t="s">
        <v>576</v>
      </c>
      <c r="H422" s="2" t="s">
        <v>103</v>
      </c>
      <c r="I422" s="10" t="s">
        <v>104</v>
      </c>
      <c r="J422" s="2" t="s">
        <v>1881</v>
      </c>
      <c r="K422" s="91" t="str">
        <f t="shared" si="52"/>
        <v>pdf</v>
      </c>
      <c r="L422" s="2" t="s">
        <v>1874</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1338</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1542</v>
      </c>
      <c r="AT422" s="50" t="s">
        <v>110</v>
      </c>
      <c r="AU422" s="12" t="s">
        <v>110</v>
      </c>
      <c r="AV422" s="12" t="s">
        <v>110</v>
      </c>
      <c r="AW422" s="54" t="s">
        <v>108</v>
      </c>
      <c r="AX422" s="50" t="s">
        <v>208</v>
      </c>
      <c r="AY422" s="50" t="s">
        <v>110</v>
      </c>
      <c r="AZ422" s="54" t="s">
        <v>108</v>
      </c>
      <c r="BA422" s="104" t="s">
        <v>1882</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1542</v>
      </c>
      <c r="CP422" s="64" t="str">
        <f>TabelladatiSinottico[[#This Row],[Serial_Number]]</f>
        <v>K21x.120</v>
      </c>
      <c r="CQ422" s="50" t="str">
        <f>TabelladatiSinottico[[#This Row],[Customer]]</f>
        <v>XINGYU AUTOMOTIVE TRIMMING MOULD</v>
      </c>
      <c r="CR422" s="54">
        <f t="shared" si="57"/>
        <v>421</v>
      </c>
      <c r="CS422" s="64" t="s">
        <v>108</v>
      </c>
    </row>
    <row r="423" spans="1:97" ht="21.75" customHeight="1" x14ac:dyDescent="0.25">
      <c r="A423" s="1" t="s">
        <v>1536</v>
      </c>
      <c r="B423" s="139">
        <v>121</v>
      </c>
      <c r="C423" s="7" t="s">
        <v>1537</v>
      </c>
      <c r="D423" t="s">
        <v>1818</v>
      </c>
      <c r="E423" s="2">
        <v>2021</v>
      </c>
      <c r="F423" s="2" t="s">
        <v>101</v>
      </c>
      <c r="G423" s="2" t="s">
        <v>576</v>
      </c>
      <c r="H423" s="2" t="s">
        <v>103</v>
      </c>
      <c r="I423" s="2" t="s">
        <v>104</v>
      </c>
      <c r="J423" s="2" t="s">
        <v>1883</v>
      </c>
      <c r="K423" s="91" t="str">
        <f t="shared" si="52"/>
        <v>pdf</v>
      </c>
      <c r="L423" s="2" t="s">
        <v>1884</v>
      </c>
      <c r="M423" s="91" t="str">
        <f t="shared" si="53"/>
        <v>pdf</v>
      </c>
      <c r="N423" s="2" t="s">
        <v>107</v>
      </c>
      <c r="O423" s="39" t="s">
        <v>1885</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1886</v>
      </c>
      <c r="AG423" s="10" t="s">
        <v>1887</v>
      </c>
      <c r="AH423" s="10" t="s">
        <v>1888</v>
      </c>
      <c r="AI423" s="10" t="s">
        <v>1889</v>
      </c>
      <c r="AJ423" s="10" t="s">
        <v>1890</v>
      </c>
      <c r="AL423" s="2" t="s">
        <v>108</v>
      </c>
      <c r="AM423" s="2" t="str">
        <f t="shared" si="58"/>
        <v/>
      </c>
      <c r="AN423" s="14" t="str">
        <f t="shared" si="56"/>
        <v>Folder</v>
      </c>
      <c r="AO423" s="15">
        <v>0</v>
      </c>
      <c r="AQ423" s="54" t="s">
        <v>108</v>
      </c>
      <c r="AR423" s="50" t="str">
        <f t="shared" si="54"/>
        <v>K21x.121</v>
      </c>
      <c r="AS423" s="50" t="s">
        <v>1542</v>
      </c>
      <c r="AT423" s="54" t="s">
        <v>110</v>
      </c>
      <c r="AU423" s="12" t="s">
        <v>110</v>
      </c>
      <c r="AV423" s="12" t="s">
        <v>109</v>
      </c>
      <c r="AW423" s="12" t="s">
        <v>1891</v>
      </c>
      <c r="AX423" s="50" t="s">
        <v>110</v>
      </c>
      <c r="AY423" s="50" t="s">
        <v>109</v>
      </c>
      <c r="AZ423" s="50" t="s">
        <v>1891</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1542</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x14ac:dyDescent="0.25">
      <c r="A424" s="1" t="s">
        <v>1536</v>
      </c>
      <c r="B424" s="139">
        <v>122</v>
      </c>
      <c r="C424" s="7" t="s">
        <v>1537</v>
      </c>
      <c r="D424" t="s">
        <v>1818</v>
      </c>
      <c r="E424" s="2">
        <v>2021</v>
      </c>
      <c r="F424" s="2" t="s">
        <v>101</v>
      </c>
      <c r="G424" s="2" t="s">
        <v>576</v>
      </c>
      <c r="H424" s="2" t="s">
        <v>103</v>
      </c>
      <c r="I424" s="2" t="s">
        <v>104</v>
      </c>
      <c r="J424" s="2" t="s">
        <v>1883</v>
      </c>
      <c r="K424" s="91" t="str">
        <f t="shared" si="52"/>
        <v>pdf</v>
      </c>
      <c r="L424" s="2" t="s">
        <v>1884</v>
      </c>
      <c r="M424" s="91" t="str">
        <f t="shared" si="53"/>
        <v>pdf</v>
      </c>
      <c r="N424" s="2" t="s">
        <v>107</v>
      </c>
      <c r="O424" s="39" t="s">
        <v>1892</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1886</v>
      </c>
      <c r="AG424" s="10" t="s">
        <v>1887</v>
      </c>
      <c r="AH424" s="10" t="s">
        <v>1888</v>
      </c>
      <c r="AI424" s="10" t="s">
        <v>1889</v>
      </c>
      <c r="AJ424" s="10" t="s">
        <v>1890</v>
      </c>
      <c r="AL424" s="2" t="s">
        <v>108</v>
      </c>
      <c r="AM424" s="2" t="str">
        <f t="shared" si="58"/>
        <v/>
      </c>
      <c r="AN424" s="14" t="str">
        <f t="shared" si="56"/>
        <v>Folder</v>
      </c>
      <c r="AO424" s="15">
        <v>0</v>
      </c>
      <c r="AQ424" s="54" t="s">
        <v>108</v>
      </c>
      <c r="AR424" s="50" t="str">
        <f t="shared" si="54"/>
        <v>K21x.122</v>
      </c>
      <c r="AS424" s="50" t="s">
        <v>1542</v>
      </c>
      <c r="AT424" s="54" t="s">
        <v>110</v>
      </c>
      <c r="AU424" s="12" t="s">
        <v>110</v>
      </c>
      <c r="AV424" s="12" t="s">
        <v>109</v>
      </c>
      <c r="AW424" s="12" t="s">
        <v>1891</v>
      </c>
      <c r="AX424" s="50" t="s">
        <v>110</v>
      </c>
      <c r="AY424" s="50" t="s">
        <v>109</v>
      </c>
      <c r="AZ424" s="50" t="s">
        <v>1891</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1542</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x14ac:dyDescent="0.25">
      <c r="A425" s="1" t="s">
        <v>1536</v>
      </c>
      <c r="B425" s="139">
        <v>123</v>
      </c>
      <c r="C425" s="7" t="s">
        <v>1537</v>
      </c>
      <c r="D425" t="s">
        <v>1818</v>
      </c>
      <c r="E425" s="2">
        <v>2021</v>
      </c>
      <c r="F425" s="2" t="s">
        <v>101</v>
      </c>
      <c r="G425" s="2" t="s">
        <v>576</v>
      </c>
      <c r="H425" s="2" t="s">
        <v>103</v>
      </c>
      <c r="I425" s="2" t="s">
        <v>104</v>
      </c>
      <c r="J425" s="2" t="s">
        <v>1883</v>
      </c>
      <c r="K425" s="91" t="str">
        <f t="shared" si="52"/>
        <v>pdf</v>
      </c>
      <c r="L425" s="2" t="s">
        <v>1884</v>
      </c>
      <c r="M425" s="91" t="str">
        <f t="shared" si="53"/>
        <v>pdf</v>
      </c>
      <c r="N425" s="2" t="s">
        <v>107</v>
      </c>
      <c r="O425" s="39" t="s">
        <v>1892</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1886</v>
      </c>
      <c r="AG425" s="10" t="s">
        <v>1887</v>
      </c>
      <c r="AH425" s="10" t="s">
        <v>1888</v>
      </c>
      <c r="AI425" s="10" t="s">
        <v>1889</v>
      </c>
      <c r="AJ425" s="10" t="s">
        <v>1890</v>
      </c>
      <c r="AL425" s="2" t="s">
        <v>108</v>
      </c>
      <c r="AM425" s="2" t="str">
        <f t="shared" si="58"/>
        <v/>
      </c>
      <c r="AN425" s="14" t="str">
        <f t="shared" si="56"/>
        <v>Folder</v>
      </c>
      <c r="AO425" s="15">
        <v>0</v>
      </c>
      <c r="AQ425" s="54" t="s">
        <v>108</v>
      </c>
      <c r="AR425" s="50" t="str">
        <f t="shared" si="54"/>
        <v>K21x.123</v>
      </c>
      <c r="AS425" s="50" t="s">
        <v>1542</v>
      </c>
      <c r="AT425" s="54" t="s">
        <v>110</v>
      </c>
      <c r="AU425" s="12" t="s">
        <v>110</v>
      </c>
      <c r="AV425" s="12" t="s">
        <v>109</v>
      </c>
      <c r="AW425" s="12" t="s">
        <v>1891</v>
      </c>
      <c r="AX425" s="50" t="s">
        <v>110</v>
      </c>
      <c r="AY425" s="50" t="s">
        <v>109</v>
      </c>
      <c r="AZ425" s="50" t="s">
        <v>1891</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1542</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x14ac:dyDescent="0.25">
      <c r="A426" s="1" t="s">
        <v>1536</v>
      </c>
      <c r="B426" s="139">
        <v>124</v>
      </c>
      <c r="C426" s="7" t="s">
        <v>1537</v>
      </c>
      <c r="D426" t="s">
        <v>1818</v>
      </c>
      <c r="E426" s="2">
        <v>2021</v>
      </c>
      <c r="F426" s="2" t="s">
        <v>101</v>
      </c>
      <c r="G426" s="2" t="s">
        <v>576</v>
      </c>
      <c r="H426" s="2" t="s">
        <v>103</v>
      </c>
      <c r="I426" s="2" t="s">
        <v>104</v>
      </c>
      <c r="J426" s="2" t="s">
        <v>1883</v>
      </c>
      <c r="K426" s="91" t="str">
        <f t="shared" si="52"/>
        <v>pdf</v>
      </c>
      <c r="L426" s="2" t="s">
        <v>1884</v>
      </c>
      <c r="M426" s="91" t="str">
        <f t="shared" si="53"/>
        <v>pdf</v>
      </c>
      <c r="N426" s="2" t="s">
        <v>107</v>
      </c>
      <c r="O426" s="39" t="s">
        <v>1892</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1886</v>
      </c>
      <c r="AG426" s="10" t="s">
        <v>1887</v>
      </c>
      <c r="AH426" s="10" t="s">
        <v>1888</v>
      </c>
      <c r="AI426" s="10" t="s">
        <v>1889</v>
      </c>
      <c r="AJ426" s="10" t="s">
        <v>1890</v>
      </c>
      <c r="AL426" s="2" t="s">
        <v>108</v>
      </c>
      <c r="AM426" s="2" t="str">
        <f t="shared" si="58"/>
        <v/>
      </c>
      <c r="AN426" s="14" t="str">
        <f t="shared" si="56"/>
        <v>Folder</v>
      </c>
      <c r="AO426" s="15">
        <v>0</v>
      </c>
      <c r="AQ426" s="54" t="s">
        <v>108</v>
      </c>
      <c r="AR426" s="50" t="str">
        <f t="shared" si="54"/>
        <v>K21x.124</v>
      </c>
      <c r="AS426" s="50" t="s">
        <v>1542</v>
      </c>
      <c r="AT426" s="54" t="s">
        <v>110</v>
      </c>
      <c r="AU426" s="12" t="s">
        <v>110</v>
      </c>
      <c r="AV426" s="12" t="s">
        <v>109</v>
      </c>
      <c r="AW426" s="12" t="s">
        <v>1891</v>
      </c>
      <c r="AX426" s="50" t="s">
        <v>110</v>
      </c>
      <c r="AY426" s="50" t="s">
        <v>109</v>
      </c>
      <c r="AZ426" s="50" t="s">
        <v>1891</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1542</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x14ac:dyDescent="0.25">
      <c r="A427" s="1" t="s">
        <v>1893</v>
      </c>
      <c r="B427" s="139" t="s">
        <v>98</v>
      </c>
      <c r="C427" s="7" t="s">
        <v>1894</v>
      </c>
      <c r="D427" t="s">
        <v>1895</v>
      </c>
      <c r="E427" s="2">
        <v>2001</v>
      </c>
      <c r="F427" s="2" t="s">
        <v>101</v>
      </c>
      <c r="G427" s="2" t="s">
        <v>1538</v>
      </c>
      <c r="H427" s="2" t="s">
        <v>103</v>
      </c>
      <c r="I427" s="2" t="s">
        <v>1539</v>
      </c>
      <c r="J427" s="2" t="s">
        <v>1896</v>
      </c>
      <c r="K427" s="91" t="str">
        <f t="shared" si="52"/>
        <v>pdf</v>
      </c>
      <c r="L427" s="2" t="s">
        <v>1897</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1898</v>
      </c>
      <c r="AT427" s="50" t="s">
        <v>110</v>
      </c>
      <c r="AU427" s="12" t="s">
        <v>110</v>
      </c>
      <c r="AV427" s="12" t="s">
        <v>110</v>
      </c>
      <c r="AW427" s="54" t="s">
        <v>108</v>
      </c>
      <c r="AX427" s="50" t="s">
        <v>110</v>
      </c>
      <c r="AY427" s="50" t="s">
        <v>110</v>
      </c>
      <c r="AZ427" s="54" t="s">
        <v>108</v>
      </c>
      <c r="BA427" s="104" t="s">
        <v>1899</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x14ac:dyDescent="0.25">
      <c r="A428" s="1" t="s">
        <v>1893</v>
      </c>
      <c r="B428" s="139" t="s">
        <v>121</v>
      </c>
      <c r="C428" s="7" t="s">
        <v>1894</v>
      </c>
      <c r="D428" t="s">
        <v>1900</v>
      </c>
      <c r="E428" s="2">
        <v>2001</v>
      </c>
      <c r="F428" s="2" t="s">
        <v>101</v>
      </c>
      <c r="G428" s="2" t="s">
        <v>1538</v>
      </c>
      <c r="H428" s="2" t="s">
        <v>103</v>
      </c>
      <c r="I428" s="2" t="s">
        <v>1539</v>
      </c>
      <c r="J428" s="2" t="s">
        <v>1896</v>
      </c>
      <c r="K428" s="91" t="str">
        <f t="shared" si="52"/>
        <v>pdf</v>
      </c>
      <c r="L428" s="2" t="s">
        <v>1897</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1898</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x14ac:dyDescent="0.25">
      <c r="A429" s="1" t="s">
        <v>1893</v>
      </c>
      <c r="B429" s="139" t="s">
        <v>137</v>
      </c>
      <c r="C429" s="7" t="s">
        <v>1537</v>
      </c>
      <c r="D429" t="s">
        <v>1901</v>
      </c>
      <c r="E429" s="2">
        <v>2001</v>
      </c>
      <c r="F429" s="2" t="s">
        <v>101</v>
      </c>
      <c r="G429" s="2" t="s">
        <v>1538</v>
      </c>
      <c r="H429" s="2" t="s">
        <v>103</v>
      </c>
      <c r="I429" s="2" t="s">
        <v>1539</v>
      </c>
      <c r="J429" s="2" t="s">
        <v>1902</v>
      </c>
      <c r="K429" s="91" t="str">
        <f t="shared" si="52"/>
        <v>pdf</v>
      </c>
      <c r="L429" s="2" t="s">
        <v>1903</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1904</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1905</v>
      </c>
      <c r="AT429" s="50" t="s">
        <v>110</v>
      </c>
      <c r="AU429" s="12" t="s">
        <v>110</v>
      </c>
      <c r="AV429" s="12" t="s">
        <v>110</v>
      </c>
      <c r="AW429" s="54" t="s">
        <v>108</v>
      </c>
      <c r="AX429" s="50" t="s">
        <v>110</v>
      </c>
      <c r="AY429" s="50" t="s">
        <v>110</v>
      </c>
      <c r="AZ429" s="54" t="s">
        <v>108</v>
      </c>
      <c r="BA429" s="104" t="s">
        <v>1906</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x14ac:dyDescent="0.25">
      <c r="A430" s="1" t="s">
        <v>1893</v>
      </c>
      <c r="B430" s="139" t="s">
        <v>144</v>
      </c>
      <c r="C430" s="7" t="s">
        <v>1537</v>
      </c>
      <c r="D430" t="s">
        <v>1907</v>
      </c>
      <c r="E430" s="2">
        <v>2001</v>
      </c>
      <c r="F430" s="2" t="s">
        <v>101</v>
      </c>
      <c r="G430" s="2" t="s">
        <v>1538</v>
      </c>
      <c r="H430" s="2" t="s">
        <v>103</v>
      </c>
      <c r="I430" s="2" t="s">
        <v>1539</v>
      </c>
      <c r="J430" s="2" t="s">
        <v>1908</v>
      </c>
      <c r="K430" s="91" t="str">
        <f t="shared" si="52"/>
        <v>pdf</v>
      </c>
      <c r="L430" s="2" t="s">
        <v>1909</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1910</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1905</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x14ac:dyDescent="0.25">
      <c r="A431" s="1" t="s">
        <v>1893</v>
      </c>
      <c r="B431" s="139" t="s">
        <v>157</v>
      </c>
      <c r="C431" s="7" t="s">
        <v>1537</v>
      </c>
      <c r="D431" t="s">
        <v>1911</v>
      </c>
      <c r="E431" s="2">
        <v>2000</v>
      </c>
      <c r="F431" s="2" t="s">
        <v>101</v>
      </c>
      <c r="G431" s="2" t="s">
        <v>1538</v>
      </c>
      <c r="H431" s="2" t="s">
        <v>103</v>
      </c>
      <c r="I431" s="2" t="s">
        <v>1539</v>
      </c>
      <c r="J431" s="2" t="s">
        <v>1912</v>
      </c>
      <c r="K431" s="91" t="str">
        <f t="shared" si="52"/>
        <v>pdf</v>
      </c>
      <c r="L431" s="2" t="s">
        <v>1913</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1905</v>
      </c>
      <c r="AT431" s="50" t="s">
        <v>110</v>
      </c>
      <c r="AU431" s="12" t="s">
        <v>110</v>
      </c>
      <c r="AV431" s="12" t="s">
        <v>110</v>
      </c>
      <c r="AW431" s="54" t="s">
        <v>108</v>
      </c>
      <c r="AX431" s="50" t="s">
        <v>1697</v>
      </c>
      <c r="AY431" s="50" t="s">
        <v>110</v>
      </c>
      <c r="AZ431" s="54" t="s">
        <v>108</v>
      </c>
      <c r="BA431" s="104" t="s">
        <v>1914</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x14ac:dyDescent="0.25">
      <c r="A432" s="1" t="s">
        <v>1893</v>
      </c>
      <c r="B432" s="139" t="s">
        <v>166</v>
      </c>
      <c r="C432" s="7" t="s">
        <v>1537</v>
      </c>
      <c r="D432" t="s">
        <v>986</v>
      </c>
      <c r="E432" s="2">
        <v>2001</v>
      </c>
      <c r="F432" s="2" t="s">
        <v>101</v>
      </c>
      <c r="G432" s="2" t="s">
        <v>1538</v>
      </c>
      <c r="H432" s="2" t="s">
        <v>103</v>
      </c>
      <c r="I432" s="2" t="s">
        <v>104</v>
      </c>
      <c r="J432" s="2" t="s">
        <v>1915</v>
      </c>
      <c r="K432" s="91" t="str">
        <f t="shared" si="52"/>
        <v>pdf</v>
      </c>
      <c r="L432" s="2" t="s">
        <v>1916</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1905</v>
      </c>
      <c r="AT432" s="50" t="s">
        <v>110</v>
      </c>
      <c r="AU432" s="12" t="s">
        <v>110</v>
      </c>
      <c r="AV432" s="12" t="s">
        <v>110</v>
      </c>
      <c r="AW432" s="54" t="s">
        <v>108</v>
      </c>
      <c r="AX432" s="50" t="s">
        <v>1593</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x14ac:dyDescent="0.25">
      <c r="A433" s="1" t="s">
        <v>1893</v>
      </c>
      <c r="B433" s="139" t="s">
        <v>177</v>
      </c>
      <c r="C433" s="7" t="s">
        <v>1537</v>
      </c>
      <c r="D433" t="s">
        <v>852</v>
      </c>
      <c r="E433" s="2">
        <v>2002</v>
      </c>
      <c r="F433" s="2" t="s">
        <v>101</v>
      </c>
      <c r="G433" s="2" t="s">
        <v>1538</v>
      </c>
      <c r="H433" s="2" t="s">
        <v>103</v>
      </c>
      <c r="I433" s="2" t="s">
        <v>1539</v>
      </c>
      <c r="J433" s="2" t="s">
        <v>1917</v>
      </c>
      <c r="K433" s="91" t="str">
        <f t="shared" si="52"/>
        <v>pdf</v>
      </c>
      <c r="L433" s="2" t="s">
        <v>1918</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1905</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x14ac:dyDescent="0.25">
      <c r="A434" s="1" t="s">
        <v>1893</v>
      </c>
      <c r="B434" s="139" t="s">
        <v>184</v>
      </c>
      <c r="C434" s="7" t="s">
        <v>1537</v>
      </c>
      <c r="D434" t="s">
        <v>612</v>
      </c>
      <c r="E434" s="2">
        <v>2001</v>
      </c>
      <c r="F434" s="2" t="s">
        <v>101</v>
      </c>
      <c r="G434" s="2" t="s">
        <v>1538</v>
      </c>
      <c r="H434" s="2" t="s">
        <v>103</v>
      </c>
      <c r="I434" s="2" t="s">
        <v>1539</v>
      </c>
      <c r="J434" s="2" t="s">
        <v>1919</v>
      </c>
      <c r="K434" s="91" t="str">
        <f t="shared" si="52"/>
        <v>pdf</v>
      </c>
      <c r="L434" s="2" t="s">
        <v>1916</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1905</v>
      </c>
      <c r="AT434" s="50" t="s">
        <v>110</v>
      </c>
      <c r="AU434" s="12" t="s">
        <v>110</v>
      </c>
      <c r="AV434" s="12" t="s">
        <v>110</v>
      </c>
      <c r="AW434" s="54" t="s">
        <v>108</v>
      </c>
      <c r="AX434" s="50" t="s">
        <v>1593</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x14ac:dyDescent="0.25">
      <c r="A435" s="1" t="s">
        <v>1893</v>
      </c>
      <c r="B435" s="139" t="s">
        <v>195</v>
      </c>
      <c r="C435" s="7" t="s">
        <v>1537</v>
      </c>
      <c r="D435" t="s">
        <v>1920</v>
      </c>
      <c r="E435" s="2">
        <v>2002</v>
      </c>
      <c r="F435" s="2" t="s">
        <v>101</v>
      </c>
      <c r="G435" s="2" t="s">
        <v>1538</v>
      </c>
      <c r="H435" s="2" t="s">
        <v>103</v>
      </c>
      <c r="I435" s="2" t="s">
        <v>1539</v>
      </c>
      <c r="J435" s="2" t="s">
        <v>1921</v>
      </c>
      <c r="K435" s="91" t="str">
        <f t="shared" si="52"/>
        <v>pdf</v>
      </c>
      <c r="L435" s="2" t="s">
        <v>1922</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1905</v>
      </c>
      <c r="AT435" s="50" t="s">
        <v>110</v>
      </c>
      <c r="AU435" s="12" t="s">
        <v>110</v>
      </c>
      <c r="AV435" s="12" t="s">
        <v>110</v>
      </c>
      <c r="AW435" s="54" t="s">
        <v>108</v>
      </c>
      <c r="AX435" s="50" t="s">
        <v>1606</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x14ac:dyDescent="0.25">
      <c r="A436" s="1" t="s">
        <v>1893</v>
      </c>
      <c r="B436" s="139" t="s">
        <v>200</v>
      </c>
      <c r="C436" s="7" t="s">
        <v>1537</v>
      </c>
      <c r="D436" t="s">
        <v>1923</v>
      </c>
      <c r="E436" s="2">
        <v>2002</v>
      </c>
      <c r="F436" s="2" t="s">
        <v>101</v>
      </c>
      <c r="G436" s="2" t="s">
        <v>1538</v>
      </c>
      <c r="H436" s="2" t="s">
        <v>103</v>
      </c>
      <c r="I436" s="2" t="s">
        <v>1539</v>
      </c>
      <c r="J436" s="2" t="s">
        <v>1924</v>
      </c>
      <c r="K436" s="91" t="str">
        <f t="shared" si="52"/>
        <v>pdf</v>
      </c>
      <c r="L436" s="2" t="s">
        <v>1925</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1905</v>
      </c>
      <c r="AT436" s="50" t="s">
        <v>110</v>
      </c>
      <c r="AU436" s="12" t="s">
        <v>110</v>
      </c>
      <c r="AV436" s="12" t="s">
        <v>110</v>
      </c>
      <c r="AW436" s="54" t="s">
        <v>108</v>
      </c>
      <c r="AX436" s="50" t="s">
        <v>1593</v>
      </c>
      <c r="AY436" s="50" t="s">
        <v>110</v>
      </c>
      <c r="AZ436" s="54" t="s">
        <v>108</v>
      </c>
      <c r="BA436" s="104" t="s">
        <v>1926</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x14ac:dyDescent="0.25">
      <c r="A437" s="1" t="s">
        <v>1893</v>
      </c>
      <c r="B437" s="139" t="s">
        <v>210</v>
      </c>
      <c r="C437" s="7" t="s">
        <v>1537</v>
      </c>
      <c r="D437" t="s">
        <v>1927</v>
      </c>
      <c r="E437" s="2">
        <v>2002</v>
      </c>
      <c r="F437" s="2" t="s">
        <v>101</v>
      </c>
      <c r="G437" s="2" t="s">
        <v>1538</v>
      </c>
      <c r="H437" s="2" t="s">
        <v>103</v>
      </c>
      <c r="I437" s="2" t="s">
        <v>1539</v>
      </c>
      <c r="J437" s="2" t="s">
        <v>1928</v>
      </c>
      <c r="K437" s="91" t="str">
        <f t="shared" si="52"/>
        <v>pdf</v>
      </c>
      <c r="L437" s="2" t="s">
        <v>1929</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1905</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x14ac:dyDescent="0.25">
      <c r="A438" s="1" t="s">
        <v>1893</v>
      </c>
      <c r="B438" s="139" t="s">
        <v>222</v>
      </c>
      <c r="C438" s="7" t="s">
        <v>1537</v>
      </c>
      <c r="D438" t="s">
        <v>1930</v>
      </c>
      <c r="E438" s="2">
        <v>2001</v>
      </c>
      <c r="F438" s="2" t="s">
        <v>101</v>
      </c>
      <c r="G438" s="2" t="s">
        <v>1538</v>
      </c>
      <c r="H438" s="2" t="s">
        <v>103</v>
      </c>
      <c r="I438" s="2" t="s">
        <v>1539</v>
      </c>
      <c r="J438" s="2" t="s">
        <v>1931</v>
      </c>
      <c r="K438" s="91" t="str">
        <f t="shared" si="52"/>
        <v>pdf</v>
      </c>
      <c r="L438" s="2" t="s">
        <v>1932</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1905</v>
      </c>
      <c r="AT438" s="50" t="s">
        <v>110</v>
      </c>
      <c r="AU438" s="12" t="s">
        <v>110</v>
      </c>
      <c r="AV438" s="12" t="s">
        <v>110</v>
      </c>
      <c r="AW438" s="54" t="s">
        <v>108</v>
      </c>
      <c r="AX438" s="50" t="s">
        <v>1593</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x14ac:dyDescent="0.25">
      <c r="A439" s="1" t="s">
        <v>1893</v>
      </c>
      <c r="B439" s="139" t="s">
        <v>227</v>
      </c>
      <c r="C439" s="7" t="s">
        <v>1537</v>
      </c>
      <c r="D439" t="s">
        <v>619</v>
      </c>
      <c r="E439" s="2">
        <v>2003</v>
      </c>
      <c r="F439" s="2" t="s">
        <v>101</v>
      </c>
      <c r="G439" s="2" t="s">
        <v>1538</v>
      </c>
      <c r="H439" s="2" t="s">
        <v>103</v>
      </c>
      <c r="I439" s="2" t="s">
        <v>1539</v>
      </c>
      <c r="J439" s="2" t="s">
        <v>1933</v>
      </c>
      <c r="K439" s="91" t="str">
        <f t="shared" si="52"/>
        <v>pdf</v>
      </c>
      <c r="L439" s="2" t="s">
        <v>1934</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1905</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x14ac:dyDescent="0.25">
      <c r="A440" s="1" t="s">
        <v>1893</v>
      </c>
      <c r="B440" s="139" t="s">
        <v>228</v>
      </c>
      <c r="C440" s="7" t="s">
        <v>1894</v>
      </c>
      <c r="D440" s="131" t="s">
        <v>681</v>
      </c>
      <c r="E440" s="2">
        <v>2002</v>
      </c>
      <c r="F440" s="2" t="s">
        <v>101</v>
      </c>
      <c r="G440" s="2" t="s">
        <v>1538</v>
      </c>
      <c r="H440" s="2" t="s">
        <v>103</v>
      </c>
      <c r="I440" s="2" t="s">
        <v>1539</v>
      </c>
      <c r="J440" s="2" t="s">
        <v>1935</v>
      </c>
      <c r="K440" s="91" t="str">
        <f t="shared" si="52"/>
        <v>pdf</v>
      </c>
      <c r="L440" s="2" t="s">
        <v>1936</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1937</v>
      </c>
      <c r="AT440" s="50" t="s">
        <v>109</v>
      </c>
      <c r="AU440" s="12" t="s">
        <v>110</v>
      </c>
      <c r="AV440" s="12" t="s">
        <v>110</v>
      </c>
      <c r="AW440" s="54" t="s">
        <v>108</v>
      </c>
      <c r="AX440" s="50" t="s">
        <v>1606</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x14ac:dyDescent="0.25">
      <c r="A441" s="1" t="s">
        <v>1893</v>
      </c>
      <c r="B441" s="139" t="s">
        <v>229</v>
      </c>
      <c r="C441" s="7" t="s">
        <v>1894</v>
      </c>
      <c r="D441" s="131" t="s">
        <v>681</v>
      </c>
      <c r="E441" s="2">
        <v>2002</v>
      </c>
      <c r="F441" s="2" t="s">
        <v>101</v>
      </c>
      <c r="G441" s="2" t="s">
        <v>1538</v>
      </c>
      <c r="H441" s="2" t="s">
        <v>103</v>
      </c>
      <c r="I441" s="2" t="s">
        <v>1539</v>
      </c>
      <c r="J441" s="2" t="s">
        <v>1935</v>
      </c>
      <c r="K441" s="91" t="str">
        <f t="shared" si="52"/>
        <v>pdf</v>
      </c>
      <c r="L441" s="2" t="s">
        <v>1936</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1937</v>
      </c>
      <c r="AT441" s="50" t="s">
        <v>109</v>
      </c>
      <c r="AU441" s="12" t="s">
        <v>110</v>
      </c>
      <c r="AV441" s="12" t="s">
        <v>110</v>
      </c>
      <c r="AW441" s="54" t="s">
        <v>108</v>
      </c>
      <c r="AX441" s="50" t="s">
        <v>1606</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x14ac:dyDescent="0.25">
      <c r="A442" s="1" t="s">
        <v>1893</v>
      </c>
      <c r="B442" s="139" t="s">
        <v>230</v>
      </c>
      <c r="C442" s="7" t="s">
        <v>1537</v>
      </c>
      <c r="D442" t="s">
        <v>1938</v>
      </c>
      <c r="E442" s="2">
        <v>2002</v>
      </c>
      <c r="F442" s="2" t="s">
        <v>101</v>
      </c>
      <c r="G442" s="2" t="s">
        <v>1538</v>
      </c>
      <c r="H442" s="2" t="s">
        <v>103</v>
      </c>
      <c r="I442" s="2" t="s">
        <v>104</v>
      </c>
      <c r="J442" s="2" t="s">
        <v>1939</v>
      </c>
      <c r="K442" s="91" t="str">
        <f t="shared" si="52"/>
        <v>pdf</v>
      </c>
      <c r="L442" s="2" t="s">
        <v>1940</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1905</v>
      </c>
      <c r="AT442" s="50" t="s">
        <v>110</v>
      </c>
      <c r="AU442" s="12" t="s">
        <v>110</v>
      </c>
      <c r="AV442" s="12" t="s">
        <v>110</v>
      </c>
      <c r="AW442" s="54" t="s">
        <v>108</v>
      </c>
      <c r="AX442" s="50" t="s">
        <v>1606</v>
      </c>
      <c r="AY442" s="50" t="s">
        <v>110</v>
      </c>
      <c r="AZ442" s="54" t="s">
        <v>108</v>
      </c>
      <c r="BA442" s="104" t="s">
        <v>1941</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x14ac:dyDescent="0.25">
      <c r="A443" s="1" t="s">
        <v>1893</v>
      </c>
      <c r="B443" s="139" t="s">
        <v>231</v>
      </c>
      <c r="C443" s="7" t="s">
        <v>1537</v>
      </c>
      <c r="D443" t="s">
        <v>1942</v>
      </c>
      <c r="E443" s="2">
        <v>2003</v>
      </c>
      <c r="F443" s="2" t="s">
        <v>101</v>
      </c>
      <c r="G443" s="2" t="s">
        <v>1598</v>
      </c>
      <c r="H443" s="2" t="s">
        <v>103</v>
      </c>
      <c r="I443" s="2" t="s">
        <v>104</v>
      </c>
      <c r="J443" s="2" t="s">
        <v>1943</v>
      </c>
      <c r="K443" s="91" t="str">
        <f t="shared" si="52"/>
        <v>pdf</v>
      </c>
      <c r="L443" s="2" t="s">
        <v>1944</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1905</v>
      </c>
      <c r="AT443" s="50" t="s">
        <v>110</v>
      </c>
      <c r="AU443" s="12" t="s">
        <v>110</v>
      </c>
      <c r="AV443" s="12" t="s">
        <v>110</v>
      </c>
      <c r="AW443" s="54" t="s">
        <v>108</v>
      </c>
      <c r="AX443" s="50" t="s">
        <v>1606</v>
      </c>
      <c r="AY443" s="50" t="s">
        <v>110</v>
      </c>
      <c r="AZ443" s="54" t="s">
        <v>108</v>
      </c>
      <c r="BA443" s="104" t="s">
        <v>1945</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x14ac:dyDescent="0.25">
      <c r="A444" s="1" t="s">
        <v>1893</v>
      </c>
      <c r="B444" s="139" t="s">
        <v>232</v>
      </c>
      <c r="C444" s="7" t="s">
        <v>1537</v>
      </c>
      <c r="D444" t="s">
        <v>1946</v>
      </c>
      <c r="E444" s="2">
        <v>2004</v>
      </c>
      <c r="F444" s="2" t="s">
        <v>101</v>
      </c>
      <c r="G444" s="2" t="s">
        <v>1598</v>
      </c>
      <c r="H444" s="2" t="s">
        <v>103</v>
      </c>
      <c r="I444" s="2" t="s">
        <v>1539</v>
      </c>
      <c r="J444" s="2" t="s">
        <v>1947</v>
      </c>
      <c r="K444" s="91" t="str">
        <f t="shared" si="52"/>
        <v>pdf</v>
      </c>
      <c r="L444" s="2" t="s">
        <v>1948</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1905</v>
      </c>
      <c r="AT444" s="50" t="s">
        <v>110</v>
      </c>
      <c r="AU444" s="12" t="s">
        <v>110</v>
      </c>
      <c r="AV444" s="12" t="s">
        <v>110</v>
      </c>
      <c r="AW444" s="54" t="s">
        <v>108</v>
      </c>
      <c r="AX444" s="50" t="s">
        <v>1601</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x14ac:dyDescent="0.25">
      <c r="A445" s="1" t="s">
        <v>1893</v>
      </c>
      <c r="B445" s="139" t="s">
        <v>233</v>
      </c>
      <c r="C445" s="7" t="s">
        <v>1537</v>
      </c>
      <c r="D445" t="s">
        <v>1559</v>
      </c>
      <c r="E445" s="2">
        <v>2004</v>
      </c>
      <c r="F445" s="2" t="s">
        <v>101</v>
      </c>
      <c r="G445" s="2" t="s">
        <v>1598</v>
      </c>
      <c r="H445" s="2" t="s">
        <v>103</v>
      </c>
      <c r="I445" s="2" t="s">
        <v>1539</v>
      </c>
      <c r="J445" s="2" t="s">
        <v>1949</v>
      </c>
      <c r="K445" s="91" t="str">
        <f t="shared" si="52"/>
        <v>pdf</v>
      </c>
      <c r="L445" s="2" t="s">
        <v>1944</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1905</v>
      </c>
      <c r="AT445" s="50" t="s">
        <v>110</v>
      </c>
      <c r="AU445" s="12" t="s">
        <v>110</v>
      </c>
      <c r="AV445" s="12" t="s">
        <v>110</v>
      </c>
      <c r="AW445" s="54" t="s">
        <v>108</v>
      </c>
      <c r="AX445" s="50" t="s">
        <v>1606</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x14ac:dyDescent="0.25">
      <c r="A446" s="1" t="s">
        <v>1893</v>
      </c>
      <c r="B446" s="139" t="s">
        <v>242</v>
      </c>
      <c r="C446" s="7" t="s">
        <v>1894</v>
      </c>
      <c r="D446" t="s">
        <v>1950</v>
      </c>
      <c r="E446" s="2">
        <v>2003</v>
      </c>
      <c r="F446" s="2" t="s">
        <v>101</v>
      </c>
      <c r="G446" s="2" t="s">
        <v>1598</v>
      </c>
      <c r="H446" s="2" t="s">
        <v>103</v>
      </c>
      <c r="I446" s="2" t="s">
        <v>1539</v>
      </c>
      <c r="J446" s="2" t="s">
        <v>1951</v>
      </c>
      <c r="K446" s="91" t="str">
        <f t="shared" si="52"/>
        <v>pdf</v>
      </c>
      <c r="L446" s="2" t="s">
        <v>1952</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1937</v>
      </c>
      <c r="AT446" s="50" t="s">
        <v>110</v>
      </c>
      <c r="AU446" s="12" t="s">
        <v>110</v>
      </c>
      <c r="AV446" s="12" t="s">
        <v>110</v>
      </c>
      <c r="AW446" s="54" t="s">
        <v>108</v>
      </c>
      <c r="AX446" s="50" t="s">
        <v>1606</v>
      </c>
      <c r="AY446" s="50" t="s">
        <v>110</v>
      </c>
      <c r="AZ446" s="54" t="s">
        <v>108</v>
      </c>
      <c r="BA446" s="104" t="s">
        <v>1953</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x14ac:dyDescent="0.25">
      <c r="A447" s="1" t="s">
        <v>1893</v>
      </c>
      <c r="B447" s="139" t="s">
        <v>250</v>
      </c>
      <c r="C447" s="7" t="s">
        <v>1894</v>
      </c>
      <c r="D447" t="s">
        <v>1954</v>
      </c>
      <c r="E447" s="2">
        <v>2003</v>
      </c>
      <c r="F447" s="2" t="s">
        <v>101</v>
      </c>
      <c r="G447" s="2" t="s">
        <v>1598</v>
      </c>
      <c r="H447" s="2" t="s">
        <v>103</v>
      </c>
      <c r="I447" s="2" t="s">
        <v>1539</v>
      </c>
      <c r="J447" s="2" t="s">
        <v>1955</v>
      </c>
      <c r="K447" s="91" t="str">
        <f t="shared" si="52"/>
        <v>pdf</v>
      </c>
      <c r="L447" s="2" t="s">
        <v>1956</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1937</v>
      </c>
      <c r="AT447" s="50" t="s">
        <v>109</v>
      </c>
      <c r="AU447" s="12" t="s">
        <v>110</v>
      </c>
      <c r="AV447" s="12" t="s">
        <v>110</v>
      </c>
      <c r="AW447" s="54" t="s">
        <v>108</v>
      </c>
      <c r="AX447" s="50" t="s">
        <v>1606</v>
      </c>
      <c r="AY447" s="50" t="s">
        <v>110</v>
      </c>
      <c r="AZ447" s="54" t="s">
        <v>108</v>
      </c>
      <c r="BA447" s="104" t="s">
        <v>1957</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x14ac:dyDescent="0.25">
      <c r="A448" s="1" t="s">
        <v>1893</v>
      </c>
      <c r="B448" s="139" t="s">
        <v>256</v>
      </c>
      <c r="C448" s="7" t="s">
        <v>1894</v>
      </c>
      <c r="D448" t="s">
        <v>1954</v>
      </c>
      <c r="E448" s="2">
        <v>2003</v>
      </c>
      <c r="F448" s="2" t="s">
        <v>101</v>
      </c>
      <c r="G448" s="2" t="s">
        <v>1598</v>
      </c>
      <c r="H448" s="2" t="s">
        <v>103</v>
      </c>
      <c r="I448" s="2" t="s">
        <v>1539</v>
      </c>
      <c r="J448" s="2" t="s">
        <v>1955</v>
      </c>
      <c r="K448" s="91" t="str">
        <f t="shared" si="52"/>
        <v>pdf</v>
      </c>
      <c r="L448" s="2" t="s">
        <v>1956</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1937</v>
      </c>
      <c r="AT448" s="50" t="s">
        <v>110</v>
      </c>
      <c r="AU448" s="12" t="s">
        <v>110</v>
      </c>
      <c r="AV448" s="12" t="s">
        <v>110</v>
      </c>
      <c r="AW448" s="54" t="s">
        <v>108</v>
      </c>
      <c r="AX448" s="50" t="s">
        <v>1606</v>
      </c>
      <c r="AY448" s="50" t="s">
        <v>110</v>
      </c>
      <c r="AZ448" s="54" t="s">
        <v>108</v>
      </c>
      <c r="BA448" s="104" t="s">
        <v>1957</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x14ac:dyDescent="0.25">
      <c r="A449" s="1" t="s">
        <v>1893</v>
      </c>
      <c r="B449" s="139" t="s">
        <v>266</v>
      </c>
      <c r="C449" s="7" t="s">
        <v>1894</v>
      </c>
      <c r="D449" t="s">
        <v>1950</v>
      </c>
      <c r="E449" s="2">
        <v>2003</v>
      </c>
      <c r="F449" s="2" t="s">
        <v>101</v>
      </c>
      <c r="G449" s="2" t="s">
        <v>1598</v>
      </c>
      <c r="H449" s="2" t="s">
        <v>103</v>
      </c>
      <c r="I449" s="2" t="s">
        <v>1539</v>
      </c>
      <c r="J449" s="2" t="s">
        <v>1951</v>
      </c>
      <c r="K449" s="91" t="str">
        <f t="shared" si="52"/>
        <v>pdf</v>
      </c>
      <c r="L449" s="2" t="s">
        <v>1952</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1937</v>
      </c>
      <c r="AT449" s="50" t="s">
        <v>109</v>
      </c>
      <c r="AU449" s="12" t="s">
        <v>110</v>
      </c>
      <c r="AV449" s="12" t="s">
        <v>110</v>
      </c>
      <c r="AW449" s="54" t="s">
        <v>108</v>
      </c>
      <c r="AX449" s="50" t="s">
        <v>1606</v>
      </c>
      <c r="AY449" s="50" t="s">
        <v>110</v>
      </c>
      <c r="AZ449" s="54" t="s">
        <v>108</v>
      </c>
      <c r="BA449" s="104" t="s">
        <v>1953</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x14ac:dyDescent="0.25">
      <c r="A450" s="1" t="s">
        <v>1893</v>
      </c>
      <c r="B450" s="139" t="s">
        <v>273</v>
      </c>
      <c r="C450" s="7" t="s">
        <v>1537</v>
      </c>
      <c r="D450" t="s">
        <v>668</v>
      </c>
      <c r="E450" s="2">
        <v>2004</v>
      </c>
      <c r="F450" s="2" t="s">
        <v>101</v>
      </c>
      <c r="G450" s="2" t="s">
        <v>1598</v>
      </c>
      <c r="H450" s="2" t="s">
        <v>103</v>
      </c>
      <c r="I450" s="2" t="s">
        <v>1539</v>
      </c>
      <c r="J450" s="2" t="s">
        <v>1958</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1959</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1960</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x14ac:dyDescent="0.25">
      <c r="A451" s="1" t="s">
        <v>1893</v>
      </c>
      <c r="B451" s="139" t="s">
        <v>274</v>
      </c>
      <c r="C451" s="7" t="s">
        <v>1537</v>
      </c>
      <c r="D451" t="s">
        <v>1961</v>
      </c>
      <c r="E451" s="2">
        <v>2004</v>
      </c>
      <c r="F451" s="2" t="s">
        <v>101</v>
      </c>
      <c r="G451" s="2" t="s">
        <v>1598</v>
      </c>
      <c r="H451" s="2" t="s">
        <v>103</v>
      </c>
      <c r="I451" s="2" t="s">
        <v>104</v>
      </c>
      <c r="J451" s="2" t="s">
        <v>1962</v>
      </c>
      <c r="K451" s="91" t="str">
        <f t="shared" si="62"/>
        <v>pdf</v>
      </c>
      <c r="L451" s="2" t="s">
        <v>1963</v>
      </c>
      <c r="M451" s="91" t="str">
        <f t="shared" si="63"/>
        <v>pdf</v>
      </c>
      <c r="N451" s="2" t="s">
        <v>107</v>
      </c>
      <c r="O451" s="39" t="s">
        <v>108</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1960</v>
      </c>
      <c r="AT451" s="50" t="s">
        <v>110</v>
      </c>
      <c r="AU451" s="12" t="s">
        <v>110</v>
      </c>
      <c r="AV451" s="12" t="s">
        <v>110</v>
      </c>
      <c r="AW451" s="54" t="s">
        <v>108</v>
      </c>
      <c r="AX451" s="50" t="s">
        <v>110</v>
      </c>
      <c r="AY451" s="50" t="s">
        <v>110</v>
      </c>
      <c r="AZ451" s="54" t="s">
        <v>108</v>
      </c>
      <c r="BA451" s="104" t="s">
        <v>1964</v>
      </c>
      <c r="BB451" s="104" t="s">
        <v>1548</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x14ac:dyDescent="0.25">
      <c r="A452" s="1" t="s">
        <v>1893</v>
      </c>
      <c r="B452" s="139" t="s">
        <v>276</v>
      </c>
      <c r="C452" s="7" t="s">
        <v>1537</v>
      </c>
      <c r="D452" t="s">
        <v>201</v>
      </c>
      <c r="E452" s="2">
        <v>2004</v>
      </c>
      <c r="F452" s="2" t="s">
        <v>101</v>
      </c>
      <c r="G452" s="2" t="s">
        <v>1598</v>
      </c>
      <c r="H452" s="2" t="s">
        <v>103</v>
      </c>
      <c r="I452" s="2" t="s">
        <v>1539</v>
      </c>
      <c r="J452" s="2" t="s">
        <v>1965</v>
      </c>
      <c r="K452" s="91" t="str">
        <f t="shared" si="62"/>
        <v>pdf</v>
      </c>
      <c r="L452" s="2" t="s">
        <v>1966</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1905</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x14ac:dyDescent="0.25">
      <c r="A453" s="1" t="s">
        <v>1893</v>
      </c>
      <c r="B453" s="139" t="s">
        <v>277</v>
      </c>
      <c r="C453" s="7" t="s">
        <v>1537</v>
      </c>
      <c r="D453" t="s">
        <v>201</v>
      </c>
      <c r="E453" s="2">
        <v>2005</v>
      </c>
      <c r="F453" s="2" t="s">
        <v>101</v>
      </c>
      <c r="G453" s="2" t="s">
        <v>1598</v>
      </c>
      <c r="H453" s="2" t="s">
        <v>103</v>
      </c>
      <c r="I453" s="2" t="s">
        <v>1539</v>
      </c>
      <c r="J453" s="2" t="s">
        <v>1967</v>
      </c>
      <c r="K453" s="91" t="str">
        <f t="shared" si="62"/>
        <v>pdf</v>
      </c>
      <c r="L453" s="2" t="s">
        <v>1968</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1905</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x14ac:dyDescent="0.25">
      <c r="A454" s="1" t="s">
        <v>1893</v>
      </c>
      <c r="B454" s="139" t="s">
        <v>278</v>
      </c>
      <c r="C454" s="7" t="s">
        <v>1537</v>
      </c>
      <c r="D454" t="s">
        <v>668</v>
      </c>
      <c r="E454" s="2">
        <v>2005</v>
      </c>
      <c r="F454" s="2" t="s">
        <v>101</v>
      </c>
      <c r="G454" s="2" t="s">
        <v>576</v>
      </c>
      <c r="H454" s="2" t="s">
        <v>103</v>
      </c>
      <c r="I454" s="2" t="s">
        <v>104</v>
      </c>
      <c r="J454" s="2" t="s">
        <v>1969</v>
      </c>
      <c r="K454" s="91" t="str">
        <f t="shared" si="62"/>
        <v>pdf</v>
      </c>
      <c r="L454" s="2" t="s">
        <v>1970</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1960</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x14ac:dyDescent="0.25">
      <c r="A455" s="1" t="s">
        <v>1893</v>
      </c>
      <c r="B455" s="139" t="s">
        <v>279</v>
      </c>
      <c r="C455" s="7" t="s">
        <v>1894</v>
      </c>
      <c r="D455" t="s">
        <v>1971</v>
      </c>
      <c r="E455" s="2">
        <v>2009</v>
      </c>
      <c r="F455" s="2" t="s">
        <v>101</v>
      </c>
      <c r="G455" s="2" t="s">
        <v>576</v>
      </c>
      <c r="H455" s="2" t="s">
        <v>103</v>
      </c>
      <c r="I455" s="2" t="s">
        <v>104</v>
      </c>
      <c r="J455" s="2" t="s">
        <v>1972</v>
      </c>
      <c r="K455" s="91" t="str">
        <f t="shared" si="62"/>
        <v>pdf</v>
      </c>
      <c r="L455" s="2" t="s">
        <v>1973</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1974</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1937</v>
      </c>
      <c r="AT455" s="50" t="s">
        <v>109</v>
      </c>
      <c r="AU455" s="12" t="s">
        <v>110</v>
      </c>
      <c r="AV455" s="12" t="s">
        <v>110</v>
      </c>
      <c r="AW455" s="54" t="s">
        <v>108</v>
      </c>
      <c r="AX455" s="50" t="s">
        <v>1722</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x14ac:dyDescent="0.25">
      <c r="A456" s="1" t="s">
        <v>1893</v>
      </c>
      <c r="B456" s="139" t="s">
        <v>280</v>
      </c>
      <c r="C456" s="7" t="s">
        <v>1894</v>
      </c>
      <c r="D456" t="s">
        <v>1971</v>
      </c>
      <c r="E456" s="2">
        <v>2009</v>
      </c>
      <c r="F456" s="2" t="s">
        <v>101</v>
      </c>
      <c r="G456" s="2" t="s">
        <v>576</v>
      </c>
      <c r="H456" s="2" t="s">
        <v>103</v>
      </c>
      <c r="I456" s="2" t="s">
        <v>104</v>
      </c>
      <c r="J456" s="2" t="s">
        <v>1972</v>
      </c>
      <c r="K456" s="91" t="str">
        <f t="shared" si="62"/>
        <v>pdf</v>
      </c>
      <c r="L456" s="2" t="s">
        <v>1973</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1974</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1937</v>
      </c>
      <c r="AT456" s="50" t="s">
        <v>109</v>
      </c>
      <c r="AU456" s="12" t="s">
        <v>110</v>
      </c>
      <c r="AV456" s="12" t="s">
        <v>110</v>
      </c>
      <c r="AW456" s="54" t="s">
        <v>108</v>
      </c>
      <c r="AX456" s="50" t="s">
        <v>1722</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x14ac:dyDescent="0.25">
      <c r="A457" s="1" t="s">
        <v>1893</v>
      </c>
      <c r="B457" s="139" t="s">
        <v>281</v>
      </c>
      <c r="C457" s="7" t="s">
        <v>1894</v>
      </c>
      <c r="D457" t="s">
        <v>1143</v>
      </c>
      <c r="E457" s="2">
        <v>2005</v>
      </c>
      <c r="F457" s="2" t="s">
        <v>101</v>
      </c>
      <c r="G457" s="2" t="s">
        <v>1598</v>
      </c>
      <c r="H457" s="2" t="s">
        <v>103</v>
      </c>
      <c r="I457" s="2" t="s">
        <v>1539</v>
      </c>
      <c r="J457" s="2" t="s">
        <v>1975</v>
      </c>
      <c r="K457" s="91" t="str">
        <f t="shared" si="62"/>
        <v>pdf</v>
      </c>
      <c r="L457" s="2" t="s">
        <v>1976</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1937</v>
      </c>
      <c r="AT457" s="50" t="s">
        <v>110</v>
      </c>
      <c r="AU457" s="12" t="s">
        <v>110</v>
      </c>
      <c r="AV457" s="12" t="s">
        <v>110</v>
      </c>
      <c r="AW457" s="54" t="s">
        <v>108</v>
      </c>
      <c r="AX457" s="50" t="s">
        <v>1606</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x14ac:dyDescent="0.25">
      <c r="A458" s="1" t="s">
        <v>1893</v>
      </c>
      <c r="B458" s="139" t="s">
        <v>282</v>
      </c>
      <c r="C458" s="7" t="s">
        <v>1894</v>
      </c>
      <c r="D458" t="s">
        <v>1143</v>
      </c>
      <c r="E458" s="2">
        <v>2005</v>
      </c>
      <c r="F458" s="2" t="s">
        <v>101</v>
      </c>
      <c r="G458" s="2" t="s">
        <v>1598</v>
      </c>
      <c r="H458" s="2" t="s">
        <v>103</v>
      </c>
      <c r="I458" s="2" t="s">
        <v>1539</v>
      </c>
      <c r="J458" s="2" t="s">
        <v>1975</v>
      </c>
      <c r="K458" s="91" t="str">
        <f t="shared" si="62"/>
        <v>pdf</v>
      </c>
      <c r="L458" s="2" t="s">
        <v>1976</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1937</v>
      </c>
      <c r="AT458" s="50" t="s">
        <v>110</v>
      </c>
      <c r="AU458" s="12" t="s">
        <v>110</v>
      </c>
      <c r="AV458" s="12" t="s">
        <v>110</v>
      </c>
      <c r="AW458" s="54" t="s">
        <v>108</v>
      </c>
      <c r="AX458" s="50" t="s">
        <v>1606</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x14ac:dyDescent="0.25">
      <c r="A459" s="1" t="s">
        <v>1893</v>
      </c>
      <c r="B459" s="139" t="s">
        <v>283</v>
      </c>
      <c r="C459" s="7" t="s">
        <v>1537</v>
      </c>
      <c r="D459" t="s">
        <v>1459</v>
      </c>
      <c r="E459" s="2">
        <v>2007</v>
      </c>
      <c r="F459" s="2" t="s">
        <v>101</v>
      </c>
      <c r="G459" s="2" t="s">
        <v>576</v>
      </c>
      <c r="H459" s="2" t="s">
        <v>103</v>
      </c>
      <c r="I459" s="2" t="s">
        <v>104</v>
      </c>
      <c r="J459" s="2" t="s">
        <v>1977</v>
      </c>
      <c r="K459" s="91" t="str">
        <f t="shared" si="62"/>
        <v>pdf</v>
      </c>
      <c r="L459" s="2" t="s">
        <v>1978</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1905</v>
      </c>
      <c r="AT459" s="50" t="s">
        <v>110</v>
      </c>
      <c r="AU459" s="12" t="s">
        <v>110</v>
      </c>
      <c r="AV459" s="12" t="s">
        <v>110</v>
      </c>
      <c r="AW459" s="54" t="s">
        <v>108</v>
      </c>
      <c r="AX459" s="50" t="s">
        <v>1690</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x14ac:dyDescent="0.25">
      <c r="A460" s="1" t="s">
        <v>1893</v>
      </c>
      <c r="B460" s="139" t="s">
        <v>292</v>
      </c>
      <c r="C460" s="7" t="s">
        <v>1537</v>
      </c>
      <c r="D460" t="s">
        <v>711</v>
      </c>
      <c r="E460" s="2">
        <v>2006</v>
      </c>
      <c r="F460" s="2" t="s">
        <v>101</v>
      </c>
      <c r="G460" s="2" t="s">
        <v>576</v>
      </c>
      <c r="H460" s="2" t="s">
        <v>103</v>
      </c>
      <c r="I460" s="2" t="s">
        <v>104</v>
      </c>
      <c r="J460" s="2" t="s">
        <v>1979</v>
      </c>
      <c r="K460" s="91" t="str">
        <f t="shared" si="62"/>
        <v>pdf</v>
      </c>
      <c r="L460" s="2" t="s">
        <v>1980</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1905</v>
      </c>
      <c r="AT460" s="50" t="s">
        <v>110</v>
      </c>
      <c r="AU460" s="12" t="s">
        <v>110</v>
      </c>
      <c r="AV460" s="12" t="s">
        <v>110</v>
      </c>
      <c r="AW460" s="54" t="s">
        <v>108</v>
      </c>
      <c r="AX460" s="50" t="s">
        <v>1722</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x14ac:dyDescent="0.25">
      <c r="A461" s="1" t="s">
        <v>1893</v>
      </c>
      <c r="B461" s="139" t="s">
        <v>293</v>
      </c>
      <c r="C461" s="7" t="s">
        <v>1537</v>
      </c>
      <c r="D461" t="s">
        <v>1981</v>
      </c>
      <c r="E461" s="2">
        <v>2006</v>
      </c>
      <c r="F461" s="2" t="s">
        <v>101</v>
      </c>
      <c r="G461" s="2" t="s">
        <v>576</v>
      </c>
      <c r="H461" s="2" t="s">
        <v>103</v>
      </c>
      <c r="I461" s="2" t="s">
        <v>104</v>
      </c>
      <c r="J461" s="2" t="s">
        <v>1982</v>
      </c>
      <c r="K461" s="91" t="str">
        <f t="shared" si="62"/>
        <v>pdf</v>
      </c>
      <c r="L461" s="2" t="s">
        <v>1983</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1960</v>
      </c>
      <c r="AT461" s="50" t="s">
        <v>110</v>
      </c>
      <c r="AU461" s="12" t="s">
        <v>110</v>
      </c>
      <c r="AV461" s="12" t="s">
        <v>110</v>
      </c>
      <c r="AW461" s="54" t="s">
        <v>108</v>
      </c>
      <c r="AX461" s="50" t="s">
        <v>1722</v>
      </c>
      <c r="AY461" s="50" t="s">
        <v>110</v>
      </c>
      <c r="AZ461" s="54" t="s">
        <v>108</v>
      </c>
      <c r="BA461" s="104" t="s">
        <v>1240</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x14ac:dyDescent="0.25">
      <c r="A462" s="1" t="s">
        <v>1893</v>
      </c>
      <c r="B462" s="139" t="s">
        <v>294</v>
      </c>
      <c r="C462" s="7" t="s">
        <v>1537</v>
      </c>
      <c r="D462" t="s">
        <v>1984</v>
      </c>
      <c r="E462" s="2">
        <v>2007</v>
      </c>
      <c r="F462" s="2" t="s">
        <v>101</v>
      </c>
      <c r="G462" s="2" t="s">
        <v>576</v>
      </c>
      <c r="H462" s="2" t="s">
        <v>103</v>
      </c>
      <c r="I462" s="2" t="s">
        <v>104</v>
      </c>
      <c r="J462" s="2" t="s">
        <v>1985</v>
      </c>
      <c r="K462" s="91" t="str">
        <f t="shared" si="62"/>
        <v>pdf</v>
      </c>
      <c r="L462" s="2" t="s">
        <v>1986</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1905</v>
      </c>
      <c r="AT462" s="50" t="s">
        <v>1987</v>
      </c>
      <c r="AU462" s="12" t="s">
        <v>110</v>
      </c>
      <c r="AV462" s="12" t="s">
        <v>110</v>
      </c>
      <c r="AW462" s="54" t="s">
        <v>108</v>
      </c>
      <c r="AX462" s="50" t="s">
        <v>1722</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x14ac:dyDescent="0.25">
      <c r="A463" s="1" t="s">
        <v>1893</v>
      </c>
      <c r="B463" s="139" t="s">
        <v>295</v>
      </c>
      <c r="C463" s="7" t="s">
        <v>1537</v>
      </c>
      <c r="D463" t="s">
        <v>1988</v>
      </c>
      <c r="E463" s="2">
        <v>2007</v>
      </c>
      <c r="F463" s="2" t="s">
        <v>101</v>
      </c>
      <c r="G463" s="2" t="s">
        <v>576</v>
      </c>
      <c r="H463" s="2" t="s">
        <v>103</v>
      </c>
      <c r="I463" s="2" t="s">
        <v>104</v>
      </c>
      <c r="J463" s="2" t="s">
        <v>1989</v>
      </c>
      <c r="K463" s="91" t="str">
        <f t="shared" si="62"/>
        <v>pdf</v>
      </c>
      <c r="L463" s="2" t="s">
        <v>1990</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1960</v>
      </c>
      <c r="AT463" s="50" t="s">
        <v>110</v>
      </c>
      <c r="AU463" s="12" t="s">
        <v>110</v>
      </c>
      <c r="AV463" s="12" t="s">
        <v>110</v>
      </c>
      <c r="AW463" s="54" t="s">
        <v>108</v>
      </c>
      <c r="AX463" s="50" t="s">
        <v>1722</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x14ac:dyDescent="0.25">
      <c r="A464" s="1" t="s">
        <v>1893</v>
      </c>
      <c r="B464" s="139" t="s">
        <v>296</v>
      </c>
      <c r="C464" s="7" t="s">
        <v>1894</v>
      </c>
      <c r="D464" t="s">
        <v>633</v>
      </c>
      <c r="E464" s="2">
        <v>2007</v>
      </c>
      <c r="F464" s="2" t="s">
        <v>101</v>
      </c>
      <c r="G464" s="2" t="s">
        <v>576</v>
      </c>
      <c r="H464" s="2" t="s">
        <v>103</v>
      </c>
      <c r="I464" s="2" t="s">
        <v>104</v>
      </c>
      <c r="J464" s="2" t="s">
        <v>1991</v>
      </c>
      <c r="K464" s="91" t="str">
        <f t="shared" si="62"/>
        <v>pdf</v>
      </c>
      <c r="L464" s="2" t="s">
        <v>1992</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1937</v>
      </c>
      <c r="AT464" s="50" t="s">
        <v>109</v>
      </c>
      <c r="AU464" s="12" t="s">
        <v>110</v>
      </c>
      <c r="AV464" s="12" t="s">
        <v>110</v>
      </c>
      <c r="AW464" s="54" t="s">
        <v>108</v>
      </c>
      <c r="AX464" s="50" t="s">
        <v>1601</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x14ac:dyDescent="0.25">
      <c r="A465" s="1" t="s">
        <v>1893</v>
      </c>
      <c r="B465" s="139" t="s">
        <v>297</v>
      </c>
      <c r="C465" s="7" t="s">
        <v>1894</v>
      </c>
      <c r="D465" t="s">
        <v>633</v>
      </c>
      <c r="E465" s="2">
        <v>2007</v>
      </c>
      <c r="F465" s="2" t="s">
        <v>101</v>
      </c>
      <c r="G465" s="2" t="s">
        <v>576</v>
      </c>
      <c r="H465" s="2" t="s">
        <v>103</v>
      </c>
      <c r="I465" s="2" t="s">
        <v>104</v>
      </c>
      <c r="J465" s="2" t="s">
        <v>1991</v>
      </c>
      <c r="K465" s="91" t="str">
        <f t="shared" si="62"/>
        <v>pdf</v>
      </c>
      <c r="L465" s="2" t="s">
        <v>1992</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1937</v>
      </c>
      <c r="AT465" s="50" t="s">
        <v>109</v>
      </c>
      <c r="AU465" s="12" t="s">
        <v>110</v>
      </c>
      <c r="AV465" s="12" t="s">
        <v>110</v>
      </c>
      <c r="AW465" s="54" t="s">
        <v>108</v>
      </c>
      <c r="AX465" s="50" t="s">
        <v>1601</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x14ac:dyDescent="0.25">
      <c r="A466" s="1" t="s">
        <v>1893</v>
      </c>
      <c r="B466" s="139" t="s">
        <v>299</v>
      </c>
      <c r="C466" s="7" t="s">
        <v>1894</v>
      </c>
      <c r="D466" t="s">
        <v>633</v>
      </c>
      <c r="E466" s="2">
        <v>2007</v>
      </c>
      <c r="F466" s="2" t="s">
        <v>101</v>
      </c>
      <c r="G466" s="2" t="s">
        <v>576</v>
      </c>
      <c r="H466" s="2" t="s">
        <v>103</v>
      </c>
      <c r="I466" s="2" t="s">
        <v>104</v>
      </c>
      <c r="J466" s="2" t="s">
        <v>1993</v>
      </c>
      <c r="K466" s="91" t="str">
        <f t="shared" si="62"/>
        <v>pdf</v>
      </c>
      <c r="L466" s="2" t="s">
        <v>1992</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1937</v>
      </c>
      <c r="AT466" s="50" t="s">
        <v>110</v>
      </c>
      <c r="AU466" s="12" t="s">
        <v>110</v>
      </c>
      <c r="AV466" s="12" t="s">
        <v>110</v>
      </c>
      <c r="AW466" s="54" t="s">
        <v>108</v>
      </c>
      <c r="AX466" s="50" t="s">
        <v>1601</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x14ac:dyDescent="0.25">
      <c r="A467" s="1" t="s">
        <v>1893</v>
      </c>
      <c r="B467" s="139" t="s">
        <v>300</v>
      </c>
      <c r="C467" s="7" t="s">
        <v>1894</v>
      </c>
      <c r="D467" t="s">
        <v>633</v>
      </c>
      <c r="E467" s="2">
        <v>2007</v>
      </c>
      <c r="F467" s="2" t="s">
        <v>101</v>
      </c>
      <c r="G467" s="2" t="s">
        <v>576</v>
      </c>
      <c r="H467" s="2" t="s">
        <v>103</v>
      </c>
      <c r="I467" s="2" t="s">
        <v>104</v>
      </c>
      <c r="J467" s="2" t="s">
        <v>1993</v>
      </c>
      <c r="K467" s="91" t="str">
        <f t="shared" si="62"/>
        <v>pdf</v>
      </c>
      <c r="L467" s="2" t="s">
        <v>1992</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1937</v>
      </c>
      <c r="AT467" s="50" t="s">
        <v>110</v>
      </c>
      <c r="AU467" s="12" t="s">
        <v>110</v>
      </c>
      <c r="AV467" s="12" t="s">
        <v>110</v>
      </c>
      <c r="AW467" s="54" t="s">
        <v>108</v>
      </c>
      <c r="AX467" s="50" t="s">
        <v>1601</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x14ac:dyDescent="0.25">
      <c r="A468" s="1" t="s">
        <v>1893</v>
      </c>
      <c r="B468" s="139" t="s">
        <v>301</v>
      </c>
      <c r="C468" s="7" t="s">
        <v>1537</v>
      </c>
      <c r="D468" t="s">
        <v>1994</v>
      </c>
      <c r="E468" s="2">
        <v>2007</v>
      </c>
      <c r="F468" s="2" t="s">
        <v>101</v>
      </c>
      <c r="G468" s="2" t="s">
        <v>576</v>
      </c>
      <c r="H468" s="2" t="s">
        <v>103</v>
      </c>
      <c r="I468" s="2" t="s">
        <v>104</v>
      </c>
      <c r="J468" s="2" t="s">
        <v>1995</v>
      </c>
      <c r="K468" s="91" t="str">
        <f t="shared" si="62"/>
        <v>pdf</v>
      </c>
      <c r="L468" s="2" t="s">
        <v>1983</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1960</v>
      </c>
      <c r="AT468" s="50" t="s">
        <v>110</v>
      </c>
      <c r="AU468" s="12" t="s">
        <v>110</v>
      </c>
      <c r="AV468" s="12" t="s">
        <v>110</v>
      </c>
      <c r="AW468" s="54" t="s">
        <v>108</v>
      </c>
      <c r="AX468" s="50" t="s">
        <v>1722</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x14ac:dyDescent="0.25">
      <c r="A469" s="1" t="s">
        <v>1893</v>
      </c>
      <c r="B469" s="139" t="s">
        <v>302</v>
      </c>
      <c r="C469" s="7" t="s">
        <v>1537</v>
      </c>
      <c r="D469" t="s">
        <v>158</v>
      </c>
      <c r="E469" s="2">
        <v>2009</v>
      </c>
      <c r="F469" s="2" t="s">
        <v>101</v>
      </c>
      <c r="G469" s="2" t="s">
        <v>576</v>
      </c>
      <c r="H469" s="2" t="s">
        <v>103</v>
      </c>
      <c r="I469" s="2" t="s">
        <v>104</v>
      </c>
      <c r="J469" s="2" t="s">
        <v>1996</v>
      </c>
      <c r="K469" s="91" t="str">
        <f t="shared" si="62"/>
        <v>pdf</v>
      </c>
      <c r="L469" s="2" t="s">
        <v>1997</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1960</v>
      </c>
      <c r="AT469" s="50" t="s">
        <v>110</v>
      </c>
      <c r="AU469" s="12" t="s">
        <v>110</v>
      </c>
      <c r="AV469" s="12" t="s">
        <v>110</v>
      </c>
      <c r="AW469" s="54" t="s">
        <v>108</v>
      </c>
      <c r="AX469" s="50" t="s">
        <v>1690</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x14ac:dyDescent="0.25">
      <c r="A470" s="1" t="s">
        <v>1893</v>
      </c>
      <c r="B470" s="139" t="s">
        <v>307</v>
      </c>
      <c r="C470" s="7" t="s">
        <v>1537</v>
      </c>
      <c r="D470" t="s">
        <v>711</v>
      </c>
      <c r="E470" s="2">
        <v>2008</v>
      </c>
      <c r="F470" s="2" t="s">
        <v>101</v>
      </c>
      <c r="G470" s="2" t="s">
        <v>576</v>
      </c>
      <c r="H470" s="2" t="s">
        <v>103</v>
      </c>
      <c r="I470" s="2" t="s">
        <v>104</v>
      </c>
      <c r="J470" s="2" t="s">
        <v>1998</v>
      </c>
      <c r="K470" s="91" t="str">
        <f t="shared" si="62"/>
        <v>pdf</v>
      </c>
      <c r="L470" s="2" t="s">
        <v>1999</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1905</v>
      </c>
      <c r="AT470" s="50" t="s">
        <v>110</v>
      </c>
      <c r="AU470" s="12" t="s">
        <v>110</v>
      </c>
      <c r="AV470" s="12" t="s">
        <v>110</v>
      </c>
      <c r="AW470" s="54" t="s">
        <v>108</v>
      </c>
      <c r="AX470" s="50" t="s">
        <v>2000</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x14ac:dyDescent="0.25">
      <c r="A471" s="1" t="s">
        <v>1893</v>
      </c>
      <c r="B471" s="139" t="s">
        <v>315</v>
      </c>
      <c r="C471" s="7" t="s">
        <v>1537</v>
      </c>
      <c r="D471" t="s">
        <v>2001</v>
      </c>
      <c r="E471" s="2">
        <v>2010</v>
      </c>
      <c r="F471" s="2" t="s">
        <v>101</v>
      </c>
      <c r="G471" s="2" t="s">
        <v>576</v>
      </c>
      <c r="H471" s="2" t="s">
        <v>103</v>
      </c>
      <c r="I471" s="2" t="s">
        <v>104</v>
      </c>
      <c r="J471" s="2" t="s">
        <v>2002</v>
      </c>
      <c r="K471" s="91" t="str">
        <f t="shared" si="62"/>
        <v>pdf</v>
      </c>
      <c r="L471" s="2" t="s">
        <v>1997</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1960</v>
      </c>
      <c r="AT471" s="50" t="s">
        <v>110</v>
      </c>
      <c r="AU471" s="12" t="s">
        <v>110</v>
      </c>
      <c r="AV471" s="12" t="s">
        <v>110</v>
      </c>
      <c r="AW471" s="54" t="s">
        <v>108</v>
      </c>
      <c r="AX471" s="50" t="s">
        <v>1690</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x14ac:dyDescent="0.25">
      <c r="A472" s="1" t="s">
        <v>1893</v>
      </c>
      <c r="B472" s="139" t="s">
        <v>323</v>
      </c>
      <c r="C472" s="7" t="s">
        <v>1537</v>
      </c>
      <c r="D472" t="s">
        <v>2003</v>
      </c>
      <c r="E472" s="2">
        <v>2012</v>
      </c>
      <c r="F472" s="2" t="s">
        <v>101</v>
      </c>
      <c r="G472" s="2" t="s">
        <v>576</v>
      </c>
      <c r="H472" s="2" t="s">
        <v>103</v>
      </c>
      <c r="I472" s="2" t="s">
        <v>104</v>
      </c>
      <c r="J472" s="2" t="s">
        <v>2004</v>
      </c>
      <c r="K472" s="91" t="str">
        <f t="shared" si="62"/>
        <v>pdf</v>
      </c>
      <c r="L472" s="2" t="s">
        <v>1990</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1905</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x14ac:dyDescent="0.25">
      <c r="A473" s="1" t="s">
        <v>1893</v>
      </c>
      <c r="B473" s="139" t="s">
        <v>324</v>
      </c>
      <c r="C473" s="7" t="s">
        <v>1894</v>
      </c>
      <c r="D473" t="s">
        <v>721</v>
      </c>
      <c r="E473" s="2">
        <v>2008</v>
      </c>
      <c r="F473" s="2" t="s">
        <v>101</v>
      </c>
      <c r="G473" s="2" t="s">
        <v>576</v>
      </c>
      <c r="H473" s="2" t="s">
        <v>103</v>
      </c>
      <c r="I473" s="2" t="s">
        <v>104</v>
      </c>
      <c r="J473" s="2" t="s">
        <v>2005</v>
      </c>
      <c r="K473" s="91" t="str">
        <f t="shared" si="62"/>
        <v>pdf</v>
      </c>
      <c r="L473" s="2" t="s">
        <v>2006</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1937</v>
      </c>
      <c r="AT473" s="50" t="s">
        <v>110</v>
      </c>
      <c r="AU473" s="12" t="s">
        <v>110</v>
      </c>
      <c r="AV473" s="12" t="s">
        <v>110</v>
      </c>
      <c r="AW473" s="54" t="s">
        <v>108</v>
      </c>
      <c r="AX473" s="50" t="s">
        <v>1690</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x14ac:dyDescent="0.25">
      <c r="A474" s="1" t="s">
        <v>1893</v>
      </c>
      <c r="B474" s="139" t="s">
        <v>325</v>
      </c>
      <c r="C474" s="7" t="s">
        <v>1894</v>
      </c>
      <c r="D474" t="s">
        <v>721</v>
      </c>
      <c r="E474" s="2">
        <v>2008</v>
      </c>
      <c r="F474" s="2" t="s">
        <v>101</v>
      </c>
      <c r="G474" s="2" t="s">
        <v>576</v>
      </c>
      <c r="H474" s="2" t="s">
        <v>103</v>
      </c>
      <c r="I474" s="2" t="s">
        <v>104</v>
      </c>
      <c r="J474" s="2" t="s">
        <v>2005</v>
      </c>
      <c r="K474" s="91" t="str">
        <f t="shared" si="62"/>
        <v>pdf</v>
      </c>
      <c r="L474" s="2" t="s">
        <v>2006</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1937</v>
      </c>
      <c r="AT474" s="50" t="s">
        <v>110</v>
      </c>
      <c r="AU474" s="12" t="s">
        <v>110</v>
      </c>
      <c r="AV474" s="12" t="s">
        <v>110</v>
      </c>
      <c r="AW474" s="54" t="s">
        <v>108</v>
      </c>
      <c r="AX474" s="50" t="s">
        <v>1690</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x14ac:dyDescent="0.25">
      <c r="A475" s="1" t="s">
        <v>1893</v>
      </c>
      <c r="B475" s="139" t="s">
        <v>326</v>
      </c>
      <c r="C475" s="7" t="s">
        <v>1537</v>
      </c>
      <c r="D475" t="s">
        <v>2007</v>
      </c>
      <c r="E475" s="2">
        <v>2013</v>
      </c>
      <c r="F475" s="2" t="s">
        <v>101</v>
      </c>
      <c r="G475" s="2" t="s">
        <v>576</v>
      </c>
      <c r="H475" s="2" t="s">
        <v>103</v>
      </c>
      <c r="I475" s="2" t="s">
        <v>104</v>
      </c>
      <c r="J475" s="2" t="s">
        <v>2008</v>
      </c>
      <c r="K475" s="91" t="str">
        <f t="shared" si="62"/>
        <v>pdf</v>
      </c>
      <c r="L475" s="2" t="s">
        <v>1983</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1960</v>
      </c>
      <c r="AT475" s="50" t="s">
        <v>110</v>
      </c>
      <c r="AU475" s="12" t="s">
        <v>110</v>
      </c>
      <c r="AV475" s="12" t="s">
        <v>110</v>
      </c>
      <c r="AW475" s="54" t="s">
        <v>108</v>
      </c>
      <c r="AX475" s="50" t="s">
        <v>155</v>
      </c>
      <c r="AY475" s="50" t="s">
        <v>110</v>
      </c>
      <c r="AZ475" s="54" t="s">
        <v>108</v>
      </c>
      <c r="BA475" s="104" t="s">
        <v>2009</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1960</v>
      </c>
      <c r="CP475" s="64" t="str">
        <f>TabelladatiSinottico[[#This Row],[Serial_Number]]</f>
        <v>K41x.049</v>
      </c>
      <c r="CQ475" s="50" t="str">
        <f>TabelladatiSinottico[[#This Row],[Customer]]</f>
        <v>MARIE FRERES</v>
      </c>
      <c r="CR475" s="54">
        <f t="shared" si="67"/>
        <v>474</v>
      </c>
      <c r="CS475" s="64" t="s">
        <v>108</v>
      </c>
    </row>
    <row r="476" spans="1:97" ht="21.75" customHeight="1" x14ac:dyDescent="0.25">
      <c r="A476" s="1" t="s">
        <v>1893</v>
      </c>
      <c r="B476" s="139" t="s">
        <v>335</v>
      </c>
      <c r="C476" s="7" t="s">
        <v>1537</v>
      </c>
      <c r="D476" t="s">
        <v>1459</v>
      </c>
      <c r="E476" s="2">
        <v>2013</v>
      </c>
      <c r="F476" s="2" t="s">
        <v>101</v>
      </c>
      <c r="G476" s="2" t="s">
        <v>576</v>
      </c>
      <c r="H476" s="2" t="s">
        <v>103</v>
      </c>
      <c r="I476" s="2" t="s">
        <v>104</v>
      </c>
      <c r="J476" s="2" t="s">
        <v>2010</v>
      </c>
      <c r="K476" s="91" t="str">
        <f t="shared" si="62"/>
        <v>pdf</v>
      </c>
      <c r="L476" s="2" t="s">
        <v>2011</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1905</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1905</v>
      </c>
      <c r="CP476" s="64" t="str">
        <f>TabelladatiSinottico[[#This Row],[Serial_Number]]</f>
        <v>K41x.050</v>
      </c>
      <c r="CQ476" s="50" t="str">
        <f>TabelladatiSinottico[[#This Row],[Customer]]</f>
        <v>LMA Srl</v>
      </c>
      <c r="CR476" s="54">
        <f t="shared" si="67"/>
        <v>475</v>
      </c>
      <c r="CS476" s="64" t="s">
        <v>108</v>
      </c>
    </row>
    <row r="477" spans="1:97" ht="21.75" customHeight="1" x14ac:dyDescent="0.25">
      <c r="A477" s="1" t="s">
        <v>1893</v>
      </c>
      <c r="B477" s="139" t="s">
        <v>346</v>
      </c>
      <c r="C477" s="7" t="s">
        <v>1537</v>
      </c>
      <c r="D477" t="s">
        <v>1942</v>
      </c>
      <c r="E477" s="2">
        <v>2013</v>
      </c>
      <c r="F477" s="2" t="s">
        <v>101</v>
      </c>
      <c r="G477" s="2" t="s">
        <v>576</v>
      </c>
      <c r="H477" s="2" t="s">
        <v>103</v>
      </c>
      <c r="I477" s="2" t="s">
        <v>104</v>
      </c>
      <c r="J477" s="2" t="s">
        <v>2012</v>
      </c>
      <c r="K477" s="91" t="str">
        <f t="shared" si="62"/>
        <v>pdf</v>
      </c>
      <c r="L477" s="2" t="s">
        <v>1999</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1905</v>
      </c>
      <c r="AT477" s="50" t="s">
        <v>110</v>
      </c>
      <c r="AU477" s="12" t="s">
        <v>110</v>
      </c>
      <c r="AV477" s="12" t="s">
        <v>110</v>
      </c>
      <c r="AW477" s="54" t="s">
        <v>108</v>
      </c>
      <c r="AX477" s="50" t="s">
        <v>110</v>
      </c>
      <c r="AY477" s="50" t="s">
        <v>110</v>
      </c>
      <c r="AZ477" s="54" t="s">
        <v>108</v>
      </c>
      <c r="BA477" s="104" t="s">
        <v>2013</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1905</v>
      </c>
      <c r="CP477" s="64" t="str">
        <f>TabelladatiSinottico[[#This Row],[Serial_Number]]</f>
        <v>K41x.051</v>
      </c>
      <c r="CQ477" s="50" t="str">
        <f>TabelladatiSinottico[[#This Row],[Customer]]</f>
        <v>INDUSTRIA DE MATRIZES BELGA Ltda</v>
      </c>
      <c r="CR477" s="54">
        <f t="shared" si="67"/>
        <v>476</v>
      </c>
      <c r="CS477" s="64" t="s">
        <v>108</v>
      </c>
    </row>
    <row r="478" spans="1:97" ht="21.75" customHeight="1" x14ac:dyDescent="0.25">
      <c r="A478" s="1" t="s">
        <v>1893</v>
      </c>
      <c r="B478" s="139" t="s">
        <v>349</v>
      </c>
      <c r="C478" s="7" t="s">
        <v>1537</v>
      </c>
      <c r="D478" t="s">
        <v>2014</v>
      </c>
      <c r="E478" s="2">
        <v>2014</v>
      </c>
      <c r="F478" s="2" t="s">
        <v>101</v>
      </c>
      <c r="G478" s="2" t="s">
        <v>576</v>
      </c>
      <c r="H478" s="2" t="s">
        <v>103</v>
      </c>
      <c r="I478" s="2" t="s">
        <v>104</v>
      </c>
      <c r="J478" s="2" t="s">
        <v>2015</v>
      </c>
      <c r="K478" s="91" t="str">
        <f t="shared" si="62"/>
        <v>pdf</v>
      </c>
      <c r="L478" s="2" t="s">
        <v>2016</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1905</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1905</v>
      </c>
      <c r="CP478" s="64" t="str">
        <f>TabelladatiSinottico[[#This Row],[Serial_Number]]</f>
        <v>K41x.052</v>
      </c>
      <c r="CQ478" s="50" t="str">
        <f>TabelladatiSinottico[[#This Row],[Customer]]</f>
        <v>S.A.S.  SIMOP  MOULES INDUSTRIELLES</v>
      </c>
      <c r="CR478" s="54">
        <f t="shared" si="67"/>
        <v>477</v>
      </c>
      <c r="CS478" s="64" t="s">
        <v>108</v>
      </c>
    </row>
    <row r="479" spans="1:97" ht="21.75" customHeight="1" x14ac:dyDescent="0.25">
      <c r="A479" s="1" t="s">
        <v>1893</v>
      </c>
      <c r="B479" s="139" t="s">
        <v>360</v>
      </c>
      <c r="C479" s="7" t="s">
        <v>1537</v>
      </c>
      <c r="D479" t="s">
        <v>2017</v>
      </c>
      <c r="E479" s="2">
        <v>2013</v>
      </c>
      <c r="F479" s="2" t="s">
        <v>101</v>
      </c>
      <c r="G479" s="10" t="s">
        <v>2018</v>
      </c>
      <c r="H479" s="2" t="s">
        <v>917</v>
      </c>
      <c r="I479" s="10" t="s">
        <v>224</v>
      </c>
      <c r="J479" s="2" t="s">
        <v>2019</v>
      </c>
      <c r="K479" s="91" t="str">
        <f t="shared" si="62"/>
        <v>pdf</v>
      </c>
      <c r="L479" s="2" t="s">
        <v>2020</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2021</v>
      </c>
      <c r="AE479" s="2" t="s">
        <v>149</v>
      </c>
      <c r="AF479" s="61" t="s">
        <v>2022</v>
      </c>
      <c r="AG479" s="10" t="s">
        <v>2023</v>
      </c>
      <c r="AH479" s="10"/>
      <c r="AI479" s="10" t="s">
        <v>2024</v>
      </c>
      <c r="AJ479" s="10" t="s">
        <v>2025</v>
      </c>
      <c r="AL479" s="2" t="s">
        <v>108</v>
      </c>
      <c r="AM479" s="2" t="str">
        <f t="shared" si="68"/>
        <v/>
      </c>
      <c r="AN479" s="14" t="str">
        <f t="shared" si="66"/>
        <v>Folder</v>
      </c>
      <c r="AO479" s="15">
        <v>0</v>
      </c>
      <c r="AQ479" s="54" t="s">
        <v>108</v>
      </c>
      <c r="AR479" s="50" t="str">
        <f t="shared" si="64"/>
        <v>K41x.053</v>
      </c>
      <c r="AS479" s="50" t="s">
        <v>1960</v>
      </c>
      <c r="AT479" s="50" t="s">
        <v>110</v>
      </c>
      <c r="AU479" s="12" t="s">
        <v>110</v>
      </c>
      <c r="AV479" s="12" t="s">
        <v>110</v>
      </c>
      <c r="AW479" s="54" t="s">
        <v>108</v>
      </c>
      <c r="AX479" s="50" t="s">
        <v>110</v>
      </c>
      <c r="AY479" s="50" t="s">
        <v>110</v>
      </c>
      <c r="AZ479" s="54" t="s">
        <v>108</v>
      </c>
      <c r="BA479" s="104" t="s">
        <v>2026</v>
      </c>
      <c r="BB479" s="104" t="s">
        <v>194</v>
      </c>
      <c r="BC479" s="12" t="s">
        <v>101</v>
      </c>
      <c r="BD479" s="54" t="s">
        <v>108</v>
      </c>
      <c r="BE479" s="12" t="s">
        <v>2018</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1960</v>
      </c>
      <c r="CP479" s="64" t="str">
        <f>TabelladatiSinottico[[#This Row],[Serial_Number]]</f>
        <v>K41x.053</v>
      </c>
      <c r="CQ479" s="50" t="str">
        <f>TabelladatiSinottico[[#This Row],[Customer]]</f>
        <v>MERSEN USA GREENVILLE-MI. CORP.</v>
      </c>
      <c r="CR479" s="54">
        <f t="shared" si="67"/>
        <v>478</v>
      </c>
      <c r="CS479" s="64" t="s">
        <v>108</v>
      </c>
    </row>
    <row r="480" spans="1:97" ht="21.75" customHeight="1" x14ac:dyDescent="0.25">
      <c r="A480" s="1" t="s">
        <v>1893</v>
      </c>
      <c r="B480" s="139" t="s">
        <v>362</v>
      </c>
      <c r="C480" s="7" t="s">
        <v>1537</v>
      </c>
      <c r="D480" t="s">
        <v>950</v>
      </c>
      <c r="E480" s="2">
        <v>2014</v>
      </c>
      <c r="F480" s="2" t="s">
        <v>101</v>
      </c>
      <c r="G480" s="2" t="s">
        <v>576</v>
      </c>
      <c r="H480" s="2" t="s">
        <v>103</v>
      </c>
      <c r="I480" s="2" t="s">
        <v>104</v>
      </c>
      <c r="J480" s="2" t="s">
        <v>2027</v>
      </c>
      <c r="K480" s="91" t="str">
        <f t="shared" si="62"/>
        <v>pdf</v>
      </c>
      <c r="L480" s="2" t="s">
        <v>1999</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2028</v>
      </c>
      <c r="AG480" s="97" t="s">
        <v>2029</v>
      </c>
      <c r="AH480" s="97" t="s">
        <v>2030</v>
      </c>
      <c r="AI480" s="97" t="s">
        <v>2031</v>
      </c>
      <c r="AJ480" s="97" t="s">
        <v>726</v>
      </c>
      <c r="AK480" s="5"/>
      <c r="AL480" s="2" t="s">
        <v>108</v>
      </c>
      <c r="AM480" s="2" t="str">
        <f t="shared" si="68"/>
        <v/>
      </c>
      <c r="AN480" s="14" t="str">
        <f t="shared" si="66"/>
        <v>Folder</v>
      </c>
      <c r="AO480" s="15">
        <v>0</v>
      </c>
      <c r="AQ480" s="54" t="s">
        <v>108</v>
      </c>
      <c r="AR480" s="50" t="str">
        <f t="shared" si="64"/>
        <v>K41x.054</v>
      </c>
      <c r="AS480" s="50" t="s">
        <v>1960</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1905</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x14ac:dyDescent="0.25">
      <c r="A481" s="1" t="s">
        <v>1893</v>
      </c>
      <c r="B481" s="139" t="s">
        <v>364</v>
      </c>
      <c r="C481" s="7" t="s">
        <v>1537</v>
      </c>
      <c r="D481" t="s">
        <v>950</v>
      </c>
      <c r="E481" s="2">
        <v>2014</v>
      </c>
      <c r="F481" s="2" t="s">
        <v>101</v>
      </c>
      <c r="G481" s="2" t="s">
        <v>576</v>
      </c>
      <c r="H481" s="2" t="s">
        <v>103</v>
      </c>
      <c r="I481" s="2" t="s">
        <v>104</v>
      </c>
      <c r="J481" s="2" t="s">
        <v>2032</v>
      </c>
      <c r="K481" s="91" t="str">
        <f t="shared" si="62"/>
        <v>pdf</v>
      </c>
      <c r="L481" s="2" t="s">
        <v>1999</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1905</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1905</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x14ac:dyDescent="0.25">
      <c r="A482" s="1" t="s">
        <v>1893</v>
      </c>
      <c r="B482" s="139" t="s">
        <v>376</v>
      </c>
      <c r="C482" s="7" t="s">
        <v>1537</v>
      </c>
      <c r="D482" t="s">
        <v>1988</v>
      </c>
      <c r="E482" s="2">
        <v>2015</v>
      </c>
      <c r="F482" s="2" t="s">
        <v>101</v>
      </c>
      <c r="G482" s="2" t="s">
        <v>576</v>
      </c>
      <c r="H482" s="2" t="s">
        <v>103</v>
      </c>
      <c r="I482" s="2" t="s">
        <v>104</v>
      </c>
      <c r="J482" s="2" t="s">
        <v>2033</v>
      </c>
      <c r="K482" s="91" t="str">
        <f t="shared" si="62"/>
        <v>pdf</v>
      </c>
      <c r="L482" s="2" t="s">
        <v>1990</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1905</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1905</v>
      </c>
      <c r="CP482" s="64" t="str">
        <f>TabelladatiSinottico[[#This Row],[Serial_Number]]</f>
        <v>K41x.056</v>
      </c>
      <c r="CQ482" s="50" t="str">
        <f>TabelladatiSinottico[[#This Row],[Customer]]</f>
        <v>GAZC, SEVILLA MECANIZADOS</v>
      </c>
      <c r="CR482" s="54">
        <f t="shared" si="67"/>
        <v>481</v>
      </c>
      <c r="CS482" s="64" t="s">
        <v>108</v>
      </c>
    </row>
    <row r="483" spans="1:97" ht="21.75" customHeight="1" x14ac:dyDescent="0.25">
      <c r="A483" s="1" t="s">
        <v>1893</v>
      </c>
      <c r="B483" s="139" t="s">
        <v>383</v>
      </c>
      <c r="C483" s="7" t="s">
        <v>1537</v>
      </c>
      <c r="D483" t="s">
        <v>2034</v>
      </c>
      <c r="E483" s="2">
        <v>2015</v>
      </c>
      <c r="F483" s="2" t="s">
        <v>101</v>
      </c>
      <c r="G483" s="2" t="s">
        <v>576</v>
      </c>
      <c r="H483" s="2" t="s">
        <v>103</v>
      </c>
      <c r="I483" s="2" t="s">
        <v>104</v>
      </c>
      <c r="J483" s="2" t="s">
        <v>2035</v>
      </c>
      <c r="K483" s="91" t="str">
        <f t="shared" si="62"/>
        <v>pdf</v>
      </c>
      <c r="L483" s="2" t="s">
        <v>2036</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1960</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1960</v>
      </c>
      <c r="CP483" s="64" t="str">
        <f>TabelladatiSinottico[[#This Row],[Serial_Number]]</f>
        <v>K41x.057</v>
      </c>
      <c r="CQ483" s="50" t="str">
        <f>TabelladatiSinottico[[#This Row],[Customer]]</f>
        <v>HERATEC</v>
      </c>
      <c r="CR483" s="54">
        <f t="shared" si="67"/>
        <v>482</v>
      </c>
      <c r="CS483" s="64" t="s">
        <v>108</v>
      </c>
    </row>
    <row r="484" spans="1:97" ht="21.75" customHeight="1" x14ac:dyDescent="0.25">
      <c r="A484" s="1" t="s">
        <v>1893</v>
      </c>
      <c r="B484" s="139" t="s">
        <v>392</v>
      </c>
      <c r="C484" s="7" t="s">
        <v>1537</v>
      </c>
      <c r="D484" t="s">
        <v>2037</v>
      </c>
      <c r="E484" s="2">
        <v>2015</v>
      </c>
      <c r="F484" s="2" t="s">
        <v>101</v>
      </c>
      <c r="G484" s="2" t="s">
        <v>1852</v>
      </c>
      <c r="H484" s="2" t="s">
        <v>103</v>
      </c>
      <c r="I484" s="2" t="s">
        <v>104</v>
      </c>
      <c r="J484" s="2" t="s">
        <v>2038</v>
      </c>
      <c r="K484" s="91" t="str">
        <f t="shared" si="62"/>
        <v>pdf</v>
      </c>
      <c r="L484" s="2" t="s">
        <v>2039</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1960</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1960</v>
      </c>
      <c r="CP484" s="64" t="str">
        <f>TabelladatiSinottico[[#This Row],[Serial_Number]]</f>
        <v>K41x.058</v>
      </c>
      <c r="CQ484" s="50" t="str">
        <f>TabelladatiSinottico[[#This Row],[Customer]]</f>
        <v>CUEPM</v>
      </c>
      <c r="CR484" s="54">
        <f t="shared" si="67"/>
        <v>483</v>
      </c>
      <c r="CS484" s="64" t="s">
        <v>108</v>
      </c>
    </row>
    <row r="485" spans="1:97" ht="21.75" customHeight="1" x14ac:dyDescent="0.25">
      <c r="A485" s="1" t="s">
        <v>1893</v>
      </c>
      <c r="B485" s="139" t="s">
        <v>404</v>
      </c>
      <c r="C485" s="7" t="s">
        <v>1537</v>
      </c>
      <c r="D485" t="s">
        <v>2040</v>
      </c>
      <c r="E485" s="2">
        <v>2016</v>
      </c>
      <c r="F485" s="2" t="s">
        <v>101</v>
      </c>
      <c r="G485" s="2" t="s">
        <v>576</v>
      </c>
      <c r="H485" s="2" t="s">
        <v>103</v>
      </c>
      <c r="I485" s="2" t="s">
        <v>104</v>
      </c>
      <c r="J485" s="2" t="s">
        <v>2041</v>
      </c>
      <c r="K485" s="91" t="str">
        <f t="shared" si="62"/>
        <v>pdf</v>
      </c>
      <c r="L485" s="2" t="s">
        <v>2042</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1910</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1905</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1905</v>
      </c>
      <c r="CP485" s="64" t="str">
        <f>TabelladatiSinottico[[#This Row],[Serial_Number]]</f>
        <v>K41x.059</v>
      </c>
      <c r="CQ485" s="50" t="str">
        <f>TabelladatiSinottico[[#This Row],[Customer]]</f>
        <v>J.ZIMMER MASCHINENBAU GmbH</v>
      </c>
      <c r="CR485" s="54">
        <f t="shared" si="67"/>
        <v>484</v>
      </c>
      <c r="CS485" s="64" t="s">
        <v>108</v>
      </c>
    </row>
    <row r="486" spans="1:97" ht="21.75" customHeight="1" x14ac:dyDescent="0.25">
      <c r="A486" s="1" t="s">
        <v>1893</v>
      </c>
      <c r="B486" s="139" t="s">
        <v>413</v>
      </c>
      <c r="C486" s="7" t="s">
        <v>1635</v>
      </c>
      <c r="D486" t="s">
        <v>2043</v>
      </c>
      <c r="E486" s="2">
        <v>2020</v>
      </c>
      <c r="F486" s="2" t="s">
        <v>101</v>
      </c>
      <c r="G486" s="2" t="s">
        <v>576</v>
      </c>
      <c r="H486" s="2" t="s">
        <v>103</v>
      </c>
      <c r="I486" s="2" t="s">
        <v>104</v>
      </c>
      <c r="J486" s="2" t="s">
        <v>2044</v>
      </c>
      <c r="K486" s="91" t="str">
        <f t="shared" si="62"/>
        <v>pdf</v>
      </c>
      <c r="L486" s="2" t="s">
        <v>2045</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2046</v>
      </c>
      <c r="AT486" s="50" t="s">
        <v>2047</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1905</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x14ac:dyDescent="0.25">
      <c r="A487" s="1" t="s">
        <v>2048</v>
      </c>
      <c r="B487" s="139" t="s">
        <v>98</v>
      </c>
      <c r="C487" s="7" t="s">
        <v>1537</v>
      </c>
      <c r="D487" t="s">
        <v>2049</v>
      </c>
      <c r="E487" s="2">
        <v>2002</v>
      </c>
      <c r="F487" s="2" t="s">
        <v>101</v>
      </c>
      <c r="G487" s="2" t="s">
        <v>1538</v>
      </c>
      <c r="H487" s="2" t="s">
        <v>103</v>
      </c>
      <c r="I487" s="2" t="s">
        <v>104</v>
      </c>
      <c r="J487" s="2" t="s">
        <v>2050</v>
      </c>
      <c r="K487" s="91" t="str">
        <f t="shared" si="62"/>
        <v>pdf</v>
      </c>
      <c r="L487" s="2" t="s">
        <v>2051</v>
      </c>
      <c r="M487" s="91" t="str">
        <f t="shared" si="63"/>
        <v>pdf</v>
      </c>
      <c r="N487" s="2" t="s">
        <v>107</v>
      </c>
      <c r="O487" s="39" t="s">
        <v>108</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2052</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108</v>
      </c>
      <c r="AR487" s="50" t="str">
        <f t="shared" ref="AR487:AR495" si="78">A487&amp;"."&amp;B487</f>
        <v>K19x.001</v>
      </c>
      <c r="AS487" s="50" t="s">
        <v>2053</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x14ac:dyDescent="0.25">
      <c r="A488" s="1" t="s">
        <v>2048</v>
      </c>
      <c r="B488" s="139" t="s">
        <v>121</v>
      </c>
      <c r="C488" s="7" t="s">
        <v>1537</v>
      </c>
      <c r="D488" t="s">
        <v>2054</v>
      </c>
      <c r="E488" s="2">
        <v>2002</v>
      </c>
      <c r="F488" s="2" t="s">
        <v>101</v>
      </c>
      <c r="G488" s="2" t="s">
        <v>1538</v>
      </c>
      <c r="H488" s="2" t="s">
        <v>103</v>
      </c>
      <c r="I488" s="2" t="s">
        <v>104</v>
      </c>
      <c r="J488" s="2" t="s">
        <v>2055</v>
      </c>
      <c r="K488" s="91" t="str">
        <f t="shared" si="62"/>
        <v>pdf</v>
      </c>
      <c r="L488" s="2" t="s">
        <v>2056</v>
      </c>
      <c r="M488" s="91" t="str">
        <f t="shared" si="63"/>
        <v>pdf</v>
      </c>
      <c r="N488" s="2" t="s">
        <v>107</v>
      </c>
      <c r="O488" s="39" t="s">
        <v>108</v>
      </c>
      <c r="P488" s="13" t="str">
        <f t="shared" si="75"/>
        <v>Folder</v>
      </c>
      <c r="Q488" s="90">
        <v>1650</v>
      </c>
      <c r="R488" s="90">
        <v>750</v>
      </c>
      <c r="S488" s="90">
        <v>700</v>
      </c>
      <c r="T488" s="21" t="s">
        <v>2052</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6"/>
        <v/>
      </c>
      <c r="AN488" s="14" t="str">
        <f t="shared" si="77"/>
        <v>Folder</v>
      </c>
      <c r="AO488" s="89"/>
      <c r="AP488" s="36"/>
      <c r="AQ488" s="54" t="s">
        <v>108</v>
      </c>
      <c r="AR488" s="50" t="str">
        <f t="shared" si="78"/>
        <v>K19x.002</v>
      </c>
      <c r="AS488" s="50" t="s">
        <v>2053</v>
      </c>
      <c r="AT488" s="50" t="s">
        <v>110</v>
      </c>
      <c r="AU488" s="12" t="s">
        <v>110</v>
      </c>
      <c r="AV488" s="12" t="s">
        <v>110</v>
      </c>
      <c r="AW488" s="54" t="s">
        <v>108</v>
      </c>
      <c r="AX488" s="50" t="s">
        <v>1601</v>
      </c>
      <c r="AY488" s="50" t="s">
        <v>110</v>
      </c>
      <c r="AZ488" s="54" t="s">
        <v>108</v>
      </c>
      <c r="BA488" s="50" t="s">
        <v>2057</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x14ac:dyDescent="0.25">
      <c r="A489" s="1" t="s">
        <v>2048</v>
      </c>
      <c r="B489" s="139" t="s">
        <v>137</v>
      </c>
      <c r="C489" s="7" t="s">
        <v>1537</v>
      </c>
      <c r="D489" t="s">
        <v>2058</v>
      </c>
      <c r="E489" s="2">
        <v>2003</v>
      </c>
      <c r="F489" s="2" t="s">
        <v>101</v>
      </c>
      <c r="G489" s="2" t="s">
        <v>1538</v>
      </c>
      <c r="H489" s="2" t="s">
        <v>103</v>
      </c>
      <c r="I489" s="2" t="s">
        <v>1539</v>
      </c>
      <c r="J489" s="2" t="s">
        <v>2059</v>
      </c>
      <c r="K489" s="91" t="str">
        <f t="shared" si="62"/>
        <v>pdf</v>
      </c>
      <c r="L489" s="2" t="s">
        <v>2051</v>
      </c>
      <c r="M489" s="91" t="str">
        <f t="shared" si="63"/>
        <v>pdf</v>
      </c>
      <c r="N489" s="2" t="s">
        <v>107</v>
      </c>
      <c r="O489" s="39" t="s">
        <v>108</v>
      </c>
      <c r="P489" s="13" t="str">
        <f t="shared" si="75"/>
        <v>Folder</v>
      </c>
      <c r="Q489" s="90">
        <v>1650</v>
      </c>
      <c r="R489" s="90">
        <v>750</v>
      </c>
      <c r="S489" s="90">
        <v>700</v>
      </c>
      <c r="T489" s="21" t="s">
        <v>2052</v>
      </c>
      <c r="U489" s="2" t="s">
        <v>109</v>
      </c>
      <c r="V489" s="7" t="s">
        <v>108</v>
      </c>
      <c r="W489" s="2" t="s">
        <v>110</v>
      </c>
      <c r="X489" s="2" t="s">
        <v>110</v>
      </c>
      <c r="Y489" s="2" t="s">
        <v>110</v>
      </c>
      <c r="Z489" s="2" t="s">
        <v>110</v>
      </c>
      <c r="AA489" s="2" t="s">
        <v>110</v>
      </c>
      <c r="AB489" s="18" t="s">
        <v>110</v>
      </c>
      <c r="AC489" s="7" t="s">
        <v>2060</v>
      </c>
      <c r="AD489" s="47" t="s">
        <v>108</v>
      </c>
      <c r="AE489" s="12" t="s">
        <v>108</v>
      </c>
      <c r="AF489" s="64" t="s">
        <v>108</v>
      </c>
      <c r="AG489" s="54" t="s">
        <v>108</v>
      </c>
      <c r="AH489" s="54" t="s">
        <v>108</v>
      </c>
      <c r="AI489" s="54" t="s">
        <v>108</v>
      </c>
      <c r="AJ489" s="54" t="s">
        <v>108</v>
      </c>
      <c r="AK489" s="56" t="s">
        <v>108</v>
      </c>
      <c r="AL489" s="12" t="s">
        <v>108</v>
      </c>
      <c r="AM489" s="12" t="str">
        <f t="shared" si="76"/>
        <v/>
      </c>
      <c r="AN489" s="14" t="str">
        <f t="shared" si="77"/>
        <v>Folder</v>
      </c>
      <c r="AO489" s="89"/>
      <c r="AP489" s="36"/>
      <c r="AQ489" s="54" t="s">
        <v>108</v>
      </c>
      <c r="AR489" s="50" t="str">
        <f t="shared" si="78"/>
        <v>K19x.003</v>
      </c>
      <c r="AS489" s="50" t="s">
        <v>2053</v>
      </c>
      <c r="AT489" s="50" t="s">
        <v>110</v>
      </c>
      <c r="AU489" s="12" t="s">
        <v>110</v>
      </c>
      <c r="AV489" s="12" t="s">
        <v>110</v>
      </c>
      <c r="AW489" s="54" t="s">
        <v>108</v>
      </c>
      <c r="AX489" s="50" t="s">
        <v>1601</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x14ac:dyDescent="0.25">
      <c r="A490" s="1" t="s">
        <v>2048</v>
      </c>
      <c r="B490" s="139" t="s">
        <v>144</v>
      </c>
      <c r="C490" s="7" t="s">
        <v>1537</v>
      </c>
      <c r="D490" t="s">
        <v>2061</v>
      </c>
      <c r="E490" s="2">
        <v>2002</v>
      </c>
      <c r="F490" s="2" t="s">
        <v>101</v>
      </c>
      <c r="G490" s="2" t="s">
        <v>1538</v>
      </c>
      <c r="H490" s="2" t="s">
        <v>103</v>
      </c>
      <c r="I490" s="2" t="s">
        <v>104</v>
      </c>
      <c r="J490" s="2" t="s">
        <v>2062</v>
      </c>
      <c r="K490" s="91" t="str">
        <f t="shared" si="62"/>
        <v>pdf</v>
      </c>
      <c r="L490" s="2" t="s">
        <v>2051</v>
      </c>
      <c r="M490" s="91" t="str">
        <f t="shared" si="63"/>
        <v>pdf</v>
      </c>
      <c r="N490" s="2" t="s">
        <v>107</v>
      </c>
      <c r="O490" s="39" t="s">
        <v>108</v>
      </c>
      <c r="P490" s="13" t="str">
        <f t="shared" si="7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1910</v>
      </c>
      <c r="AD490" s="47" t="s">
        <v>108</v>
      </c>
      <c r="AE490" s="12" t="s">
        <v>108</v>
      </c>
      <c r="AF490" s="64" t="s">
        <v>108</v>
      </c>
      <c r="AG490" s="54" t="s">
        <v>108</v>
      </c>
      <c r="AH490" s="54" t="s">
        <v>108</v>
      </c>
      <c r="AI490" s="54" t="s">
        <v>108</v>
      </c>
      <c r="AJ490" s="54" t="s">
        <v>108</v>
      </c>
      <c r="AK490" s="56" t="s">
        <v>108</v>
      </c>
      <c r="AL490" s="12" t="s">
        <v>108</v>
      </c>
      <c r="AM490" s="12" t="str">
        <f t="shared" si="76"/>
        <v/>
      </c>
      <c r="AN490" s="14" t="str">
        <f t="shared" si="77"/>
        <v>Folder</v>
      </c>
      <c r="AO490" s="89"/>
      <c r="AP490" s="36"/>
      <c r="AQ490" s="54" t="s">
        <v>108</v>
      </c>
      <c r="AR490" s="50" t="str">
        <f t="shared" si="78"/>
        <v>K19x.004</v>
      </c>
      <c r="AS490" s="50" t="s">
        <v>2053</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x14ac:dyDescent="0.25">
      <c r="A491" s="1" t="s">
        <v>2048</v>
      </c>
      <c r="B491" s="139" t="s">
        <v>157</v>
      </c>
      <c r="C491" s="7" t="s">
        <v>1537</v>
      </c>
      <c r="D491" t="s">
        <v>1143</v>
      </c>
      <c r="E491" s="2">
        <v>2002</v>
      </c>
      <c r="F491" s="2" t="s">
        <v>101</v>
      </c>
      <c r="G491" s="2" t="s">
        <v>1538</v>
      </c>
      <c r="H491" s="2" t="s">
        <v>103</v>
      </c>
      <c r="I491" s="2" t="s">
        <v>1539</v>
      </c>
      <c r="J491" s="2" t="s">
        <v>2063</v>
      </c>
      <c r="K491" s="91" t="str">
        <f t="shared" si="62"/>
        <v>pdf</v>
      </c>
      <c r="L491" s="2" t="s">
        <v>2064</v>
      </c>
      <c r="M491" s="91" t="str">
        <f t="shared" si="63"/>
        <v>pdf</v>
      </c>
      <c r="N491" s="2" t="s">
        <v>107</v>
      </c>
      <c r="O491" s="39" t="s">
        <v>108</v>
      </c>
      <c r="P491" s="13" t="str">
        <f t="shared" si="75"/>
        <v>Folder</v>
      </c>
      <c r="Q491" s="90">
        <v>1650</v>
      </c>
      <c r="R491" s="90">
        <v>750</v>
      </c>
      <c r="S491" s="90">
        <v>700</v>
      </c>
      <c r="T491" s="21" t="s">
        <v>2052</v>
      </c>
      <c r="U491" s="2" t="s">
        <v>2065</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6"/>
        <v/>
      </c>
      <c r="AN491" s="14" t="str">
        <f t="shared" si="77"/>
        <v>Folder</v>
      </c>
      <c r="AO491" s="89"/>
      <c r="AP491" s="36"/>
      <c r="AQ491" s="54" t="s">
        <v>108</v>
      </c>
      <c r="AR491" s="50" t="str">
        <f t="shared" si="78"/>
        <v>K19x.005</v>
      </c>
      <c r="AS491" s="50" t="s">
        <v>2053</v>
      </c>
      <c r="AT491" s="50" t="s">
        <v>110</v>
      </c>
      <c r="AU491" s="12" t="s">
        <v>110</v>
      </c>
      <c r="AV491" s="12" t="s">
        <v>110</v>
      </c>
      <c r="AW491" s="54" t="s">
        <v>108</v>
      </c>
      <c r="AX491" s="50" t="s">
        <v>1601</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x14ac:dyDescent="0.25">
      <c r="A492" s="1" t="s">
        <v>2048</v>
      </c>
      <c r="B492" s="139" t="s">
        <v>166</v>
      </c>
      <c r="C492" s="7" t="s">
        <v>1537</v>
      </c>
      <c r="D492" t="s">
        <v>1143</v>
      </c>
      <c r="E492" s="2">
        <v>2002</v>
      </c>
      <c r="F492" s="2" t="s">
        <v>101</v>
      </c>
      <c r="G492" s="2" t="s">
        <v>1538</v>
      </c>
      <c r="H492" s="2" t="s">
        <v>103</v>
      </c>
      <c r="I492" s="2" t="s">
        <v>1539</v>
      </c>
      <c r="J492" s="2" t="s">
        <v>2063</v>
      </c>
      <c r="K492" s="91" t="str">
        <f t="shared" si="62"/>
        <v>pdf</v>
      </c>
      <c r="L492" s="2" t="s">
        <v>2064</v>
      </c>
      <c r="M492" s="91" t="str">
        <f t="shared" si="63"/>
        <v>pdf</v>
      </c>
      <c r="N492" s="2" t="s">
        <v>107</v>
      </c>
      <c r="O492" s="39" t="s">
        <v>108</v>
      </c>
      <c r="P492" s="13" t="str">
        <f t="shared" si="75"/>
        <v>Folder</v>
      </c>
      <c r="Q492" s="90">
        <v>1650</v>
      </c>
      <c r="R492" s="90">
        <v>750</v>
      </c>
      <c r="S492" s="90">
        <v>700</v>
      </c>
      <c r="T492" s="21" t="s">
        <v>2052</v>
      </c>
      <c r="U492" s="2" t="s">
        <v>2065</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6"/>
        <v/>
      </c>
      <c r="AN492" s="14" t="str">
        <f t="shared" si="77"/>
        <v>Folder</v>
      </c>
      <c r="AO492" s="89"/>
      <c r="AP492" s="36"/>
      <c r="AQ492" s="54" t="s">
        <v>108</v>
      </c>
      <c r="AR492" s="50" t="str">
        <f t="shared" si="78"/>
        <v>K19x.006</v>
      </c>
      <c r="AS492" s="50" t="s">
        <v>2053</v>
      </c>
      <c r="AT492" s="50" t="s">
        <v>110</v>
      </c>
      <c r="AU492" s="12" t="s">
        <v>110</v>
      </c>
      <c r="AV492" s="12" t="s">
        <v>110</v>
      </c>
      <c r="AW492" s="54" t="s">
        <v>108</v>
      </c>
      <c r="AX492" s="50" t="s">
        <v>1601</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x14ac:dyDescent="0.25">
      <c r="A493" s="1" t="s">
        <v>2048</v>
      </c>
      <c r="B493" s="139" t="s">
        <v>177</v>
      </c>
      <c r="C493" s="7" t="s">
        <v>1537</v>
      </c>
      <c r="D493" t="s">
        <v>2066</v>
      </c>
      <c r="E493" s="2">
        <v>2002</v>
      </c>
      <c r="F493" s="2" t="s">
        <v>101</v>
      </c>
      <c r="G493" s="2" t="s">
        <v>1538</v>
      </c>
      <c r="H493" s="2" t="s">
        <v>103</v>
      </c>
      <c r="I493" s="2" t="s">
        <v>1539</v>
      </c>
      <c r="J493" s="2" t="s">
        <v>2067</v>
      </c>
      <c r="K493" s="91" t="str">
        <f t="shared" si="62"/>
        <v>pdf</v>
      </c>
      <c r="L493" s="2" t="s">
        <v>2056</v>
      </c>
      <c r="M493" s="91" t="str">
        <f t="shared" si="63"/>
        <v>pdf</v>
      </c>
      <c r="N493" s="2" t="s">
        <v>107</v>
      </c>
      <c r="O493" s="39" t="s">
        <v>108</v>
      </c>
      <c r="P493" s="13" t="str">
        <f t="shared" si="7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6"/>
        <v/>
      </c>
      <c r="AN493" s="14" t="str">
        <f t="shared" si="77"/>
        <v>Folder</v>
      </c>
      <c r="AO493" s="89"/>
      <c r="AP493" s="36"/>
      <c r="AQ493" s="54" t="s">
        <v>108</v>
      </c>
      <c r="AR493" s="50" t="str">
        <f t="shared" si="78"/>
        <v>K19x.007</v>
      </c>
      <c r="AS493" s="50" t="s">
        <v>2053</v>
      </c>
      <c r="AT493" s="50" t="s">
        <v>110</v>
      </c>
      <c r="AU493" s="12" t="s">
        <v>110</v>
      </c>
      <c r="AV493" s="12" t="s">
        <v>110</v>
      </c>
      <c r="AW493" s="54" t="s">
        <v>108</v>
      </c>
      <c r="AX493" s="50" t="s">
        <v>226</v>
      </c>
      <c r="AY493" s="50" t="s">
        <v>110</v>
      </c>
      <c r="AZ493" s="54" t="s">
        <v>108</v>
      </c>
      <c r="BA493" s="50" t="s">
        <v>183</v>
      </c>
      <c r="BB493" s="50" t="s">
        <v>2068</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x14ac:dyDescent="0.25">
      <c r="A494" s="1" t="s">
        <v>2048</v>
      </c>
      <c r="B494" s="139" t="s">
        <v>184</v>
      </c>
      <c r="C494" s="7" t="s">
        <v>1537</v>
      </c>
      <c r="D494" t="s">
        <v>1066</v>
      </c>
      <c r="E494" s="2">
        <v>2003</v>
      </c>
      <c r="F494" s="2" t="s">
        <v>101</v>
      </c>
      <c r="G494" s="2" t="s">
        <v>1538</v>
      </c>
      <c r="H494" s="2" t="s">
        <v>103</v>
      </c>
      <c r="I494" s="2" t="s">
        <v>104</v>
      </c>
      <c r="J494" s="2" t="s">
        <v>2069</v>
      </c>
      <c r="K494" s="91" t="str">
        <f t="shared" si="62"/>
        <v>pdf</v>
      </c>
      <c r="L494" s="2" t="s">
        <v>2070</v>
      </c>
      <c r="M494" s="91" t="str">
        <f t="shared" si="63"/>
        <v>pdf</v>
      </c>
      <c r="N494" s="2" t="s">
        <v>107</v>
      </c>
      <c r="O494" s="39" t="s">
        <v>108</v>
      </c>
      <c r="P494" s="13" t="str">
        <f t="shared" si="7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6"/>
        <v/>
      </c>
      <c r="AN494" s="14" t="str">
        <f t="shared" si="77"/>
        <v>Folder</v>
      </c>
      <c r="AO494" s="89"/>
      <c r="AP494" s="36"/>
      <c r="AQ494" s="54" t="s">
        <v>108</v>
      </c>
      <c r="AR494" s="50" t="str">
        <f t="shared" si="78"/>
        <v>K19x.008</v>
      </c>
      <c r="AS494" s="50" t="s">
        <v>2053</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x14ac:dyDescent="0.25">
      <c r="A495" s="1" t="s">
        <v>2048</v>
      </c>
      <c r="B495" s="139" t="s">
        <v>195</v>
      </c>
      <c r="C495" s="7" t="s">
        <v>1537</v>
      </c>
      <c r="D495" t="s">
        <v>2071</v>
      </c>
      <c r="E495" s="2">
        <v>2003</v>
      </c>
      <c r="F495" s="2" t="s">
        <v>101</v>
      </c>
      <c r="G495" s="2" t="s">
        <v>1538</v>
      </c>
      <c r="H495" s="2" t="s">
        <v>103</v>
      </c>
      <c r="I495" s="2" t="s">
        <v>1539</v>
      </c>
      <c r="J495" s="2" t="s">
        <v>2072</v>
      </c>
      <c r="K495" s="91" t="str">
        <f t="shared" si="62"/>
        <v>pdf</v>
      </c>
      <c r="L495" s="2" t="s">
        <v>2073</v>
      </c>
      <c r="M495" s="91" t="str">
        <f t="shared" si="63"/>
        <v>pdf</v>
      </c>
      <c r="N495" s="2" t="s">
        <v>107</v>
      </c>
      <c r="O495" s="39" t="s">
        <v>108</v>
      </c>
      <c r="P495" s="13" t="str">
        <f t="shared" si="75"/>
        <v>Folder</v>
      </c>
      <c r="Q495" s="90">
        <v>1650</v>
      </c>
      <c r="R495" s="90">
        <v>750</v>
      </c>
      <c r="S495" s="90">
        <v>700</v>
      </c>
      <c r="T495" s="21" t="s">
        <v>2052</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6"/>
        <v/>
      </c>
      <c r="AN495" s="14" t="str">
        <f t="shared" si="77"/>
        <v>Folder</v>
      </c>
      <c r="AO495" s="89"/>
      <c r="AP495" s="36"/>
      <c r="AQ495" s="54" t="s">
        <v>108</v>
      </c>
      <c r="AR495" s="50" t="str">
        <f t="shared" si="78"/>
        <v>K19x.009</v>
      </c>
      <c r="AS495" s="50" t="s">
        <v>2053</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x14ac:dyDescent="0.25">
      <c r="A496" s="1" t="s">
        <v>2048</v>
      </c>
      <c r="B496" s="139" t="s">
        <v>200</v>
      </c>
      <c r="C496" s="7" t="s">
        <v>1537</v>
      </c>
      <c r="D496" t="s">
        <v>1582</v>
      </c>
      <c r="E496" s="2">
        <v>2003</v>
      </c>
      <c r="F496" s="2" t="s">
        <v>101</v>
      </c>
      <c r="G496" s="2" t="s">
        <v>1538</v>
      </c>
      <c r="H496" s="2" t="s">
        <v>103</v>
      </c>
      <c r="I496" s="2" t="s">
        <v>1539</v>
      </c>
      <c r="J496" s="2" t="s">
        <v>2074</v>
      </c>
      <c r="K496" s="91" t="str">
        <f t="shared" si="62"/>
        <v>pdf</v>
      </c>
      <c r="L496" s="2" t="s">
        <v>2075</v>
      </c>
      <c r="M496" s="91" t="str">
        <f t="shared" si="63"/>
        <v>pdf</v>
      </c>
      <c r="N496" s="2" t="s">
        <v>107</v>
      </c>
      <c r="O496" s="39" t="s">
        <v>108</v>
      </c>
      <c r="P496" s="13" t="str">
        <f t="shared" si="75"/>
        <v>Folder</v>
      </c>
      <c r="Q496" s="90">
        <v>1650</v>
      </c>
      <c r="R496" s="90">
        <v>750</v>
      </c>
      <c r="S496" s="90">
        <v>700</v>
      </c>
      <c r="T496" s="21" t="s">
        <v>2052</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6"/>
        <v/>
      </c>
      <c r="AN496" s="14" t="str">
        <f t="shared" si="77"/>
        <v>Folder</v>
      </c>
      <c r="AO496" s="89"/>
      <c r="AP496" s="36"/>
      <c r="AQ496" s="54" t="s">
        <v>108</v>
      </c>
      <c r="AR496" s="50" t="str">
        <f t="shared" si="64"/>
        <v>K19x.010</v>
      </c>
      <c r="AS496" s="50" t="s">
        <v>2053</v>
      </c>
      <c r="AT496" s="50" t="s">
        <v>110</v>
      </c>
      <c r="AU496" s="12" t="s">
        <v>110</v>
      </c>
      <c r="AV496" s="12" t="s">
        <v>110</v>
      </c>
      <c r="AW496" s="54" t="s">
        <v>108</v>
      </c>
      <c r="AX496" s="50" t="s">
        <v>1601</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x14ac:dyDescent="0.25">
      <c r="A497" s="1" t="s">
        <v>2048</v>
      </c>
      <c r="B497" s="139" t="s">
        <v>210</v>
      </c>
      <c r="C497" s="7" t="s">
        <v>1537</v>
      </c>
      <c r="D497" t="s">
        <v>2076</v>
      </c>
      <c r="E497" s="2">
        <v>2003</v>
      </c>
      <c r="F497" s="2" t="s">
        <v>101</v>
      </c>
      <c r="G497" s="2" t="s">
        <v>1538</v>
      </c>
      <c r="H497" s="2" t="s">
        <v>103</v>
      </c>
      <c r="I497" s="2" t="s">
        <v>1539</v>
      </c>
      <c r="J497" s="2" t="s">
        <v>2077</v>
      </c>
      <c r="K497" s="91" t="str">
        <f t="shared" si="62"/>
        <v>pdf</v>
      </c>
      <c r="L497" s="2" t="s">
        <v>2078</v>
      </c>
      <c r="M497" s="91" t="str">
        <f t="shared" si="63"/>
        <v>pdf</v>
      </c>
      <c r="N497" s="2" t="s">
        <v>107</v>
      </c>
      <c r="O497" s="39" t="s">
        <v>108</v>
      </c>
      <c r="P497" s="13" t="str">
        <f t="shared" si="75"/>
        <v>Folder</v>
      </c>
      <c r="Q497" s="90">
        <v>1650</v>
      </c>
      <c r="R497" s="90">
        <v>750</v>
      </c>
      <c r="S497" s="90">
        <v>700</v>
      </c>
      <c r="T497" s="21" t="s">
        <v>2052</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6"/>
        <v/>
      </c>
      <c r="AN497" s="14" t="str">
        <f t="shared" si="77"/>
        <v>Folder</v>
      </c>
      <c r="AO497" s="89"/>
      <c r="AP497" s="36"/>
      <c r="AQ497" s="54" t="s">
        <v>108</v>
      </c>
      <c r="AR497" s="50" t="str">
        <f t="shared" si="64"/>
        <v>K19x.011</v>
      </c>
      <c r="AS497" s="50" t="s">
        <v>2053</v>
      </c>
      <c r="AT497" s="50" t="s">
        <v>110</v>
      </c>
      <c r="AU497" s="12" t="s">
        <v>110</v>
      </c>
      <c r="AV497" s="12" t="s">
        <v>110</v>
      </c>
      <c r="AW497" s="54" t="s">
        <v>108</v>
      </c>
      <c r="AX497" s="50" t="s">
        <v>1601</v>
      </c>
      <c r="AY497" s="50" t="s">
        <v>110</v>
      </c>
      <c r="AZ497" s="54" t="s">
        <v>108</v>
      </c>
      <c r="BA497" s="50" t="s">
        <v>1707</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x14ac:dyDescent="0.25">
      <c r="A498" s="1" t="s">
        <v>2048</v>
      </c>
      <c r="B498" s="139" t="s">
        <v>222</v>
      </c>
      <c r="C498" s="7" t="s">
        <v>1537</v>
      </c>
      <c r="D498" t="s">
        <v>2079</v>
      </c>
      <c r="E498" s="2">
        <v>2003</v>
      </c>
      <c r="F498" s="2" t="s">
        <v>101</v>
      </c>
      <c r="G498" s="2" t="s">
        <v>1538</v>
      </c>
      <c r="H498" s="2" t="s">
        <v>103</v>
      </c>
      <c r="I498" s="2" t="s">
        <v>1539</v>
      </c>
      <c r="J498" s="2" t="s">
        <v>2080</v>
      </c>
      <c r="K498" s="91" t="str">
        <f t="shared" si="62"/>
        <v>pdf</v>
      </c>
      <c r="L498" s="2" t="s">
        <v>2073</v>
      </c>
      <c r="M498" s="91" t="str">
        <f t="shared" si="63"/>
        <v>pdf</v>
      </c>
      <c r="N498" s="2" t="s">
        <v>107</v>
      </c>
      <c r="O498" s="39" t="s">
        <v>108</v>
      </c>
      <c r="P498" s="13" t="str">
        <f t="shared" si="75"/>
        <v>Folder</v>
      </c>
      <c r="Q498" s="90">
        <v>1650</v>
      </c>
      <c r="R498" s="90">
        <v>750</v>
      </c>
      <c r="S498" s="90">
        <v>700</v>
      </c>
      <c r="T498" s="21" t="s">
        <v>2052</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6"/>
        <v/>
      </c>
      <c r="AN498" s="14" t="str">
        <f t="shared" si="77"/>
        <v>Folder</v>
      </c>
      <c r="AO498" s="89"/>
      <c r="AP498" s="36"/>
      <c r="AQ498" s="54" t="s">
        <v>108</v>
      </c>
      <c r="AR498" s="50" t="str">
        <f t="shared" si="64"/>
        <v>K19x.012</v>
      </c>
      <c r="AS498" s="50" t="s">
        <v>2053</v>
      </c>
      <c r="AT498" s="50" t="s">
        <v>110</v>
      </c>
      <c r="AU498" s="12" t="s">
        <v>110</v>
      </c>
      <c r="AV498" s="12" t="s">
        <v>110</v>
      </c>
      <c r="AW498" s="54" t="s">
        <v>108</v>
      </c>
      <c r="AX498" s="50" t="s">
        <v>108</v>
      </c>
      <c r="AY498" s="50" t="s">
        <v>110</v>
      </c>
      <c r="AZ498" s="54" t="s">
        <v>108</v>
      </c>
      <c r="BA498" s="50" t="s">
        <v>2081</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x14ac:dyDescent="0.25">
      <c r="A499" s="1" t="s">
        <v>2048</v>
      </c>
      <c r="B499" s="139" t="s">
        <v>227</v>
      </c>
      <c r="C499" s="7" t="s">
        <v>1537</v>
      </c>
      <c r="D499" t="s">
        <v>201</v>
      </c>
      <c r="E499" s="2">
        <v>2003</v>
      </c>
      <c r="F499" s="2" t="s">
        <v>101</v>
      </c>
      <c r="G499" s="2" t="s">
        <v>1538</v>
      </c>
      <c r="H499" s="2" t="s">
        <v>103</v>
      </c>
      <c r="I499" s="2" t="s">
        <v>1539</v>
      </c>
      <c r="J499" s="2" t="s">
        <v>2082</v>
      </c>
      <c r="K499" s="91" t="str">
        <f t="shared" si="62"/>
        <v>pdf</v>
      </c>
      <c r="L499" s="2" t="s">
        <v>2078</v>
      </c>
      <c r="M499" s="91" t="str">
        <f t="shared" si="63"/>
        <v>pdf</v>
      </c>
      <c r="N499" s="2" t="s">
        <v>107</v>
      </c>
      <c r="O499" s="39" t="s">
        <v>108</v>
      </c>
      <c r="P499" s="13" t="str">
        <f t="shared" si="7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6"/>
        <v/>
      </c>
      <c r="AN499" s="14" t="str">
        <f t="shared" si="77"/>
        <v>Folder</v>
      </c>
      <c r="AO499" s="89"/>
      <c r="AP499" s="36"/>
      <c r="AQ499" s="54" t="s">
        <v>108</v>
      </c>
      <c r="AR499" s="50" t="str">
        <f t="shared" si="64"/>
        <v>K19x.013</v>
      </c>
      <c r="AS499" s="50" t="s">
        <v>2053</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x14ac:dyDescent="0.25">
      <c r="A500" s="1" t="s">
        <v>2048</v>
      </c>
      <c r="B500" s="139" t="s">
        <v>228</v>
      </c>
      <c r="C500" s="7" t="s">
        <v>1537</v>
      </c>
      <c r="D500" t="s">
        <v>2083</v>
      </c>
      <c r="E500" s="2">
        <v>2003</v>
      </c>
      <c r="F500" s="2" t="s">
        <v>101</v>
      </c>
      <c r="G500" s="2" t="s">
        <v>1598</v>
      </c>
      <c r="H500" s="2" t="s">
        <v>103</v>
      </c>
      <c r="I500" s="2" t="s">
        <v>104</v>
      </c>
      <c r="J500" s="2" t="s">
        <v>2084</v>
      </c>
      <c r="K500" s="91" t="str">
        <f t="shared" si="62"/>
        <v>pdf</v>
      </c>
      <c r="L500" s="2" t="s">
        <v>2085</v>
      </c>
      <c r="M500" s="91" t="str">
        <f t="shared" si="63"/>
        <v>pdf</v>
      </c>
      <c r="N500" s="2" t="s">
        <v>107</v>
      </c>
      <c r="O500" s="39" t="s">
        <v>108</v>
      </c>
      <c r="P500" s="13" t="str">
        <f t="shared" si="75"/>
        <v>Folder</v>
      </c>
      <c r="Q500" s="90">
        <v>1650</v>
      </c>
      <c r="R500" s="90">
        <v>750</v>
      </c>
      <c r="S500" s="90">
        <v>700</v>
      </c>
      <c r="T500" s="21" t="s">
        <v>2052</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6"/>
        <v/>
      </c>
      <c r="AN500" s="14" t="str">
        <f t="shared" si="77"/>
        <v>Folder</v>
      </c>
      <c r="AO500" s="89"/>
      <c r="AP500" s="36"/>
      <c r="AQ500" s="54" t="s">
        <v>108</v>
      </c>
      <c r="AR500" s="50" t="str">
        <f t="shared" si="64"/>
        <v>K19x.014</v>
      </c>
      <c r="AS500" s="50" t="s">
        <v>2053</v>
      </c>
      <c r="AT500" s="50" t="s">
        <v>110</v>
      </c>
      <c r="AU500" s="12" t="s">
        <v>110</v>
      </c>
      <c r="AV500" s="12" t="s">
        <v>110</v>
      </c>
      <c r="AW500" s="54" t="s">
        <v>108</v>
      </c>
      <c r="AX500" s="50" t="s">
        <v>226</v>
      </c>
      <c r="AY500" s="50" t="s">
        <v>110</v>
      </c>
      <c r="AZ500" s="54" t="s">
        <v>108</v>
      </c>
      <c r="BA500" s="50" t="s">
        <v>183</v>
      </c>
      <c r="BB500" s="50" t="s">
        <v>2086</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x14ac:dyDescent="0.25">
      <c r="A501" s="1" t="s">
        <v>2048</v>
      </c>
      <c r="B501" s="139" t="s">
        <v>229</v>
      </c>
      <c r="C501" s="7" t="s">
        <v>1537</v>
      </c>
      <c r="D501" t="s">
        <v>2087</v>
      </c>
      <c r="E501" s="2">
        <v>2003</v>
      </c>
      <c r="F501" s="2" t="s">
        <v>101</v>
      </c>
      <c r="G501" s="2" t="s">
        <v>1598</v>
      </c>
      <c r="H501" s="2" t="s">
        <v>103</v>
      </c>
      <c r="I501" s="2" t="s">
        <v>1539</v>
      </c>
      <c r="J501" s="2" t="s">
        <v>2088</v>
      </c>
      <c r="K501" s="91" t="str">
        <f t="shared" si="62"/>
        <v>pdf</v>
      </c>
      <c r="L501" s="2" t="s">
        <v>2089</v>
      </c>
      <c r="M501" s="91" t="str">
        <f t="shared" si="63"/>
        <v>pdf</v>
      </c>
      <c r="N501" s="2" t="s">
        <v>107</v>
      </c>
      <c r="O501" s="39" t="s">
        <v>108</v>
      </c>
      <c r="P501" s="13" t="str">
        <f t="shared" si="75"/>
        <v>Folder</v>
      </c>
      <c r="Q501" s="90">
        <v>1650</v>
      </c>
      <c r="R501" s="90">
        <v>750</v>
      </c>
      <c r="S501" s="90">
        <v>700</v>
      </c>
      <c r="T501" s="21" t="s">
        <v>2052</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6"/>
        <v/>
      </c>
      <c r="AN501" s="14" t="str">
        <f t="shared" si="77"/>
        <v>Folder</v>
      </c>
      <c r="AO501" s="89"/>
      <c r="AP501" s="36"/>
      <c r="AQ501" s="54" t="s">
        <v>108</v>
      </c>
      <c r="AR501" s="50" t="str">
        <f t="shared" si="64"/>
        <v>K19x.015</v>
      </c>
      <c r="AS501" s="50" t="s">
        <v>2053</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x14ac:dyDescent="0.25">
      <c r="A502" s="1" t="s">
        <v>2048</v>
      </c>
      <c r="B502" s="139" t="s">
        <v>230</v>
      </c>
      <c r="C502" s="7" t="s">
        <v>1537</v>
      </c>
      <c r="D502" t="s">
        <v>1636</v>
      </c>
      <c r="E502" s="2">
        <v>2003</v>
      </c>
      <c r="F502" s="2" t="s">
        <v>101</v>
      </c>
      <c r="G502" s="2" t="s">
        <v>1598</v>
      </c>
      <c r="H502" s="2" t="s">
        <v>103</v>
      </c>
      <c r="I502" s="2" t="s">
        <v>104</v>
      </c>
      <c r="J502" s="2" t="s">
        <v>2090</v>
      </c>
      <c r="K502" s="91" t="str">
        <f t="shared" si="62"/>
        <v>pdf</v>
      </c>
      <c r="L502" s="2" t="s">
        <v>2078</v>
      </c>
      <c r="M502" s="91" t="str">
        <f t="shared" si="63"/>
        <v>pdf</v>
      </c>
      <c r="N502" s="2" t="s">
        <v>107</v>
      </c>
      <c r="O502" s="39" t="s">
        <v>108</v>
      </c>
      <c r="P502" s="13" t="str">
        <f t="shared" si="75"/>
        <v>Folder</v>
      </c>
      <c r="Q502" s="90">
        <v>1650</v>
      </c>
      <c r="R502" s="90">
        <v>750</v>
      </c>
      <c r="S502" s="90">
        <v>700</v>
      </c>
      <c r="T502" s="21" t="s">
        <v>2052</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6"/>
        <v/>
      </c>
      <c r="AN502" s="14" t="str">
        <f t="shared" si="77"/>
        <v>Folder</v>
      </c>
      <c r="AO502" s="89"/>
      <c r="AP502" s="36"/>
      <c r="AQ502" s="54" t="s">
        <v>108</v>
      </c>
      <c r="AR502" s="50" t="str">
        <f t="shared" si="64"/>
        <v>K19x.016</v>
      </c>
      <c r="AS502" s="50" t="s">
        <v>2053</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x14ac:dyDescent="0.25">
      <c r="A503" s="1" t="s">
        <v>2048</v>
      </c>
      <c r="B503" s="139" t="s">
        <v>231</v>
      </c>
      <c r="C503" s="7" t="s">
        <v>1537</v>
      </c>
      <c r="D503" t="s">
        <v>2091</v>
      </c>
      <c r="E503" s="2">
        <v>2003</v>
      </c>
      <c r="F503" s="2" t="s">
        <v>101</v>
      </c>
      <c r="G503" s="2" t="s">
        <v>1598</v>
      </c>
      <c r="H503" s="2" t="s">
        <v>103</v>
      </c>
      <c r="I503" s="2" t="s">
        <v>104</v>
      </c>
      <c r="J503" s="2" t="s">
        <v>2092</v>
      </c>
      <c r="K503" s="91" t="str">
        <f t="shared" si="62"/>
        <v>pdf</v>
      </c>
      <c r="L503" s="2" t="s">
        <v>2078</v>
      </c>
      <c r="M503" s="91" t="str">
        <f t="shared" si="63"/>
        <v>pdf</v>
      </c>
      <c r="N503" s="2" t="s">
        <v>107</v>
      </c>
      <c r="O503" s="39" t="s">
        <v>108</v>
      </c>
      <c r="P503" s="13" t="str">
        <f t="shared" si="75"/>
        <v>Folder</v>
      </c>
      <c r="Q503" s="90">
        <v>1650</v>
      </c>
      <c r="R503" s="90">
        <v>750</v>
      </c>
      <c r="S503" s="90">
        <v>850</v>
      </c>
      <c r="T503" s="21" t="s">
        <v>2052</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6"/>
        <v/>
      </c>
      <c r="AN503" s="14" t="str">
        <f t="shared" si="77"/>
        <v>Folder</v>
      </c>
      <c r="AO503" s="89"/>
      <c r="AP503" s="36"/>
      <c r="AQ503" s="54" t="s">
        <v>108</v>
      </c>
      <c r="AR503" s="50" t="str">
        <f t="shared" si="64"/>
        <v>K19x.017</v>
      </c>
      <c r="AS503" s="50" t="s">
        <v>2093</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x14ac:dyDescent="0.25">
      <c r="A504" s="1" t="s">
        <v>2048</v>
      </c>
      <c r="B504" s="139" t="s">
        <v>232</v>
      </c>
      <c r="C504" s="7" t="s">
        <v>1537</v>
      </c>
      <c r="D504" t="s">
        <v>2094</v>
      </c>
      <c r="E504" s="2">
        <v>2003</v>
      </c>
      <c r="F504" s="2" t="s">
        <v>101</v>
      </c>
      <c r="G504" s="2" t="s">
        <v>1598</v>
      </c>
      <c r="H504" s="2" t="s">
        <v>103</v>
      </c>
      <c r="I504" s="2" t="s">
        <v>104</v>
      </c>
      <c r="J504" s="2" t="s">
        <v>2095</v>
      </c>
      <c r="K504" s="91" t="str">
        <f t="shared" si="62"/>
        <v>pdf</v>
      </c>
      <c r="L504" s="2" t="s">
        <v>2078</v>
      </c>
      <c r="M504" s="91" t="str">
        <f t="shared" si="63"/>
        <v>pdf</v>
      </c>
      <c r="N504" s="2" t="s">
        <v>107</v>
      </c>
      <c r="O504" s="39" t="s">
        <v>108</v>
      </c>
      <c r="P504" s="13" t="str">
        <f t="shared" si="75"/>
        <v>Folder</v>
      </c>
      <c r="Q504" s="90">
        <v>1650</v>
      </c>
      <c r="R504" s="90">
        <v>750</v>
      </c>
      <c r="S504" s="90">
        <v>850</v>
      </c>
      <c r="T504" s="21" t="s">
        <v>2052</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6"/>
        <v/>
      </c>
      <c r="AN504" s="14" t="str">
        <f t="shared" si="77"/>
        <v>Folder</v>
      </c>
      <c r="AO504" s="89"/>
      <c r="AP504" s="36"/>
      <c r="AQ504" s="54" t="s">
        <v>108</v>
      </c>
      <c r="AR504" s="50" t="str">
        <f t="shared" si="64"/>
        <v>K19x.018</v>
      </c>
      <c r="AS504" s="50" t="s">
        <v>2093</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x14ac:dyDescent="0.25">
      <c r="A505" s="1" t="s">
        <v>2048</v>
      </c>
      <c r="B505" s="139" t="s">
        <v>233</v>
      </c>
      <c r="C505" s="7" t="s">
        <v>1537</v>
      </c>
      <c r="D505" t="s">
        <v>1636</v>
      </c>
      <c r="E505" s="2">
        <v>2004</v>
      </c>
      <c r="F505" s="2" t="s">
        <v>101</v>
      </c>
      <c r="G505" s="2" t="s">
        <v>1598</v>
      </c>
      <c r="H505" s="2" t="s">
        <v>103</v>
      </c>
      <c r="I505" s="2" t="s">
        <v>104</v>
      </c>
      <c r="J505" s="2" t="s">
        <v>2096</v>
      </c>
      <c r="K505" s="91" t="str">
        <f t="shared" si="62"/>
        <v>pdf</v>
      </c>
      <c r="L505" s="2" t="s">
        <v>2078</v>
      </c>
      <c r="M505" s="91" t="str">
        <f t="shared" si="63"/>
        <v>pdf</v>
      </c>
      <c r="N505" s="2" t="s">
        <v>107</v>
      </c>
      <c r="O505" s="39" t="s">
        <v>108</v>
      </c>
      <c r="P505" s="13" t="str">
        <f t="shared" si="75"/>
        <v>Folder</v>
      </c>
      <c r="Q505" s="90">
        <v>1650</v>
      </c>
      <c r="R505" s="90">
        <v>750</v>
      </c>
      <c r="S505" s="90">
        <v>850</v>
      </c>
      <c r="T505" s="21" t="s">
        <v>2052</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6"/>
        <v/>
      </c>
      <c r="AN505" s="14" t="str">
        <f t="shared" si="77"/>
        <v>Folder</v>
      </c>
      <c r="AO505" s="89"/>
      <c r="AP505" s="36"/>
      <c r="AQ505" s="54" t="s">
        <v>108</v>
      </c>
      <c r="AR505" s="50" t="str">
        <f t="shared" si="64"/>
        <v>K19x.019</v>
      </c>
      <c r="AS505" s="50" t="s">
        <v>2093</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x14ac:dyDescent="0.25">
      <c r="A506" s="1" t="s">
        <v>2048</v>
      </c>
      <c r="B506" s="139" t="s">
        <v>242</v>
      </c>
      <c r="C506" s="7" t="s">
        <v>1537</v>
      </c>
      <c r="D506" t="s">
        <v>2097</v>
      </c>
      <c r="E506" s="2">
        <v>2003</v>
      </c>
      <c r="F506" s="2" t="s">
        <v>101</v>
      </c>
      <c r="G506" s="2" t="s">
        <v>1598</v>
      </c>
      <c r="H506" s="2" t="s">
        <v>103</v>
      </c>
      <c r="I506" s="2" t="s">
        <v>104</v>
      </c>
      <c r="J506" s="2" t="s">
        <v>2098</v>
      </c>
      <c r="K506" s="91" t="str">
        <f t="shared" si="62"/>
        <v>pdf</v>
      </c>
      <c r="L506" s="2" t="s">
        <v>2078</v>
      </c>
      <c r="M506" s="91" t="str">
        <f t="shared" si="63"/>
        <v>pdf</v>
      </c>
      <c r="N506" s="2" t="s">
        <v>107</v>
      </c>
      <c r="O506" s="39" t="s">
        <v>108</v>
      </c>
      <c r="P506" s="13" t="str">
        <f t="shared" si="75"/>
        <v>Folder</v>
      </c>
      <c r="Q506" s="90">
        <v>1650</v>
      </c>
      <c r="R506" s="90">
        <v>750</v>
      </c>
      <c r="S506" s="90">
        <v>850</v>
      </c>
      <c r="T506" s="21" t="s">
        <v>2052</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6"/>
        <v/>
      </c>
      <c r="AN506" s="14" t="str">
        <f t="shared" si="77"/>
        <v>Folder</v>
      </c>
      <c r="AO506" s="89"/>
      <c r="AP506" s="36"/>
      <c r="AQ506" s="54" t="s">
        <v>108</v>
      </c>
      <c r="AR506" s="50" t="str">
        <f t="shared" si="64"/>
        <v>K19x.020</v>
      </c>
      <c r="AS506" s="50" t="s">
        <v>2093</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x14ac:dyDescent="0.25">
      <c r="A507" s="1" t="s">
        <v>2048</v>
      </c>
      <c r="B507" s="139" t="s">
        <v>250</v>
      </c>
      <c r="C507" s="7" t="s">
        <v>1537</v>
      </c>
      <c r="D507" t="s">
        <v>1636</v>
      </c>
      <c r="E507" s="2">
        <v>2004</v>
      </c>
      <c r="F507" s="2" t="s">
        <v>101</v>
      </c>
      <c r="G507" s="2" t="s">
        <v>1598</v>
      </c>
      <c r="H507" s="2" t="s">
        <v>103</v>
      </c>
      <c r="I507" s="2" t="s">
        <v>104</v>
      </c>
      <c r="J507" s="2" t="s">
        <v>2096</v>
      </c>
      <c r="K507" s="91" t="str">
        <f t="shared" si="62"/>
        <v>pdf</v>
      </c>
      <c r="L507" s="2" t="s">
        <v>2078</v>
      </c>
      <c r="M507" s="91" t="str">
        <f t="shared" si="63"/>
        <v>pdf</v>
      </c>
      <c r="N507" s="2" t="s">
        <v>107</v>
      </c>
      <c r="O507" s="39" t="s">
        <v>108</v>
      </c>
      <c r="P507" s="13" t="str">
        <f t="shared" si="75"/>
        <v>Folder</v>
      </c>
      <c r="Q507" s="90">
        <v>1650</v>
      </c>
      <c r="R507" s="90">
        <v>750</v>
      </c>
      <c r="S507" s="90">
        <v>850</v>
      </c>
      <c r="T507" s="21" t="s">
        <v>2052</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6"/>
        <v/>
      </c>
      <c r="AN507" s="14" t="str">
        <f t="shared" si="77"/>
        <v>Folder</v>
      </c>
      <c r="AO507" s="89"/>
      <c r="AP507" s="36"/>
      <c r="AQ507" s="54" t="s">
        <v>108</v>
      </c>
      <c r="AR507" s="50" t="str">
        <f t="shared" si="64"/>
        <v>K19x.021</v>
      </c>
      <c r="AS507" s="50" t="s">
        <v>2053</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x14ac:dyDescent="0.25">
      <c r="A508" s="1" t="s">
        <v>2048</v>
      </c>
      <c r="B508" s="139" t="s">
        <v>256</v>
      </c>
      <c r="C508" s="7" t="s">
        <v>1537</v>
      </c>
      <c r="D508" t="s">
        <v>1026</v>
      </c>
      <c r="E508" s="2">
        <v>2004</v>
      </c>
      <c r="F508" s="2" t="s">
        <v>101</v>
      </c>
      <c r="G508" s="2" t="s">
        <v>1598</v>
      </c>
      <c r="H508" s="2" t="s">
        <v>103</v>
      </c>
      <c r="I508" s="2" t="s">
        <v>104</v>
      </c>
      <c r="J508" s="2" t="s">
        <v>2099</v>
      </c>
      <c r="K508" s="91" t="str">
        <f t="shared" si="62"/>
        <v>pdf</v>
      </c>
      <c r="L508" s="2" t="s">
        <v>2078</v>
      </c>
      <c r="M508" s="91" t="str">
        <f t="shared" si="63"/>
        <v>pdf</v>
      </c>
      <c r="N508" s="2" t="s">
        <v>107</v>
      </c>
      <c r="O508" s="39" t="s">
        <v>108</v>
      </c>
      <c r="P508" s="13" t="str">
        <f t="shared" si="75"/>
        <v>Folder</v>
      </c>
      <c r="Q508" s="90">
        <v>1650</v>
      </c>
      <c r="R508" s="90">
        <v>750</v>
      </c>
      <c r="S508" s="90">
        <v>850</v>
      </c>
      <c r="T508" s="21" t="s">
        <v>2052</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6"/>
        <v/>
      </c>
      <c r="AN508" s="14" t="str">
        <f t="shared" si="77"/>
        <v>Folder</v>
      </c>
      <c r="AO508" s="89"/>
      <c r="AP508" s="36"/>
      <c r="AQ508" s="54" t="s">
        <v>108</v>
      </c>
      <c r="AR508" s="50" t="str">
        <f t="shared" si="64"/>
        <v>K19x.022</v>
      </c>
      <c r="AS508" s="50" t="s">
        <v>2093</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x14ac:dyDescent="0.25">
      <c r="A509" s="1" t="s">
        <v>2048</v>
      </c>
      <c r="B509" s="139" t="s">
        <v>266</v>
      </c>
      <c r="C509" s="7" t="s">
        <v>1537</v>
      </c>
      <c r="D509" t="s">
        <v>2100</v>
      </c>
      <c r="E509" s="2">
        <v>2004</v>
      </c>
      <c r="F509" s="2" t="s">
        <v>101</v>
      </c>
      <c r="G509" s="2" t="s">
        <v>1598</v>
      </c>
      <c r="H509" s="2" t="s">
        <v>103</v>
      </c>
      <c r="I509" s="2" t="s">
        <v>104</v>
      </c>
      <c r="J509" s="2" t="s">
        <v>2101</v>
      </c>
      <c r="K509" s="91" t="str">
        <f t="shared" si="62"/>
        <v>pdf</v>
      </c>
      <c r="L509" s="2" t="s">
        <v>2102</v>
      </c>
      <c r="M509" s="91" t="str">
        <f t="shared" si="63"/>
        <v>pdf</v>
      </c>
      <c r="N509" s="2" t="s">
        <v>107</v>
      </c>
      <c r="O509" s="39" t="s">
        <v>108</v>
      </c>
      <c r="P509" s="13" t="str">
        <f t="shared" si="75"/>
        <v>Folder</v>
      </c>
      <c r="Q509" s="90">
        <v>1650</v>
      </c>
      <c r="R509" s="90">
        <v>750</v>
      </c>
      <c r="S509" s="90">
        <v>850</v>
      </c>
      <c r="T509" s="21" t="s">
        <v>2052</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6"/>
        <v/>
      </c>
      <c r="AN509" s="14" t="str">
        <f t="shared" si="77"/>
        <v>Folder</v>
      </c>
      <c r="AO509" s="89"/>
      <c r="AP509" s="36"/>
      <c r="AQ509" s="54" t="s">
        <v>108</v>
      </c>
      <c r="AR509" s="50" t="str">
        <f t="shared" si="64"/>
        <v>K19x.023</v>
      </c>
      <c r="AS509" s="50" t="s">
        <v>2093</v>
      </c>
      <c r="AT509" s="50" t="s">
        <v>110</v>
      </c>
      <c r="AU509" s="12" t="s">
        <v>110</v>
      </c>
      <c r="AV509" s="12" t="s">
        <v>110</v>
      </c>
      <c r="AW509" s="54" t="s">
        <v>108</v>
      </c>
      <c r="AX509" s="50" t="s">
        <v>108</v>
      </c>
      <c r="AY509" s="50" t="s">
        <v>110</v>
      </c>
      <c r="AZ509" s="54" t="s">
        <v>108</v>
      </c>
      <c r="BA509" s="50" t="s">
        <v>2103</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x14ac:dyDescent="0.25">
      <c r="A510" s="1" t="s">
        <v>2048</v>
      </c>
      <c r="B510" s="139" t="s">
        <v>273</v>
      </c>
      <c r="C510" s="7" t="s">
        <v>1537</v>
      </c>
      <c r="D510" t="s">
        <v>2104</v>
      </c>
      <c r="E510" s="2">
        <v>2004</v>
      </c>
      <c r="F510" s="2" t="s">
        <v>101</v>
      </c>
      <c r="G510" s="2" t="s">
        <v>1598</v>
      </c>
      <c r="H510" s="2" t="s">
        <v>103</v>
      </c>
      <c r="I510" s="2" t="s">
        <v>104</v>
      </c>
      <c r="J510" s="2" t="s">
        <v>2105</v>
      </c>
      <c r="K510" s="91" t="str">
        <f t="shared" si="62"/>
        <v>pdf</v>
      </c>
      <c r="L510" s="2" t="s">
        <v>2078</v>
      </c>
      <c r="M510" s="91" t="str">
        <f t="shared" si="63"/>
        <v>pdf</v>
      </c>
      <c r="N510" s="2" t="s">
        <v>107</v>
      </c>
      <c r="O510" s="39" t="s">
        <v>108</v>
      </c>
      <c r="P510" s="13" t="str">
        <f t="shared" si="75"/>
        <v>Folder</v>
      </c>
      <c r="Q510" s="90">
        <v>1650</v>
      </c>
      <c r="R510" s="90">
        <v>750</v>
      </c>
      <c r="S510" s="90">
        <v>850</v>
      </c>
      <c r="T510" s="21" t="s">
        <v>2052</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6"/>
        <v/>
      </c>
      <c r="AN510" s="14" t="str">
        <f t="shared" si="77"/>
        <v>Folder</v>
      </c>
      <c r="AO510" s="89"/>
      <c r="AP510" s="36"/>
      <c r="AQ510" s="54" t="s">
        <v>108</v>
      </c>
      <c r="AR510" s="50" t="str">
        <f t="shared" si="64"/>
        <v>K19x.024</v>
      </c>
      <c r="AS510" s="50" t="s">
        <v>2093</v>
      </c>
      <c r="AT510" s="50" t="s">
        <v>110</v>
      </c>
      <c r="AU510" s="12" t="s">
        <v>110</v>
      </c>
      <c r="AV510" s="12" t="s">
        <v>110</v>
      </c>
      <c r="AW510" s="54" t="s">
        <v>108</v>
      </c>
      <c r="AX510" s="50" t="s">
        <v>226</v>
      </c>
      <c r="AY510" s="50" t="s">
        <v>110</v>
      </c>
      <c r="AZ510" s="54" t="s">
        <v>108</v>
      </c>
      <c r="BA510" s="50" t="s">
        <v>1828</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x14ac:dyDescent="0.25">
      <c r="A511" s="1" t="s">
        <v>2048</v>
      </c>
      <c r="B511" s="139" t="s">
        <v>274</v>
      </c>
      <c r="C511" s="7" t="s">
        <v>1537</v>
      </c>
      <c r="D511" t="s">
        <v>2106</v>
      </c>
      <c r="E511" s="2">
        <v>2004</v>
      </c>
      <c r="F511" s="2" t="s">
        <v>101</v>
      </c>
      <c r="G511" s="2" t="s">
        <v>1598</v>
      </c>
      <c r="H511" s="2" t="s">
        <v>103</v>
      </c>
      <c r="I511" s="2" t="s">
        <v>104</v>
      </c>
      <c r="J511" s="2" t="s">
        <v>2107</v>
      </c>
      <c r="K511" s="91" t="str">
        <f t="shared" si="62"/>
        <v>pdf</v>
      </c>
      <c r="L511" s="2" t="s">
        <v>2078</v>
      </c>
      <c r="M511" s="91" t="str">
        <f t="shared" si="63"/>
        <v>pdf</v>
      </c>
      <c r="N511" s="2" t="s">
        <v>107</v>
      </c>
      <c r="O511" s="39" t="s">
        <v>108</v>
      </c>
      <c r="P511" s="13" t="str">
        <f t="shared" si="75"/>
        <v>Folder</v>
      </c>
      <c r="Q511" s="90">
        <v>1650</v>
      </c>
      <c r="R511" s="90">
        <v>750</v>
      </c>
      <c r="S511" s="90">
        <v>850</v>
      </c>
      <c r="T511" s="21" t="s">
        <v>2052</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6"/>
        <v/>
      </c>
      <c r="AN511" s="14" t="str">
        <f t="shared" si="77"/>
        <v>Folder</v>
      </c>
      <c r="AO511" s="89"/>
      <c r="AP511" s="36"/>
      <c r="AQ511" s="54" t="s">
        <v>108</v>
      </c>
      <c r="AR511" s="50" t="str">
        <f t="shared" si="64"/>
        <v>K19x.025</v>
      </c>
      <c r="AS511" s="50" t="s">
        <v>2093</v>
      </c>
      <c r="AT511" s="50" t="s">
        <v>110</v>
      </c>
      <c r="AU511" s="12" t="s">
        <v>110</v>
      </c>
      <c r="AV511" s="12" t="s">
        <v>110</v>
      </c>
      <c r="AW511" s="54" t="s">
        <v>108</v>
      </c>
      <c r="AX511" s="50" t="s">
        <v>226</v>
      </c>
      <c r="AY511" s="50" t="s">
        <v>110</v>
      </c>
      <c r="AZ511" s="54" t="s">
        <v>108</v>
      </c>
      <c r="BA511" s="50" t="s">
        <v>2108</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x14ac:dyDescent="0.25">
      <c r="A512" s="1" t="s">
        <v>2048</v>
      </c>
      <c r="B512" s="139" t="s">
        <v>276</v>
      </c>
      <c r="C512" s="7" t="s">
        <v>1537</v>
      </c>
      <c r="D512" t="s">
        <v>1823</v>
      </c>
      <c r="E512" s="2">
        <v>2004</v>
      </c>
      <c r="F512" s="2" t="s">
        <v>101</v>
      </c>
      <c r="G512" s="2" t="s">
        <v>1598</v>
      </c>
      <c r="H512" s="2" t="s">
        <v>103</v>
      </c>
      <c r="I512" s="2" t="s">
        <v>104</v>
      </c>
      <c r="J512" s="2" t="s">
        <v>2109</v>
      </c>
      <c r="K512" s="91" t="str">
        <f t="shared" si="62"/>
        <v>pdf</v>
      </c>
      <c r="L512" s="2" t="s">
        <v>2078</v>
      </c>
      <c r="M512" s="91" t="str">
        <f t="shared" si="63"/>
        <v>pdf</v>
      </c>
      <c r="N512" s="2" t="s">
        <v>107</v>
      </c>
      <c r="O512" s="39" t="s">
        <v>108</v>
      </c>
      <c r="P512" s="13" t="str">
        <f t="shared" si="75"/>
        <v>Folder</v>
      </c>
      <c r="Q512" s="90">
        <v>1650</v>
      </c>
      <c r="R512" s="90">
        <v>750</v>
      </c>
      <c r="S512" s="90">
        <v>850</v>
      </c>
      <c r="T512" s="21" t="s">
        <v>2052</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6"/>
        <v/>
      </c>
      <c r="AN512" s="14" t="str">
        <f t="shared" si="77"/>
        <v>Folder</v>
      </c>
      <c r="AO512" s="89"/>
      <c r="AP512" s="36"/>
      <c r="AQ512" s="54" t="s">
        <v>108</v>
      </c>
      <c r="AR512" s="50" t="str">
        <f t="shared" si="64"/>
        <v>K19x.026</v>
      </c>
      <c r="AS512" s="50" t="s">
        <v>2093</v>
      </c>
      <c r="AT512" s="50" t="s">
        <v>110</v>
      </c>
      <c r="AU512" s="12" t="s">
        <v>110</v>
      </c>
      <c r="AV512" s="12" t="s">
        <v>110</v>
      </c>
      <c r="AW512" s="54" t="s">
        <v>108</v>
      </c>
      <c r="AX512" s="50" t="s">
        <v>226</v>
      </c>
      <c r="AY512" s="50" t="s">
        <v>110</v>
      </c>
      <c r="AZ512" s="54" t="s">
        <v>108</v>
      </c>
      <c r="BA512" s="50" t="s">
        <v>1825</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x14ac:dyDescent="0.25">
      <c r="A513" s="1" t="s">
        <v>2048</v>
      </c>
      <c r="B513" s="139" t="s">
        <v>277</v>
      </c>
      <c r="C513" s="7" t="s">
        <v>1537</v>
      </c>
      <c r="D513" t="s">
        <v>2110</v>
      </c>
      <c r="E513" s="2">
        <v>2004</v>
      </c>
      <c r="F513" s="2" t="s">
        <v>101</v>
      </c>
      <c r="G513" s="2" t="s">
        <v>1598</v>
      </c>
      <c r="H513" s="2" t="s">
        <v>103</v>
      </c>
      <c r="I513" s="2" t="s">
        <v>104</v>
      </c>
      <c r="J513" s="2" t="s">
        <v>2111</v>
      </c>
      <c r="K513" s="91" t="str">
        <f t="shared" si="62"/>
        <v>pdf</v>
      </c>
      <c r="L513" s="2" t="s">
        <v>2078</v>
      </c>
      <c r="M513" s="91" t="str">
        <f t="shared" si="63"/>
        <v>pdf</v>
      </c>
      <c r="N513" s="2" t="s">
        <v>107</v>
      </c>
      <c r="O513" s="39" t="s">
        <v>108</v>
      </c>
      <c r="P513" s="13" t="str">
        <f t="shared" si="7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6"/>
        <v/>
      </c>
      <c r="AN513" s="14" t="str">
        <f t="shared" si="77"/>
        <v>Folder</v>
      </c>
      <c r="AO513" s="89"/>
      <c r="AP513" s="36"/>
      <c r="AQ513" s="54" t="s">
        <v>108</v>
      </c>
      <c r="AR513" s="50" t="str">
        <f t="shared" si="64"/>
        <v>K19x.027</v>
      </c>
      <c r="AS513" s="50" t="s">
        <v>2093</v>
      </c>
      <c r="AT513" s="50" t="s">
        <v>110</v>
      </c>
      <c r="AU513" s="12" t="s">
        <v>110</v>
      </c>
      <c r="AV513" s="12" t="s">
        <v>110</v>
      </c>
      <c r="AW513" s="54" t="s">
        <v>108</v>
      </c>
      <c r="AX513" s="50" t="s">
        <v>226</v>
      </c>
      <c r="AY513" s="50" t="s">
        <v>110</v>
      </c>
      <c r="AZ513" s="54" t="s">
        <v>108</v>
      </c>
      <c r="BA513" s="50" t="s">
        <v>2112</v>
      </c>
      <c r="BB513" s="50" t="s">
        <v>114</v>
      </c>
      <c r="BC513" s="12" t="str">
        <f t="shared" ref="BC513:BC544" si="79">F513</f>
        <v>M5A</v>
      </c>
      <c r="BD513" s="54" t="s">
        <v>108</v>
      </c>
      <c r="BE513" s="12" t="str">
        <f t="shared" ref="BE513:BE544" si="80">G513</f>
        <v>34 kw-24 krpm</v>
      </c>
      <c r="BF513" s="12" t="str">
        <f t="shared" ref="BF513:BF544" si="81">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x14ac:dyDescent="0.25">
      <c r="A514" s="1" t="s">
        <v>2048</v>
      </c>
      <c r="B514" s="139" t="s">
        <v>278</v>
      </c>
      <c r="C514" s="7" t="s">
        <v>1537</v>
      </c>
      <c r="D514" t="s">
        <v>2113</v>
      </c>
      <c r="E514" s="2">
        <v>2004</v>
      </c>
      <c r="F514" s="2" t="s">
        <v>101</v>
      </c>
      <c r="G514" s="2" t="s">
        <v>1598</v>
      </c>
      <c r="H514" s="2" t="s">
        <v>103</v>
      </c>
      <c r="I514" s="2" t="s">
        <v>1539</v>
      </c>
      <c r="J514" s="2" t="s">
        <v>2114</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2078</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7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6"/>
        <v/>
      </c>
      <c r="AN514" s="14" t="str">
        <f t="shared" si="77"/>
        <v>Folder</v>
      </c>
      <c r="AO514" s="89"/>
      <c r="AP514" s="36"/>
      <c r="AQ514" s="54" t="s">
        <v>108</v>
      </c>
      <c r="AR514" s="50" t="str">
        <f t="shared" si="64"/>
        <v>K19x.028</v>
      </c>
      <c r="AS514" s="50" t="s">
        <v>2093</v>
      </c>
      <c r="AT514" s="50" t="s">
        <v>110</v>
      </c>
      <c r="AU514" s="12" t="s">
        <v>110</v>
      </c>
      <c r="AV514" s="12" t="s">
        <v>110</v>
      </c>
      <c r="AW514" s="54" t="s">
        <v>108</v>
      </c>
      <c r="AX514" s="50" t="s">
        <v>226</v>
      </c>
      <c r="AY514" s="50" t="s">
        <v>110</v>
      </c>
      <c r="AZ514" s="54" t="s">
        <v>108</v>
      </c>
      <c r="BA514" s="50" t="s">
        <v>183</v>
      </c>
      <c r="BB514" s="50" t="s">
        <v>114</v>
      </c>
      <c r="BC514" s="12" t="str">
        <f t="shared" si="79"/>
        <v>M5A</v>
      </c>
      <c r="BD514" s="54" t="s">
        <v>108</v>
      </c>
      <c r="BE514" s="12" t="str">
        <f t="shared" si="80"/>
        <v>34 kw-24 krpm</v>
      </c>
      <c r="BF514" s="12" t="str">
        <f t="shared" si="81"/>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x14ac:dyDescent="0.25">
      <c r="A515" s="1" t="s">
        <v>2048</v>
      </c>
      <c r="B515" s="139" t="s">
        <v>279</v>
      </c>
      <c r="C515" s="7" t="s">
        <v>1537</v>
      </c>
      <c r="D515" t="s">
        <v>1636</v>
      </c>
      <c r="E515" s="2">
        <v>2004</v>
      </c>
      <c r="F515" s="2" t="s">
        <v>101</v>
      </c>
      <c r="G515" s="2" t="s">
        <v>1598</v>
      </c>
      <c r="H515" s="2" t="s">
        <v>103</v>
      </c>
      <c r="I515" s="2" t="s">
        <v>104</v>
      </c>
      <c r="J515" s="2" t="s">
        <v>2115</v>
      </c>
      <c r="K515" s="91" t="str">
        <f t="shared" si="82"/>
        <v>pdf</v>
      </c>
      <c r="L515" s="2" t="s">
        <v>2078</v>
      </c>
      <c r="M515" s="91" t="str">
        <f t="shared" si="83"/>
        <v>pdf</v>
      </c>
      <c r="N515" s="2" t="s">
        <v>107</v>
      </c>
      <c r="O515" s="39" t="s">
        <v>108</v>
      </c>
      <c r="P515" s="13" t="str">
        <f t="shared" si="75"/>
        <v>Folder</v>
      </c>
      <c r="Q515" s="90">
        <v>1650</v>
      </c>
      <c r="R515" s="90">
        <v>750</v>
      </c>
      <c r="S515" s="90">
        <v>850</v>
      </c>
      <c r="T515" s="21" t="s">
        <v>2052</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6"/>
        <v/>
      </c>
      <c r="AN515" s="14" t="str">
        <f t="shared" si="77"/>
        <v>Folder</v>
      </c>
      <c r="AO515" s="89"/>
      <c r="AP515" s="36"/>
      <c r="AQ515" s="54" t="s">
        <v>108</v>
      </c>
      <c r="AR515" s="50" t="str">
        <f t="shared" si="64"/>
        <v>K19x.029</v>
      </c>
      <c r="AS515" s="50" t="s">
        <v>2093</v>
      </c>
      <c r="AT515" s="50" t="s">
        <v>110</v>
      </c>
      <c r="AU515" s="12" t="s">
        <v>110</v>
      </c>
      <c r="AV515" s="12" t="s">
        <v>110</v>
      </c>
      <c r="AW515" s="54" t="s">
        <v>108</v>
      </c>
      <c r="AX515" s="50" t="s">
        <v>226</v>
      </c>
      <c r="AY515" s="50" t="s">
        <v>110</v>
      </c>
      <c r="AZ515" s="54" t="s">
        <v>108</v>
      </c>
      <c r="BA515" s="50" t="s">
        <v>183</v>
      </c>
      <c r="BB515" s="50" t="s">
        <v>114</v>
      </c>
      <c r="BC515" s="12" t="str">
        <f t="shared" si="79"/>
        <v>M5A</v>
      </c>
      <c r="BD515" s="54" t="s">
        <v>108</v>
      </c>
      <c r="BE515" s="12" t="str">
        <f t="shared" si="80"/>
        <v>34 kw-24 krpm</v>
      </c>
      <c r="BF515" s="12" t="str">
        <f t="shared" si="81"/>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x14ac:dyDescent="0.25">
      <c r="A516" s="1" t="s">
        <v>2048</v>
      </c>
      <c r="B516" s="139" t="s">
        <v>280</v>
      </c>
      <c r="C516" s="7" t="s">
        <v>1537</v>
      </c>
      <c r="D516" t="s">
        <v>2116</v>
      </c>
      <c r="E516" s="2">
        <v>2005</v>
      </c>
      <c r="F516" s="2" t="s">
        <v>101</v>
      </c>
      <c r="G516" s="2" t="s">
        <v>1598</v>
      </c>
      <c r="H516" s="2" t="s">
        <v>103</v>
      </c>
      <c r="I516" s="2" t="s">
        <v>104</v>
      </c>
      <c r="J516" s="2" t="s">
        <v>2117</v>
      </c>
      <c r="K516" s="91" t="str">
        <f t="shared" si="82"/>
        <v>pdf</v>
      </c>
      <c r="L516" s="2" t="s">
        <v>2078</v>
      </c>
      <c r="M516" s="91" t="str">
        <f t="shared" si="83"/>
        <v>pdf</v>
      </c>
      <c r="N516" s="2" t="s">
        <v>107</v>
      </c>
      <c r="O516" s="39" t="s">
        <v>108</v>
      </c>
      <c r="P516" s="13" t="str">
        <f t="shared" si="65"/>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66"/>
        <v>Folder</v>
      </c>
      <c r="AO516" s="89">
        <v>0</v>
      </c>
      <c r="AP516" s="36"/>
      <c r="AQ516" s="54" t="s">
        <v>108</v>
      </c>
      <c r="AR516" s="50" t="str">
        <f t="shared" si="64"/>
        <v>K19x.030</v>
      </c>
      <c r="AS516" s="50" t="s">
        <v>2093</v>
      </c>
      <c r="AT516" s="50" t="s">
        <v>110</v>
      </c>
      <c r="AU516" s="12" t="s">
        <v>110</v>
      </c>
      <c r="AV516" s="12" t="s">
        <v>110</v>
      </c>
      <c r="AW516" s="54" t="s">
        <v>108</v>
      </c>
      <c r="AX516" s="50" t="s">
        <v>2118</v>
      </c>
      <c r="AY516" s="50" t="s">
        <v>110</v>
      </c>
      <c r="AZ516" s="54" t="s">
        <v>108</v>
      </c>
      <c r="BA516" s="50" t="s">
        <v>1926</v>
      </c>
      <c r="BB516" s="50" t="s">
        <v>114</v>
      </c>
      <c r="BC516" s="12" t="str">
        <f t="shared" si="79"/>
        <v>M5A</v>
      </c>
      <c r="BD516" s="54" t="s">
        <v>108</v>
      </c>
      <c r="BE516" s="12" t="str">
        <f t="shared" si="80"/>
        <v>34 kw-24 krpm</v>
      </c>
      <c r="BF516" s="12" t="str">
        <f t="shared" si="81"/>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x14ac:dyDescent="0.25">
      <c r="A517" s="1" t="s">
        <v>2048</v>
      </c>
      <c r="B517" s="139" t="s">
        <v>281</v>
      </c>
      <c r="C517" s="7" t="s">
        <v>1537</v>
      </c>
      <c r="D517" t="s">
        <v>1834</v>
      </c>
      <c r="E517" s="2">
        <v>2004</v>
      </c>
      <c r="F517" s="2" t="s">
        <v>101</v>
      </c>
      <c r="G517" s="2" t="s">
        <v>1598</v>
      </c>
      <c r="H517" s="2" t="s">
        <v>103</v>
      </c>
      <c r="I517" s="2" t="s">
        <v>104</v>
      </c>
      <c r="J517" s="2" t="s">
        <v>2119</v>
      </c>
      <c r="K517" s="91" t="str">
        <f t="shared" si="82"/>
        <v>pdf</v>
      </c>
      <c r="L517" s="2" t="s">
        <v>2120</v>
      </c>
      <c r="M517" s="91" t="str">
        <f t="shared" si="83"/>
        <v>pdf</v>
      </c>
      <c r="N517" s="2" t="s">
        <v>107</v>
      </c>
      <c r="O517" s="39" t="s">
        <v>108</v>
      </c>
      <c r="P517" s="13" t="str">
        <f t="shared" si="65"/>
        <v>Folder</v>
      </c>
      <c r="Q517" s="90">
        <v>1650</v>
      </c>
      <c r="R517" s="90">
        <v>750</v>
      </c>
      <c r="S517" s="90">
        <v>850</v>
      </c>
      <c r="T517" s="21" t="s">
        <v>2052</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66"/>
        <v>Folder</v>
      </c>
      <c r="AO517" s="89">
        <v>0</v>
      </c>
      <c r="AP517" s="36"/>
      <c r="AQ517" s="54" t="s">
        <v>108</v>
      </c>
      <c r="AR517" s="50" t="str">
        <f t="shared" si="64"/>
        <v>K19x.031</v>
      </c>
      <c r="AS517" s="50" t="s">
        <v>2093</v>
      </c>
      <c r="AT517" s="50" t="s">
        <v>110</v>
      </c>
      <c r="AU517" s="12" t="s">
        <v>110</v>
      </c>
      <c r="AV517" s="12" t="s">
        <v>110</v>
      </c>
      <c r="AW517" s="54" t="s">
        <v>108</v>
      </c>
      <c r="AX517" s="50" t="s">
        <v>155</v>
      </c>
      <c r="AY517" s="50" t="s">
        <v>110</v>
      </c>
      <c r="AZ517" s="54" t="s">
        <v>108</v>
      </c>
      <c r="BA517" s="50" t="s">
        <v>2121</v>
      </c>
      <c r="BB517" s="50" t="s">
        <v>114</v>
      </c>
      <c r="BC517" s="12" t="str">
        <f t="shared" si="79"/>
        <v>M5A</v>
      </c>
      <c r="BD517" s="54" t="s">
        <v>108</v>
      </c>
      <c r="BE517" s="12" t="str">
        <f t="shared" si="80"/>
        <v>34 kw-24 krpm</v>
      </c>
      <c r="BF517" s="12" t="str">
        <f t="shared" si="81"/>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x14ac:dyDescent="0.25">
      <c r="A518" s="1" t="s">
        <v>2048</v>
      </c>
      <c r="B518" s="139" t="s">
        <v>282</v>
      </c>
      <c r="C518" s="7" t="s">
        <v>1537</v>
      </c>
      <c r="D518" t="s">
        <v>2122</v>
      </c>
      <c r="E518" s="2">
        <v>2005</v>
      </c>
      <c r="F518" s="2" t="s">
        <v>101</v>
      </c>
      <c r="G518" s="2" t="s">
        <v>1598</v>
      </c>
      <c r="H518" s="2" t="s">
        <v>103</v>
      </c>
      <c r="I518" s="2" t="s">
        <v>1539</v>
      </c>
      <c r="J518" s="2" t="s">
        <v>2123</v>
      </c>
      <c r="K518" s="91" t="str">
        <f t="shared" si="82"/>
        <v>pdf</v>
      </c>
      <c r="L518" s="2" t="s">
        <v>2120</v>
      </c>
      <c r="M518" s="91" t="str">
        <f t="shared" si="83"/>
        <v>pdf</v>
      </c>
      <c r="N518" s="2" t="s">
        <v>107</v>
      </c>
      <c r="O518" s="39" t="s">
        <v>108</v>
      </c>
      <c r="P518" s="13" t="str">
        <f t="shared" si="65"/>
        <v>Folder</v>
      </c>
      <c r="Q518" s="90">
        <v>1650</v>
      </c>
      <c r="R518" s="90">
        <v>750</v>
      </c>
      <c r="S518" s="90">
        <v>850</v>
      </c>
      <c r="T518" s="21" t="s">
        <v>2052</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66"/>
        <v>Folder</v>
      </c>
      <c r="AO518" s="89">
        <v>0</v>
      </c>
      <c r="AP518" s="36"/>
      <c r="AQ518" s="54" t="s">
        <v>108</v>
      </c>
      <c r="AR518" s="50" t="str">
        <f t="shared" si="64"/>
        <v>K19x.032</v>
      </c>
      <c r="AS518" s="50" t="s">
        <v>2093</v>
      </c>
      <c r="AT518" s="50" t="s">
        <v>110</v>
      </c>
      <c r="AU518" s="12" t="s">
        <v>110</v>
      </c>
      <c r="AV518" s="12" t="s">
        <v>110</v>
      </c>
      <c r="AW518" s="54" t="s">
        <v>108</v>
      </c>
      <c r="AX518" s="50" t="s">
        <v>155</v>
      </c>
      <c r="AY518" s="50" t="s">
        <v>110</v>
      </c>
      <c r="AZ518" s="54" t="s">
        <v>108</v>
      </c>
      <c r="BA518" s="50" t="s">
        <v>183</v>
      </c>
      <c r="BB518" s="50" t="s">
        <v>194</v>
      </c>
      <c r="BC518" s="12" t="str">
        <f t="shared" si="79"/>
        <v>M5A</v>
      </c>
      <c r="BD518" s="54" t="s">
        <v>108</v>
      </c>
      <c r="BE518" s="12" t="str">
        <f t="shared" si="80"/>
        <v>34 kw-24 krpm</v>
      </c>
      <c r="BF518" s="12" t="str">
        <f t="shared" si="81"/>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x14ac:dyDescent="0.25">
      <c r="A519" s="1" t="s">
        <v>2048</v>
      </c>
      <c r="B519" s="139" t="s">
        <v>283</v>
      </c>
      <c r="C519" s="7" t="s">
        <v>1537</v>
      </c>
      <c r="D519" t="s">
        <v>2124</v>
      </c>
      <c r="E519" s="2">
        <v>2006</v>
      </c>
      <c r="F519" s="2" t="s">
        <v>101</v>
      </c>
      <c r="G519" s="2" t="s">
        <v>1598</v>
      </c>
      <c r="H519" s="2" t="s">
        <v>103</v>
      </c>
      <c r="I519" s="2" t="s">
        <v>104</v>
      </c>
      <c r="J519" s="2" t="s">
        <v>2125</v>
      </c>
      <c r="K519" s="91" t="str">
        <f t="shared" si="82"/>
        <v>pdf</v>
      </c>
      <c r="L519" s="2" t="s">
        <v>2078</v>
      </c>
      <c r="M519" s="91" t="str">
        <f t="shared" si="83"/>
        <v>pdf</v>
      </c>
      <c r="N519" s="2" t="s">
        <v>107</v>
      </c>
      <c r="O519" s="39" t="s">
        <v>108</v>
      </c>
      <c r="P519" s="13" t="str">
        <f t="shared" si="65"/>
        <v>Folder</v>
      </c>
      <c r="Q519" s="90">
        <v>1650</v>
      </c>
      <c r="R519" s="90">
        <v>750</v>
      </c>
      <c r="S519" s="90">
        <v>850</v>
      </c>
      <c r="T519" s="21" t="s">
        <v>2052</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66"/>
        <v>Folder</v>
      </c>
      <c r="AO519" s="89">
        <v>0</v>
      </c>
      <c r="AP519" s="36"/>
      <c r="AQ519" s="54" t="s">
        <v>108</v>
      </c>
      <c r="AR519" s="50" t="str">
        <f t="shared" si="64"/>
        <v>K19x.033</v>
      </c>
      <c r="AS519" s="50" t="s">
        <v>2093</v>
      </c>
      <c r="AT519" s="50" t="s">
        <v>110</v>
      </c>
      <c r="AU519" s="12" t="s">
        <v>110</v>
      </c>
      <c r="AV519" s="12" t="s">
        <v>110</v>
      </c>
      <c r="AW519" s="54" t="s">
        <v>108</v>
      </c>
      <c r="AX519" s="50" t="s">
        <v>2118</v>
      </c>
      <c r="AY519" s="50" t="s">
        <v>110</v>
      </c>
      <c r="AZ519" s="54" t="s">
        <v>108</v>
      </c>
      <c r="BA519" s="50" t="s">
        <v>2126</v>
      </c>
      <c r="BB519" s="50" t="s">
        <v>114</v>
      </c>
      <c r="BC519" s="12" t="str">
        <f t="shared" si="79"/>
        <v>M5A</v>
      </c>
      <c r="BD519" s="54" t="s">
        <v>108</v>
      </c>
      <c r="BE519" s="12" t="str">
        <f t="shared" si="80"/>
        <v>34 kw-24 krpm</v>
      </c>
      <c r="BF519" s="12" t="str">
        <f t="shared" si="81"/>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x14ac:dyDescent="0.25">
      <c r="A520" s="1" t="s">
        <v>2048</v>
      </c>
      <c r="B520" s="139" t="s">
        <v>292</v>
      </c>
      <c r="C520" s="7" t="s">
        <v>1537</v>
      </c>
      <c r="D520" t="s">
        <v>1636</v>
      </c>
      <c r="E520" s="2">
        <v>2005</v>
      </c>
      <c r="F520" s="2" t="s">
        <v>101</v>
      </c>
      <c r="G520" s="2" t="s">
        <v>1598</v>
      </c>
      <c r="H520" s="2" t="s">
        <v>103</v>
      </c>
      <c r="I520" s="2" t="s">
        <v>104</v>
      </c>
      <c r="J520" s="2" t="s">
        <v>2127</v>
      </c>
      <c r="K520" s="91" t="str">
        <f t="shared" si="82"/>
        <v>pdf</v>
      </c>
      <c r="L520" s="2" t="s">
        <v>2078</v>
      </c>
      <c r="M520" s="91" t="str">
        <f t="shared" si="83"/>
        <v>pdf</v>
      </c>
      <c r="N520" s="2" t="s">
        <v>107</v>
      </c>
      <c r="O520" s="39" t="s">
        <v>108</v>
      </c>
      <c r="P520" s="13" t="str">
        <f t="shared" si="65"/>
        <v>Folder</v>
      </c>
      <c r="Q520" s="90">
        <v>1650</v>
      </c>
      <c r="R520" s="90">
        <v>750</v>
      </c>
      <c r="S520" s="90">
        <v>850</v>
      </c>
      <c r="T520" s="21" t="s">
        <v>2052</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66"/>
        <v>Folder</v>
      </c>
      <c r="AO520" s="89">
        <v>0</v>
      </c>
      <c r="AP520" s="36"/>
      <c r="AQ520" s="54" t="s">
        <v>108</v>
      </c>
      <c r="AR520" s="50" t="str">
        <f t="shared" si="64"/>
        <v>K19x.034</v>
      </c>
      <c r="AS520" s="50" t="s">
        <v>2093</v>
      </c>
      <c r="AT520" s="50" t="s">
        <v>110</v>
      </c>
      <c r="AU520" s="12" t="s">
        <v>110</v>
      </c>
      <c r="AV520" s="12" t="s">
        <v>110</v>
      </c>
      <c r="AW520" s="54" t="s">
        <v>108</v>
      </c>
      <c r="AX520" s="50" t="s">
        <v>2118</v>
      </c>
      <c r="AY520" s="50" t="s">
        <v>110</v>
      </c>
      <c r="AZ520" s="54" t="s">
        <v>108</v>
      </c>
      <c r="BA520" s="50" t="s">
        <v>183</v>
      </c>
      <c r="BB520" s="50" t="s">
        <v>114</v>
      </c>
      <c r="BC520" s="12" t="str">
        <f t="shared" si="79"/>
        <v>M5A</v>
      </c>
      <c r="BD520" s="54" t="s">
        <v>108</v>
      </c>
      <c r="BE520" s="12" t="str">
        <f t="shared" si="80"/>
        <v>34 kw-24 krpm</v>
      </c>
      <c r="BF520" s="12" t="str">
        <f t="shared" si="81"/>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x14ac:dyDescent="0.25">
      <c r="A521" s="1" t="s">
        <v>2048</v>
      </c>
      <c r="B521" s="139" t="s">
        <v>293</v>
      </c>
      <c r="C521" s="7" t="s">
        <v>1537</v>
      </c>
      <c r="D521" t="s">
        <v>257</v>
      </c>
      <c r="E521" s="2">
        <v>2005</v>
      </c>
      <c r="F521" s="2" t="s">
        <v>101</v>
      </c>
      <c r="G521" s="2" t="s">
        <v>1598</v>
      </c>
      <c r="H521" s="2" t="s">
        <v>103</v>
      </c>
      <c r="I521" s="2" t="s">
        <v>104</v>
      </c>
      <c r="J521" s="2" t="s">
        <v>2128</v>
      </c>
      <c r="K521" s="91" t="str">
        <f t="shared" si="82"/>
        <v>pdf</v>
      </c>
      <c r="L521" s="2" t="s">
        <v>2120</v>
      </c>
      <c r="M521" s="91" t="str">
        <f t="shared" si="83"/>
        <v>pdf</v>
      </c>
      <c r="N521" s="2" t="s">
        <v>107</v>
      </c>
      <c r="O521" s="39" t="s">
        <v>108</v>
      </c>
      <c r="P521" s="13" t="str">
        <f t="shared" si="65"/>
        <v>Folder</v>
      </c>
      <c r="Q521" s="90">
        <v>1650</v>
      </c>
      <c r="R521" s="90">
        <v>750</v>
      </c>
      <c r="S521" s="90">
        <v>850</v>
      </c>
      <c r="T521" s="21" t="s">
        <v>2052</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66"/>
        <v>Folder</v>
      </c>
      <c r="AO521" s="89">
        <v>0</v>
      </c>
      <c r="AP521" s="36"/>
      <c r="AQ521" s="54" t="s">
        <v>108</v>
      </c>
      <c r="AR521" s="50" t="str">
        <f t="shared" si="64"/>
        <v>K19x.035</v>
      </c>
      <c r="AS521" s="50" t="s">
        <v>2093</v>
      </c>
      <c r="AT521" s="50" t="s">
        <v>110</v>
      </c>
      <c r="AU521" s="12" t="s">
        <v>110</v>
      </c>
      <c r="AV521" s="12" t="s">
        <v>110</v>
      </c>
      <c r="AW521" s="54" t="s">
        <v>108</v>
      </c>
      <c r="AX521" s="50" t="s">
        <v>2129</v>
      </c>
      <c r="AY521" s="50" t="s">
        <v>110</v>
      </c>
      <c r="AZ521" s="54" t="s">
        <v>108</v>
      </c>
      <c r="BA521" s="50" t="s">
        <v>2130</v>
      </c>
      <c r="BB521" s="50" t="s">
        <v>150</v>
      </c>
      <c r="BC521" s="12" t="str">
        <f t="shared" si="79"/>
        <v>M5A</v>
      </c>
      <c r="BD521" s="54" t="s">
        <v>108</v>
      </c>
      <c r="BE521" s="12" t="str">
        <f t="shared" si="80"/>
        <v>34 kw-24 krpm</v>
      </c>
      <c r="BF521" s="12" t="str">
        <f t="shared" si="81"/>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x14ac:dyDescent="0.25">
      <c r="A522" s="1" t="s">
        <v>2048</v>
      </c>
      <c r="B522" s="139" t="s">
        <v>294</v>
      </c>
      <c r="C522" s="7" t="s">
        <v>1537</v>
      </c>
      <c r="D522" t="s">
        <v>2131</v>
      </c>
      <c r="E522" s="2">
        <v>2005</v>
      </c>
      <c r="F522" s="2" t="s">
        <v>101</v>
      </c>
      <c r="G522" s="2" t="s">
        <v>1060</v>
      </c>
      <c r="H522" s="2" t="s">
        <v>103</v>
      </c>
      <c r="I522" s="2" t="s">
        <v>1539</v>
      </c>
      <c r="J522" s="2" t="s">
        <v>2132</v>
      </c>
      <c r="K522" s="91" t="str">
        <f t="shared" si="82"/>
        <v>pdf</v>
      </c>
      <c r="L522" s="2" t="s">
        <v>2120</v>
      </c>
      <c r="M522" s="91" t="str">
        <f t="shared" si="83"/>
        <v>pdf</v>
      </c>
      <c r="N522" s="2" t="s">
        <v>107</v>
      </c>
      <c r="O522" s="39" t="s">
        <v>108</v>
      </c>
      <c r="P522" s="13" t="str">
        <f t="shared" si="65"/>
        <v>Folder</v>
      </c>
      <c r="Q522" s="90">
        <v>1650</v>
      </c>
      <c r="R522" s="90">
        <v>750</v>
      </c>
      <c r="S522" s="90">
        <v>850</v>
      </c>
      <c r="T522" s="21" t="s">
        <v>2052</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66"/>
        <v>Folder</v>
      </c>
      <c r="AO522" s="89">
        <v>0</v>
      </c>
      <c r="AP522" s="36"/>
      <c r="AQ522" s="54" t="s">
        <v>108</v>
      </c>
      <c r="AR522" s="50" t="str">
        <f t="shared" si="64"/>
        <v>K19x.036</v>
      </c>
      <c r="AS522" s="50" t="s">
        <v>2093</v>
      </c>
      <c r="AT522" s="50" t="s">
        <v>110</v>
      </c>
      <c r="AU522" s="12" t="s">
        <v>110</v>
      </c>
      <c r="AV522" s="12" t="s">
        <v>110</v>
      </c>
      <c r="AW522" s="54" t="s">
        <v>108</v>
      </c>
      <c r="AX522" s="50" t="s">
        <v>2129</v>
      </c>
      <c r="AY522" s="50" t="s">
        <v>110</v>
      </c>
      <c r="AZ522" s="54" t="s">
        <v>108</v>
      </c>
      <c r="BA522" s="50" t="s">
        <v>183</v>
      </c>
      <c r="BB522" s="50" t="s">
        <v>194</v>
      </c>
      <c r="BC522" s="12" t="str">
        <f t="shared" si="79"/>
        <v>M5A</v>
      </c>
      <c r="BD522" s="54" t="s">
        <v>108</v>
      </c>
      <c r="BE522" s="12" t="str">
        <f t="shared" si="80"/>
        <v>34 kw-20 krpm</v>
      </c>
      <c r="BF522" s="12" t="str">
        <f t="shared" si="81"/>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x14ac:dyDescent="0.25">
      <c r="A523" s="1" t="s">
        <v>2048</v>
      </c>
      <c r="B523" s="139" t="s">
        <v>295</v>
      </c>
      <c r="C523" s="7" t="s">
        <v>1537</v>
      </c>
      <c r="D523" t="s">
        <v>2133</v>
      </c>
      <c r="E523" s="2">
        <v>2006</v>
      </c>
      <c r="F523" s="2" t="s">
        <v>101</v>
      </c>
      <c r="G523" s="2" t="s">
        <v>1060</v>
      </c>
      <c r="H523" s="2" t="s">
        <v>103</v>
      </c>
      <c r="I523" s="2" t="s">
        <v>1539</v>
      </c>
      <c r="J523" s="2" t="s">
        <v>2134</v>
      </c>
      <c r="K523" s="91" t="str">
        <f t="shared" si="82"/>
        <v>pdf</v>
      </c>
      <c r="L523" s="2" t="s">
        <v>2120</v>
      </c>
      <c r="M523" s="91" t="str">
        <f t="shared" si="83"/>
        <v>pdf</v>
      </c>
      <c r="N523" s="2" t="s">
        <v>107</v>
      </c>
      <c r="O523" s="39" t="s">
        <v>108</v>
      </c>
      <c r="P523" s="13" t="str">
        <f t="shared" si="65"/>
        <v>Folder</v>
      </c>
      <c r="Q523" s="90">
        <v>1650</v>
      </c>
      <c r="R523" s="90">
        <v>750</v>
      </c>
      <c r="S523" s="90">
        <v>850</v>
      </c>
      <c r="T523" s="21" t="s">
        <v>2052</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66"/>
        <v>Folder</v>
      </c>
      <c r="AO523" s="89">
        <v>0</v>
      </c>
      <c r="AP523" s="36"/>
      <c r="AQ523" s="54" t="s">
        <v>108</v>
      </c>
      <c r="AR523" s="50" t="str">
        <f t="shared" si="64"/>
        <v>K19x.037</v>
      </c>
      <c r="AS523" s="50" t="s">
        <v>2093</v>
      </c>
      <c r="AT523" s="50" t="s">
        <v>110</v>
      </c>
      <c r="AU523" s="12" t="s">
        <v>110</v>
      </c>
      <c r="AV523" s="12" t="s">
        <v>110</v>
      </c>
      <c r="AW523" s="54" t="s">
        <v>108</v>
      </c>
      <c r="AX523" s="50" t="s">
        <v>2129</v>
      </c>
      <c r="AY523" s="50" t="s">
        <v>110</v>
      </c>
      <c r="AZ523" s="54" t="s">
        <v>108</v>
      </c>
      <c r="BA523" s="50" t="s">
        <v>183</v>
      </c>
      <c r="BB523" s="50" t="s">
        <v>194</v>
      </c>
      <c r="BC523" s="12" t="str">
        <f t="shared" si="79"/>
        <v>M5A</v>
      </c>
      <c r="BD523" s="54" t="s">
        <v>108</v>
      </c>
      <c r="BE523" s="12" t="str">
        <f t="shared" si="80"/>
        <v>34 kw-20 krpm</v>
      </c>
      <c r="BF523" s="12" t="str">
        <f t="shared" si="81"/>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x14ac:dyDescent="0.25">
      <c r="A524" s="1" t="s">
        <v>2048</v>
      </c>
      <c r="B524" s="139" t="s">
        <v>296</v>
      </c>
      <c r="C524" s="7" t="s">
        <v>1537</v>
      </c>
      <c r="D524" t="s">
        <v>2135</v>
      </c>
      <c r="E524" s="2">
        <v>2012</v>
      </c>
      <c r="F524" s="2" t="s">
        <v>101</v>
      </c>
      <c r="G524" s="2" t="s">
        <v>1060</v>
      </c>
      <c r="H524" s="2" t="s">
        <v>103</v>
      </c>
      <c r="I524" s="2" t="s">
        <v>104</v>
      </c>
      <c r="J524" s="2" t="s">
        <v>2136</v>
      </c>
      <c r="K524" s="91" t="str">
        <f t="shared" si="82"/>
        <v>pdf</v>
      </c>
      <c r="L524" s="2" t="s">
        <v>2137</v>
      </c>
      <c r="M524" s="91" t="str">
        <f t="shared" si="83"/>
        <v>pdf</v>
      </c>
      <c r="N524" s="2" t="s">
        <v>107</v>
      </c>
      <c r="O524" s="39" t="s">
        <v>108</v>
      </c>
      <c r="P524" s="13" t="str">
        <f t="shared" si="65"/>
        <v>Folder</v>
      </c>
      <c r="Q524" s="90">
        <v>1650</v>
      </c>
      <c r="R524" s="90">
        <v>750</v>
      </c>
      <c r="S524" s="90">
        <v>850</v>
      </c>
      <c r="T524" s="21" t="s">
        <v>1152</v>
      </c>
      <c r="U524" s="2" t="s">
        <v>2065</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66"/>
        <v>Folder</v>
      </c>
      <c r="AO524" s="89">
        <v>0</v>
      </c>
      <c r="AP524" s="36"/>
      <c r="AQ524" s="54" t="s">
        <v>108</v>
      </c>
      <c r="AR524" s="50" t="str">
        <f t="shared" si="64"/>
        <v>K19x.038</v>
      </c>
      <c r="AS524" s="50" t="s">
        <v>2093</v>
      </c>
      <c r="AT524" s="50" t="s">
        <v>2138</v>
      </c>
      <c r="AU524" s="12" t="s">
        <v>110</v>
      </c>
      <c r="AV524" s="12" t="s">
        <v>110</v>
      </c>
      <c r="AW524" s="54" t="s">
        <v>108</v>
      </c>
      <c r="AX524" s="50" t="s">
        <v>110</v>
      </c>
      <c r="AY524" s="50" t="s">
        <v>110</v>
      </c>
      <c r="AZ524" s="54" t="s">
        <v>108</v>
      </c>
      <c r="BA524" s="50" t="s">
        <v>2139</v>
      </c>
      <c r="BB524" s="50" t="s">
        <v>150</v>
      </c>
      <c r="BC524" s="12" t="str">
        <f t="shared" si="79"/>
        <v>M5A</v>
      </c>
      <c r="BD524" s="54" t="s">
        <v>108</v>
      </c>
      <c r="BE524" s="12" t="str">
        <f t="shared" si="80"/>
        <v>34 kw-20 krpm</v>
      </c>
      <c r="BF524" s="12" t="str">
        <f t="shared" si="81"/>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x14ac:dyDescent="0.25">
      <c r="A525" s="1" t="s">
        <v>2048</v>
      </c>
      <c r="B525" s="139" t="s">
        <v>297</v>
      </c>
      <c r="C525" s="7" t="s">
        <v>1537</v>
      </c>
      <c r="D525" t="s">
        <v>2140</v>
      </c>
      <c r="E525" s="2">
        <v>2014</v>
      </c>
      <c r="F525" s="2" t="s">
        <v>101</v>
      </c>
      <c r="G525" s="2" t="s">
        <v>1598</v>
      </c>
      <c r="H525" s="2" t="s">
        <v>103</v>
      </c>
      <c r="I525" s="2" t="s">
        <v>104</v>
      </c>
      <c r="J525" s="2" t="s">
        <v>2141</v>
      </c>
      <c r="K525" s="91" t="str">
        <f t="shared" si="82"/>
        <v>pdf</v>
      </c>
      <c r="L525" s="2" t="s">
        <v>2120</v>
      </c>
      <c r="M525" s="91" t="str">
        <f t="shared" si="83"/>
        <v>pdf</v>
      </c>
      <c r="N525" s="2" t="s">
        <v>107</v>
      </c>
      <c r="O525" s="39" t="s">
        <v>108</v>
      </c>
      <c r="P525" s="13" t="str">
        <f t="shared" si="65"/>
        <v>Folder</v>
      </c>
      <c r="Q525" s="90">
        <v>1650</v>
      </c>
      <c r="R525" s="90">
        <v>750</v>
      </c>
      <c r="S525" s="90">
        <v>850</v>
      </c>
      <c r="T525" s="21" t="s">
        <v>2052</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66"/>
        <v>Folder</v>
      </c>
      <c r="AO525" s="89">
        <v>0</v>
      </c>
      <c r="AP525" s="36"/>
      <c r="AQ525" s="54" t="s">
        <v>108</v>
      </c>
      <c r="AR525" s="50" t="str">
        <f t="shared" si="64"/>
        <v>K19x.039</v>
      </c>
      <c r="AS525" s="50" t="s">
        <v>2093</v>
      </c>
      <c r="AT525" s="50" t="s">
        <v>110</v>
      </c>
      <c r="AU525" s="12" t="s">
        <v>110</v>
      </c>
      <c r="AV525" s="12" t="s">
        <v>110</v>
      </c>
      <c r="AW525" s="54" t="s">
        <v>108</v>
      </c>
      <c r="AX525" s="50" t="s">
        <v>110</v>
      </c>
      <c r="AY525" s="50" t="s">
        <v>110</v>
      </c>
      <c r="AZ525" s="54" t="s">
        <v>108</v>
      </c>
      <c r="BA525" s="50" t="s">
        <v>108</v>
      </c>
      <c r="BB525" s="50" t="s">
        <v>108</v>
      </c>
      <c r="BC525" s="12" t="str">
        <f t="shared" si="79"/>
        <v>M5A</v>
      </c>
      <c r="BD525" s="54" t="s">
        <v>108</v>
      </c>
      <c r="BE525" s="12" t="str">
        <f t="shared" si="80"/>
        <v>34 kw-24 krpm</v>
      </c>
      <c r="BF525" s="12" t="str">
        <f t="shared" si="81"/>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x14ac:dyDescent="0.25">
      <c r="A526" s="1" t="s">
        <v>2048</v>
      </c>
      <c r="B526" s="139" t="s">
        <v>299</v>
      </c>
      <c r="C526" s="7" t="s">
        <v>1537</v>
      </c>
      <c r="D526" t="s">
        <v>2142</v>
      </c>
      <c r="E526" s="2">
        <v>2006</v>
      </c>
      <c r="F526" s="2" t="s">
        <v>101</v>
      </c>
      <c r="G526" s="2" t="s">
        <v>1598</v>
      </c>
      <c r="H526" s="2" t="s">
        <v>103</v>
      </c>
      <c r="I526" s="2" t="s">
        <v>104</v>
      </c>
      <c r="J526" s="2" t="s">
        <v>2143</v>
      </c>
      <c r="K526" s="91" t="str">
        <f t="shared" si="82"/>
        <v>pdf</v>
      </c>
      <c r="L526" s="2" t="s">
        <v>2144</v>
      </c>
      <c r="M526" s="91" t="str">
        <f t="shared" si="83"/>
        <v>pdf</v>
      </c>
      <c r="N526" s="2" t="s">
        <v>107</v>
      </c>
      <c r="O526" s="39" t="s">
        <v>108</v>
      </c>
      <c r="P526" s="13" t="str">
        <f t="shared" si="65"/>
        <v>Folder</v>
      </c>
      <c r="Q526" s="90">
        <v>1650</v>
      </c>
      <c r="R526" s="90">
        <v>750</v>
      </c>
      <c r="S526" s="90">
        <v>850</v>
      </c>
      <c r="T526" s="21" t="s">
        <v>2052</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66"/>
        <v>Folder</v>
      </c>
      <c r="AO526" s="89">
        <v>0</v>
      </c>
      <c r="AP526" s="36"/>
      <c r="AQ526" s="54" t="s">
        <v>108</v>
      </c>
      <c r="AR526" s="50" t="str">
        <f t="shared" si="64"/>
        <v>K19x.040</v>
      </c>
      <c r="AS526" s="50" t="s">
        <v>2093</v>
      </c>
      <c r="AT526" s="50" t="s">
        <v>110</v>
      </c>
      <c r="AU526" s="12" t="s">
        <v>110</v>
      </c>
      <c r="AV526" s="12" t="s">
        <v>110</v>
      </c>
      <c r="AW526" s="54" t="s">
        <v>108</v>
      </c>
      <c r="AX526" s="50" t="s">
        <v>1690</v>
      </c>
      <c r="AY526" s="50" t="s">
        <v>110</v>
      </c>
      <c r="AZ526" s="54" t="s">
        <v>108</v>
      </c>
      <c r="BA526" s="50" t="s">
        <v>2145</v>
      </c>
      <c r="BB526" s="50" t="s">
        <v>114</v>
      </c>
      <c r="BC526" s="12" t="str">
        <f t="shared" si="79"/>
        <v>M5A</v>
      </c>
      <c r="BD526" s="54" t="s">
        <v>108</v>
      </c>
      <c r="BE526" s="12" t="str">
        <f t="shared" si="80"/>
        <v>34 kw-24 krpm</v>
      </c>
      <c r="BF526" s="12" t="str">
        <f t="shared" si="81"/>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x14ac:dyDescent="0.25">
      <c r="A527" s="1" t="s">
        <v>2048</v>
      </c>
      <c r="B527" s="139" t="s">
        <v>300</v>
      </c>
      <c r="C527" s="7" t="s">
        <v>1537</v>
      </c>
      <c r="D527" t="s">
        <v>2146</v>
      </c>
      <c r="E527" s="2">
        <v>2006</v>
      </c>
      <c r="F527" s="2" t="s">
        <v>101</v>
      </c>
      <c r="G527" s="2" t="s">
        <v>576</v>
      </c>
      <c r="H527" s="2" t="s">
        <v>103</v>
      </c>
      <c r="I527" s="2" t="s">
        <v>104</v>
      </c>
      <c r="J527" s="2" t="s">
        <v>2147</v>
      </c>
      <c r="K527" s="91" t="str">
        <f t="shared" si="82"/>
        <v>pdf</v>
      </c>
      <c r="L527" s="2" t="s">
        <v>2148</v>
      </c>
      <c r="M527" s="91" t="str">
        <f t="shared" si="83"/>
        <v>pdf</v>
      </c>
      <c r="N527" s="2" t="s">
        <v>107</v>
      </c>
      <c r="O527" s="39" t="s">
        <v>108</v>
      </c>
      <c r="P527" s="13" t="str">
        <f t="shared" si="65"/>
        <v>Folder</v>
      </c>
      <c r="Q527" s="90">
        <v>1650</v>
      </c>
      <c r="R527" s="90">
        <v>750</v>
      </c>
      <c r="S527" s="90">
        <v>850</v>
      </c>
      <c r="T527" s="21" t="s">
        <v>2052</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66"/>
        <v>Folder</v>
      </c>
      <c r="AO527" s="89">
        <v>0</v>
      </c>
      <c r="AP527" s="36"/>
      <c r="AQ527" s="54" t="s">
        <v>108</v>
      </c>
      <c r="AR527" s="50" t="str">
        <f t="shared" si="64"/>
        <v>K19x.041</v>
      </c>
      <c r="AS527" s="50" t="s">
        <v>2093</v>
      </c>
      <c r="AT527" s="50" t="s">
        <v>110</v>
      </c>
      <c r="AU527" s="12" t="s">
        <v>110</v>
      </c>
      <c r="AV527" s="12" t="s">
        <v>110</v>
      </c>
      <c r="AW527" s="54" t="s">
        <v>108</v>
      </c>
      <c r="AX527" s="50" t="s">
        <v>1690</v>
      </c>
      <c r="AY527" s="50" t="s">
        <v>110</v>
      </c>
      <c r="AZ527" s="54" t="s">
        <v>108</v>
      </c>
      <c r="BA527" s="50" t="s">
        <v>2149</v>
      </c>
      <c r="BB527" s="50" t="s">
        <v>194</v>
      </c>
      <c r="BC527" s="12" t="str">
        <f t="shared" si="79"/>
        <v>M5A</v>
      </c>
      <c r="BD527" s="54" t="s">
        <v>108</v>
      </c>
      <c r="BE527" s="12" t="str">
        <f t="shared" si="80"/>
        <v>55 kw-24 krpm</v>
      </c>
      <c r="BF527" s="12" t="str">
        <f t="shared" si="81"/>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x14ac:dyDescent="0.25">
      <c r="A528" s="1" t="s">
        <v>2048</v>
      </c>
      <c r="B528" s="139" t="s">
        <v>301</v>
      </c>
      <c r="C528" s="7" t="s">
        <v>1537</v>
      </c>
      <c r="D528" t="s">
        <v>2150</v>
      </c>
      <c r="E528" s="2">
        <v>2006</v>
      </c>
      <c r="F528" s="2" t="s">
        <v>101</v>
      </c>
      <c r="G528" s="2" t="s">
        <v>1598</v>
      </c>
      <c r="H528" s="2" t="s">
        <v>103</v>
      </c>
      <c r="I528" s="2" t="s">
        <v>104</v>
      </c>
      <c r="J528" s="2" t="s">
        <v>2151</v>
      </c>
      <c r="K528" s="91" t="str">
        <f t="shared" si="82"/>
        <v>pdf</v>
      </c>
      <c r="L528" s="2" t="s">
        <v>2152</v>
      </c>
      <c r="M528" s="91" t="str">
        <f t="shared" si="83"/>
        <v>pdf</v>
      </c>
      <c r="N528" s="2" t="s">
        <v>107</v>
      </c>
      <c r="O528" s="39" t="s">
        <v>108</v>
      </c>
      <c r="P528" s="13" t="str">
        <f t="shared" si="65"/>
        <v>Folder</v>
      </c>
      <c r="Q528" s="90">
        <v>1650</v>
      </c>
      <c r="R528" s="90">
        <v>750</v>
      </c>
      <c r="S528" s="90">
        <v>850</v>
      </c>
      <c r="T528" s="21" t="s">
        <v>2052</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66"/>
        <v>Folder</v>
      </c>
      <c r="AO528" s="89">
        <v>0</v>
      </c>
      <c r="AP528" s="36"/>
      <c r="AQ528" s="54" t="s">
        <v>108</v>
      </c>
      <c r="AR528" s="50" t="str">
        <f t="shared" si="64"/>
        <v>K19x.042</v>
      </c>
      <c r="AS528" s="50" t="s">
        <v>2093</v>
      </c>
      <c r="AT528" s="50" t="s">
        <v>110</v>
      </c>
      <c r="AU528" s="12" t="s">
        <v>110</v>
      </c>
      <c r="AV528" s="12" t="s">
        <v>110</v>
      </c>
      <c r="AW528" s="54" t="s">
        <v>108</v>
      </c>
      <c r="AX528" s="50" t="s">
        <v>155</v>
      </c>
      <c r="AY528" s="50" t="s">
        <v>110</v>
      </c>
      <c r="AZ528" s="54" t="s">
        <v>108</v>
      </c>
      <c r="BA528" s="50" t="s">
        <v>2153</v>
      </c>
      <c r="BB528" s="50" t="s">
        <v>194</v>
      </c>
      <c r="BC528" s="12" t="str">
        <f t="shared" si="79"/>
        <v>M5A</v>
      </c>
      <c r="BD528" s="54" t="s">
        <v>108</v>
      </c>
      <c r="BE528" s="12" t="str">
        <f t="shared" si="80"/>
        <v>34 kw-24 krpm</v>
      </c>
      <c r="BF528" s="12" t="str">
        <f t="shared" si="81"/>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x14ac:dyDescent="0.25">
      <c r="A529" s="1" t="s">
        <v>2048</v>
      </c>
      <c r="B529" s="139" t="s">
        <v>302</v>
      </c>
      <c r="C529" s="7" t="s">
        <v>1537</v>
      </c>
      <c r="D529" t="s">
        <v>1629</v>
      </c>
      <c r="E529" s="2">
        <v>2006</v>
      </c>
      <c r="F529" s="2" t="s">
        <v>101</v>
      </c>
      <c r="G529" s="2" t="s">
        <v>576</v>
      </c>
      <c r="H529" s="2" t="s">
        <v>103</v>
      </c>
      <c r="I529" s="2" t="s">
        <v>104</v>
      </c>
      <c r="J529" s="2" t="s">
        <v>2154</v>
      </c>
      <c r="K529" s="91" t="str">
        <f t="shared" si="82"/>
        <v>pdf</v>
      </c>
      <c r="L529" s="2" t="s">
        <v>2155</v>
      </c>
      <c r="M529" s="91" t="str">
        <f t="shared" si="83"/>
        <v>pdf</v>
      </c>
      <c r="N529" s="2" t="s">
        <v>107</v>
      </c>
      <c r="O529" s="39" t="s">
        <v>108</v>
      </c>
      <c r="P529" s="13" t="str">
        <f t="shared" si="65"/>
        <v>Folder</v>
      </c>
      <c r="Q529" s="90">
        <v>1650</v>
      </c>
      <c r="R529" s="90">
        <v>750</v>
      </c>
      <c r="S529" s="90">
        <v>850</v>
      </c>
      <c r="T529" s="21" t="s">
        <v>2052</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66"/>
        <v>Folder</v>
      </c>
      <c r="AO529" s="89">
        <v>0</v>
      </c>
      <c r="AP529" s="36"/>
      <c r="AQ529" s="54" t="s">
        <v>108</v>
      </c>
      <c r="AR529" s="50" t="str">
        <f t="shared" si="64"/>
        <v>K19x.043</v>
      </c>
      <c r="AS529" s="50" t="s">
        <v>2093</v>
      </c>
      <c r="AT529" s="50" t="s">
        <v>110</v>
      </c>
      <c r="AU529" s="12" t="s">
        <v>110</v>
      </c>
      <c r="AV529" s="12" t="s">
        <v>110</v>
      </c>
      <c r="AW529" s="54" t="s">
        <v>108</v>
      </c>
      <c r="AX529" s="50" t="s">
        <v>1722</v>
      </c>
      <c r="AY529" s="50" t="s">
        <v>110</v>
      </c>
      <c r="AZ529" s="54" t="s">
        <v>108</v>
      </c>
      <c r="BA529" s="50" t="s">
        <v>1632</v>
      </c>
      <c r="BB529" s="50" t="s">
        <v>114</v>
      </c>
      <c r="BC529" s="12" t="str">
        <f t="shared" si="79"/>
        <v>M5A</v>
      </c>
      <c r="BD529" s="54" t="s">
        <v>108</v>
      </c>
      <c r="BE529" s="12" t="str">
        <f t="shared" si="80"/>
        <v>55 kw-24 krpm</v>
      </c>
      <c r="BF529" s="12" t="str">
        <f t="shared" si="81"/>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x14ac:dyDescent="0.25">
      <c r="A530" s="1" t="s">
        <v>2048</v>
      </c>
      <c r="B530" s="139" t="s">
        <v>307</v>
      </c>
      <c r="C530" s="7" t="s">
        <v>2156</v>
      </c>
      <c r="D530" t="s">
        <v>2157</v>
      </c>
      <c r="E530" s="2">
        <v>2006</v>
      </c>
      <c r="F530" s="2" t="s">
        <v>101</v>
      </c>
      <c r="G530" s="2" t="s">
        <v>576</v>
      </c>
      <c r="H530" s="2" t="s">
        <v>103</v>
      </c>
      <c r="I530" s="2" t="s">
        <v>104</v>
      </c>
      <c r="J530" s="2" t="s">
        <v>2158</v>
      </c>
      <c r="K530" s="91" t="str">
        <f t="shared" si="82"/>
        <v>pdf</v>
      </c>
      <c r="L530" s="2" t="s">
        <v>2159</v>
      </c>
      <c r="M530" s="91" t="str">
        <f t="shared" si="83"/>
        <v>pdf</v>
      </c>
      <c r="N530" s="2" t="s">
        <v>107</v>
      </c>
      <c r="O530" s="39" t="s">
        <v>108</v>
      </c>
      <c r="P530" s="13" t="str">
        <f t="shared" si="65"/>
        <v>Folder</v>
      </c>
      <c r="Q530" s="90">
        <v>1650</v>
      </c>
      <c r="R530" s="90">
        <v>750</v>
      </c>
      <c r="S530" s="90">
        <v>850</v>
      </c>
      <c r="T530" s="21" t="s">
        <v>2052</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66"/>
        <v>Folder</v>
      </c>
      <c r="AO530" s="89">
        <v>0</v>
      </c>
      <c r="AP530" s="36"/>
      <c r="AQ530" s="54" t="s">
        <v>108</v>
      </c>
      <c r="AR530" s="50" t="str">
        <f t="shared" si="64"/>
        <v>K19x.044</v>
      </c>
      <c r="AS530" s="50" t="s">
        <v>2093</v>
      </c>
      <c r="AT530" s="50" t="s">
        <v>2160</v>
      </c>
      <c r="AU530" s="12" t="s">
        <v>110</v>
      </c>
      <c r="AV530" s="12" t="s">
        <v>110</v>
      </c>
      <c r="AW530" s="54" t="s">
        <v>108</v>
      </c>
      <c r="AX530" s="50" t="s">
        <v>1722</v>
      </c>
      <c r="AY530" s="50" t="s">
        <v>110</v>
      </c>
      <c r="AZ530" s="54" t="s">
        <v>108</v>
      </c>
      <c r="BA530" s="50" t="s">
        <v>1807</v>
      </c>
      <c r="BB530" s="50" t="s">
        <v>150</v>
      </c>
      <c r="BC530" s="12" t="str">
        <f t="shared" si="79"/>
        <v>M5A</v>
      </c>
      <c r="BD530" s="54" t="s">
        <v>108</v>
      </c>
      <c r="BE530" s="12" t="str">
        <f t="shared" si="80"/>
        <v>55 kw-24 krpm</v>
      </c>
      <c r="BF530" s="12" t="str">
        <f t="shared" si="81"/>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x14ac:dyDescent="0.25">
      <c r="A531" s="1" t="s">
        <v>2048</v>
      </c>
      <c r="B531" s="139" t="s">
        <v>315</v>
      </c>
      <c r="C531" s="7" t="s">
        <v>1537</v>
      </c>
      <c r="D531" t="s">
        <v>2161</v>
      </c>
      <c r="E531" s="2" t="s">
        <v>108</v>
      </c>
      <c r="F531" s="2" t="s">
        <v>101</v>
      </c>
      <c r="G531" s="2" t="s">
        <v>576</v>
      </c>
      <c r="H531" s="2" t="s">
        <v>103</v>
      </c>
      <c r="I531" s="2" t="s">
        <v>104</v>
      </c>
      <c r="J531" s="2" t="s">
        <v>2162</v>
      </c>
      <c r="K531" s="91" t="str">
        <f t="shared" si="82"/>
        <v>pdf</v>
      </c>
      <c r="L531" s="2" t="s">
        <v>2159</v>
      </c>
      <c r="M531" s="91" t="str">
        <f t="shared" si="83"/>
        <v>pdf</v>
      </c>
      <c r="N531" s="2" t="s">
        <v>107</v>
      </c>
      <c r="O531" s="39" t="s">
        <v>108</v>
      </c>
      <c r="P531" s="13" t="str">
        <f t="shared" si="65"/>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66"/>
        <v>Folder</v>
      </c>
      <c r="AO531" s="89">
        <v>0</v>
      </c>
      <c r="AP531" s="36"/>
      <c r="AQ531" s="54" t="s">
        <v>108</v>
      </c>
      <c r="AR531" s="50" t="str">
        <f t="shared" si="64"/>
        <v>K19x.045</v>
      </c>
      <c r="AS531" s="50" t="s">
        <v>2093</v>
      </c>
      <c r="AT531" s="50" t="s">
        <v>110</v>
      </c>
      <c r="AU531" s="12" t="s">
        <v>110</v>
      </c>
      <c r="AV531" s="12" t="s">
        <v>110</v>
      </c>
      <c r="AW531" s="54" t="s">
        <v>108</v>
      </c>
      <c r="AX531" s="50" t="s">
        <v>1722</v>
      </c>
      <c r="AY531" s="50" t="s">
        <v>110</v>
      </c>
      <c r="AZ531" s="54" t="s">
        <v>108</v>
      </c>
      <c r="BA531" s="50" t="s">
        <v>108</v>
      </c>
      <c r="BB531" s="50" t="s">
        <v>108</v>
      </c>
      <c r="BC531" s="12" t="str">
        <f t="shared" si="79"/>
        <v>M5A</v>
      </c>
      <c r="BD531" s="54" t="s">
        <v>108</v>
      </c>
      <c r="BE531" s="12" t="str">
        <f t="shared" si="80"/>
        <v>55 kw-24 krpm</v>
      </c>
      <c r="BF531" s="12" t="str">
        <f t="shared" si="81"/>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x14ac:dyDescent="0.25">
      <c r="A532" s="1" t="s">
        <v>2048</v>
      </c>
      <c r="B532" s="139" t="s">
        <v>323</v>
      </c>
      <c r="C532" s="7" t="s">
        <v>1537</v>
      </c>
      <c r="D532" t="s">
        <v>2163</v>
      </c>
      <c r="E532" s="2">
        <v>2006</v>
      </c>
      <c r="F532" s="2" t="s">
        <v>101</v>
      </c>
      <c r="G532" s="2" t="s">
        <v>576</v>
      </c>
      <c r="H532" s="2" t="s">
        <v>103</v>
      </c>
      <c r="I532" s="2" t="s">
        <v>104</v>
      </c>
      <c r="J532" s="2" t="s">
        <v>2164</v>
      </c>
      <c r="K532" s="91" t="str">
        <f t="shared" si="82"/>
        <v>pdf</v>
      </c>
      <c r="L532" s="2" t="s">
        <v>2159</v>
      </c>
      <c r="M532" s="91" t="str">
        <f t="shared" si="83"/>
        <v>pdf</v>
      </c>
      <c r="N532" s="2" t="s">
        <v>107</v>
      </c>
      <c r="O532" s="39" t="s">
        <v>108</v>
      </c>
      <c r="P532" s="13" t="str">
        <f t="shared" si="65"/>
        <v>Folder</v>
      </c>
      <c r="Q532" s="90">
        <v>1650</v>
      </c>
      <c r="R532" s="90">
        <v>750</v>
      </c>
      <c r="S532" s="90">
        <v>850</v>
      </c>
      <c r="T532" s="21" t="s">
        <v>819</v>
      </c>
      <c r="U532" s="2" t="s">
        <v>2065</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66"/>
        <v>Folder</v>
      </c>
      <c r="AO532" s="89">
        <v>0</v>
      </c>
      <c r="AP532" s="36"/>
      <c r="AQ532" s="54" t="s">
        <v>108</v>
      </c>
      <c r="AR532" s="50" t="str">
        <f t="shared" si="64"/>
        <v>K19x.046</v>
      </c>
      <c r="AS532" s="50" t="s">
        <v>2093</v>
      </c>
      <c r="AT532" s="50" t="s">
        <v>110</v>
      </c>
      <c r="AU532" s="12" t="s">
        <v>110</v>
      </c>
      <c r="AV532" s="12" t="s">
        <v>110</v>
      </c>
      <c r="AW532" s="54" t="s">
        <v>108</v>
      </c>
      <c r="AX532" s="50" t="s">
        <v>1722</v>
      </c>
      <c r="AY532" s="50" t="s">
        <v>110</v>
      </c>
      <c r="AZ532" s="54" t="s">
        <v>108</v>
      </c>
      <c r="BA532" s="50" t="s">
        <v>2165</v>
      </c>
      <c r="BB532" s="50" t="s">
        <v>114</v>
      </c>
      <c r="BC532" s="12" t="str">
        <f t="shared" si="79"/>
        <v>M5A</v>
      </c>
      <c r="BD532" s="54" t="s">
        <v>108</v>
      </c>
      <c r="BE532" s="12" t="str">
        <f t="shared" si="80"/>
        <v>55 kw-24 krpm</v>
      </c>
      <c r="BF532" s="12" t="str">
        <f t="shared" si="81"/>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x14ac:dyDescent="0.25">
      <c r="A533" s="1" t="s">
        <v>2048</v>
      </c>
      <c r="B533" s="139" t="s">
        <v>324</v>
      </c>
      <c r="C533" s="7" t="s">
        <v>1537</v>
      </c>
      <c r="D533" t="s">
        <v>2166</v>
      </c>
      <c r="E533" s="2">
        <v>2007</v>
      </c>
      <c r="F533" s="2" t="s">
        <v>101</v>
      </c>
      <c r="G533" s="2" t="s">
        <v>576</v>
      </c>
      <c r="H533" s="2" t="s">
        <v>103</v>
      </c>
      <c r="I533" s="2" t="s">
        <v>104</v>
      </c>
      <c r="J533" s="2" t="s">
        <v>2167</v>
      </c>
      <c r="K533" s="91" t="str">
        <f t="shared" si="82"/>
        <v>pdf</v>
      </c>
      <c r="L533" s="2" t="s">
        <v>2152</v>
      </c>
      <c r="M533" s="91" t="str">
        <f t="shared" si="83"/>
        <v>pdf</v>
      </c>
      <c r="N533" s="2" t="s">
        <v>107</v>
      </c>
      <c r="O533" s="39" t="s">
        <v>108</v>
      </c>
      <c r="P533" s="13" t="str">
        <f t="shared" si="65"/>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66"/>
        <v>Folder</v>
      </c>
      <c r="AO533" s="89">
        <v>0</v>
      </c>
      <c r="AP533" s="36"/>
      <c r="AQ533" s="54" t="s">
        <v>108</v>
      </c>
      <c r="AR533" s="50" t="str">
        <f t="shared" si="64"/>
        <v>K19x.047</v>
      </c>
      <c r="AS533" s="50" t="s">
        <v>2093</v>
      </c>
      <c r="AT533" s="50" t="s">
        <v>110</v>
      </c>
      <c r="AU533" s="12" t="s">
        <v>110</v>
      </c>
      <c r="AV533" s="12" t="s">
        <v>110</v>
      </c>
      <c r="AW533" s="54" t="s">
        <v>108</v>
      </c>
      <c r="AX533" s="50" t="s">
        <v>2129</v>
      </c>
      <c r="AY533" s="50" t="s">
        <v>110</v>
      </c>
      <c r="AZ533" s="54" t="s">
        <v>108</v>
      </c>
      <c r="BA533" s="50" t="s">
        <v>1769</v>
      </c>
      <c r="BB533" s="50" t="s">
        <v>114</v>
      </c>
      <c r="BC533" s="12" t="str">
        <f t="shared" si="79"/>
        <v>M5A</v>
      </c>
      <c r="BD533" s="54" t="s">
        <v>108</v>
      </c>
      <c r="BE533" s="12" t="str">
        <f t="shared" si="80"/>
        <v>55 kw-24 krpm</v>
      </c>
      <c r="BF533" s="12" t="str">
        <f t="shared" si="81"/>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x14ac:dyDescent="0.25">
      <c r="A534" s="1" t="s">
        <v>2048</v>
      </c>
      <c r="B534" s="139" t="s">
        <v>325</v>
      </c>
      <c r="C534" s="7" t="s">
        <v>1537</v>
      </c>
      <c r="D534" t="s">
        <v>2168</v>
      </c>
      <c r="E534" s="2" t="s">
        <v>108</v>
      </c>
      <c r="F534" s="2" t="s">
        <v>101</v>
      </c>
      <c r="G534" s="2" t="s">
        <v>576</v>
      </c>
      <c r="H534" s="2" t="s">
        <v>103</v>
      </c>
      <c r="I534" s="2" t="s">
        <v>104</v>
      </c>
      <c r="J534" s="2" t="s">
        <v>2169</v>
      </c>
      <c r="K534" s="91" t="str">
        <f t="shared" si="82"/>
        <v>pdf</v>
      </c>
      <c r="L534" s="2" t="s">
        <v>2152</v>
      </c>
      <c r="M534" s="91" t="str">
        <f t="shared" si="83"/>
        <v>pdf</v>
      </c>
      <c r="N534" s="2" t="s">
        <v>107</v>
      </c>
      <c r="O534" s="39" t="s">
        <v>108</v>
      </c>
      <c r="P534" s="13" t="str">
        <f t="shared" si="65"/>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66"/>
        <v>Folder</v>
      </c>
      <c r="AO534" s="89">
        <v>0</v>
      </c>
      <c r="AP534" s="36"/>
      <c r="AQ534" s="54" t="s">
        <v>108</v>
      </c>
      <c r="AR534" s="50" t="str">
        <f t="shared" si="64"/>
        <v>K19x.048</v>
      </c>
      <c r="AS534" s="50" t="s">
        <v>2093</v>
      </c>
      <c r="AT534" s="50" t="s">
        <v>110</v>
      </c>
      <c r="AU534" s="12" t="s">
        <v>110</v>
      </c>
      <c r="AV534" s="12" t="s">
        <v>110</v>
      </c>
      <c r="AW534" s="54" t="s">
        <v>108</v>
      </c>
      <c r="AX534" s="50" t="s">
        <v>2129</v>
      </c>
      <c r="AY534" s="50" t="s">
        <v>110</v>
      </c>
      <c r="AZ534" s="54" t="s">
        <v>108</v>
      </c>
      <c r="BA534" s="50" t="s">
        <v>183</v>
      </c>
      <c r="BB534" s="50" t="s">
        <v>114</v>
      </c>
      <c r="BC534" s="12" t="str">
        <f t="shared" si="79"/>
        <v>M5A</v>
      </c>
      <c r="BD534" s="54" t="s">
        <v>108</v>
      </c>
      <c r="BE534" s="12" t="str">
        <f t="shared" si="80"/>
        <v>55 kw-24 krpm</v>
      </c>
      <c r="BF534" s="12" t="str">
        <f t="shared" si="81"/>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x14ac:dyDescent="0.25">
      <c r="A535" s="1" t="s">
        <v>2048</v>
      </c>
      <c r="B535" s="139" t="s">
        <v>326</v>
      </c>
      <c r="C535" s="7" t="s">
        <v>1537</v>
      </c>
      <c r="D535" t="s">
        <v>2170</v>
      </c>
      <c r="E535" s="2">
        <v>2006</v>
      </c>
      <c r="F535" s="2" t="s">
        <v>101</v>
      </c>
      <c r="G535" s="2" t="s">
        <v>576</v>
      </c>
      <c r="H535" s="2" t="s">
        <v>103</v>
      </c>
      <c r="I535" s="2" t="s">
        <v>104</v>
      </c>
      <c r="J535" s="2" t="s">
        <v>2171</v>
      </c>
      <c r="K535" s="91" t="str">
        <f t="shared" si="82"/>
        <v>pdf</v>
      </c>
      <c r="L535" s="2" t="s">
        <v>2152</v>
      </c>
      <c r="M535" s="91" t="str">
        <f t="shared" si="83"/>
        <v>pdf</v>
      </c>
      <c r="N535" s="2" t="s">
        <v>107</v>
      </c>
      <c r="O535" s="39" t="s">
        <v>108</v>
      </c>
      <c r="P535" s="13" t="str">
        <f t="shared" si="65"/>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66"/>
        <v>Folder</v>
      </c>
      <c r="AO535" s="89">
        <v>0</v>
      </c>
      <c r="AP535" s="36"/>
      <c r="AQ535" s="54" t="s">
        <v>108</v>
      </c>
      <c r="AR535" s="50" t="str">
        <f t="shared" si="64"/>
        <v>K19x.049</v>
      </c>
      <c r="AS535" s="50" t="s">
        <v>2093</v>
      </c>
      <c r="AT535" s="50" t="s">
        <v>110</v>
      </c>
      <c r="AU535" s="12" t="s">
        <v>110</v>
      </c>
      <c r="AV535" s="12" t="s">
        <v>110</v>
      </c>
      <c r="AW535" s="54" t="s">
        <v>108</v>
      </c>
      <c r="AX535" s="50" t="s">
        <v>110</v>
      </c>
      <c r="AY535" s="50" t="s">
        <v>110</v>
      </c>
      <c r="AZ535" s="54" t="s">
        <v>108</v>
      </c>
      <c r="BA535" s="50" t="s">
        <v>108</v>
      </c>
      <c r="BB535" s="50" t="s">
        <v>108</v>
      </c>
      <c r="BC535" s="12" t="str">
        <f t="shared" si="79"/>
        <v>M5A</v>
      </c>
      <c r="BD535" s="54" t="s">
        <v>108</v>
      </c>
      <c r="BE535" s="12" t="str">
        <f t="shared" si="80"/>
        <v>55 kw-24 krpm</v>
      </c>
      <c r="BF535" s="12" t="str">
        <f t="shared" si="81"/>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x14ac:dyDescent="0.25">
      <c r="A536" s="1" t="s">
        <v>2048</v>
      </c>
      <c r="B536" s="139" t="s">
        <v>335</v>
      </c>
      <c r="C536" s="7" t="s">
        <v>1635</v>
      </c>
      <c r="D536" t="s">
        <v>2172</v>
      </c>
      <c r="E536" s="2">
        <v>2006</v>
      </c>
      <c r="F536" s="2" t="s">
        <v>101</v>
      </c>
      <c r="G536" s="2" t="s">
        <v>576</v>
      </c>
      <c r="H536" s="2" t="s">
        <v>103</v>
      </c>
      <c r="I536" s="2" t="s">
        <v>104</v>
      </c>
      <c r="J536" s="2" t="s">
        <v>2173</v>
      </c>
      <c r="K536" s="91" t="str">
        <f t="shared" si="82"/>
        <v>pdf</v>
      </c>
      <c r="L536" s="2" t="s">
        <v>2174</v>
      </c>
      <c r="M536" s="91" t="str">
        <f t="shared" si="83"/>
        <v>pdf</v>
      </c>
      <c r="N536" s="2" t="s">
        <v>107</v>
      </c>
      <c r="O536" s="39" t="s">
        <v>108</v>
      </c>
      <c r="P536" s="13" t="str">
        <f t="shared" si="65"/>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66"/>
        <v>Folder</v>
      </c>
      <c r="AO536" s="15">
        <v>0</v>
      </c>
      <c r="AQ536" s="54" t="s">
        <v>108</v>
      </c>
      <c r="AR536" s="50" t="str">
        <f t="shared" si="64"/>
        <v>K19x.050</v>
      </c>
      <c r="AS536" s="50" t="s">
        <v>2175</v>
      </c>
      <c r="AT536" s="50" t="s">
        <v>2176</v>
      </c>
      <c r="AU536" s="12" t="s">
        <v>110</v>
      </c>
      <c r="AV536" s="12" t="s">
        <v>110</v>
      </c>
      <c r="AW536" s="54" t="s">
        <v>108</v>
      </c>
      <c r="AX536" s="50" t="s">
        <v>1690</v>
      </c>
      <c r="AY536" s="50" t="s">
        <v>110</v>
      </c>
      <c r="AZ536" s="54" t="s">
        <v>108</v>
      </c>
      <c r="BA536" s="88" t="s">
        <v>2177</v>
      </c>
      <c r="BB536" s="88" t="s">
        <v>194</v>
      </c>
      <c r="BC536" s="12" t="str">
        <f t="shared" si="79"/>
        <v>M5A</v>
      </c>
      <c r="BD536" s="54" t="s">
        <v>108</v>
      </c>
      <c r="BE536" s="12" t="str">
        <f t="shared" si="80"/>
        <v>55 kw-24 krpm</v>
      </c>
      <c r="BF536" s="12" t="str">
        <f t="shared" si="81"/>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x14ac:dyDescent="0.25">
      <c r="A537" s="1" t="s">
        <v>2048</v>
      </c>
      <c r="B537" s="139" t="s">
        <v>346</v>
      </c>
      <c r="C537" s="7" t="s">
        <v>1537</v>
      </c>
      <c r="D537" t="s">
        <v>675</v>
      </c>
      <c r="E537" s="2">
        <v>2006</v>
      </c>
      <c r="F537" s="2" t="s">
        <v>101</v>
      </c>
      <c r="G537" s="2" t="s">
        <v>576</v>
      </c>
      <c r="H537" s="2" t="s">
        <v>103</v>
      </c>
      <c r="I537" s="2" t="s">
        <v>104</v>
      </c>
      <c r="J537" s="2" t="s">
        <v>2178</v>
      </c>
      <c r="K537" s="91" t="str">
        <f t="shared" si="82"/>
        <v>pdf</v>
      </c>
      <c r="L537" s="2" t="s">
        <v>2159</v>
      </c>
      <c r="M537" s="91" t="str">
        <f t="shared" si="83"/>
        <v>pdf</v>
      </c>
      <c r="N537" s="2" t="s">
        <v>107</v>
      </c>
      <c r="O537" s="39" t="s">
        <v>108</v>
      </c>
      <c r="P537" s="13" t="str">
        <f t="shared" si="65"/>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66"/>
        <v>Folder</v>
      </c>
      <c r="AO537" s="15">
        <v>0</v>
      </c>
      <c r="AQ537" s="54" t="s">
        <v>108</v>
      </c>
      <c r="AR537" s="50" t="str">
        <f t="shared" si="64"/>
        <v>K19x.051</v>
      </c>
      <c r="AS537" s="50" t="s">
        <v>2093</v>
      </c>
      <c r="AT537" s="50" t="s">
        <v>110</v>
      </c>
      <c r="AU537" s="12" t="s">
        <v>110</v>
      </c>
      <c r="AV537" s="12" t="s">
        <v>110</v>
      </c>
      <c r="AW537" s="54" t="s">
        <v>108</v>
      </c>
      <c r="AX537" s="50" t="s">
        <v>1722</v>
      </c>
      <c r="AY537" s="50" t="s">
        <v>110</v>
      </c>
      <c r="AZ537" s="54" t="s">
        <v>108</v>
      </c>
      <c r="BA537" s="88" t="s">
        <v>454</v>
      </c>
      <c r="BB537" s="88" t="s">
        <v>150</v>
      </c>
      <c r="BC537" s="12" t="str">
        <f t="shared" si="79"/>
        <v>M5A</v>
      </c>
      <c r="BD537" s="54" t="s">
        <v>108</v>
      </c>
      <c r="BE537" s="12" t="str">
        <f t="shared" si="80"/>
        <v>55 kw-24 krpm</v>
      </c>
      <c r="BF537" s="12" t="str">
        <f t="shared" si="81"/>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x14ac:dyDescent="0.25">
      <c r="A538" s="1" t="s">
        <v>2048</v>
      </c>
      <c r="B538" s="139" t="s">
        <v>349</v>
      </c>
      <c r="C538" s="7" t="s">
        <v>1537</v>
      </c>
      <c r="D538" t="s">
        <v>675</v>
      </c>
      <c r="E538" s="2">
        <v>2006</v>
      </c>
      <c r="F538" s="2" t="s">
        <v>101</v>
      </c>
      <c r="G538" s="2" t="s">
        <v>576</v>
      </c>
      <c r="H538" s="2" t="s">
        <v>103</v>
      </c>
      <c r="I538" s="2" t="s">
        <v>104</v>
      </c>
      <c r="J538" s="2" t="s">
        <v>2179</v>
      </c>
      <c r="K538" s="91" t="str">
        <f t="shared" si="82"/>
        <v>pdf</v>
      </c>
      <c r="L538" s="2" t="s">
        <v>2159</v>
      </c>
      <c r="M538" s="91" t="str">
        <f t="shared" si="83"/>
        <v>pdf</v>
      </c>
      <c r="N538" s="2" t="s">
        <v>107</v>
      </c>
      <c r="O538" s="39" t="s">
        <v>108</v>
      </c>
      <c r="P538" s="13" t="str">
        <f t="shared" si="65"/>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66"/>
        <v>Folder</v>
      </c>
      <c r="AO538" s="15">
        <v>0</v>
      </c>
      <c r="AQ538" s="54" t="s">
        <v>108</v>
      </c>
      <c r="AR538" s="50" t="str">
        <f t="shared" si="64"/>
        <v>K19x.052</v>
      </c>
      <c r="AS538" s="50" t="s">
        <v>2093</v>
      </c>
      <c r="AT538" s="50" t="s">
        <v>110</v>
      </c>
      <c r="AU538" s="12" t="s">
        <v>110</v>
      </c>
      <c r="AV538" s="12" t="s">
        <v>110</v>
      </c>
      <c r="AW538" s="54" t="s">
        <v>108</v>
      </c>
      <c r="AX538" s="50" t="s">
        <v>1722</v>
      </c>
      <c r="AY538" s="50" t="s">
        <v>110</v>
      </c>
      <c r="AZ538" s="54" t="s">
        <v>108</v>
      </c>
      <c r="BA538" s="88" t="s">
        <v>454</v>
      </c>
      <c r="BB538" s="88" t="s">
        <v>150</v>
      </c>
      <c r="BC538" s="12" t="str">
        <f t="shared" si="79"/>
        <v>M5A</v>
      </c>
      <c r="BD538" s="54" t="s">
        <v>108</v>
      </c>
      <c r="BE538" s="12" t="str">
        <f t="shared" si="80"/>
        <v>55 kw-24 krpm</v>
      </c>
      <c r="BF538" s="12" t="str">
        <f t="shared" si="81"/>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x14ac:dyDescent="0.25">
      <c r="A539" s="1" t="s">
        <v>2048</v>
      </c>
      <c r="B539" s="139" t="s">
        <v>360</v>
      </c>
      <c r="C539" s="7" t="s">
        <v>1537</v>
      </c>
      <c r="D539" t="s">
        <v>1715</v>
      </c>
      <c r="E539" s="2">
        <v>2007</v>
      </c>
      <c r="F539" s="2" t="s">
        <v>101</v>
      </c>
      <c r="G539" s="2" t="s">
        <v>576</v>
      </c>
      <c r="H539" s="2" t="s">
        <v>103</v>
      </c>
      <c r="I539" s="2" t="s">
        <v>104</v>
      </c>
      <c r="J539" s="2" t="s">
        <v>2180</v>
      </c>
      <c r="K539" s="91" t="str">
        <f t="shared" si="82"/>
        <v>pdf</v>
      </c>
      <c r="L539" s="2" t="s">
        <v>2159</v>
      </c>
      <c r="M539" s="91" t="str">
        <f t="shared" si="83"/>
        <v>pdf</v>
      </c>
      <c r="N539" s="2" t="s">
        <v>107</v>
      </c>
      <c r="O539" s="39" t="s">
        <v>108</v>
      </c>
      <c r="P539" s="13" t="str">
        <f t="shared" si="65"/>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1718</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66"/>
        <v>Folder</v>
      </c>
      <c r="AO539" s="15">
        <v>0</v>
      </c>
      <c r="AQ539" s="54" t="s">
        <v>108</v>
      </c>
      <c r="AR539" s="50" t="str">
        <f t="shared" si="64"/>
        <v>K19x.053</v>
      </c>
      <c r="AS539" s="50" t="s">
        <v>2093</v>
      </c>
      <c r="AT539" s="50" t="s">
        <v>110</v>
      </c>
      <c r="AU539" s="12" t="s">
        <v>110</v>
      </c>
      <c r="AV539" s="12" t="s">
        <v>110</v>
      </c>
      <c r="AW539" s="54" t="s">
        <v>108</v>
      </c>
      <c r="AX539" s="50" t="s">
        <v>1690</v>
      </c>
      <c r="AY539" s="50" t="s">
        <v>110</v>
      </c>
      <c r="AZ539" s="54" t="s">
        <v>108</v>
      </c>
      <c r="BA539" s="88" t="s">
        <v>334</v>
      </c>
      <c r="BB539" s="88" t="s">
        <v>150</v>
      </c>
      <c r="BC539" s="12" t="str">
        <f t="shared" si="79"/>
        <v>M5A</v>
      </c>
      <c r="BD539" s="54" t="s">
        <v>108</v>
      </c>
      <c r="BE539" s="12" t="str">
        <f t="shared" si="80"/>
        <v>55 kw-24 krpm</v>
      </c>
      <c r="BF539" s="12" t="str">
        <f t="shared" si="81"/>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x14ac:dyDescent="0.25">
      <c r="A540" s="1" t="s">
        <v>2048</v>
      </c>
      <c r="B540" s="139" t="s">
        <v>362</v>
      </c>
      <c r="C540" s="7" t="s">
        <v>1537</v>
      </c>
      <c r="D540" t="s">
        <v>2181</v>
      </c>
      <c r="E540" s="2">
        <v>2006</v>
      </c>
      <c r="F540" s="2" t="s">
        <v>101</v>
      </c>
      <c r="G540" s="2" t="s">
        <v>576</v>
      </c>
      <c r="H540" s="2" t="s">
        <v>103</v>
      </c>
      <c r="I540" s="2" t="s">
        <v>104</v>
      </c>
      <c r="J540" s="2" t="s">
        <v>2182</v>
      </c>
      <c r="K540" s="91" t="str">
        <f t="shared" si="82"/>
        <v>pdf</v>
      </c>
      <c r="L540" s="2" t="s">
        <v>2152</v>
      </c>
      <c r="M540" s="91" t="str">
        <f t="shared" si="83"/>
        <v>pdf</v>
      </c>
      <c r="N540" s="2" t="s">
        <v>107</v>
      </c>
      <c r="O540" s="39" t="s">
        <v>108</v>
      </c>
      <c r="P540" s="13" t="str">
        <f t="shared" si="65"/>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66"/>
        <v>Folder</v>
      </c>
      <c r="AO540" s="15">
        <v>0</v>
      </c>
      <c r="AQ540" s="54" t="s">
        <v>108</v>
      </c>
      <c r="AR540" s="50" t="str">
        <f t="shared" si="64"/>
        <v>K19x.054</v>
      </c>
      <c r="AS540" s="50" t="s">
        <v>2093</v>
      </c>
      <c r="AT540" s="50" t="s">
        <v>110</v>
      </c>
      <c r="AU540" s="12" t="s">
        <v>110</v>
      </c>
      <c r="AV540" s="12" t="s">
        <v>110</v>
      </c>
      <c r="AW540" s="54" t="s">
        <v>108</v>
      </c>
      <c r="AX540" s="50" t="s">
        <v>2129</v>
      </c>
      <c r="AY540" s="50" t="s">
        <v>110</v>
      </c>
      <c r="AZ540" s="54" t="s">
        <v>108</v>
      </c>
      <c r="BA540" s="88" t="s">
        <v>2183</v>
      </c>
      <c r="BB540" s="88" t="s">
        <v>114</v>
      </c>
      <c r="BC540" s="12" t="str">
        <f t="shared" si="79"/>
        <v>M5A</v>
      </c>
      <c r="BD540" s="54" t="s">
        <v>108</v>
      </c>
      <c r="BE540" s="12" t="str">
        <f t="shared" si="80"/>
        <v>55 kw-24 krpm</v>
      </c>
      <c r="BF540" s="12" t="str">
        <f t="shared" si="81"/>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x14ac:dyDescent="0.25">
      <c r="A541" s="1" t="s">
        <v>2048</v>
      </c>
      <c r="B541" s="139" t="s">
        <v>364</v>
      </c>
      <c r="C541" s="7" t="s">
        <v>1635</v>
      </c>
      <c r="D541" t="s">
        <v>2184</v>
      </c>
      <c r="E541" s="2">
        <v>2006</v>
      </c>
      <c r="F541" s="2" t="s">
        <v>101</v>
      </c>
      <c r="G541" s="2" t="s">
        <v>576</v>
      </c>
      <c r="H541" s="2" t="s">
        <v>103</v>
      </c>
      <c r="I541" s="2" t="s">
        <v>104</v>
      </c>
      <c r="J541" s="2" t="s">
        <v>2185</v>
      </c>
      <c r="K541" s="91" t="str">
        <f t="shared" si="82"/>
        <v>pdf</v>
      </c>
      <c r="L541" s="2" t="s">
        <v>2186</v>
      </c>
      <c r="M541" s="91" t="str">
        <f t="shared" si="83"/>
        <v>pdf</v>
      </c>
      <c r="N541" s="2" t="s">
        <v>107</v>
      </c>
      <c r="O541" s="39" t="s">
        <v>108</v>
      </c>
      <c r="P541" s="13" t="str">
        <f t="shared" si="65"/>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66"/>
        <v>Folder</v>
      </c>
      <c r="AO541" s="15">
        <v>0</v>
      </c>
      <c r="AQ541" s="54" t="s">
        <v>108</v>
      </c>
      <c r="AR541" s="50" t="str">
        <f t="shared" si="64"/>
        <v>K19x.055</v>
      </c>
      <c r="AS541" s="50" t="s">
        <v>2175</v>
      </c>
      <c r="AT541" s="50" t="s">
        <v>2187</v>
      </c>
      <c r="AU541" s="12" t="s">
        <v>110</v>
      </c>
      <c r="AV541" s="12" t="s">
        <v>110</v>
      </c>
      <c r="AW541" s="54" t="s">
        <v>108</v>
      </c>
      <c r="AX541" s="50" t="s">
        <v>1690</v>
      </c>
      <c r="AY541" s="50" t="s">
        <v>110</v>
      </c>
      <c r="AZ541" s="54" t="s">
        <v>108</v>
      </c>
      <c r="BA541" s="88" t="s">
        <v>1769</v>
      </c>
      <c r="BB541" s="88" t="s">
        <v>114</v>
      </c>
      <c r="BC541" s="12" t="str">
        <f t="shared" si="79"/>
        <v>M5A</v>
      </c>
      <c r="BD541" s="54" t="s">
        <v>108</v>
      </c>
      <c r="BE541" s="12" t="str">
        <f t="shared" si="80"/>
        <v>55 kw-24 krpm</v>
      </c>
      <c r="BF541" s="12" t="str">
        <f t="shared" si="81"/>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x14ac:dyDescent="0.25">
      <c r="A542" s="1" t="s">
        <v>2048</v>
      </c>
      <c r="B542" s="139" t="s">
        <v>376</v>
      </c>
      <c r="C542" s="7" t="s">
        <v>1537</v>
      </c>
      <c r="D542" t="s">
        <v>2188</v>
      </c>
      <c r="E542" s="2">
        <v>2007</v>
      </c>
      <c r="F542" s="2" t="s">
        <v>101</v>
      </c>
      <c r="G542" s="2" t="s">
        <v>576</v>
      </c>
      <c r="H542" s="2" t="s">
        <v>103</v>
      </c>
      <c r="I542" s="2" t="s">
        <v>104</v>
      </c>
      <c r="J542" s="2" t="s">
        <v>2189</v>
      </c>
      <c r="K542" s="91" t="str">
        <f t="shared" si="82"/>
        <v>pdf</v>
      </c>
      <c r="L542" s="2" t="s">
        <v>2152</v>
      </c>
      <c r="M542" s="91" t="str">
        <f t="shared" si="83"/>
        <v>pdf</v>
      </c>
      <c r="N542" s="2" t="s">
        <v>107</v>
      </c>
      <c r="O542" s="39" t="s">
        <v>108</v>
      </c>
      <c r="P542" s="13" t="str">
        <f t="shared" si="65"/>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66"/>
        <v>Folder</v>
      </c>
      <c r="AO542" s="15">
        <v>0</v>
      </c>
      <c r="AQ542" s="54" t="s">
        <v>108</v>
      </c>
      <c r="AR542" s="50" t="str">
        <f t="shared" si="64"/>
        <v>K19x.056</v>
      </c>
      <c r="AS542" s="50" t="s">
        <v>2093</v>
      </c>
      <c r="AT542" s="50" t="s">
        <v>110</v>
      </c>
      <c r="AU542" s="12" t="s">
        <v>110</v>
      </c>
      <c r="AV542" s="12" t="s">
        <v>110</v>
      </c>
      <c r="AW542" s="54" t="s">
        <v>108</v>
      </c>
      <c r="AX542" s="50" t="s">
        <v>2129</v>
      </c>
      <c r="AY542" s="50" t="s">
        <v>110</v>
      </c>
      <c r="AZ542" s="54" t="s">
        <v>108</v>
      </c>
      <c r="BA542" s="88" t="s">
        <v>2190</v>
      </c>
      <c r="BB542" s="88" t="s">
        <v>114</v>
      </c>
      <c r="BC542" s="12" t="str">
        <f t="shared" si="79"/>
        <v>M5A</v>
      </c>
      <c r="BD542" s="54" t="s">
        <v>108</v>
      </c>
      <c r="BE542" s="12" t="str">
        <f t="shared" si="80"/>
        <v>55 kw-24 krpm</v>
      </c>
      <c r="BF542" s="12" t="str">
        <f t="shared" si="81"/>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x14ac:dyDescent="0.25">
      <c r="A543" s="1" t="s">
        <v>2048</v>
      </c>
      <c r="B543" s="139" t="s">
        <v>383</v>
      </c>
      <c r="C543" s="7" t="s">
        <v>1635</v>
      </c>
      <c r="D543" t="s">
        <v>2157</v>
      </c>
      <c r="E543" s="2">
        <v>2007</v>
      </c>
      <c r="F543" s="2" t="s">
        <v>101</v>
      </c>
      <c r="G543" s="2" t="s">
        <v>576</v>
      </c>
      <c r="H543" s="2" t="s">
        <v>103</v>
      </c>
      <c r="I543" s="2" t="s">
        <v>104</v>
      </c>
      <c r="J543" s="2" t="s">
        <v>2191</v>
      </c>
      <c r="K543" s="91" t="str">
        <f t="shared" si="82"/>
        <v>pdf</v>
      </c>
      <c r="L543" s="2" t="s">
        <v>2192</v>
      </c>
      <c r="M543" s="91" t="str">
        <f t="shared" si="83"/>
        <v>pdf</v>
      </c>
      <c r="N543" s="2" t="s">
        <v>107</v>
      </c>
      <c r="O543" s="39" t="s">
        <v>108</v>
      </c>
      <c r="P543" s="13" t="str">
        <f t="shared" si="65"/>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66"/>
        <v>Folder</v>
      </c>
      <c r="AO543" s="15">
        <v>0</v>
      </c>
      <c r="AQ543" s="54" t="s">
        <v>108</v>
      </c>
      <c r="AR543" s="50" t="str">
        <f t="shared" si="64"/>
        <v>K19x.057</v>
      </c>
      <c r="AS543" s="50" t="s">
        <v>2193</v>
      </c>
      <c r="AT543" s="50" t="s">
        <v>109</v>
      </c>
      <c r="AU543" s="12" t="s">
        <v>110</v>
      </c>
      <c r="AV543" s="12" t="s">
        <v>110</v>
      </c>
      <c r="AW543" s="54" t="s">
        <v>108</v>
      </c>
      <c r="AX543" s="50" t="s">
        <v>1722</v>
      </c>
      <c r="AY543" s="50" t="s">
        <v>110</v>
      </c>
      <c r="AZ543" s="54" t="s">
        <v>108</v>
      </c>
      <c r="BA543" s="88" t="s">
        <v>2194</v>
      </c>
      <c r="BB543" s="88" t="s">
        <v>150</v>
      </c>
      <c r="BC543" s="12" t="str">
        <f t="shared" si="79"/>
        <v>M5A</v>
      </c>
      <c r="BD543" s="54" t="s">
        <v>108</v>
      </c>
      <c r="BE543" s="12" t="str">
        <f t="shared" si="80"/>
        <v>55 kw-24 krpm</v>
      </c>
      <c r="BF543" s="12" t="str">
        <f t="shared" si="81"/>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x14ac:dyDescent="0.25">
      <c r="A544" s="1" t="s">
        <v>2048</v>
      </c>
      <c r="B544" s="139" t="s">
        <v>392</v>
      </c>
      <c r="C544" s="7" t="s">
        <v>1537</v>
      </c>
      <c r="D544" t="s">
        <v>2195</v>
      </c>
      <c r="E544" s="2">
        <v>2007</v>
      </c>
      <c r="F544" s="2" t="s">
        <v>101</v>
      </c>
      <c r="G544" s="2" t="s">
        <v>576</v>
      </c>
      <c r="H544" s="2" t="s">
        <v>103</v>
      </c>
      <c r="I544" s="2" t="s">
        <v>104</v>
      </c>
      <c r="J544" s="2" t="s">
        <v>2196</v>
      </c>
      <c r="K544" s="91" t="str">
        <f t="shared" si="82"/>
        <v>pdf</v>
      </c>
      <c r="L544" s="2" t="s">
        <v>2159</v>
      </c>
      <c r="M544" s="91" t="str">
        <f t="shared" si="83"/>
        <v>pdf</v>
      </c>
      <c r="N544" s="2" t="s">
        <v>107</v>
      </c>
      <c r="O544" s="39" t="s">
        <v>108</v>
      </c>
      <c r="P544" s="13" t="str">
        <f t="shared" si="65"/>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66"/>
        <v>Folder</v>
      </c>
      <c r="AO544" s="15">
        <v>0</v>
      </c>
      <c r="AQ544" s="54" t="s">
        <v>108</v>
      </c>
      <c r="AR544" s="50" t="str">
        <f t="shared" si="64"/>
        <v>K19x.058</v>
      </c>
      <c r="AS544" s="50" t="s">
        <v>2093</v>
      </c>
      <c r="AT544" s="50" t="s">
        <v>110</v>
      </c>
      <c r="AU544" s="12" t="s">
        <v>110</v>
      </c>
      <c r="AV544" s="12" t="s">
        <v>110</v>
      </c>
      <c r="AW544" s="54" t="s">
        <v>108</v>
      </c>
      <c r="AX544" s="50" t="s">
        <v>1690</v>
      </c>
      <c r="AY544" s="50" t="s">
        <v>110</v>
      </c>
      <c r="AZ544" s="54" t="s">
        <v>108</v>
      </c>
      <c r="BA544" s="88"/>
      <c r="BB544" s="88"/>
      <c r="BC544" s="12" t="str">
        <f t="shared" si="79"/>
        <v>M5A</v>
      </c>
      <c r="BD544" s="54" t="s">
        <v>108</v>
      </c>
      <c r="BE544" s="12" t="str">
        <f t="shared" si="80"/>
        <v>55 kw-24 krpm</v>
      </c>
      <c r="BF544" s="12" t="str">
        <f t="shared" si="81"/>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x14ac:dyDescent="0.25">
      <c r="A545" s="1" t="s">
        <v>2048</v>
      </c>
      <c r="B545" s="139" t="s">
        <v>404</v>
      </c>
      <c r="C545" s="7" t="s">
        <v>1537</v>
      </c>
      <c r="D545" t="s">
        <v>2197</v>
      </c>
      <c r="E545" s="2">
        <v>2007</v>
      </c>
      <c r="F545" s="2" t="s">
        <v>101</v>
      </c>
      <c r="G545" s="2" t="s">
        <v>576</v>
      </c>
      <c r="H545" s="2" t="s">
        <v>103</v>
      </c>
      <c r="I545" s="2" t="s">
        <v>104</v>
      </c>
      <c r="J545" s="2" t="s">
        <v>2198</v>
      </c>
      <c r="K545" s="91" t="str">
        <f t="shared" si="82"/>
        <v>pdf</v>
      </c>
      <c r="L545" s="2" t="s">
        <v>2159</v>
      </c>
      <c r="M545" s="91" t="str">
        <f t="shared" si="83"/>
        <v>pdf</v>
      </c>
      <c r="N545" s="2" t="s">
        <v>107</v>
      </c>
      <c r="O545" s="39" t="s">
        <v>108</v>
      </c>
      <c r="P545" s="13" t="str">
        <f t="shared" si="65"/>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66"/>
        <v>Folder</v>
      </c>
      <c r="AO545" s="15">
        <v>0</v>
      </c>
      <c r="AQ545" s="54" t="s">
        <v>108</v>
      </c>
      <c r="AR545" s="50" t="str">
        <f t="shared" si="64"/>
        <v>K19x.059</v>
      </c>
      <c r="AS545" s="50" t="s">
        <v>2093</v>
      </c>
      <c r="AT545" s="50" t="s">
        <v>110</v>
      </c>
      <c r="AU545" s="12" t="s">
        <v>110</v>
      </c>
      <c r="AV545" s="12" t="s">
        <v>110</v>
      </c>
      <c r="AW545" s="54" t="s">
        <v>108</v>
      </c>
      <c r="AX545" s="50" t="s">
        <v>1722</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x14ac:dyDescent="0.25">
      <c r="A546" s="1" t="s">
        <v>2048</v>
      </c>
      <c r="B546" s="139" t="s">
        <v>413</v>
      </c>
      <c r="C546" s="7" t="s">
        <v>1537</v>
      </c>
      <c r="D546" t="s">
        <v>668</v>
      </c>
      <c r="E546" s="2">
        <v>2007</v>
      </c>
      <c r="F546" s="2" t="s">
        <v>101</v>
      </c>
      <c r="G546" s="2" t="s">
        <v>576</v>
      </c>
      <c r="H546" s="2" t="s">
        <v>103</v>
      </c>
      <c r="I546" s="2" t="s">
        <v>104</v>
      </c>
      <c r="J546" s="2" t="s">
        <v>2199</v>
      </c>
      <c r="K546" s="91" t="str">
        <f t="shared" si="82"/>
        <v>pdf</v>
      </c>
      <c r="L546" s="2" t="s">
        <v>2159</v>
      </c>
      <c r="M546" s="91" t="str">
        <f t="shared" si="83"/>
        <v>pdf</v>
      </c>
      <c r="N546" s="2" t="s">
        <v>107</v>
      </c>
      <c r="O546" s="39" t="s">
        <v>108</v>
      </c>
      <c r="P546" s="13" t="str">
        <f t="shared" si="65"/>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66"/>
        <v>Folder</v>
      </c>
      <c r="AO546" s="15">
        <v>0</v>
      </c>
      <c r="AQ546" s="54" t="s">
        <v>108</v>
      </c>
      <c r="AR546" s="50" t="str">
        <f t="shared" si="64"/>
        <v>K19x.060</v>
      </c>
      <c r="AS546" s="50" t="s">
        <v>2093</v>
      </c>
      <c r="AT546" s="50" t="s">
        <v>110</v>
      </c>
      <c r="AU546" s="12" t="s">
        <v>110</v>
      </c>
      <c r="AV546" s="12" t="s">
        <v>110</v>
      </c>
      <c r="AW546" s="54" t="s">
        <v>108</v>
      </c>
      <c r="AX546" s="50" t="s">
        <v>1722</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x14ac:dyDescent="0.25">
      <c r="A547" s="1" t="s">
        <v>2048</v>
      </c>
      <c r="B547" s="139" t="s">
        <v>420</v>
      </c>
      <c r="C547" s="7" t="s">
        <v>1537</v>
      </c>
      <c r="D547" t="s">
        <v>1698</v>
      </c>
      <c r="E547" s="2">
        <v>2008</v>
      </c>
      <c r="F547" s="2" t="s">
        <v>653</v>
      </c>
      <c r="G547" s="2" t="s">
        <v>1298</v>
      </c>
      <c r="H547" s="2" t="s">
        <v>103</v>
      </c>
      <c r="I547" s="2" t="s">
        <v>104</v>
      </c>
      <c r="J547" s="2" t="s">
        <v>2200</v>
      </c>
      <c r="K547" s="91" t="str">
        <f t="shared" si="82"/>
        <v>pdf</v>
      </c>
      <c r="L547" s="2" t="s">
        <v>2201</v>
      </c>
      <c r="M547" s="91" t="str">
        <f t="shared" si="83"/>
        <v>pdf</v>
      </c>
      <c r="N547" s="2" t="s">
        <v>107</v>
      </c>
      <c r="O547" s="39" t="s">
        <v>108</v>
      </c>
      <c r="P547" s="13" t="str">
        <f t="shared" si="65"/>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66"/>
        <v>Folder</v>
      </c>
      <c r="AO547" s="15">
        <v>0</v>
      </c>
      <c r="AQ547" s="54" t="s">
        <v>108</v>
      </c>
      <c r="AR547" s="50" t="str">
        <f t="shared" si="64"/>
        <v>K19x.061</v>
      </c>
      <c r="AS547" s="50" t="s">
        <v>2093</v>
      </c>
      <c r="AT547" s="50" t="s">
        <v>110</v>
      </c>
      <c r="AU547" s="12" t="s">
        <v>110</v>
      </c>
      <c r="AV547" s="12" t="s">
        <v>110</v>
      </c>
      <c r="AW547" s="54" t="s">
        <v>108</v>
      </c>
      <c r="AX547" s="50" t="s">
        <v>1690</v>
      </c>
      <c r="AY547" s="50" t="s">
        <v>110</v>
      </c>
      <c r="AZ547" s="54" t="s">
        <v>108</v>
      </c>
      <c r="BA547" s="88" t="s">
        <v>2202</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x14ac:dyDescent="0.25">
      <c r="A548" s="1" t="s">
        <v>2048</v>
      </c>
      <c r="B548" s="139" t="s">
        <v>422</v>
      </c>
      <c r="C548" s="7" t="s">
        <v>1537</v>
      </c>
      <c r="D548" t="s">
        <v>2203</v>
      </c>
      <c r="E548" s="2">
        <v>2008</v>
      </c>
      <c r="F548" s="2" t="s">
        <v>101</v>
      </c>
      <c r="G548" s="2" t="s">
        <v>576</v>
      </c>
      <c r="H548" s="2" t="s">
        <v>103</v>
      </c>
      <c r="I548" s="2" t="s">
        <v>104</v>
      </c>
      <c r="J548" s="2" t="s">
        <v>2204</v>
      </c>
      <c r="K548" s="91" t="str">
        <f t="shared" si="82"/>
        <v>pdf</v>
      </c>
      <c r="L548" s="2" t="s">
        <v>2159</v>
      </c>
      <c r="M548" s="91" t="str">
        <f t="shared" si="83"/>
        <v>pdf</v>
      </c>
      <c r="N548" s="2" t="s">
        <v>107</v>
      </c>
      <c r="O548" s="39" t="s">
        <v>108</v>
      </c>
      <c r="P548" s="13" t="str">
        <f t="shared" si="65"/>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66"/>
        <v>Folder</v>
      </c>
      <c r="AO548" s="15">
        <v>0</v>
      </c>
      <c r="AQ548" s="54" t="s">
        <v>108</v>
      </c>
      <c r="AR548" s="50" t="str">
        <f t="shared" si="64"/>
        <v>K19x.062</v>
      </c>
      <c r="AS548" s="50" t="s">
        <v>2093</v>
      </c>
      <c r="AT548" s="50" t="s">
        <v>110</v>
      </c>
      <c r="AU548" s="12" t="s">
        <v>110</v>
      </c>
      <c r="AV548" s="12" t="s">
        <v>110</v>
      </c>
      <c r="AW548" s="54" t="s">
        <v>108</v>
      </c>
      <c r="AX548" s="50" t="s">
        <v>2129</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x14ac:dyDescent="0.25">
      <c r="A549" s="1" t="s">
        <v>2048</v>
      </c>
      <c r="B549" s="139" t="s">
        <v>427</v>
      </c>
      <c r="C549" s="7" t="s">
        <v>1537</v>
      </c>
      <c r="D549" t="s">
        <v>2205</v>
      </c>
      <c r="E549" s="2">
        <v>2008</v>
      </c>
      <c r="F549" s="2" t="s">
        <v>101</v>
      </c>
      <c r="G549" s="2" t="s">
        <v>576</v>
      </c>
      <c r="H549" s="2" t="s">
        <v>103</v>
      </c>
      <c r="I549" s="2" t="s">
        <v>104</v>
      </c>
      <c r="J549" s="2" t="s">
        <v>2206</v>
      </c>
      <c r="K549" s="91" t="str">
        <f t="shared" si="82"/>
        <v>pdf</v>
      </c>
      <c r="L549" s="2" t="s">
        <v>2152</v>
      </c>
      <c r="M549" s="91" t="str">
        <f t="shared" si="83"/>
        <v>pdf</v>
      </c>
      <c r="N549" s="2" t="s">
        <v>107</v>
      </c>
      <c r="O549" s="39" t="s">
        <v>108</v>
      </c>
      <c r="P549" s="13" t="str">
        <f t="shared" si="65"/>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66"/>
        <v>Folder</v>
      </c>
      <c r="AO549" s="15">
        <v>0</v>
      </c>
      <c r="AQ549" s="54" t="s">
        <v>108</v>
      </c>
      <c r="AR549" s="50" t="str">
        <f t="shared" si="64"/>
        <v>K19x.063</v>
      </c>
      <c r="AS549" s="50" t="s">
        <v>2093</v>
      </c>
      <c r="AT549" s="50" t="s">
        <v>110</v>
      </c>
      <c r="AU549" s="12" t="s">
        <v>110</v>
      </c>
      <c r="AV549" s="12" t="s">
        <v>110</v>
      </c>
      <c r="AW549" s="54" t="s">
        <v>108</v>
      </c>
      <c r="AX549" s="50" t="s">
        <v>2129</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x14ac:dyDescent="0.25">
      <c r="A550" s="1" t="s">
        <v>2048</v>
      </c>
      <c r="B550" s="139" t="s">
        <v>431</v>
      </c>
      <c r="C550" s="7" t="s">
        <v>1537</v>
      </c>
      <c r="D550" t="s">
        <v>2071</v>
      </c>
      <c r="E550" s="2">
        <v>2008</v>
      </c>
      <c r="F550" s="2" t="s">
        <v>101</v>
      </c>
      <c r="G550" s="2" t="s">
        <v>576</v>
      </c>
      <c r="H550" s="2" t="s">
        <v>103</v>
      </c>
      <c r="I550" s="2" t="s">
        <v>104</v>
      </c>
      <c r="J550" s="2" t="s">
        <v>2207</v>
      </c>
      <c r="K550" s="91" t="str">
        <f t="shared" si="82"/>
        <v>pdf</v>
      </c>
      <c r="L550" s="2" t="s">
        <v>2159</v>
      </c>
      <c r="M550" s="91" t="str">
        <f t="shared" si="83"/>
        <v>pdf</v>
      </c>
      <c r="N550" s="2" t="s">
        <v>107</v>
      </c>
      <c r="O550" s="39" t="s">
        <v>108</v>
      </c>
      <c r="P550" s="13" t="str">
        <f t="shared" si="65"/>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66"/>
        <v>Folder</v>
      </c>
      <c r="AO550" s="15">
        <v>0</v>
      </c>
      <c r="AQ550" s="54" t="s">
        <v>108</v>
      </c>
      <c r="AR550" s="50" t="str">
        <f t="shared" si="64"/>
        <v>K19x.064</v>
      </c>
      <c r="AS550" s="50" t="s">
        <v>2093</v>
      </c>
      <c r="AT550" s="50" t="s">
        <v>110</v>
      </c>
      <c r="AU550" s="12" t="s">
        <v>110</v>
      </c>
      <c r="AV550" s="12" t="s">
        <v>110</v>
      </c>
      <c r="AW550" s="54" t="s">
        <v>108</v>
      </c>
      <c r="AX550" s="50" t="s">
        <v>1722</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x14ac:dyDescent="0.25">
      <c r="A551" s="1" t="s">
        <v>2048</v>
      </c>
      <c r="B551" s="139" t="s">
        <v>436</v>
      </c>
      <c r="C551" s="7" t="s">
        <v>1537</v>
      </c>
      <c r="D551" t="s">
        <v>1745</v>
      </c>
      <c r="E551" s="2">
        <v>2008</v>
      </c>
      <c r="F551" s="2" t="s">
        <v>101</v>
      </c>
      <c r="G551" s="2" t="s">
        <v>576</v>
      </c>
      <c r="H551" s="2" t="s">
        <v>103</v>
      </c>
      <c r="I551" s="2" t="s">
        <v>104</v>
      </c>
      <c r="J551" s="2" t="s">
        <v>2208</v>
      </c>
      <c r="K551" s="91" t="str">
        <f t="shared" si="82"/>
        <v>pdf</v>
      </c>
      <c r="L551" s="2" t="s">
        <v>2159</v>
      </c>
      <c r="M551" s="91" t="str">
        <f t="shared" si="83"/>
        <v>pdf</v>
      </c>
      <c r="N551" s="2" t="s">
        <v>107</v>
      </c>
      <c r="O551" s="39" t="s">
        <v>108</v>
      </c>
      <c r="P551" s="13" t="str">
        <f t="shared" si="65"/>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1747</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66"/>
        <v>Folder</v>
      </c>
      <c r="AO551" s="15">
        <v>0</v>
      </c>
      <c r="AQ551" s="54" t="s">
        <v>108</v>
      </c>
      <c r="AR551" s="50" t="str">
        <f t="shared" si="64"/>
        <v>K19x.065</v>
      </c>
      <c r="AS551" s="50" t="s">
        <v>2093</v>
      </c>
      <c r="AT551" s="50" t="s">
        <v>110</v>
      </c>
      <c r="AU551" s="12" t="s">
        <v>110</v>
      </c>
      <c r="AV551" s="12" t="s">
        <v>110</v>
      </c>
      <c r="AW551" s="54" t="s">
        <v>108</v>
      </c>
      <c r="AX551" s="50" t="s">
        <v>1690</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x14ac:dyDescent="0.25">
      <c r="A552" s="1" t="s">
        <v>2048</v>
      </c>
      <c r="B552" s="139" t="s">
        <v>446</v>
      </c>
      <c r="C552" s="7" t="s">
        <v>1537</v>
      </c>
      <c r="D552" t="s">
        <v>675</v>
      </c>
      <c r="E552" s="2">
        <v>2008</v>
      </c>
      <c r="F552" s="2" t="s">
        <v>101</v>
      </c>
      <c r="G552" s="2" t="s">
        <v>576</v>
      </c>
      <c r="H552" s="2" t="s">
        <v>103</v>
      </c>
      <c r="I552" s="2" t="s">
        <v>104</v>
      </c>
      <c r="J552" s="2" t="s">
        <v>2209</v>
      </c>
      <c r="K552" s="91" t="str">
        <f t="shared" si="82"/>
        <v>pdf</v>
      </c>
      <c r="L552" s="2" t="s">
        <v>2159</v>
      </c>
      <c r="M552" s="91" t="str">
        <f t="shared" si="83"/>
        <v>pdf</v>
      </c>
      <c r="N552" s="2" t="s">
        <v>107</v>
      </c>
      <c r="O552" s="39" t="s">
        <v>108</v>
      </c>
      <c r="P552" s="13" t="str">
        <f t="shared" si="65"/>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66"/>
        <v>Folder</v>
      </c>
      <c r="AO552" s="15">
        <v>0</v>
      </c>
      <c r="AQ552" s="54" t="s">
        <v>108</v>
      </c>
      <c r="AR552" s="50" t="str">
        <f t="shared" si="64"/>
        <v>K19x.066</v>
      </c>
      <c r="AS552" s="50" t="s">
        <v>2093</v>
      </c>
      <c r="AT552" s="50" t="s">
        <v>110</v>
      </c>
      <c r="AU552" s="12" t="s">
        <v>110</v>
      </c>
      <c r="AV552" s="12" t="s">
        <v>110</v>
      </c>
      <c r="AW552" s="54" t="s">
        <v>108</v>
      </c>
      <c r="AX552" s="50" t="s">
        <v>1690</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x14ac:dyDescent="0.25">
      <c r="A553" s="1" t="s">
        <v>2048</v>
      </c>
      <c r="B553" s="139" t="s">
        <v>456</v>
      </c>
      <c r="C553" s="7" t="s">
        <v>1537</v>
      </c>
      <c r="D553" t="s">
        <v>798</v>
      </c>
      <c r="E553" s="2">
        <v>2008</v>
      </c>
      <c r="F553" s="2" t="s">
        <v>101</v>
      </c>
      <c r="G553" s="2" t="s">
        <v>576</v>
      </c>
      <c r="H553" s="2" t="s">
        <v>103</v>
      </c>
      <c r="I553" s="2" t="s">
        <v>104</v>
      </c>
      <c r="J553" s="2" t="s">
        <v>2210</v>
      </c>
      <c r="K553" s="91" t="str">
        <f t="shared" si="82"/>
        <v>pdf</v>
      </c>
      <c r="L553" s="2" t="s">
        <v>2152</v>
      </c>
      <c r="M553" s="91" t="str">
        <f t="shared" si="83"/>
        <v>pdf</v>
      </c>
      <c r="N553" s="2" t="s">
        <v>107</v>
      </c>
      <c r="O553" s="39" t="s">
        <v>108</v>
      </c>
      <c r="P553" s="13" t="str">
        <f t="shared" si="65"/>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66"/>
        <v>Folder</v>
      </c>
      <c r="AO553" s="15">
        <v>0</v>
      </c>
      <c r="AQ553" s="54" t="s">
        <v>108</v>
      </c>
      <c r="AR553" s="50" t="str">
        <f t="shared" si="64"/>
        <v>K19x.067</v>
      </c>
      <c r="AS553" s="50" t="s">
        <v>2093</v>
      </c>
      <c r="AT553" s="50" t="s">
        <v>110</v>
      </c>
      <c r="AU553" s="12" t="s">
        <v>110</v>
      </c>
      <c r="AV553" s="12" t="s">
        <v>110</v>
      </c>
      <c r="AW553" s="54" t="s">
        <v>108</v>
      </c>
      <c r="AX553" s="50" t="s">
        <v>2129</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x14ac:dyDescent="0.25">
      <c r="A554" s="1" t="s">
        <v>2048</v>
      </c>
      <c r="B554" s="139" t="s">
        <v>461</v>
      </c>
      <c r="C554" s="7" t="s">
        <v>1537</v>
      </c>
      <c r="D554" t="s">
        <v>675</v>
      </c>
      <c r="E554" s="2">
        <v>2008</v>
      </c>
      <c r="F554" s="2" t="s">
        <v>101</v>
      </c>
      <c r="G554" s="2" t="s">
        <v>576</v>
      </c>
      <c r="H554" s="2" t="s">
        <v>103</v>
      </c>
      <c r="I554" s="2" t="s">
        <v>104</v>
      </c>
      <c r="J554" s="2" t="s">
        <v>2211</v>
      </c>
      <c r="K554" s="91" t="str">
        <f t="shared" si="82"/>
        <v>pdf</v>
      </c>
      <c r="L554" s="2" t="s">
        <v>2159</v>
      </c>
      <c r="M554" s="91" t="str">
        <f t="shared" si="83"/>
        <v>pdf</v>
      </c>
      <c r="N554" s="2" t="s">
        <v>107</v>
      </c>
      <c r="O554" s="39" t="s">
        <v>108</v>
      </c>
      <c r="P554" s="13" t="str">
        <f t="shared" si="65"/>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66"/>
        <v>Folder</v>
      </c>
      <c r="AO554" s="15">
        <v>0</v>
      </c>
      <c r="AQ554" s="54" t="s">
        <v>108</v>
      </c>
      <c r="AR554" s="50" t="str">
        <f t="shared" si="64"/>
        <v>K19x.068</v>
      </c>
      <c r="AS554" s="50" t="s">
        <v>2093</v>
      </c>
      <c r="AT554" s="50" t="s">
        <v>110</v>
      </c>
      <c r="AU554" s="12" t="s">
        <v>110</v>
      </c>
      <c r="AV554" s="12" t="s">
        <v>110</v>
      </c>
      <c r="AW554" s="54" t="s">
        <v>108</v>
      </c>
      <c r="AX554" s="50" t="s">
        <v>1690</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x14ac:dyDescent="0.25">
      <c r="A555" s="1" t="s">
        <v>2048</v>
      </c>
      <c r="B555" s="139" t="s">
        <v>464</v>
      </c>
      <c r="C555" s="7" t="s">
        <v>1537</v>
      </c>
      <c r="D555" t="s">
        <v>2212</v>
      </c>
      <c r="E555" s="2">
        <v>2008</v>
      </c>
      <c r="F555" s="2" t="s">
        <v>101</v>
      </c>
      <c r="G555" s="2" t="s">
        <v>576</v>
      </c>
      <c r="H555" s="2" t="s">
        <v>103</v>
      </c>
      <c r="I555" s="2" t="s">
        <v>104</v>
      </c>
      <c r="J555" s="2" t="s">
        <v>2213</v>
      </c>
      <c r="K555" s="91" t="str">
        <f t="shared" si="82"/>
        <v>pdf</v>
      </c>
      <c r="L555" s="2" t="s">
        <v>2214</v>
      </c>
      <c r="M555" s="91" t="str">
        <f t="shared" si="83"/>
        <v>pdf</v>
      </c>
      <c r="N555" s="2" t="s">
        <v>107</v>
      </c>
      <c r="O555" s="39" t="s">
        <v>108</v>
      </c>
      <c r="P555" s="13" t="str">
        <f t="shared" si="65"/>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66"/>
        <v>Folder</v>
      </c>
      <c r="AO555" s="15">
        <v>0</v>
      </c>
      <c r="AQ555" s="54" t="s">
        <v>108</v>
      </c>
      <c r="AR555" s="50" t="str">
        <f t="shared" si="64"/>
        <v>K19x.069</v>
      </c>
      <c r="AS555" s="50" t="s">
        <v>2093</v>
      </c>
      <c r="AT555" s="50" t="s">
        <v>110</v>
      </c>
      <c r="AU555" s="12" t="s">
        <v>110</v>
      </c>
      <c r="AV555" s="12" t="s">
        <v>110</v>
      </c>
      <c r="AW555" s="54" t="s">
        <v>108</v>
      </c>
      <c r="AX555" s="50" t="s">
        <v>2129</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x14ac:dyDescent="0.25">
      <c r="A556" s="1" t="s">
        <v>2048</v>
      </c>
      <c r="B556" s="139" t="s">
        <v>465</v>
      </c>
      <c r="C556" s="7" t="s">
        <v>1537</v>
      </c>
      <c r="D556" t="s">
        <v>2215</v>
      </c>
      <c r="E556" s="2">
        <v>2008</v>
      </c>
      <c r="F556" s="2" t="s">
        <v>101</v>
      </c>
      <c r="G556" s="2" t="s">
        <v>576</v>
      </c>
      <c r="H556" s="2" t="s">
        <v>103</v>
      </c>
      <c r="I556" s="2" t="s">
        <v>104</v>
      </c>
      <c r="J556" s="2" t="s">
        <v>2216</v>
      </c>
      <c r="K556" s="91" t="str">
        <f t="shared" si="82"/>
        <v>pdf</v>
      </c>
      <c r="L556" s="2" t="s">
        <v>2152</v>
      </c>
      <c r="M556" s="91" t="str">
        <f t="shared" si="83"/>
        <v>pdf</v>
      </c>
      <c r="N556" s="2" t="s">
        <v>107</v>
      </c>
      <c r="O556" s="39" t="s">
        <v>108</v>
      </c>
      <c r="P556" s="13" t="str">
        <f t="shared" si="65"/>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66"/>
        <v>Folder</v>
      </c>
      <c r="AO556" s="15">
        <v>0</v>
      </c>
      <c r="AQ556" s="54" t="s">
        <v>108</v>
      </c>
      <c r="AR556" s="50" t="str">
        <f t="shared" si="64"/>
        <v>K19x.070</v>
      </c>
      <c r="AS556" s="50" t="s">
        <v>2093</v>
      </c>
      <c r="AT556" s="50" t="s">
        <v>110</v>
      </c>
      <c r="AU556" s="12" t="s">
        <v>110</v>
      </c>
      <c r="AV556" s="12" t="s">
        <v>110</v>
      </c>
      <c r="AW556" s="54" t="s">
        <v>108</v>
      </c>
      <c r="AX556" s="50" t="s">
        <v>110</v>
      </c>
      <c r="AY556" s="50" t="s">
        <v>110</v>
      </c>
      <c r="AZ556" s="54" t="s">
        <v>108</v>
      </c>
      <c r="BA556" s="88" t="s">
        <v>2217</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x14ac:dyDescent="0.25">
      <c r="A557" s="1" t="s">
        <v>2048</v>
      </c>
      <c r="B557" s="139" t="s">
        <v>477</v>
      </c>
      <c r="C557" s="7" t="s">
        <v>1635</v>
      </c>
      <c r="D557" t="s">
        <v>2218</v>
      </c>
      <c r="E557" s="2">
        <v>2008</v>
      </c>
      <c r="F557" s="2" t="s">
        <v>101</v>
      </c>
      <c r="G557" s="2" t="s">
        <v>576</v>
      </c>
      <c r="H557" s="2" t="s">
        <v>103</v>
      </c>
      <c r="I557" s="2" t="s">
        <v>104</v>
      </c>
      <c r="J557" s="2" t="s">
        <v>2219</v>
      </c>
      <c r="K557" s="91" t="str">
        <f t="shared" si="82"/>
        <v>pdf</v>
      </c>
      <c r="L557" s="2" t="s">
        <v>2186</v>
      </c>
      <c r="M557" s="91" t="str">
        <f t="shared" si="83"/>
        <v>pdf</v>
      </c>
      <c r="N557" s="2" t="s">
        <v>107</v>
      </c>
      <c r="O557" s="39" t="s">
        <v>108</v>
      </c>
      <c r="P557" s="13" t="str">
        <f t="shared" si="65"/>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2220</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66"/>
        <v>Folder</v>
      </c>
      <c r="AO557" s="15">
        <v>0</v>
      </c>
      <c r="AQ557" s="54" t="s">
        <v>108</v>
      </c>
      <c r="AR557" s="50" t="str">
        <f t="shared" si="64"/>
        <v>K19x.071</v>
      </c>
      <c r="AS557" s="50" t="s">
        <v>2175</v>
      </c>
      <c r="AT557" s="50" t="s">
        <v>2221</v>
      </c>
      <c r="AU557" s="12" t="s">
        <v>110</v>
      </c>
      <c r="AV557" s="12" t="s">
        <v>110</v>
      </c>
      <c r="AW557" s="54" t="s">
        <v>108</v>
      </c>
      <c r="AX557" s="50" t="s">
        <v>1690</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x14ac:dyDescent="0.25">
      <c r="A558" s="1" t="s">
        <v>2048</v>
      </c>
      <c r="B558" s="139" t="s">
        <v>481</v>
      </c>
      <c r="C558" s="7" t="s">
        <v>1537</v>
      </c>
      <c r="D558" t="s">
        <v>2058</v>
      </c>
      <c r="E558" s="2">
        <v>2009</v>
      </c>
      <c r="F558" s="2" t="s">
        <v>101</v>
      </c>
      <c r="G558" s="2" t="s">
        <v>576</v>
      </c>
      <c r="H558" s="2" t="s">
        <v>103</v>
      </c>
      <c r="I558" s="2" t="s">
        <v>104</v>
      </c>
      <c r="J558" s="2" t="s">
        <v>2222</v>
      </c>
      <c r="K558" s="91" t="str">
        <f t="shared" si="82"/>
        <v>pdf</v>
      </c>
      <c r="L558" s="2" t="s">
        <v>2186</v>
      </c>
      <c r="M558" s="91" t="str">
        <f t="shared" si="83"/>
        <v>pdf</v>
      </c>
      <c r="N558" s="2" t="s">
        <v>107</v>
      </c>
      <c r="O558" s="39" t="s">
        <v>108</v>
      </c>
      <c r="P558" s="13" t="str">
        <f t="shared" si="65"/>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2060</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66"/>
        <v>Folder</v>
      </c>
      <c r="AO558" s="15">
        <v>0</v>
      </c>
      <c r="AQ558" s="54" t="s">
        <v>108</v>
      </c>
      <c r="AR558" s="50" t="str">
        <f t="shared" si="64"/>
        <v>K19x.072</v>
      </c>
      <c r="AS558" s="50" t="s">
        <v>2093</v>
      </c>
      <c r="AT558" s="50" t="s">
        <v>110</v>
      </c>
      <c r="AU558" s="12" t="s">
        <v>110</v>
      </c>
      <c r="AV558" s="12" t="s">
        <v>110</v>
      </c>
      <c r="AW558" s="54" t="s">
        <v>108</v>
      </c>
      <c r="AX558" s="50" t="s">
        <v>2129</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x14ac:dyDescent="0.25">
      <c r="A559" s="1" t="s">
        <v>2048</v>
      </c>
      <c r="B559" s="139" t="s">
        <v>492</v>
      </c>
      <c r="C559" s="7" t="s">
        <v>1537</v>
      </c>
      <c r="D559" t="s">
        <v>793</v>
      </c>
      <c r="E559" s="2">
        <v>2009</v>
      </c>
      <c r="F559" s="2" t="s">
        <v>101</v>
      </c>
      <c r="G559" s="2" t="s">
        <v>576</v>
      </c>
      <c r="H559" s="2" t="s">
        <v>103</v>
      </c>
      <c r="I559" s="2" t="s">
        <v>104</v>
      </c>
      <c r="J559" s="2" t="s">
        <v>2223</v>
      </c>
      <c r="K559" s="91" t="str">
        <f t="shared" si="82"/>
        <v>pdf</v>
      </c>
      <c r="L559" s="2" t="s">
        <v>2159</v>
      </c>
      <c r="M559" s="91" t="str">
        <f t="shared" si="83"/>
        <v>pdf</v>
      </c>
      <c r="N559" s="2" t="s">
        <v>107</v>
      </c>
      <c r="O559" s="39" t="s">
        <v>108</v>
      </c>
      <c r="P559" s="13" t="str">
        <f t="shared" si="65"/>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66"/>
        <v>Folder</v>
      </c>
      <c r="AO559" s="15">
        <v>0</v>
      </c>
      <c r="AQ559" s="54" t="s">
        <v>108</v>
      </c>
      <c r="AR559" s="50" t="str">
        <f t="shared" si="64"/>
        <v>K19x.073</v>
      </c>
      <c r="AS559" s="50" t="s">
        <v>2093</v>
      </c>
      <c r="AT559" s="50" t="s">
        <v>110</v>
      </c>
      <c r="AU559" s="12" t="s">
        <v>110</v>
      </c>
      <c r="AV559" s="12" t="s">
        <v>110</v>
      </c>
      <c r="AW559" s="54" t="s">
        <v>108</v>
      </c>
      <c r="AX559" s="50" t="s">
        <v>2129</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x14ac:dyDescent="0.25">
      <c r="A560" s="1" t="s">
        <v>2048</v>
      </c>
      <c r="B560" s="139" t="s">
        <v>496</v>
      </c>
      <c r="C560" s="7" t="s">
        <v>1537</v>
      </c>
      <c r="D560" t="s">
        <v>1745</v>
      </c>
      <c r="E560" s="2">
        <v>2008</v>
      </c>
      <c r="F560" s="2" t="s">
        <v>101</v>
      </c>
      <c r="G560" s="2" t="s">
        <v>576</v>
      </c>
      <c r="H560" s="2" t="s">
        <v>103</v>
      </c>
      <c r="I560" s="2" t="s">
        <v>104</v>
      </c>
      <c r="J560" s="2" t="s">
        <v>2224</v>
      </c>
      <c r="K560" s="91" t="str">
        <f t="shared" si="82"/>
        <v>pdf</v>
      </c>
      <c r="L560" s="2" t="s">
        <v>2159</v>
      </c>
      <c r="M560" s="91" t="str">
        <f t="shared" si="83"/>
        <v>pdf</v>
      </c>
      <c r="N560" s="2" t="s">
        <v>107</v>
      </c>
      <c r="O560" s="39" t="s">
        <v>108</v>
      </c>
      <c r="P560" s="13" t="str">
        <f t="shared" si="65"/>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1747</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66"/>
        <v>Folder</v>
      </c>
      <c r="AO560" s="15">
        <v>0</v>
      </c>
      <c r="AQ560" s="54" t="s">
        <v>108</v>
      </c>
      <c r="AR560" s="50" t="str">
        <f t="shared" si="64"/>
        <v>K19x.074</v>
      </c>
      <c r="AS560" s="50" t="s">
        <v>2093</v>
      </c>
      <c r="AT560" s="50" t="s">
        <v>110</v>
      </c>
      <c r="AU560" s="12" t="s">
        <v>110</v>
      </c>
      <c r="AV560" s="12" t="s">
        <v>110</v>
      </c>
      <c r="AW560" s="54" t="s">
        <v>108</v>
      </c>
      <c r="AX560" s="50" t="s">
        <v>1690</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x14ac:dyDescent="0.25">
      <c r="A561" s="1" t="s">
        <v>2048</v>
      </c>
      <c r="B561" s="139" t="s">
        <v>502</v>
      </c>
      <c r="C561" s="7" t="s">
        <v>1537</v>
      </c>
      <c r="D561" t="s">
        <v>2225</v>
      </c>
      <c r="E561" s="2">
        <v>2009</v>
      </c>
      <c r="F561" s="2" t="s">
        <v>101</v>
      </c>
      <c r="G561" s="2" t="s">
        <v>576</v>
      </c>
      <c r="H561" s="2" t="s">
        <v>103</v>
      </c>
      <c r="I561" s="2" t="s">
        <v>104</v>
      </c>
      <c r="J561" s="2" t="s">
        <v>2226</v>
      </c>
      <c r="K561" s="91" t="str">
        <f t="shared" si="82"/>
        <v>pdf</v>
      </c>
      <c r="L561" s="2" t="s">
        <v>2159</v>
      </c>
      <c r="M561" s="91" t="str">
        <f t="shared" si="83"/>
        <v>pdf</v>
      </c>
      <c r="N561" s="2" t="s">
        <v>107</v>
      </c>
      <c r="O561" s="39" t="s">
        <v>108</v>
      </c>
      <c r="P561" s="13" t="str">
        <f t="shared" si="65"/>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66"/>
        <v>Folder</v>
      </c>
      <c r="AO561" s="15">
        <v>0</v>
      </c>
      <c r="AQ561" s="54" t="s">
        <v>108</v>
      </c>
      <c r="AR561" s="50" t="str">
        <f t="shared" si="64"/>
        <v>K19x.075</v>
      </c>
      <c r="AS561" s="50" t="s">
        <v>2093</v>
      </c>
      <c r="AT561" s="50" t="s">
        <v>110</v>
      </c>
      <c r="AU561" s="12" t="s">
        <v>110</v>
      </c>
      <c r="AV561" s="12" t="s">
        <v>110</v>
      </c>
      <c r="AW561" s="54" t="s">
        <v>108</v>
      </c>
      <c r="AX561" s="50" t="s">
        <v>1690</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x14ac:dyDescent="0.25">
      <c r="A562" s="1" t="s">
        <v>2048</v>
      </c>
      <c r="B562" s="139" t="s">
        <v>503</v>
      </c>
      <c r="C562" s="7" t="s">
        <v>1635</v>
      </c>
      <c r="D562" t="s">
        <v>2227</v>
      </c>
      <c r="E562" s="2">
        <v>2008</v>
      </c>
      <c r="F562" s="2" t="s">
        <v>101</v>
      </c>
      <c r="G562" s="2" t="s">
        <v>576</v>
      </c>
      <c r="H562" s="2" t="s">
        <v>103</v>
      </c>
      <c r="I562" s="2" t="s">
        <v>104</v>
      </c>
      <c r="J562" s="2" t="s">
        <v>2207</v>
      </c>
      <c r="K562" s="91" t="str">
        <f t="shared" si="82"/>
        <v>pdf</v>
      </c>
      <c r="L562" s="2" t="s">
        <v>2228</v>
      </c>
      <c r="M562" s="91" t="str">
        <f t="shared" si="83"/>
        <v>pdf</v>
      </c>
      <c r="N562" s="2" t="s">
        <v>107</v>
      </c>
      <c r="O562" s="39" t="s">
        <v>108</v>
      </c>
      <c r="P562" s="13" t="str">
        <f t="shared" si="65"/>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2229</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66"/>
        <v>Folder</v>
      </c>
      <c r="AO562" s="15">
        <v>0</v>
      </c>
      <c r="AQ562" s="54" t="s">
        <v>108</v>
      </c>
      <c r="AR562" s="50" t="str">
        <f t="shared" si="64"/>
        <v>K19x.076</v>
      </c>
      <c r="AS562" s="50" t="s">
        <v>2175</v>
      </c>
      <c r="AT562" s="50" t="s">
        <v>2230</v>
      </c>
      <c r="AU562" s="12" t="s">
        <v>110</v>
      </c>
      <c r="AV562" s="12" t="s">
        <v>110</v>
      </c>
      <c r="AW562" s="54" t="s">
        <v>108</v>
      </c>
      <c r="AX562" s="50" t="s">
        <v>1722</v>
      </c>
      <c r="AY562" s="50" t="s">
        <v>110</v>
      </c>
      <c r="AZ562" s="54" t="s">
        <v>108</v>
      </c>
      <c r="BA562" s="88" t="s">
        <v>2231</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x14ac:dyDescent="0.25">
      <c r="A563" s="1" t="s">
        <v>2048</v>
      </c>
      <c r="B563" s="139" t="s">
        <v>508</v>
      </c>
      <c r="C563" s="7" t="s">
        <v>1537</v>
      </c>
      <c r="D563" t="s">
        <v>793</v>
      </c>
      <c r="E563" s="2">
        <v>2010</v>
      </c>
      <c r="F563" s="2" t="s">
        <v>101</v>
      </c>
      <c r="G563" s="2" t="s">
        <v>576</v>
      </c>
      <c r="H563" s="2" t="s">
        <v>103</v>
      </c>
      <c r="I563" s="2" t="s">
        <v>104</v>
      </c>
      <c r="J563" s="2" t="s">
        <v>2232</v>
      </c>
      <c r="K563" s="91" t="str">
        <f t="shared" si="82"/>
        <v>pdf</v>
      </c>
      <c r="L563" s="2" t="s">
        <v>2159</v>
      </c>
      <c r="M563" s="91" t="str">
        <f t="shared" si="83"/>
        <v>pdf</v>
      </c>
      <c r="N563" s="2" t="s">
        <v>107</v>
      </c>
      <c r="O563" s="39" t="s">
        <v>108</v>
      </c>
      <c r="P563" s="13" t="str">
        <f t="shared" si="65"/>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66"/>
        <v>Folder</v>
      </c>
      <c r="AO563" s="15">
        <v>0</v>
      </c>
      <c r="AQ563" s="54" t="s">
        <v>108</v>
      </c>
      <c r="AR563" s="50" t="str">
        <f t="shared" ref="AR563:AR719" si="103">A563&amp;"."&amp;B563</f>
        <v>K19x.077</v>
      </c>
      <c r="AS563" s="50" t="s">
        <v>2093</v>
      </c>
      <c r="AT563" s="50" t="s">
        <v>110</v>
      </c>
      <c r="AU563" s="12" t="s">
        <v>110</v>
      </c>
      <c r="AV563" s="12" t="s">
        <v>110</v>
      </c>
      <c r="AW563" s="54" t="s">
        <v>108</v>
      </c>
      <c r="AX563" s="50" t="s">
        <v>2129</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x14ac:dyDescent="0.25">
      <c r="A564" s="1" t="s">
        <v>2048</v>
      </c>
      <c r="B564" s="139" t="s">
        <v>509</v>
      </c>
      <c r="C564" s="7" t="s">
        <v>1537</v>
      </c>
      <c r="D564" t="s">
        <v>2163</v>
      </c>
      <c r="E564" s="2">
        <v>2010</v>
      </c>
      <c r="F564" s="2" t="s">
        <v>653</v>
      </c>
      <c r="G564" s="2" t="s">
        <v>1298</v>
      </c>
      <c r="H564" s="2" t="s">
        <v>108</v>
      </c>
      <c r="I564" s="2" t="s">
        <v>104</v>
      </c>
      <c r="J564" s="2" t="s">
        <v>2233</v>
      </c>
      <c r="K564" s="91" t="str">
        <f t="shared" si="82"/>
        <v>pdf</v>
      </c>
      <c r="L564" s="2" t="s">
        <v>2159</v>
      </c>
      <c r="M564" s="91" t="str">
        <f t="shared" si="83"/>
        <v>pdf</v>
      </c>
      <c r="N564" s="2" t="s">
        <v>107</v>
      </c>
      <c r="O564" s="39" t="s">
        <v>108</v>
      </c>
      <c r="P564" s="13" t="str">
        <f t="shared" si="65"/>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66"/>
        <v>Folder</v>
      </c>
      <c r="AO564" s="15">
        <v>0</v>
      </c>
      <c r="AQ564" s="54" t="s">
        <v>108</v>
      </c>
      <c r="AR564" s="50" t="str">
        <f t="shared" si="103"/>
        <v>K19x.078</v>
      </c>
      <c r="AS564" s="50" t="s">
        <v>2093</v>
      </c>
      <c r="AT564" s="50" t="s">
        <v>110</v>
      </c>
      <c r="AU564" s="12" t="s">
        <v>110</v>
      </c>
      <c r="AV564" s="12" t="s">
        <v>110</v>
      </c>
      <c r="AW564" s="54" t="s">
        <v>108</v>
      </c>
      <c r="AX564" s="50" t="s">
        <v>1722</v>
      </c>
      <c r="AY564" s="50" t="s">
        <v>110</v>
      </c>
      <c r="AZ564" s="54" t="s">
        <v>108</v>
      </c>
      <c r="BA564" s="88" t="s">
        <v>2234</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x14ac:dyDescent="0.25">
      <c r="A565" s="1" t="s">
        <v>2048</v>
      </c>
      <c r="B565" s="139" t="s">
        <v>510</v>
      </c>
      <c r="C565" s="7" t="s">
        <v>1635</v>
      </c>
      <c r="D565" t="s">
        <v>2235</v>
      </c>
      <c r="E565" s="2">
        <v>2009</v>
      </c>
      <c r="F565" s="2" t="s">
        <v>101</v>
      </c>
      <c r="G565" s="2" t="s">
        <v>576</v>
      </c>
      <c r="H565" s="2" t="s">
        <v>103</v>
      </c>
      <c r="I565" s="2" t="s">
        <v>104</v>
      </c>
      <c r="J565" s="2" t="s">
        <v>2236</v>
      </c>
      <c r="K565" s="91" t="str">
        <f t="shared" si="82"/>
        <v>pdf</v>
      </c>
      <c r="L565" s="2" t="s">
        <v>2237</v>
      </c>
      <c r="M565" s="91" t="str">
        <f t="shared" si="83"/>
        <v>pdf</v>
      </c>
      <c r="N565" s="2" t="s">
        <v>107</v>
      </c>
      <c r="O565" s="39" t="s">
        <v>108</v>
      </c>
      <c r="P565" s="13" t="str">
        <f t="shared" si="65"/>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66"/>
        <v>Folder</v>
      </c>
      <c r="AO565" s="15">
        <v>0</v>
      </c>
      <c r="AQ565" s="54" t="s">
        <v>108</v>
      </c>
      <c r="AR565" s="50" t="str">
        <f t="shared" si="103"/>
        <v>K19x.079</v>
      </c>
      <c r="AS565" s="50" t="s">
        <v>2175</v>
      </c>
      <c r="AT565" s="50" t="s">
        <v>109</v>
      </c>
      <c r="AU565" s="12" t="s">
        <v>110</v>
      </c>
      <c r="AV565" s="12" t="s">
        <v>110</v>
      </c>
      <c r="AW565" s="54" t="s">
        <v>108</v>
      </c>
      <c r="AX565" s="50" t="s">
        <v>1690</v>
      </c>
      <c r="AY565" s="50" t="s">
        <v>110</v>
      </c>
      <c r="AZ565" s="54" t="s">
        <v>108</v>
      </c>
      <c r="BA565" s="88" t="s">
        <v>2238</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x14ac:dyDescent="0.25">
      <c r="A566" s="1" t="s">
        <v>2048</v>
      </c>
      <c r="B566" s="139" t="s">
        <v>511</v>
      </c>
      <c r="C566" s="7" t="s">
        <v>1537</v>
      </c>
      <c r="D566" t="s">
        <v>2239</v>
      </c>
      <c r="E566" s="2">
        <v>2010</v>
      </c>
      <c r="F566" s="2" t="s">
        <v>101</v>
      </c>
      <c r="G566" s="2" t="s">
        <v>576</v>
      </c>
      <c r="H566" s="2" t="s">
        <v>103</v>
      </c>
      <c r="I566" s="2" t="s">
        <v>104</v>
      </c>
      <c r="J566" s="2" t="s">
        <v>2240</v>
      </c>
      <c r="K566" s="91" t="str">
        <f t="shared" si="82"/>
        <v>pdf</v>
      </c>
      <c r="L566" s="2" t="s">
        <v>2159</v>
      </c>
      <c r="M566" s="91" t="str">
        <f t="shared" si="83"/>
        <v>pdf</v>
      </c>
      <c r="N566" s="2" t="s">
        <v>107</v>
      </c>
      <c r="O566" s="39" t="s">
        <v>108</v>
      </c>
      <c r="P566" s="13" t="str">
        <f t="shared" si="65"/>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66"/>
        <v>Folder</v>
      </c>
      <c r="AO566" s="15">
        <v>0</v>
      </c>
      <c r="AQ566" s="54" t="s">
        <v>108</v>
      </c>
      <c r="AR566" s="50" t="str">
        <f t="shared" si="103"/>
        <v>K19x.080</v>
      </c>
      <c r="AS566" s="50" t="s">
        <v>2093</v>
      </c>
      <c r="AT566" s="50" t="s">
        <v>110</v>
      </c>
      <c r="AU566" s="12" t="s">
        <v>110</v>
      </c>
      <c r="AV566" s="12" t="s">
        <v>110</v>
      </c>
      <c r="AW566" s="54" t="s">
        <v>108</v>
      </c>
      <c r="AX566" s="50" t="s">
        <v>1690</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x14ac:dyDescent="0.25">
      <c r="A567" s="1" t="s">
        <v>2048</v>
      </c>
      <c r="B567" s="139" t="s">
        <v>512</v>
      </c>
      <c r="C567" s="7" t="s">
        <v>1537</v>
      </c>
      <c r="D567" t="s">
        <v>1656</v>
      </c>
      <c r="E567" s="2">
        <v>2010</v>
      </c>
      <c r="F567" s="2" t="s">
        <v>101</v>
      </c>
      <c r="G567" s="2" t="s">
        <v>576</v>
      </c>
      <c r="H567" s="2" t="s">
        <v>103</v>
      </c>
      <c r="I567" s="2" t="s">
        <v>104</v>
      </c>
      <c r="J567" s="2" t="s">
        <v>2241</v>
      </c>
      <c r="K567" s="91" t="str">
        <f t="shared" si="82"/>
        <v>pdf</v>
      </c>
      <c r="L567" s="2" t="s">
        <v>2242</v>
      </c>
      <c r="M567" s="91" t="str">
        <f t="shared" si="83"/>
        <v>pdf</v>
      </c>
      <c r="N567" s="2" t="s">
        <v>107</v>
      </c>
      <c r="O567" s="39" t="s">
        <v>108</v>
      </c>
      <c r="P567" s="13" t="str">
        <f t="shared" si="65"/>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66"/>
        <v>Folder</v>
      </c>
      <c r="AO567" s="15">
        <v>0</v>
      </c>
      <c r="AQ567" s="54" t="s">
        <v>108</v>
      </c>
      <c r="AR567" s="50" t="str">
        <f t="shared" si="103"/>
        <v>K19x.081</v>
      </c>
      <c r="AS567" s="50" t="s">
        <v>2093</v>
      </c>
      <c r="AT567" s="50" t="s">
        <v>110</v>
      </c>
      <c r="AU567" s="12" t="s">
        <v>110</v>
      </c>
      <c r="AV567" s="12" t="s">
        <v>110</v>
      </c>
      <c r="AW567" s="54" t="s">
        <v>108</v>
      </c>
      <c r="AX567" s="50" t="s">
        <v>110</v>
      </c>
      <c r="AY567" s="50" t="s">
        <v>110</v>
      </c>
      <c r="AZ567" s="54" t="s">
        <v>108</v>
      </c>
      <c r="BA567" s="88" t="s">
        <v>2103</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x14ac:dyDescent="0.25">
      <c r="A568" s="1" t="s">
        <v>2048</v>
      </c>
      <c r="B568" s="139" t="s">
        <v>519</v>
      </c>
      <c r="C568" s="7" t="s">
        <v>1537</v>
      </c>
      <c r="D568" t="s">
        <v>1781</v>
      </c>
      <c r="E568" s="2">
        <v>2011</v>
      </c>
      <c r="F568" s="2" t="s">
        <v>101</v>
      </c>
      <c r="G568" s="2" t="s">
        <v>576</v>
      </c>
      <c r="H568" s="2" t="s">
        <v>103</v>
      </c>
      <c r="I568" s="2" t="s">
        <v>104</v>
      </c>
      <c r="J568" s="2" t="s">
        <v>2243</v>
      </c>
      <c r="K568" s="91" t="str">
        <f t="shared" si="82"/>
        <v>pdf</v>
      </c>
      <c r="L568" s="2" t="s">
        <v>2159</v>
      </c>
      <c r="M568" s="91" t="str">
        <f t="shared" si="83"/>
        <v>pdf</v>
      </c>
      <c r="N568" s="2" t="s">
        <v>107</v>
      </c>
      <c r="O568" s="39" t="s">
        <v>108</v>
      </c>
      <c r="P568" s="13" t="str">
        <f t="shared" si="65"/>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66"/>
        <v>Folder</v>
      </c>
      <c r="AO568" s="15">
        <v>0</v>
      </c>
      <c r="AQ568" s="54" t="s">
        <v>108</v>
      </c>
      <c r="AR568" s="50" t="str">
        <f t="shared" si="103"/>
        <v>K19x.082</v>
      </c>
      <c r="AS568" s="50" t="s">
        <v>2093</v>
      </c>
      <c r="AT568" s="50" t="s">
        <v>110</v>
      </c>
      <c r="AU568" s="12" t="s">
        <v>110</v>
      </c>
      <c r="AV568" s="12" t="s">
        <v>110</v>
      </c>
      <c r="AW568" s="54" t="s">
        <v>108</v>
      </c>
      <c r="AX568" s="50" t="s">
        <v>1722</v>
      </c>
      <c r="AY568" s="50" t="s">
        <v>110</v>
      </c>
      <c r="AZ568" s="54" t="s">
        <v>108</v>
      </c>
      <c r="BA568" s="88" t="s">
        <v>2244</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x14ac:dyDescent="0.25">
      <c r="A569" s="1" t="s">
        <v>2048</v>
      </c>
      <c r="B569" s="139" t="s">
        <v>522</v>
      </c>
      <c r="C569" s="7" t="s">
        <v>1537</v>
      </c>
      <c r="D569" t="s">
        <v>737</v>
      </c>
      <c r="E569" s="2">
        <v>2011</v>
      </c>
      <c r="F569" s="2" t="s">
        <v>101</v>
      </c>
      <c r="G569" s="2" t="s">
        <v>576</v>
      </c>
      <c r="H569" s="2" t="s">
        <v>103</v>
      </c>
      <c r="I569" s="2" t="s">
        <v>104</v>
      </c>
      <c r="J569" s="2" t="s">
        <v>2245</v>
      </c>
      <c r="K569" s="91" t="str">
        <f t="shared" si="82"/>
        <v>pdf</v>
      </c>
      <c r="L569" s="2" t="s">
        <v>2159</v>
      </c>
      <c r="M569" s="91" t="str">
        <f t="shared" si="83"/>
        <v>pdf</v>
      </c>
      <c r="N569" s="2" t="s">
        <v>107</v>
      </c>
      <c r="O569" s="39" t="s">
        <v>108</v>
      </c>
      <c r="P569" s="13" t="str">
        <f t="shared" si="65"/>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66"/>
        <v>Folder</v>
      </c>
      <c r="AO569" s="15">
        <v>0</v>
      </c>
      <c r="AQ569" s="54" t="s">
        <v>108</v>
      </c>
      <c r="AR569" s="50" t="str">
        <f t="shared" si="103"/>
        <v>K19x.083</v>
      </c>
      <c r="AS569" s="50" t="s">
        <v>2093</v>
      </c>
      <c r="AT569" s="50" t="s">
        <v>110</v>
      </c>
      <c r="AU569" s="12" t="s">
        <v>110</v>
      </c>
      <c r="AV569" s="12" t="s">
        <v>110</v>
      </c>
      <c r="AW569" s="54" t="s">
        <v>108</v>
      </c>
      <c r="AX569" s="50" t="s">
        <v>1722</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x14ac:dyDescent="0.25">
      <c r="A570" s="1" t="s">
        <v>2048</v>
      </c>
      <c r="B570" s="139" t="s">
        <v>530</v>
      </c>
      <c r="C570" s="7" t="s">
        <v>1537</v>
      </c>
      <c r="D570" t="s">
        <v>2246</v>
      </c>
      <c r="E570" s="2">
        <v>2011</v>
      </c>
      <c r="F570" s="2" t="s">
        <v>101</v>
      </c>
      <c r="G570" s="2" t="s">
        <v>1382</v>
      </c>
      <c r="H570" s="2" t="s">
        <v>103</v>
      </c>
      <c r="I570" s="2" t="s">
        <v>104</v>
      </c>
      <c r="J570" s="2" t="s">
        <v>2247</v>
      </c>
      <c r="K570" s="91" t="str">
        <f t="shared" si="82"/>
        <v>pdf</v>
      </c>
      <c r="L570" s="2" t="s">
        <v>2152</v>
      </c>
      <c r="M570" s="91" t="str">
        <f t="shared" si="83"/>
        <v>pdf</v>
      </c>
      <c r="N570" s="2" t="s">
        <v>107</v>
      </c>
      <c r="O570" s="39" t="s">
        <v>108</v>
      </c>
      <c r="P570" s="13" t="str">
        <f t="shared" si="65"/>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66"/>
        <v>Folder</v>
      </c>
      <c r="AO570" s="15">
        <v>0</v>
      </c>
      <c r="AQ570" s="54" t="s">
        <v>108</v>
      </c>
      <c r="AR570" s="50" t="str">
        <f t="shared" si="103"/>
        <v>K19x.084</v>
      </c>
      <c r="AS570" s="50" t="s">
        <v>2093</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x14ac:dyDescent="0.25">
      <c r="A571" s="1" t="s">
        <v>2048</v>
      </c>
      <c r="B571" s="139" t="s">
        <v>537</v>
      </c>
      <c r="C571" s="7" t="s">
        <v>1537</v>
      </c>
      <c r="D571" t="s">
        <v>737</v>
      </c>
      <c r="E571" s="2">
        <v>2012</v>
      </c>
      <c r="F571" s="2" t="s">
        <v>101</v>
      </c>
      <c r="G571" s="2" t="s">
        <v>576</v>
      </c>
      <c r="H571" s="2" t="s">
        <v>103</v>
      </c>
      <c r="I571" s="2" t="s">
        <v>104</v>
      </c>
      <c r="J571" s="2" t="s">
        <v>2248</v>
      </c>
      <c r="K571" s="91" t="str">
        <f t="shared" si="82"/>
        <v>pdf</v>
      </c>
      <c r="L571" s="2" t="s">
        <v>2159</v>
      </c>
      <c r="M571" s="91" t="str">
        <f t="shared" si="83"/>
        <v>pdf</v>
      </c>
      <c r="N571" s="2" t="s">
        <v>107</v>
      </c>
      <c r="O571" s="39" t="s">
        <v>108</v>
      </c>
      <c r="P571" s="13" t="str">
        <f t="shared" si="65"/>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66"/>
        <v>Folder</v>
      </c>
      <c r="AO571" s="15">
        <v>0</v>
      </c>
      <c r="AQ571" s="54" t="s">
        <v>108</v>
      </c>
      <c r="AR571" s="50" t="str">
        <f t="shared" si="103"/>
        <v>K19x.085</v>
      </c>
      <c r="AS571" s="50" t="s">
        <v>2093</v>
      </c>
      <c r="AT571" s="50" t="s">
        <v>110</v>
      </c>
      <c r="AU571" s="12" t="s">
        <v>110</v>
      </c>
      <c r="AV571" s="12" t="s">
        <v>110</v>
      </c>
      <c r="AW571" s="54" t="s">
        <v>108</v>
      </c>
      <c r="AX571" s="50" t="s">
        <v>1722</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x14ac:dyDescent="0.25">
      <c r="A572" s="1" t="s">
        <v>2048</v>
      </c>
      <c r="B572" s="139" t="s">
        <v>546</v>
      </c>
      <c r="C572" s="7" t="s">
        <v>1537</v>
      </c>
      <c r="D572" t="s">
        <v>2249</v>
      </c>
      <c r="E572" s="2">
        <v>2011</v>
      </c>
      <c r="F572" s="2" t="s">
        <v>101</v>
      </c>
      <c r="G572" s="2" t="s">
        <v>576</v>
      </c>
      <c r="H572" s="2" t="s">
        <v>103</v>
      </c>
      <c r="I572" s="2" t="s">
        <v>104</v>
      </c>
      <c r="J572" s="2" t="s">
        <v>2250</v>
      </c>
      <c r="K572" s="91" t="str">
        <f t="shared" si="82"/>
        <v>pdf</v>
      </c>
      <c r="L572" s="2" t="s">
        <v>2159</v>
      </c>
      <c r="M572" s="91" t="str">
        <f t="shared" si="83"/>
        <v>pdf</v>
      </c>
      <c r="N572" s="2" t="s">
        <v>107</v>
      </c>
      <c r="O572" s="39" t="s">
        <v>108</v>
      </c>
      <c r="P572" s="13" t="str">
        <f t="shared" si="65"/>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66"/>
        <v>Folder</v>
      </c>
      <c r="AO572" s="15">
        <v>0</v>
      </c>
      <c r="AQ572" s="54" t="s">
        <v>108</v>
      </c>
      <c r="AR572" s="50" t="str">
        <f t="shared" si="103"/>
        <v>K19x.086</v>
      </c>
      <c r="AS572" s="50" t="s">
        <v>2093</v>
      </c>
      <c r="AT572" s="50" t="s">
        <v>110</v>
      </c>
      <c r="AU572" s="12" t="s">
        <v>110</v>
      </c>
      <c r="AV572" s="12" t="s">
        <v>110</v>
      </c>
      <c r="AW572" s="54" t="s">
        <v>108</v>
      </c>
      <c r="AX572" s="50" t="s">
        <v>2129</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x14ac:dyDescent="0.25">
      <c r="A573" s="1" t="s">
        <v>2048</v>
      </c>
      <c r="B573" s="139" t="s">
        <v>551</v>
      </c>
      <c r="C573" s="7" t="s">
        <v>1537</v>
      </c>
      <c r="D573" t="s">
        <v>2251</v>
      </c>
      <c r="E573" s="2">
        <v>2011</v>
      </c>
      <c r="F573" s="2" t="s">
        <v>101</v>
      </c>
      <c r="G573" s="2" t="s">
        <v>576</v>
      </c>
      <c r="H573" s="2" t="s">
        <v>103</v>
      </c>
      <c r="I573" s="2" t="s">
        <v>104</v>
      </c>
      <c r="J573" s="2" t="s">
        <v>2252</v>
      </c>
      <c r="K573" s="91" t="str">
        <f t="shared" si="82"/>
        <v>pdf</v>
      </c>
      <c r="L573" s="2" t="s">
        <v>2159</v>
      </c>
      <c r="M573" s="91" t="str">
        <f t="shared" si="83"/>
        <v>pdf</v>
      </c>
      <c r="N573" s="2" t="s">
        <v>107</v>
      </c>
      <c r="O573" s="39" t="s">
        <v>108</v>
      </c>
      <c r="P573" s="13" t="str">
        <f t="shared" si="65"/>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66"/>
        <v>Folder</v>
      </c>
      <c r="AO573" s="15">
        <v>0</v>
      </c>
      <c r="AQ573" s="54" t="s">
        <v>108</v>
      </c>
      <c r="AR573" s="50" t="str">
        <f t="shared" si="103"/>
        <v>K19x.087</v>
      </c>
      <c r="AS573" s="50" t="s">
        <v>2093</v>
      </c>
      <c r="AT573" s="50" t="s">
        <v>110</v>
      </c>
      <c r="AU573" s="12" t="s">
        <v>110</v>
      </c>
      <c r="AV573" s="12" t="s">
        <v>110</v>
      </c>
      <c r="AW573" s="54" t="s">
        <v>108</v>
      </c>
      <c r="AX573" s="50" t="s">
        <v>110</v>
      </c>
      <c r="AY573" s="50" t="s">
        <v>110</v>
      </c>
      <c r="AZ573" s="54" t="s">
        <v>108</v>
      </c>
      <c r="BA573" s="88" t="s">
        <v>2253</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x14ac:dyDescent="0.25">
      <c r="A574" s="1" t="s">
        <v>2048</v>
      </c>
      <c r="B574" s="139" t="s">
        <v>554</v>
      </c>
      <c r="C574" s="7" t="s">
        <v>1537</v>
      </c>
      <c r="D574" t="s">
        <v>2254</v>
      </c>
      <c r="E574" s="2">
        <v>2011</v>
      </c>
      <c r="F574" s="2" t="s">
        <v>101</v>
      </c>
      <c r="G574" s="2" t="s">
        <v>576</v>
      </c>
      <c r="H574" s="2" t="s">
        <v>103</v>
      </c>
      <c r="I574" s="2" t="s">
        <v>104</v>
      </c>
      <c r="J574" s="2" t="s">
        <v>2255</v>
      </c>
      <c r="K574" s="91" t="str">
        <f t="shared" si="82"/>
        <v>pdf</v>
      </c>
      <c r="L574" s="2" t="s">
        <v>2159</v>
      </c>
      <c r="M574" s="91" t="str">
        <f t="shared" si="83"/>
        <v>pdf</v>
      </c>
      <c r="N574" s="2" t="s">
        <v>107</v>
      </c>
      <c r="O574" s="39" t="s">
        <v>108</v>
      </c>
      <c r="P574" s="13" t="str">
        <f t="shared" si="65"/>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66"/>
        <v>Folder</v>
      </c>
      <c r="AO574" s="15">
        <v>0</v>
      </c>
      <c r="AQ574" s="54" t="s">
        <v>108</v>
      </c>
      <c r="AR574" s="50" t="str">
        <f t="shared" si="103"/>
        <v>K19x.088</v>
      </c>
      <c r="AS574" s="50" t="s">
        <v>2093</v>
      </c>
      <c r="AT574" s="50" t="s">
        <v>110</v>
      </c>
      <c r="AU574" s="12" t="s">
        <v>110</v>
      </c>
      <c r="AV574" s="12" t="s">
        <v>110</v>
      </c>
      <c r="AW574" s="54" t="s">
        <v>108</v>
      </c>
      <c r="AX574" s="50" t="s">
        <v>1690</v>
      </c>
      <c r="AY574" s="50" t="s">
        <v>110</v>
      </c>
      <c r="AZ574" s="54" t="s">
        <v>108</v>
      </c>
      <c r="BA574" s="88" t="s">
        <v>2256</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x14ac:dyDescent="0.25">
      <c r="A575" s="1" t="s">
        <v>2048</v>
      </c>
      <c r="B575" s="139" t="s">
        <v>565</v>
      </c>
      <c r="C575" s="7" t="s">
        <v>1635</v>
      </c>
      <c r="D575" t="s">
        <v>2157</v>
      </c>
      <c r="E575" s="2">
        <v>2012</v>
      </c>
      <c r="F575" s="2" t="s">
        <v>101</v>
      </c>
      <c r="G575" s="2" t="s">
        <v>2257</v>
      </c>
      <c r="H575" s="2" t="s">
        <v>103</v>
      </c>
      <c r="I575" s="2" t="s">
        <v>2258</v>
      </c>
      <c r="J575" s="2" t="s">
        <v>2259</v>
      </c>
      <c r="K575" s="91" t="str">
        <f t="shared" si="82"/>
        <v>pdf</v>
      </c>
      <c r="L575" s="2" t="s">
        <v>2192</v>
      </c>
      <c r="M575" s="91" t="str">
        <f t="shared" si="83"/>
        <v>pdf</v>
      </c>
      <c r="N575" s="2" t="s">
        <v>107</v>
      </c>
      <c r="O575" s="39" t="s">
        <v>2260</v>
      </c>
      <c r="P575" s="13" t="str">
        <f t="shared" si="65"/>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66"/>
        <v>Folder</v>
      </c>
      <c r="AO575" s="15">
        <v>0</v>
      </c>
      <c r="AQ575" s="54" t="s">
        <v>108</v>
      </c>
      <c r="AR575" s="50" t="str">
        <f t="shared" si="103"/>
        <v>K19x.089</v>
      </c>
      <c r="AS575" s="50" t="s">
        <v>2175</v>
      </c>
      <c r="AT575" s="50" t="s">
        <v>2261</v>
      </c>
      <c r="AU575" s="12" t="s">
        <v>110</v>
      </c>
      <c r="AV575" s="12" t="s">
        <v>110</v>
      </c>
      <c r="AW575" s="54" t="s">
        <v>108</v>
      </c>
      <c r="AX575" s="50" t="s">
        <v>1722</v>
      </c>
      <c r="AY575" s="50" t="s">
        <v>110</v>
      </c>
      <c r="AZ575" s="54" t="s">
        <v>108</v>
      </c>
      <c r="BA575" s="88" t="s">
        <v>2262</v>
      </c>
      <c r="BB575" s="88" t="s">
        <v>150</v>
      </c>
      <c r="BC575" s="12" t="str">
        <f t="shared" ref="BC575:BC581" si="115">F575</f>
        <v>M5A</v>
      </c>
      <c r="BD575" s="54" t="s">
        <v>108</v>
      </c>
      <c r="BE575" s="12" t="str">
        <f t="shared" ref="BE575:BE581" si="116">G575</f>
        <v>12 kw-18 krpm</v>
      </c>
      <c r="BF575" s="12" t="str">
        <f t="shared" ref="BF575:BF581" si="117">I575</f>
        <v>HSK-E 32</v>
      </c>
      <c r="BG575" s="12" t="s">
        <v>2263</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x14ac:dyDescent="0.25">
      <c r="A576" s="1" t="s">
        <v>2048</v>
      </c>
      <c r="B576" s="139" t="s">
        <v>574</v>
      </c>
      <c r="C576" s="7" t="s">
        <v>1537</v>
      </c>
      <c r="D576" t="s">
        <v>2264</v>
      </c>
      <c r="E576" s="2">
        <v>2013</v>
      </c>
      <c r="F576" s="2" t="s">
        <v>101</v>
      </c>
      <c r="G576" s="2" t="s">
        <v>576</v>
      </c>
      <c r="H576" s="2" t="s">
        <v>103</v>
      </c>
      <c r="I576" s="2" t="s">
        <v>104</v>
      </c>
      <c r="J576" s="2" t="s">
        <v>2265</v>
      </c>
      <c r="K576" s="91" t="str">
        <f t="shared" si="82"/>
        <v>pdf</v>
      </c>
      <c r="L576" s="2" t="s">
        <v>2152</v>
      </c>
      <c r="M576" s="91" t="str">
        <f t="shared" si="83"/>
        <v>pdf</v>
      </c>
      <c r="N576" s="2" t="s">
        <v>107</v>
      </c>
      <c r="O576" s="39" t="s">
        <v>108</v>
      </c>
      <c r="P576" s="13" t="str">
        <f t="shared" si="65"/>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66"/>
        <v>Folder</v>
      </c>
      <c r="AO576" s="15">
        <v>0</v>
      </c>
      <c r="AQ576" s="54" t="s">
        <v>108</v>
      </c>
      <c r="AR576" s="50" t="str">
        <f t="shared" si="103"/>
        <v>K19x.090</v>
      </c>
      <c r="AS576" s="50" t="s">
        <v>2093</v>
      </c>
      <c r="AT576" s="50" t="s">
        <v>110</v>
      </c>
      <c r="AU576" s="12" t="s">
        <v>110</v>
      </c>
      <c r="AV576" s="12" t="s">
        <v>110</v>
      </c>
      <c r="AW576" s="54" t="s">
        <v>108</v>
      </c>
      <c r="AX576" s="50" t="s">
        <v>208</v>
      </c>
      <c r="AY576" s="50" t="s">
        <v>110</v>
      </c>
      <c r="AZ576" s="54" t="s">
        <v>108</v>
      </c>
      <c r="BA576" s="88" t="s">
        <v>2266</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x14ac:dyDescent="0.25">
      <c r="A577" s="1" t="s">
        <v>2048</v>
      </c>
      <c r="B577" s="139" t="s">
        <v>585</v>
      </c>
      <c r="C577" s="7" t="s">
        <v>1537</v>
      </c>
      <c r="D577" t="s">
        <v>2267</v>
      </c>
      <c r="E577" s="2">
        <v>2013</v>
      </c>
      <c r="F577" s="2" t="s">
        <v>101</v>
      </c>
      <c r="G577" s="2" t="s">
        <v>576</v>
      </c>
      <c r="H577" s="2" t="s">
        <v>103</v>
      </c>
      <c r="I577" s="2" t="s">
        <v>104</v>
      </c>
      <c r="J577" s="2" t="s">
        <v>2268</v>
      </c>
      <c r="K577" s="91" t="str">
        <f t="shared" si="82"/>
        <v>pdf</v>
      </c>
      <c r="L577" s="2" t="s">
        <v>2152</v>
      </c>
      <c r="M577" s="91" t="str">
        <f t="shared" si="83"/>
        <v>pdf</v>
      </c>
      <c r="N577" s="2" t="s">
        <v>107</v>
      </c>
      <c r="O577" s="39" t="s">
        <v>108</v>
      </c>
      <c r="P577" s="13" t="str">
        <f t="shared" si="65"/>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2269</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66"/>
        <v>Folder</v>
      </c>
      <c r="AO577" s="15">
        <v>0</v>
      </c>
      <c r="AQ577" s="54" t="s">
        <v>108</v>
      </c>
      <c r="AR577" s="50" t="str">
        <f t="shared" si="103"/>
        <v>K19x.091</v>
      </c>
      <c r="AS577" s="50" t="s">
        <v>2093</v>
      </c>
      <c r="AT577" s="50" t="s">
        <v>110</v>
      </c>
      <c r="AU577" s="12" t="s">
        <v>110</v>
      </c>
      <c r="AV577" s="12" t="s">
        <v>110</v>
      </c>
      <c r="AW577" s="54" t="s">
        <v>108</v>
      </c>
      <c r="AX577" s="50" t="s">
        <v>110</v>
      </c>
      <c r="AY577" s="50" t="s">
        <v>110</v>
      </c>
      <c r="AZ577" s="54" t="s">
        <v>108</v>
      </c>
      <c r="BA577" s="88" t="s">
        <v>2270</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x14ac:dyDescent="0.25">
      <c r="A578" s="1" t="s">
        <v>2048</v>
      </c>
      <c r="B578" s="139" t="s">
        <v>589</v>
      </c>
      <c r="C578" s="7" t="s">
        <v>1537</v>
      </c>
      <c r="D578" t="s">
        <v>2271</v>
      </c>
      <c r="E578" s="2">
        <v>2013</v>
      </c>
      <c r="F578" s="2" t="s">
        <v>101</v>
      </c>
      <c r="G578" s="2" t="s">
        <v>576</v>
      </c>
      <c r="H578" s="2" t="s">
        <v>103</v>
      </c>
      <c r="I578" s="2" t="s">
        <v>104</v>
      </c>
      <c r="J578" s="2" t="s">
        <v>2272</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2152</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65"/>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2269</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66"/>
        <v>Folder</v>
      </c>
      <c r="AO578" s="15">
        <v>0</v>
      </c>
      <c r="AQ578" s="54" t="s">
        <v>108</v>
      </c>
      <c r="AR578" s="50" t="str">
        <f t="shared" si="103"/>
        <v>K19x.092</v>
      </c>
      <c r="AS578" s="50" t="s">
        <v>2093</v>
      </c>
      <c r="AT578" s="50" t="s">
        <v>110</v>
      </c>
      <c r="AU578" s="12" t="s">
        <v>110</v>
      </c>
      <c r="AV578" s="12" t="s">
        <v>110</v>
      </c>
      <c r="AW578" s="54" t="s">
        <v>108</v>
      </c>
      <c r="AX578" s="50" t="s">
        <v>110</v>
      </c>
      <c r="AY578" s="50" t="s">
        <v>110</v>
      </c>
      <c r="AZ578" s="54" t="s">
        <v>108</v>
      </c>
      <c r="BA578" s="88" t="s">
        <v>2270</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x14ac:dyDescent="0.25">
      <c r="A579" s="1" t="s">
        <v>2048</v>
      </c>
      <c r="B579" s="139" t="s">
        <v>593</v>
      </c>
      <c r="C579" s="7" t="s">
        <v>1537</v>
      </c>
      <c r="D579" t="s">
        <v>2273</v>
      </c>
      <c r="E579" s="2">
        <v>2013</v>
      </c>
      <c r="F579" s="2" t="s">
        <v>101</v>
      </c>
      <c r="G579" s="2" t="s">
        <v>576</v>
      </c>
      <c r="H579" s="2" t="s">
        <v>103</v>
      </c>
      <c r="I579" s="2" t="s">
        <v>104</v>
      </c>
      <c r="J579" s="2" t="s">
        <v>2274</v>
      </c>
      <c r="K579" s="91" t="str">
        <f t="shared" si="118"/>
        <v>pdf</v>
      </c>
      <c r="L579" s="2" t="s">
        <v>2152</v>
      </c>
      <c r="M579" s="91" t="str">
        <f t="shared" si="119"/>
        <v>pdf</v>
      </c>
      <c r="N579" s="2" t="s">
        <v>107</v>
      </c>
      <c r="O579" s="39" t="s">
        <v>108</v>
      </c>
      <c r="P579" s="13" t="str">
        <f t="shared" si="65"/>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si="66"/>
        <v>Folder</v>
      </c>
      <c r="AO579" s="15">
        <v>0</v>
      </c>
      <c r="AQ579" s="54" t="s">
        <v>108</v>
      </c>
      <c r="AR579" s="50" t="str">
        <f t="shared" si="103"/>
        <v>K19x.093</v>
      </c>
      <c r="AS579" s="50" t="s">
        <v>2093</v>
      </c>
      <c r="AT579" s="50" t="s">
        <v>110</v>
      </c>
      <c r="AU579" s="12" t="s">
        <v>110</v>
      </c>
      <c r="AV579" s="12" t="s">
        <v>110</v>
      </c>
      <c r="AW579" s="54" t="s">
        <v>108</v>
      </c>
      <c r="AX579" s="50" t="s">
        <v>208</v>
      </c>
      <c r="AY579" s="50" t="s">
        <v>110</v>
      </c>
      <c r="AZ579" s="54" t="s">
        <v>108</v>
      </c>
      <c r="BA579" s="88" t="s">
        <v>2275</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108</v>
      </c>
    </row>
    <row r="580" spans="1:97" ht="21.75" customHeight="1" x14ac:dyDescent="0.25">
      <c r="A580" s="1" t="s">
        <v>2048</v>
      </c>
      <c r="B580" s="139" t="s">
        <v>958</v>
      </c>
      <c r="C580" s="7" t="s">
        <v>1537</v>
      </c>
      <c r="D580" t="s">
        <v>2273</v>
      </c>
      <c r="E580" s="2">
        <v>2013</v>
      </c>
      <c r="F580" s="2" t="s">
        <v>101</v>
      </c>
      <c r="G580" s="2" t="s">
        <v>576</v>
      </c>
      <c r="H580" s="2" t="s">
        <v>103</v>
      </c>
      <c r="I580" s="2" t="s">
        <v>104</v>
      </c>
      <c r="J580" s="2" t="s">
        <v>2274</v>
      </c>
      <c r="K580" s="91" t="str">
        <f t="shared" si="118"/>
        <v>pdf</v>
      </c>
      <c r="L580" s="2" t="s">
        <v>2152</v>
      </c>
      <c r="M580" s="91" t="str">
        <f t="shared" si="119"/>
        <v>pdf</v>
      </c>
      <c r="N580" s="2" t="s">
        <v>107</v>
      </c>
      <c r="O580" s="39" t="s">
        <v>108</v>
      </c>
      <c r="P580" s="13" t="str">
        <f t="shared" si="65"/>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66"/>
        <v>Folder</v>
      </c>
      <c r="AO580" s="15">
        <v>0</v>
      </c>
      <c r="AQ580" s="54" t="s">
        <v>108</v>
      </c>
      <c r="AR580" s="50" t="str">
        <f t="shared" si="103"/>
        <v>K19x.094</v>
      </c>
      <c r="AS580" s="50" t="s">
        <v>2093</v>
      </c>
      <c r="AT580" s="50" t="s">
        <v>110</v>
      </c>
      <c r="AU580" s="12" t="s">
        <v>110</v>
      </c>
      <c r="AV580" s="12" t="s">
        <v>110</v>
      </c>
      <c r="AW580" s="54" t="s">
        <v>108</v>
      </c>
      <c r="AX580" s="50" t="s">
        <v>208</v>
      </c>
      <c r="AY580" s="50" t="s">
        <v>110</v>
      </c>
      <c r="AZ580" s="54" t="s">
        <v>108</v>
      </c>
      <c r="BA580" s="88" t="s">
        <v>2275</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108</v>
      </c>
    </row>
    <row r="581" spans="1:97" ht="21.75" customHeight="1" x14ac:dyDescent="0.25">
      <c r="A581" s="1" t="s">
        <v>2048</v>
      </c>
      <c r="B581" s="139" t="s">
        <v>967</v>
      </c>
      <c r="C581" s="7" t="s">
        <v>1537</v>
      </c>
      <c r="D581" t="s">
        <v>2276</v>
      </c>
      <c r="E581" s="2">
        <v>2013</v>
      </c>
      <c r="F581" s="2" t="s">
        <v>101</v>
      </c>
      <c r="G581" s="2" t="s">
        <v>576</v>
      </c>
      <c r="H581" s="2" t="s">
        <v>103</v>
      </c>
      <c r="I581" s="2" t="s">
        <v>104</v>
      </c>
      <c r="J581" s="2" t="s">
        <v>2277</v>
      </c>
      <c r="K581" s="91" t="str">
        <f t="shared" si="118"/>
        <v>pdf</v>
      </c>
      <c r="L581" s="2" t="s">
        <v>2159</v>
      </c>
      <c r="M581" s="91" t="str">
        <f t="shared" si="119"/>
        <v>pdf</v>
      </c>
      <c r="N581" s="2" t="s">
        <v>107</v>
      </c>
      <c r="O581" s="39" t="s">
        <v>108</v>
      </c>
      <c r="P581" s="13" t="str">
        <f t="shared" si="65"/>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2278</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66"/>
        <v>Folder</v>
      </c>
      <c r="AO581" s="15">
        <v>0</v>
      </c>
      <c r="AQ581" s="54" t="s">
        <v>108</v>
      </c>
      <c r="AR581" s="50" t="str">
        <f t="shared" si="103"/>
        <v>K19x.095</v>
      </c>
      <c r="AS581" s="50" t="s">
        <v>2093</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0"/>
        <v>580</v>
      </c>
      <c r="CS581" s="64" t="s">
        <v>108</v>
      </c>
    </row>
    <row r="582" spans="1:97" ht="21.75" customHeight="1" x14ac:dyDescent="0.25">
      <c r="A582" s="1" t="s">
        <v>2048</v>
      </c>
      <c r="B582" s="139" t="s">
        <v>977</v>
      </c>
      <c r="C582" s="7" t="s">
        <v>1537</v>
      </c>
      <c r="D582" t="s">
        <v>405</v>
      </c>
      <c r="E582" s="2">
        <v>2013</v>
      </c>
      <c r="F582" s="2" t="s">
        <v>101</v>
      </c>
      <c r="G582" s="2" t="s">
        <v>576</v>
      </c>
      <c r="H582" s="2" t="s">
        <v>103</v>
      </c>
      <c r="I582" s="2" t="s">
        <v>104</v>
      </c>
      <c r="J582" s="2" t="s">
        <v>2279</v>
      </c>
      <c r="K582" s="91" t="str">
        <f t="shared" si="118"/>
        <v>pdf</v>
      </c>
      <c r="L582" s="2" t="s">
        <v>2280</v>
      </c>
      <c r="M582" s="91" t="str">
        <f t="shared" si="119"/>
        <v>pdf</v>
      </c>
      <c r="N582" s="2" t="s">
        <v>107</v>
      </c>
      <c r="O582" s="39" t="s">
        <v>108</v>
      </c>
      <c r="P582" s="13" t="str">
        <f t="shared" si="65"/>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66"/>
        <v>Folder</v>
      </c>
      <c r="AO582" s="15">
        <v>0</v>
      </c>
      <c r="AQ582" s="54" t="s">
        <v>108</v>
      </c>
      <c r="AR582" s="50" t="str">
        <f t="shared" si="103"/>
        <v>K19x.096</v>
      </c>
      <c r="AS582" s="50" t="s">
        <v>2093</v>
      </c>
      <c r="AT582" s="50" t="s">
        <v>110</v>
      </c>
      <c r="AU582" s="12" t="s">
        <v>110</v>
      </c>
      <c r="AV582" s="12" t="s">
        <v>110</v>
      </c>
      <c r="AW582" s="54" t="s">
        <v>108</v>
      </c>
      <c r="AX582" s="50" t="s">
        <v>155</v>
      </c>
      <c r="AY582" s="50" t="s">
        <v>110</v>
      </c>
      <c r="AZ582" s="54" t="s">
        <v>108</v>
      </c>
      <c r="BA582" s="88" t="s">
        <v>412</v>
      </c>
      <c r="BB582" s="88" t="s">
        <v>114</v>
      </c>
      <c r="BC582" s="12" t="str">
        <f t="shared" ref="BC582" si="121">F582</f>
        <v>M5A</v>
      </c>
      <c r="BD582" s="54" t="s">
        <v>108</v>
      </c>
      <c r="BE582" s="12" t="str">
        <f t="shared" ref="BE582" si="122">G582</f>
        <v>55 kw-24 krpm</v>
      </c>
      <c r="BF582" s="12" t="str">
        <f t="shared" ref="BF582" si="123">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0"/>
        <v>581</v>
      </c>
      <c r="CS582" s="64" t="s">
        <v>108</v>
      </c>
    </row>
    <row r="583" spans="1:97" ht="21.75" customHeight="1" x14ac:dyDescent="0.25">
      <c r="A583" s="1" t="s">
        <v>2048</v>
      </c>
      <c r="B583" s="139" t="s">
        <v>985</v>
      </c>
      <c r="C583" s="7" t="s">
        <v>1635</v>
      </c>
      <c r="D583" t="s">
        <v>2157</v>
      </c>
      <c r="E583" s="2">
        <v>2013</v>
      </c>
      <c r="F583" s="12" t="s">
        <v>101</v>
      </c>
      <c r="G583" s="12" t="s">
        <v>2257</v>
      </c>
      <c r="H583" s="2" t="s">
        <v>103</v>
      </c>
      <c r="I583" s="2" t="s">
        <v>2258</v>
      </c>
      <c r="J583" s="2" t="s">
        <v>2281</v>
      </c>
      <c r="K583" s="91" t="str">
        <f t="shared" si="118"/>
        <v>pdf</v>
      </c>
      <c r="L583" s="2" t="s">
        <v>2192</v>
      </c>
      <c r="M583" s="91" t="str">
        <f t="shared" si="119"/>
        <v>pdf</v>
      </c>
      <c r="N583" s="2" t="s">
        <v>107</v>
      </c>
      <c r="O583" s="39" t="s">
        <v>108</v>
      </c>
      <c r="P583" s="13" t="str">
        <f t="shared" si="65"/>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66"/>
        <v>Folder</v>
      </c>
      <c r="AO583" s="15">
        <v>0</v>
      </c>
      <c r="AQ583" s="54" t="s">
        <v>108</v>
      </c>
      <c r="AR583" s="50" t="str">
        <f t="shared" si="103"/>
        <v>K19x.097</v>
      </c>
      <c r="AS583" s="50" t="s">
        <v>2175</v>
      </c>
      <c r="AT583" s="50" t="s">
        <v>2230</v>
      </c>
      <c r="AU583" s="12" t="s">
        <v>110</v>
      </c>
      <c r="AV583" s="12" t="s">
        <v>110</v>
      </c>
      <c r="AW583" s="54" t="s">
        <v>108</v>
      </c>
      <c r="AX583" s="50" t="s">
        <v>1722</v>
      </c>
      <c r="AY583" s="50" t="s">
        <v>110</v>
      </c>
      <c r="AZ583" s="54" t="s">
        <v>108</v>
      </c>
      <c r="BA583" s="88" t="s">
        <v>1807</v>
      </c>
      <c r="BB583" s="88" t="s">
        <v>150</v>
      </c>
      <c r="BC583" s="12" t="str">
        <f>F583</f>
        <v>M5A</v>
      </c>
      <c r="BD583" s="54" t="s">
        <v>108</v>
      </c>
      <c r="BE583" s="12" t="str">
        <f>G583</f>
        <v>12 kw-18 krpm</v>
      </c>
      <c r="BF583" s="12" t="str">
        <f>I583</f>
        <v>HSK-E 32</v>
      </c>
      <c r="BG583" s="50" t="s">
        <v>2263</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108</v>
      </c>
    </row>
    <row r="584" spans="1:97" ht="21.75" customHeight="1" x14ac:dyDescent="0.25">
      <c r="A584" s="1" t="s">
        <v>2048</v>
      </c>
      <c r="B584" s="139" t="s">
        <v>994</v>
      </c>
      <c r="C584" s="7" t="s">
        <v>1635</v>
      </c>
      <c r="D584" t="s">
        <v>2157</v>
      </c>
      <c r="E584" s="2">
        <v>2013</v>
      </c>
      <c r="F584" s="2" t="s">
        <v>101</v>
      </c>
      <c r="G584" s="2" t="s">
        <v>576</v>
      </c>
      <c r="H584" s="2" t="s">
        <v>103</v>
      </c>
      <c r="I584" s="2" t="s">
        <v>104</v>
      </c>
      <c r="J584" s="2" t="s">
        <v>2282</v>
      </c>
      <c r="K584" s="91" t="str">
        <f t="shared" si="118"/>
        <v>pdf</v>
      </c>
      <c r="L584" s="2" t="s">
        <v>2192</v>
      </c>
      <c r="M584" s="91" t="str">
        <f t="shared" si="119"/>
        <v>pdf</v>
      </c>
      <c r="N584" s="2" t="s">
        <v>107</v>
      </c>
      <c r="O584" s="39" t="s">
        <v>108</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108</v>
      </c>
      <c r="AR584" s="50" t="str">
        <f t="shared" si="103"/>
        <v>K19x.098</v>
      </c>
      <c r="AS584" s="50" t="s">
        <v>2175</v>
      </c>
      <c r="AT584" s="50" t="s">
        <v>2230</v>
      </c>
      <c r="AU584" s="12" t="s">
        <v>110</v>
      </c>
      <c r="AV584" s="12" t="s">
        <v>110</v>
      </c>
      <c r="AW584" s="54" t="s">
        <v>108</v>
      </c>
      <c r="AX584" s="50" t="s">
        <v>1722</v>
      </c>
      <c r="AY584" s="50" t="s">
        <v>110</v>
      </c>
      <c r="AZ584" s="54" t="s">
        <v>108</v>
      </c>
      <c r="BA584" s="88" t="s">
        <v>2283</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108</v>
      </c>
    </row>
    <row r="585" spans="1:97" ht="21.75" customHeight="1" x14ac:dyDescent="0.25">
      <c r="A585" s="1" t="s">
        <v>2048</v>
      </c>
      <c r="B585" s="139" t="s">
        <v>1000</v>
      </c>
      <c r="C585" s="7" t="s">
        <v>1537</v>
      </c>
      <c r="D585" t="s">
        <v>1818</v>
      </c>
      <c r="E585" s="2">
        <v>2013</v>
      </c>
      <c r="F585" s="2" t="s">
        <v>101</v>
      </c>
      <c r="G585" s="2" t="s">
        <v>576</v>
      </c>
      <c r="H585" s="2" t="s">
        <v>103</v>
      </c>
      <c r="I585" s="2" t="s">
        <v>104</v>
      </c>
      <c r="J585" s="2" t="s">
        <v>2284</v>
      </c>
      <c r="K585" s="91" t="str">
        <f t="shared" si="118"/>
        <v>pdf</v>
      </c>
      <c r="L585" s="2" t="s">
        <v>2152</v>
      </c>
      <c r="M585" s="91" t="str">
        <f t="shared" si="119"/>
        <v>pdf</v>
      </c>
      <c r="N585" s="2" t="s">
        <v>107</v>
      </c>
      <c r="O585" s="39" t="s">
        <v>108</v>
      </c>
      <c r="P585" s="13" t="str">
        <f t="shared" si="124"/>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5"/>
        <v>Folder</v>
      </c>
      <c r="AO585" s="15">
        <v>0</v>
      </c>
      <c r="AQ585" s="54" t="s">
        <v>108</v>
      </c>
      <c r="AR585" s="50" t="str">
        <f t="shared" si="103"/>
        <v>K19x.099</v>
      </c>
      <c r="AS585" s="50" t="s">
        <v>2093</v>
      </c>
      <c r="AT585" s="50" t="s">
        <v>110</v>
      </c>
      <c r="AU585" s="12" t="s">
        <v>110</v>
      </c>
      <c r="AV585" s="12" t="s">
        <v>110</v>
      </c>
      <c r="AW585" s="54" t="s">
        <v>108</v>
      </c>
      <c r="AX585" s="50" t="s">
        <v>208</v>
      </c>
      <c r="AY585" s="50" t="s">
        <v>110</v>
      </c>
      <c r="AZ585" s="54" t="s">
        <v>108</v>
      </c>
      <c r="BA585" s="88" t="s">
        <v>2285</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108</v>
      </c>
    </row>
    <row r="586" spans="1:97" ht="21.75" customHeight="1" x14ac:dyDescent="0.25">
      <c r="A586" s="1" t="s">
        <v>2048</v>
      </c>
      <c r="B586" s="139" t="s">
        <v>1010</v>
      </c>
      <c r="C586" s="7" t="s">
        <v>1537</v>
      </c>
      <c r="D586" t="s">
        <v>1820</v>
      </c>
      <c r="E586" s="2">
        <v>2014</v>
      </c>
      <c r="F586" s="2" t="s">
        <v>101</v>
      </c>
      <c r="G586" s="2" t="s">
        <v>576</v>
      </c>
      <c r="H586" s="2" t="s">
        <v>103</v>
      </c>
      <c r="I586" s="2" t="s">
        <v>104</v>
      </c>
      <c r="J586" s="2" t="s">
        <v>2286</v>
      </c>
      <c r="K586" s="91" t="str">
        <f t="shared" si="118"/>
        <v>pdf</v>
      </c>
      <c r="L586" s="2" t="s">
        <v>2159</v>
      </c>
      <c r="M586" s="91" t="str">
        <f t="shared" si="119"/>
        <v>pdf</v>
      </c>
      <c r="N586" s="2" t="s">
        <v>107</v>
      </c>
      <c r="O586" s="39" t="s">
        <v>108</v>
      </c>
      <c r="P586" s="13" t="str">
        <f t="shared" si="124"/>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5"/>
        <v>Folder</v>
      </c>
      <c r="AO586" s="15">
        <v>0</v>
      </c>
      <c r="AQ586" s="54" t="s">
        <v>108</v>
      </c>
      <c r="AR586" s="50" t="str">
        <f t="shared" si="103"/>
        <v>K19x.100</v>
      </c>
      <c r="AS586" s="50" t="s">
        <v>2093</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108</v>
      </c>
    </row>
    <row r="587" spans="1:97" ht="21.75" customHeight="1" x14ac:dyDescent="0.25">
      <c r="A587" s="1" t="s">
        <v>2048</v>
      </c>
      <c r="B587" s="139" t="s">
        <v>1014</v>
      </c>
      <c r="C587" s="7" t="s">
        <v>1537</v>
      </c>
      <c r="D587" t="s">
        <v>405</v>
      </c>
      <c r="E587" s="2">
        <v>2014</v>
      </c>
      <c r="F587" s="2" t="s">
        <v>101</v>
      </c>
      <c r="G587" s="2" t="s">
        <v>576</v>
      </c>
      <c r="H587" s="2" t="s">
        <v>103</v>
      </c>
      <c r="I587" s="2" t="s">
        <v>104</v>
      </c>
      <c r="J587" s="2" t="s">
        <v>2287</v>
      </c>
      <c r="K587" s="91" t="str">
        <f t="shared" si="118"/>
        <v>pdf</v>
      </c>
      <c r="L587" s="2" t="s">
        <v>2280</v>
      </c>
      <c r="M587" s="91" t="str">
        <f t="shared" si="119"/>
        <v>pdf</v>
      </c>
      <c r="N587" s="2" t="s">
        <v>107</v>
      </c>
      <c r="O587" s="39" t="s">
        <v>108</v>
      </c>
      <c r="P587" s="13" t="str">
        <f t="shared" si="124"/>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5"/>
        <v>Folder</v>
      </c>
      <c r="AO587" s="15">
        <v>0</v>
      </c>
      <c r="AQ587" s="54" t="s">
        <v>108</v>
      </c>
      <c r="AR587" s="50" t="str">
        <f t="shared" si="103"/>
        <v>K19x.101</v>
      </c>
      <c r="AS587" s="50" t="s">
        <v>2093</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0"/>
        <v>586</v>
      </c>
      <c r="CS587" s="64" t="s">
        <v>108</v>
      </c>
    </row>
    <row r="588" spans="1:97" ht="21.75" customHeight="1" x14ac:dyDescent="0.25">
      <c r="A588" s="1" t="s">
        <v>2048</v>
      </c>
      <c r="B588" s="139" t="s">
        <v>1829</v>
      </c>
      <c r="C588" s="7" t="s">
        <v>1635</v>
      </c>
      <c r="D588" t="s">
        <v>2157</v>
      </c>
      <c r="E588" s="2">
        <v>2014</v>
      </c>
      <c r="F588" s="2" t="s">
        <v>101</v>
      </c>
      <c r="G588" s="2" t="s">
        <v>576</v>
      </c>
      <c r="H588" s="2" t="s">
        <v>103</v>
      </c>
      <c r="I588" s="2" t="s">
        <v>104</v>
      </c>
      <c r="J588" s="2" t="s">
        <v>2288</v>
      </c>
      <c r="K588" s="91" t="str">
        <f t="shared" si="118"/>
        <v>pdf</v>
      </c>
      <c r="L588" s="2" t="s">
        <v>2192</v>
      </c>
      <c r="M588" s="91" t="str">
        <f t="shared" si="119"/>
        <v>pdf</v>
      </c>
      <c r="N588" s="2" t="s">
        <v>107</v>
      </c>
      <c r="O588" s="39" t="s">
        <v>108</v>
      </c>
      <c r="P588" s="13" t="str">
        <f t="shared" si="124"/>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5"/>
        <v>Folder</v>
      </c>
      <c r="AO588" s="15">
        <v>0</v>
      </c>
      <c r="AQ588" s="54" t="s">
        <v>108</v>
      </c>
      <c r="AR588" s="50" t="str">
        <f t="shared" si="103"/>
        <v>K19x.102</v>
      </c>
      <c r="AS588" s="50" t="s">
        <v>2175</v>
      </c>
      <c r="AT588" s="50" t="s">
        <v>2289</v>
      </c>
      <c r="AU588" s="12" t="s">
        <v>110</v>
      </c>
      <c r="AV588" s="12" t="s">
        <v>110</v>
      </c>
      <c r="AW588" s="54" t="s">
        <v>108</v>
      </c>
      <c r="AX588" s="50" t="s">
        <v>345</v>
      </c>
      <c r="AY588" s="50" t="s">
        <v>110</v>
      </c>
      <c r="AZ588" s="54" t="s">
        <v>108</v>
      </c>
      <c r="BA588" s="88" t="s">
        <v>1807</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108</v>
      </c>
    </row>
    <row r="589" spans="1:97" ht="21.75" customHeight="1" x14ac:dyDescent="0.25">
      <c r="A589" s="1" t="s">
        <v>2048</v>
      </c>
      <c r="B589" s="139" t="s">
        <v>1021</v>
      </c>
      <c r="C589" s="50" t="s">
        <v>2156</v>
      </c>
      <c r="D589" t="s">
        <v>2290</v>
      </c>
      <c r="E589" s="2">
        <v>2015</v>
      </c>
      <c r="F589" s="2" t="s">
        <v>653</v>
      </c>
      <c r="G589" s="2" t="s">
        <v>1298</v>
      </c>
      <c r="H589" s="2" t="s">
        <v>103</v>
      </c>
      <c r="I589" s="2" t="s">
        <v>104</v>
      </c>
      <c r="J589" s="2" t="s">
        <v>2291</v>
      </c>
      <c r="K589" s="91" t="str">
        <f t="shared" si="118"/>
        <v>pdf</v>
      </c>
      <c r="L589" s="2" t="s">
        <v>2201</v>
      </c>
      <c r="M589" s="91" t="str">
        <f t="shared" si="119"/>
        <v>pdf</v>
      </c>
      <c r="N589" s="2" t="s">
        <v>107</v>
      </c>
      <c r="O589" s="39" t="s">
        <v>108</v>
      </c>
      <c r="P589" s="13" t="str">
        <f t="shared" si="124"/>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5"/>
        <v>Folder</v>
      </c>
      <c r="AO589" s="15">
        <v>0</v>
      </c>
      <c r="AQ589" s="54" t="s">
        <v>108</v>
      </c>
      <c r="AR589" s="50" t="str">
        <f t="shared" si="103"/>
        <v>K19x.103</v>
      </c>
      <c r="AS589" s="50" t="s">
        <v>2292</v>
      </c>
      <c r="AT589" s="50" t="s">
        <v>109</v>
      </c>
      <c r="AU589" s="12" t="s">
        <v>110</v>
      </c>
      <c r="AV589" s="12" t="s">
        <v>110</v>
      </c>
      <c r="AW589" s="54" t="s">
        <v>108</v>
      </c>
      <c r="AX589" s="50" t="s">
        <v>155</v>
      </c>
      <c r="AY589" s="50" t="s">
        <v>110</v>
      </c>
      <c r="AZ589" s="54" t="s">
        <v>108</v>
      </c>
      <c r="BA589" s="88" t="s">
        <v>2202</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0"/>
        <v>588</v>
      </c>
      <c r="CS589" s="64" t="s">
        <v>108</v>
      </c>
    </row>
    <row r="590" spans="1:97" ht="21.75" customHeight="1" x14ac:dyDescent="0.25">
      <c r="A590" s="1" t="s">
        <v>2048</v>
      </c>
      <c r="B590" s="139" t="s">
        <v>1025</v>
      </c>
      <c r="C590" s="7" t="s">
        <v>1537</v>
      </c>
      <c r="D590" t="s">
        <v>2293</v>
      </c>
      <c r="E590" s="2">
        <v>2015</v>
      </c>
      <c r="F590" s="2" t="s">
        <v>101</v>
      </c>
      <c r="G590" s="2" t="s">
        <v>576</v>
      </c>
      <c r="H590" s="2" t="s">
        <v>103</v>
      </c>
      <c r="I590" s="2" t="s">
        <v>104</v>
      </c>
      <c r="J590" s="2" t="s">
        <v>2294</v>
      </c>
      <c r="K590" s="91" t="str">
        <f t="shared" si="118"/>
        <v>pdf</v>
      </c>
      <c r="L590" s="2" t="s">
        <v>2159</v>
      </c>
      <c r="M590" s="91" t="str">
        <f t="shared" si="119"/>
        <v>pdf</v>
      </c>
      <c r="N590" s="2" t="s">
        <v>107</v>
      </c>
      <c r="O590" s="39" t="s">
        <v>108</v>
      </c>
      <c r="P590" s="13" t="str">
        <f t="shared" si="124"/>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5"/>
        <v>Folder</v>
      </c>
      <c r="AO590" s="15">
        <v>0</v>
      </c>
      <c r="AQ590" s="54" t="s">
        <v>108</v>
      </c>
      <c r="AR590" s="50" t="str">
        <f t="shared" si="103"/>
        <v>K19x.104</v>
      </c>
      <c r="AS590" s="50" t="s">
        <v>2093</v>
      </c>
      <c r="AT590" s="50" t="s">
        <v>110</v>
      </c>
      <c r="AU590" s="12" t="s">
        <v>110</v>
      </c>
      <c r="AV590" s="12" t="s">
        <v>110</v>
      </c>
      <c r="AW590" s="54" t="s">
        <v>108</v>
      </c>
      <c r="AX590" s="50" t="s">
        <v>208</v>
      </c>
      <c r="AY590" s="50" t="s">
        <v>110</v>
      </c>
      <c r="AZ590" s="54" t="s">
        <v>108</v>
      </c>
      <c r="BA590" s="88" t="s">
        <v>2295</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0"/>
        <v>589</v>
      </c>
      <c r="CS590" s="64" t="s">
        <v>108</v>
      </c>
    </row>
    <row r="591" spans="1:97" ht="21.75" customHeight="1" x14ac:dyDescent="0.25">
      <c r="A591" s="1" t="s">
        <v>2048</v>
      </c>
      <c r="B591" s="139" t="s">
        <v>1029</v>
      </c>
      <c r="C591" s="7" t="s">
        <v>1635</v>
      </c>
      <c r="D591" t="s">
        <v>365</v>
      </c>
      <c r="E591" s="2">
        <v>2015</v>
      </c>
      <c r="F591" s="2" t="s">
        <v>101</v>
      </c>
      <c r="G591" s="2" t="s">
        <v>576</v>
      </c>
      <c r="H591" s="2" t="s">
        <v>103</v>
      </c>
      <c r="I591" s="2" t="s">
        <v>104</v>
      </c>
      <c r="J591" s="2" t="s">
        <v>2296</v>
      </c>
      <c r="K591" s="91" t="str">
        <f t="shared" si="118"/>
        <v>pdf</v>
      </c>
      <c r="L591" s="2" t="s">
        <v>2297</v>
      </c>
      <c r="M591" s="91" t="str">
        <f t="shared" si="119"/>
        <v>pdf</v>
      </c>
      <c r="N591" s="2" t="s">
        <v>107</v>
      </c>
      <c r="O591" s="39" t="s">
        <v>108</v>
      </c>
      <c r="P591" s="13" t="str">
        <f t="shared" si="124"/>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5"/>
        <v>Folder</v>
      </c>
      <c r="AO591" s="15">
        <v>0</v>
      </c>
      <c r="AQ591" s="54" t="s">
        <v>108</v>
      </c>
      <c r="AR591" s="50" t="str">
        <f t="shared" si="103"/>
        <v>K19x.105</v>
      </c>
      <c r="AS591" s="50" t="s">
        <v>2175</v>
      </c>
      <c r="AT591" s="50" t="s">
        <v>2298</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0"/>
        <v>590</v>
      </c>
      <c r="CS591" s="64" t="s">
        <v>108</v>
      </c>
    </row>
    <row r="592" spans="1:97" ht="21.75" customHeight="1" x14ac:dyDescent="0.25">
      <c r="A592" s="1" t="s">
        <v>2048</v>
      </c>
      <c r="B592" s="139" t="s">
        <v>1032</v>
      </c>
      <c r="C592" s="7" t="s">
        <v>1537</v>
      </c>
      <c r="D592" t="s">
        <v>2299</v>
      </c>
      <c r="E592" s="2">
        <v>2015</v>
      </c>
      <c r="F592" s="2" t="s">
        <v>101</v>
      </c>
      <c r="G592" s="2" t="s">
        <v>576</v>
      </c>
      <c r="H592" s="2" t="s">
        <v>103</v>
      </c>
      <c r="I592" s="2" t="s">
        <v>104</v>
      </c>
      <c r="J592" s="2" t="s">
        <v>2300</v>
      </c>
      <c r="K592" s="91" t="str">
        <f t="shared" si="118"/>
        <v>pdf</v>
      </c>
      <c r="L592" s="2" t="s">
        <v>2152</v>
      </c>
      <c r="M592" s="91" t="str">
        <f t="shared" si="119"/>
        <v>pdf</v>
      </c>
      <c r="N592" s="2" t="s">
        <v>107</v>
      </c>
      <c r="O592" s="39" t="s">
        <v>108</v>
      </c>
      <c r="P592" s="13" t="str">
        <f t="shared" si="124"/>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5"/>
        <v>Folder</v>
      </c>
      <c r="AO592" s="15">
        <v>0</v>
      </c>
      <c r="AQ592" s="54" t="s">
        <v>108</v>
      </c>
      <c r="AR592" s="50" t="str">
        <f t="shared" si="103"/>
        <v>K19x.106</v>
      </c>
      <c r="AS592" s="50" t="s">
        <v>2093</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0"/>
        <v>591</v>
      </c>
      <c r="CS592" s="64" t="s">
        <v>108</v>
      </c>
    </row>
    <row r="593" spans="1:97" ht="21.75" customHeight="1" x14ac:dyDescent="0.25">
      <c r="A593" s="1" t="s">
        <v>2048</v>
      </c>
      <c r="B593" s="139" t="s">
        <v>1038</v>
      </c>
      <c r="C593" s="7" t="s">
        <v>1635</v>
      </c>
      <c r="D593" t="s">
        <v>2301</v>
      </c>
      <c r="E593" s="2">
        <v>2015</v>
      </c>
      <c r="F593" s="2" t="s">
        <v>101</v>
      </c>
      <c r="G593" s="2" t="s">
        <v>576</v>
      </c>
      <c r="H593" s="2" t="s">
        <v>103</v>
      </c>
      <c r="I593" s="2" t="s">
        <v>104</v>
      </c>
      <c r="J593" s="2" t="s">
        <v>2302</v>
      </c>
      <c r="K593" s="91" t="str">
        <f t="shared" si="118"/>
        <v>pdf</v>
      </c>
      <c r="L593" s="2" t="s">
        <v>2303</v>
      </c>
      <c r="M593" s="91" t="str">
        <f t="shared" si="119"/>
        <v>pdf</v>
      </c>
      <c r="N593" s="2" t="s">
        <v>107</v>
      </c>
      <c r="O593" s="39" t="s">
        <v>108</v>
      </c>
      <c r="P593" s="13" t="str">
        <f t="shared" si="124"/>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5"/>
        <v>Folder</v>
      </c>
      <c r="AO593" s="15">
        <v>0</v>
      </c>
      <c r="AQ593" s="54" t="s">
        <v>108</v>
      </c>
      <c r="AR593" s="50" t="str">
        <f t="shared" si="103"/>
        <v>K19x.107</v>
      </c>
      <c r="AS593" s="50" t="s">
        <v>2175</v>
      </c>
      <c r="AT593" s="50" t="s">
        <v>2221</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0"/>
        <v>592</v>
      </c>
      <c r="CS593" s="64" t="s">
        <v>108</v>
      </c>
    </row>
    <row r="594" spans="1:97" ht="21.75" customHeight="1" x14ac:dyDescent="0.25">
      <c r="A594" s="1" t="s">
        <v>2048</v>
      </c>
      <c r="B594" s="139" t="s">
        <v>1043</v>
      </c>
      <c r="C594" s="7" t="s">
        <v>1635</v>
      </c>
      <c r="D594" t="s">
        <v>2304</v>
      </c>
      <c r="E594" s="2">
        <v>2016</v>
      </c>
      <c r="F594" s="2" t="s">
        <v>101</v>
      </c>
      <c r="G594" s="2" t="s">
        <v>576</v>
      </c>
      <c r="H594" s="2" t="s">
        <v>103</v>
      </c>
      <c r="I594" s="2" t="s">
        <v>104</v>
      </c>
      <c r="J594" s="2" t="s">
        <v>2305</v>
      </c>
      <c r="K594" s="91" t="str">
        <f t="shared" si="118"/>
        <v>pdf</v>
      </c>
      <c r="L594" s="2" t="s">
        <v>2306</v>
      </c>
      <c r="M594" s="91" t="str">
        <f t="shared" si="119"/>
        <v>pdf</v>
      </c>
      <c r="N594" s="2" t="s">
        <v>107</v>
      </c>
      <c r="O594" s="39" t="s">
        <v>108</v>
      </c>
      <c r="P594" s="13" t="str">
        <f t="shared" si="124"/>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5"/>
        <v>Folder</v>
      </c>
      <c r="AO594" s="15">
        <v>0</v>
      </c>
      <c r="AQ594" s="54" t="s">
        <v>108</v>
      </c>
      <c r="AR594" s="50" t="str">
        <f t="shared" si="103"/>
        <v>K19x.108</v>
      </c>
      <c r="AS594" s="50" t="s">
        <v>2175</v>
      </c>
      <c r="AT594" s="50" t="s">
        <v>2298</v>
      </c>
      <c r="AU594" s="12" t="s">
        <v>110</v>
      </c>
      <c r="AV594" s="12" t="s">
        <v>110</v>
      </c>
      <c r="AW594" s="54" t="s">
        <v>108</v>
      </c>
      <c r="AX594" s="50" t="s">
        <v>226</v>
      </c>
      <c r="AY594" s="50" t="s">
        <v>110</v>
      </c>
      <c r="AZ594" s="54" t="s">
        <v>108</v>
      </c>
      <c r="BA594" s="88" t="s">
        <v>1807</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108</v>
      </c>
    </row>
    <row r="595" spans="1:97" ht="21.75" customHeight="1" x14ac:dyDescent="0.25">
      <c r="A595" s="1" t="s">
        <v>2048</v>
      </c>
      <c r="B595" s="139" t="s">
        <v>1047</v>
      </c>
      <c r="C595" s="7" t="s">
        <v>1635</v>
      </c>
      <c r="D595" t="s">
        <v>2304</v>
      </c>
      <c r="E595" s="2">
        <v>2016</v>
      </c>
      <c r="F595" s="2" t="s">
        <v>101</v>
      </c>
      <c r="G595" s="2" t="s">
        <v>576</v>
      </c>
      <c r="H595" s="2" t="s">
        <v>103</v>
      </c>
      <c r="I595" s="2" t="s">
        <v>104</v>
      </c>
      <c r="J595" s="2" t="s">
        <v>2307</v>
      </c>
      <c r="K595" s="91" t="str">
        <f t="shared" si="118"/>
        <v>pdf</v>
      </c>
      <c r="L595" s="2" t="s">
        <v>2306</v>
      </c>
      <c r="M595" s="91" t="str">
        <f t="shared" si="119"/>
        <v>pdf</v>
      </c>
      <c r="N595" s="2" t="s">
        <v>107</v>
      </c>
      <c r="O595" s="39" t="s">
        <v>108</v>
      </c>
      <c r="P595" s="13" t="str">
        <f t="shared" si="124"/>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5"/>
        <v>Folder</v>
      </c>
      <c r="AO595" s="15">
        <v>0</v>
      </c>
      <c r="AQ595" s="54" t="s">
        <v>108</v>
      </c>
      <c r="AR595" s="50" t="str">
        <f t="shared" si="103"/>
        <v>K19x.109</v>
      </c>
      <c r="AS595" s="50" t="s">
        <v>2175</v>
      </c>
      <c r="AT595" s="50" t="s">
        <v>2298</v>
      </c>
      <c r="AU595" s="12" t="s">
        <v>110</v>
      </c>
      <c r="AV595" s="12" t="s">
        <v>110</v>
      </c>
      <c r="AW595" s="54" t="s">
        <v>108</v>
      </c>
      <c r="AX595" s="50" t="s">
        <v>226</v>
      </c>
      <c r="AY595" s="50" t="s">
        <v>110</v>
      </c>
      <c r="AZ595" s="54" t="s">
        <v>108</v>
      </c>
      <c r="BA595" s="88" t="s">
        <v>1807</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108</v>
      </c>
    </row>
    <row r="596" spans="1:97" ht="21.75" customHeight="1" x14ac:dyDescent="0.25">
      <c r="A596" s="1" t="s">
        <v>2048</v>
      </c>
      <c r="B596" s="139" t="s">
        <v>1051</v>
      </c>
      <c r="C596" s="7" t="s">
        <v>1635</v>
      </c>
      <c r="D596" t="s">
        <v>2308</v>
      </c>
      <c r="E596" s="2">
        <v>2017</v>
      </c>
      <c r="F596" s="2" t="s">
        <v>101</v>
      </c>
      <c r="G596" s="2" t="s">
        <v>576</v>
      </c>
      <c r="H596" s="2" t="s">
        <v>103</v>
      </c>
      <c r="I596" s="2" t="s">
        <v>104</v>
      </c>
      <c r="J596" s="2" t="s">
        <v>2309</v>
      </c>
      <c r="K596" s="91" t="str">
        <f t="shared" si="118"/>
        <v>pdf</v>
      </c>
      <c r="L596" s="2" t="s">
        <v>2297</v>
      </c>
      <c r="M596" s="91" t="str">
        <f t="shared" si="119"/>
        <v>pdf</v>
      </c>
      <c r="N596" s="2" t="s">
        <v>107</v>
      </c>
      <c r="O596" s="39" t="s">
        <v>108</v>
      </c>
      <c r="P596" s="13" t="str">
        <f t="shared" si="124"/>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5"/>
        <v>Folder</v>
      </c>
      <c r="AO596" s="15">
        <v>0</v>
      </c>
      <c r="AQ596" s="54" t="s">
        <v>108</v>
      </c>
      <c r="AR596" s="50" t="str">
        <f t="shared" si="103"/>
        <v>K19x.110</v>
      </c>
      <c r="AS596" s="50" t="s">
        <v>2175</v>
      </c>
      <c r="AT596" s="50" t="s">
        <v>2298</v>
      </c>
      <c r="AU596" s="12" t="s">
        <v>110</v>
      </c>
      <c r="AV596" s="12" t="s">
        <v>110</v>
      </c>
      <c r="AW596" s="54" t="s">
        <v>108</v>
      </c>
      <c r="AX596" s="50" t="s">
        <v>208</v>
      </c>
      <c r="AY596" s="50" t="s">
        <v>110</v>
      </c>
      <c r="AZ596" s="54" t="s">
        <v>108</v>
      </c>
      <c r="BA596" s="88" t="s">
        <v>2310</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108</v>
      </c>
    </row>
    <row r="597" spans="1:97" ht="21.75" customHeight="1" x14ac:dyDescent="0.25">
      <c r="A597" s="1" t="s">
        <v>2048</v>
      </c>
      <c r="B597" s="139" t="s">
        <v>1056</v>
      </c>
      <c r="C597" s="7" t="s">
        <v>1635</v>
      </c>
      <c r="D597" t="s">
        <v>2157</v>
      </c>
      <c r="E597" s="2">
        <v>2017</v>
      </c>
      <c r="F597" s="2" t="s">
        <v>101</v>
      </c>
      <c r="G597" s="2" t="s">
        <v>576</v>
      </c>
      <c r="H597" s="2" t="s">
        <v>103</v>
      </c>
      <c r="I597" s="2" t="s">
        <v>104</v>
      </c>
      <c r="J597" s="2" t="s">
        <v>2311</v>
      </c>
      <c r="K597" s="91" t="str">
        <f t="shared" si="118"/>
        <v>pdf</v>
      </c>
      <c r="L597" s="2" t="s">
        <v>2192</v>
      </c>
      <c r="M597" s="91" t="str">
        <f t="shared" si="119"/>
        <v>pdf</v>
      </c>
      <c r="N597" s="2" t="s">
        <v>107</v>
      </c>
      <c r="O597" s="39" t="s">
        <v>108</v>
      </c>
      <c r="P597" s="13" t="str">
        <f t="shared" si="124"/>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5"/>
        <v>Folder</v>
      </c>
      <c r="AO597" s="15">
        <v>0</v>
      </c>
      <c r="AQ597" s="54" t="s">
        <v>108</v>
      </c>
      <c r="AR597" s="50" t="str">
        <f t="shared" si="103"/>
        <v>K19x.111</v>
      </c>
      <c r="AS597" s="50" t="s">
        <v>2175</v>
      </c>
      <c r="AT597" s="50" t="s">
        <v>2230</v>
      </c>
      <c r="AU597" s="12" t="s">
        <v>110</v>
      </c>
      <c r="AV597" s="12" t="s">
        <v>110</v>
      </c>
      <c r="AW597" s="54" t="s">
        <v>108</v>
      </c>
      <c r="AX597" s="50" t="s">
        <v>345</v>
      </c>
      <c r="AY597" s="50" t="s">
        <v>110</v>
      </c>
      <c r="AZ597" s="54" t="s">
        <v>108</v>
      </c>
      <c r="BA597" s="88" t="s">
        <v>2312</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2175</v>
      </c>
      <c r="CP597" s="64" t="str">
        <f>TabelladatiSinottico[[#This Row],[Serial_Number]]</f>
        <v>K19x.111</v>
      </c>
      <c r="CQ597" s="50" t="str">
        <f>TabelladatiSinottico[[#This Row],[Customer]]</f>
        <v>GENERAL ELECTRIC AVIATION</v>
      </c>
      <c r="CR597" s="54">
        <f t="shared" si="120"/>
        <v>596</v>
      </c>
      <c r="CS597" s="64" t="s">
        <v>108</v>
      </c>
    </row>
    <row r="598" spans="1:97" ht="21.75" customHeight="1" x14ac:dyDescent="0.25">
      <c r="A598" s="1" t="s">
        <v>2048</v>
      </c>
      <c r="B598" s="139" t="s">
        <v>1057</v>
      </c>
      <c r="C598" s="7" t="s">
        <v>1537</v>
      </c>
      <c r="D598" t="s">
        <v>303</v>
      </c>
      <c r="E598" s="2">
        <v>2016</v>
      </c>
      <c r="F598" s="2" t="s">
        <v>101</v>
      </c>
      <c r="G598" s="2" t="s">
        <v>576</v>
      </c>
      <c r="H598" s="2" t="s">
        <v>103</v>
      </c>
      <c r="I598" s="2" t="s">
        <v>104</v>
      </c>
      <c r="J598" s="2" t="s">
        <v>2313</v>
      </c>
      <c r="K598" s="91" t="str">
        <f t="shared" si="118"/>
        <v>pdf</v>
      </c>
      <c r="L598" s="2" t="s">
        <v>2314</v>
      </c>
      <c r="M598" s="91" t="str">
        <f t="shared" si="119"/>
        <v>pdf</v>
      </c>
      <c r="N598" s="2" t="s">
        <v>107</v>
      </c>
      <c r="O598" s="39" t="s">
        <v>108</v>
      </c>
      <c r="P598" s="13" t="str">
        <f t="shared" si="124"/>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5"/>
        <v>Folder</v>
      </c>
      <c r="AO598" s="15">
        <v>0</v>
      </c>
      <c r="AQ598" s="54" t="s">
        <v>108</v>
      </c>
      <c r="AR598" s="50" t="str">
        <f t="shared" si="103"/>
        <v>K19x.112</v>
      </c>
      <c r="AS598" s="50" t="s">
        <v>2093</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2093</v>
      </c>
      <c r="CP598" s="64" t="str">
        <f>TabelladatiSinottico[[#This Row],[Serial_Number]]</f>
        <v>K19x.112</v>
      </c>
      <c r="CQ598" s="50" t="str">
        <f>TabelladatiSinottico[[#This Row],[Customer]]</f>
        <v>SEAT S.A.</v>
      </c>
      <c r="CR598" s="54">
        <f t="shared" si="120"/>
        <v>597</v>
      </c>
      <c r="CS598" s="64" t="s">
        <v>108</v>
      </c>
    </row>
    <row r="599" spans="1:97" ht="21.75" customHeight="1" x14ac:dyDescent="0.25">
      <c r="A599" s="1" t="s">
        <v>2048</v>
      </c>
      <c r="B599" s="139" t="s">
        <v>1058</v>
      </c>
      <c r="C599" s="7" t="s">
        <v>1635</v>
      </c>
      <c r="D599" t="s">
        <v>1052</v>
      </c>
      <c r="E599" s="2">
        <v>2017</v>
      </c>
      <c r="F599" s="2" t="s">
        <v>101</v>
      </c>
      <c r="G599" s="2" t="s">
        <v>1497</v>
      </c>
      <c r="H599" s="2" t="s">
        <v>103</v>
      </c>
      <c r="I599" s="2" t="s">
        <v>224</v>
      </c>
      <c r="J599" s="2" t="s">
        <v>2315</v>
      </c>
      <c r="K599" s="91" t="str">
        <f t="shared" si="118"/>
        <v>pdf</v>
      </c>
      <c r="L599" s="2" t="s">
        <v>2306</v>
      </c>
      <c r="M599" s="91" t="str">
        <f t="shared" si="119"/>
        <v>pdf</v>
      </c>
      <c r="N599" s="2" t="s">
        <v>107</v>
      </c>
      <c r="O599" s="39" t="s">
        <v>108</v>
      </c>
      <c r="P599" s="13" t="str">
        <f t="shared" si="124"/>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5"/>
        <v>Folder</v>
      </c>
      <c r="AO599" s="15">
        <v>0</v>
      </c>
      <c r="AQ599" s="54" t="s">
        <v>108</v>
      </c>
      <c r="AR599" s="50" t="str">
        <f t="shared" si="103"/>
        <v>K19x.113</v>
      </c>
      <c r="AS599" s="50" t="s">
        <v>2175</v>
      </c>
      <c r="AT599" s="50" t="s">
        <v>2298</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2093</v>
      </c>
      <c r="CP599" s="64" t="str">
        <f>TabelladatiSinottico[[#This Row],[Serial_Number]]</f>
        <v>K19x.113</v>
      </c>
      <c r="CQ599" s="50" t="str">
        <f>TabelladatiSinottico[[#This Row],[Customer]]</f>
        <v>ALFACHROM SERVIS s.r.o.</v>
      </c>
      <c r="CR599" s="54">
        <f t="shared" si="120"/>
        <v>598</v>
      </c>
      <c r="CS599" s="64" t="s">
        <v>108</v>
      </c>
    </row>
    <row r="600" spans="1:97" ht="21.75" customHeight="1" x14ac:dyDescent="0.25">
      <c r="A600" s="1" t="s">
        <v>2048</v>
      </c>
      <c r="B600" s="139" t="s">
        <v>1065</v>
      </c>
      <c r="C600" s="7" t="s">
        <v>1537</v>
      </c>
      <c r="D600" t="s">
        <v>1297</v>
      </c>
      <c r="E600" s="2">
        <v>2017</v>
      </c>
      <c r="F600" s="2" t="s">
        <v>101</v>
      </c>
      <c r="G600" s="2" t="s">
        <v>576</v>
      </c>
      <c r="H600" s="2" t="s">
        <v>103</v>
      </c>
      <c r="I600" s="2" t="s">
        <v>104</v>
      </c>
      <c r="J600" s="2" t="s">
        <v>2316</v>
      </c>
      <c r="K600" s="91" t="str">
        <f t="shared" si="118"/>
        <v>pdf</v>
      </c>
      <c r="L600" s="2" t="s">
        <v>2317</v>
      </c>
      <c r="M600" s="91" t="str">
        <f t="shared" si="119"/>
        <v>pdf</v>
      </c>
      <c r="N600" s="2" t="s">
        <v>107</v>
      </c>
      <c r="O600" s="39" t="s">
        <v>108</v>
      </c>
      <c r="P600" s="13" t="str">
        <f t="shared" si="124"/>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5"/>
        <v>Folder</v>
      </c>
      <c r="AO600" s="15">
        <v>0</v>
      </c>
      <c r="AQ600" s="54" t="s">
        <v>108</v>
      </c>
      <c r="AR600" s="50" t="str">
        <f t="shared" si="103"/>
        <v>K19x.114</v>
      </c>
      <c r="AS600" s="50" t="s">
        <v>2093</v>
      </c>
      <c r="AT600" s="50" t="s">
        <v>110</v>
      </c>
      <c r="AU600" s="12" t="s">
        <v>110</v>
      </c>
      <c r="AV600" s="12" t="s">
        <v>110</v>
      </c>
      <c r="AW600" s="54" t="s">
        <v>108</v>
      </c>
      <c r="AX600" s="50" t="s">
        <v>155</v>
      </c>
      <c r="AY600" s="50" t="s">
        <v>110</v>
      </c>
      <c r="AZ600" s="54" t="s">
        <v>108</v>
      </c>
      <c r="BA600" s="88" t="s">
        <v>1301</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2093</v>
      </c>
      <c r="CP600" s="64" t="str">
        <f>TabelladatiSinottico[[#This Row],[Serial_Number]]</f>
        <v>K19x.114</v>
      </c>
      <c r="CQ600" s="50" t="str">
        <f>TabelladatiSinottico[[#This Row],[Customer]]</f>
        <v>TECNOSTAMPI S.r.l.</v>
      </c>
      <c r="CR600" s="54">
        <f t="shared" si="120"/>
        <v>599</v>
      </c>
      <c r="CS600" s="64" t="s">
        <v>108</v>
      </c>
    </row>
    <row r="601" spans="1:97" ht="21.75" customHeight="1" x14ac:dyDescent="0.25">
      <c r="A601" s="1" t="s">
        <v>2048</v>
      </c>
      <c r="B601" s="139" t="s">
        <v>1068</v>
      </c>
      <c r="C601" s="7" t="s">
        <v>1635</v>
      </c>
      <c r="D601" t="s">
        <v>2157</v>
      </c>
      <c r="E601" s="2">
        <v>2017</v>
      </c>
      <c r="F601" s="2" t="s">
        <v>101</v>
      </c>
      <c r="G601" s="2" t="s">
        <v>576</v>
      </c>
      <c r="H601" s="2" t="s">
        <v>103</v>
      </c>
      <c r="I601" s="2" t="s">
        <v>104</v>
      </c>
      <c r="J601" s="2" t="s">
        <v>2318</v>
      </c>
      <c r="K601" s="91" t="str">
        <f t="shared" si="118"/>
        <v>pdf</v>
      </c>
      <c r="L601" s="2" t="s">
        <v>2192</v>
      </c>
      <c r="M601" s="91" t="str">
        <f t="shared" si="119"/>
        <v>pdf</v>
      </c>
      <c r="N601" s="2" t="s">
        <v>107</v>
      </c>
      <c r="O601" s="39" t="s">
        <v>108</v>
      </c>
      <c r="P601" s="13" t="str">
        <f t="shared" si="124"/>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5"/>
        <v>Folder</v>
      </c>
      <c r="AO601" s="15">
        <v>0</v>
      </c>
      <c r="AQ601" s="54" t="s">
        <v>108</v>
      </c>
      <c r="AR601" s="50" t="str">
        <f t="shared" si="103"/>
        <v>K19x.115</v>
      </c>
      <c r="AS601" s="50" t="s">
        <v>2175</v>
      </c>
      <c r="AT601" s="50" t="s">
        <v>2230</v>
      </c>
      <c r="AU601" s="12" t="s">
        <v>110</v>
      </c>
      <c r="AV601" s="12" t="s">
        <v>110</v>
      </c>
      <c r="AW601" s="54" t="s">
        <v>108</v>
      </c>
      <c r="AX601" s="50" t="s">
        <v>345</v>
      </c>
      <c r="AY601" s="50" t="s">
        <v>110</v>
      </c>
      <c r="AZ601" s="54" t="s">
        <v>108</v>
      </c>
      <c r="BA601" s="88" t="s">
        <v>2312</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2175</v>
      </c>
      <c r="CP601" s="64" t="str">
        <f>TabelladatiSinottico[[#This Row],[Serial_Number]]</f>
        <v>K19x.115</v>
      </c>
      <c r="CQ601" s="50" t="str">
        <f>TabelladatiSinottico[[#This Row],[Customer]]</f>
        <v>GENERAL ELECTRIC AVIATION</v>
      </c>
      <c r="CR601" s="54">
        <f t="shared" si="120"/>
        <v>600</v>
      </c>
      <c r="CS601" s="64" t="s">
        <v>108</v>
      </c>
    </row>
    <row r="602" spans="1:97" ht="21.75" customHeight="1" x14ac:dyDescent="0.25">
      <c r="A602" s="1" t="s">
        <v>2048</v>
      </c>
      <c r="B602" s="139" t="s">
        <v>1069</v>
      </c>
      <c r="C602" s="7" t="s">
        <v>1635</v>
      </c>
      <c r="D602" t="s">
        <v>2319</v>
      </c>
      <c r="E602" s="2">
        <v>2017</v>
      </c>
      <c r="F602" s="2" t="s">
        <v>101</v>
      </c>
      <c r="G602" s="2" t="s">
        <v>576</v>
      </c>
      <c r="H602" s="2" t="s">
        <v>103</v>
      </c>
      <c r="I602" s="2" t="s">
        <v>104</v>
      </c>
      <c r="J602" s="2" t="s">
        <v>2320</v>
      </c>
      <c r="K602" s="91" t="str">
        <f t="shared" si="118"/>
        <v>pdf</v>
      </c>
      <c r="L602" s="2" t="s">
        <v>2306</v>
      </c>
      <c r="M602" s="91" t="str">
        <f t="shared" si="119"/>
        <v>pdf</v>
      </c>
      <c r="N602" s="2" t="s">
        <v>107</v>
      </c>
      <c r="O602" s="39" t="s">
        <v>108</v>
      </c>
      <c r="P602" s="13" t="str">
        <f t="shared" si="124"/>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5"/>
        <v>Folder</v>
      </c>
      <c r="AO602" s="15">
        <v>0</v>
      </c>
      <c r="AQ602" s="54" t="s">
        <v>108</v>
      </c>
      <c r="AR602" s="50" t="str">
        <f t="shared" si="103"/>
        <v>K19x.116</v>
      </c>
      <c r="AS602" s="50" t="s">
        <v>2175</v>
      </c>
      <c r="AT602" s="50" t="s">
        <v>2298</v>
      </c>
      <c r="AU602" s="12" t="s">
        <v>110</v>
      </c>
      <c r="AV602" s="12" t="s">
        <v>110</v>
      </c>
      <c r="AW602" s="54" t="s">
        <v>108</v>
      </c>
      <c r="AX602" s="50" t="s">
        <v>226</v>
      </c>
      <c r="AY602" s="50" t="s">
        <v>110</v>
      </c>
      <c r="AZ602" s="54" t="s">
        <v>108</v>
      </c>
      <c r="BA602" s="88" t="s">
        <v>1301</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2175</v>
      </c>
      <c r="CP602" s="64" t="str">
        <f>TabelladatiSinottico[[#This Row],[Serial_Number]]</f>
        <v>K19x.116</v>
      </c>
      <c r="CQ602" s="50" t="str">
        <f>TabelladatiSinottico[[#This Row],[Customer]]</f>
        <v>C.S.F. STAMPI S.r.l.</v>
      </c>
      <c r="CR602" s="54">
        <f t="shared" si="120"/>
        <v>601</v>
      </c>
      <c r="CS602" s="64" t="s">
        <v>108</v>
      </c>
    </row>
    <row r="603" spans="1:97" ht="21.75" customHeight="1" x14ac:dyDescent="0.25">
      <c r="A603" s="1" t="s">
        <v>2048</v>
      </c>
      <c r="B603" s="139" t="s">
        <v>1071</v>
      </c>
      <c r="C603" s="7" t="s">
        <v>1635</v>
      </c>
      <c r="D603" t="s">
        <v>2321</v>
      </c>
      <c r="E603" s="2">
        <v>2017</v>
      </c>
      <c r="F603" s="2" t="s">
        <v>101</v>
      </c>
      <c r="G603" s="2" t="s">
        <v>576</v>
      </c>
      <c r="H603" s="2" t="s">
        <v>103</v>
      </c>
      <c r="I603" s="2" t="s">
        <v>104</v>
      </c>
      <c r="J603" s="2" t="s">
        <v>2322</v>
      </c>
      <c r="K603" s="91" t="str">
        <f t="shared" si="118"/>
        <v>pdf</v>
      </c>
      <c r="L603" s="2" t="s">
        <v>2306</v>
      </c>
      <c r="M603" s="91" t="str">
        <f t="shared" si="119"/>
        <v>pdf</v>
      </c>
      <c r="N603" s="2" t="s">
        <v>107</v>
      </c>
      <c r="O603" s="39" t="s">
        <v>108</v>
      </c>
      <c r="P603" s="13" t="str">
        <f t="shared" si="124"/>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5"/>
        <v>Folder</v>
      </c>
      <c r="AO603" s="15">
        <v>0</v>
      </c>
      <c r="AQ603" s="54" t="s">
        <v>108</v>
      </c>
      <c r="AR603" s="50" t="str">
        <f t="shared" si="103"/>
        <v>K19x.117</v>
      </c>
      <c r="AS603" s="50" t="s">
        <v>2175</v>
      </c>
      <c r="AT603" s="50" t="s">
        <v>2298</v>
      </c>
      <c r="AU603" s="12" t="s">
        <v>110</v>
      </c>
      <c r="AV603" s="12" t="s">
        <v>110</v>
      </c>
      <c r="AW603" s="54" t="s">
        <v>108</v>
      </c>
      <c r="AX603" s="50" t="s">
        <v>226</v>
      </c>
      <c r="AY603" s="50" t="s">
        <v>110</v>
      </c>
      <c r="AZ603" s="54" t="s">
        <v>108</v>
      </c>
      <c r="BA603" s="88" t="s">
        <v>2323</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2175</v>
      </c>
      <c r="CP603" s="64" t="str">
        <f>TabelladatiSinottico[[#This Row],[Serial_Number]]</f>
        <v>K19x.117</v>
      </c>
      <c r="CQ603" s="50" t="str">
        <f>TabelladatiSinottico[[#This Row],[Customer]]</f>
        <v>BRITANIA ELETRONICOS</v>
      </c>
      <c r="CR603" s="54">
        <f t="shared" si="120"/>
        <v>602</v>
      </c>
      <c r="CS603" s="64" t="s">
        <v>108</v>
      </c>
    </row>
    <row r="604" spans="1:97" ht="21.75" customHeight="1" x14ac:dyDescent="0.25">
      <c r="A604" s="1" t="s">
        <v>2048</v>
      </c>
      <c r="B604" s="139" t="s">
        <v>1075</v>
      </c>
      <c r="C604" s="7" t="s">
        <v>1635</v>
      </c>
      <c r="D604" t="s">
        <v>2324</v>
      </c>
      <c r="E604" s="2">
        <v>2018</v>
      </c>
      <c r="F604" s="2" t="s">
        <v>101</v>
      </c>
      <c r="G604" s="2" t="s">
        <v>576</v>
      </c>
      <c r="H604" s="2" t="s">
        <v>103</v>
      </c>
      <c r="I604" s="2" t="s">
        <v>104</v>
      </c>
      <c r="J604" s="2" t="s">
        <v>2325</v>
      </c>
      <c r="K604" s="91" t="str">
        <f t="shared" si="118"/>
        <v>pdf</v>
      </c>
      <c r="L604" s="2" t="s">
        <v>2306</v>
      </c>
      <c r="M604" s="91" t="str">
        <f t="shared" si="119"/>
        <v>pdf</v>
      </c>
      <c r="N604" s="2" t="s">
        <v>107</v>
      </c>
      <c r="O604" s="39" t="s">
        <v>108</v>
      </c>
      <c r="P604" s="13" t="str">
        <f t="shared" si="124"/>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5"/>
        <v>Folder</v>
      </c>
      <c r="AO604" s="15">
        <v>0</v>
      </c>
      <c r="AQ604" s="54" t="s">
        <v>108</v>
      </c>
      <c r="AR604" s="50" t="str">
        <f t="shared" si="103"/>
        <v>K19x.118</v>
      </c>
      <c r="AS604" s="50" t="s">
        <v>2175</v>
      </c>
      <c r="AT604" s="50" t="s">
        <v>2298</v>
      </c>
      <c r="AU604" s="12" t="s">
        <v>110</v>
      </c>
      <c r="AV604" s="12" t="s">
        <v>110</v>
      </c>
      <c r="AW604" s="54" t="s">
        <v>108</v>
      </c>
      <c r="AX604" s="50" t="s">
        <v>226</v>
      </c>
      <c r="AY604" s="50" t="s">
        <v>110</v>
      </c>
      <c r="AZ604" s="54" t="s">
        <v>108</v>
      </c>
      <c r="BA604" s="88" t="s">
        <v>2108</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2175</v>
      </c>
      <c r="CP604" s="64" t="str">
        <f>TabelladatiSinottico[[#This Row],[Serial_Number]]</f>
        <v>K19x.118</v>
      </c>
      <c r="CQ604" s="50" t="str">
        <f>TabelladatiSinottico[[#This Row],[Customer]]</f>
        <v>STROHWIG INDUSTRIES, INC.</v>
      </c>
      <c r="CR604" s="54">
        <f t="shared" si="120"/>
        <v>603</v>
      </c>
      <c r="CS604" s="64" t="s">
        <v>108</v>
      </c>
    </row>
    <row r="605" spans="1:97" ht="21.75" customHeight="1" x14ac:dyDescent="0.25">
      <c r="A605" s="1" t="s">
        <v>2048</v>
      </c>
      <c r="B605" s="139" t="s">
        <v>1080</v>
      </c>
      <c r="C605" s="7" t="s">
        <v>1635</v>
      </c>
      <c r="D605" t="s">
        <v>2304</v>
      </c>
      <c r="E605" s="2">
        <v>2019</v>
      </c>
      <c r="F605" s="2" t="s">
        <v>101</v>
      </c>
      <c r="G605" s="2" t="s">
        <v>576</v>
      </c>
      <c r="H605" s="2" t="s">
        <v>103</v>
      </c>
      <c r="I605" s="2" t="s">
        <v>104</v>
      </c>
      <c r="J605" s="2" t="s">
        <v>2326</v>
      </c>
      <c r="K605" s="91" t="str">
        <f t="shared" si="118"/>
        <v>pdf</v>
      </c>
      <c r="L605" s="2" t="s">
        <v>2306</v>
      </c>
      <c r="M605" s="91" t="str">
        <f t="shared" si="119"/>
        <v>pdf</v>
      </c>
      <c r="N605" s="2" t="s">
        <v>107</v>
      </c>
      <c r="O605" s="39" t="s">
        <v>108</v>
      </c>
      <c r="P605" s="13" t="str">
        <f t="shared" si="124"/>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5"/>
        <v>Folder</v>
      </c>
      <c r="AO605" s="15">
        <v>0</v>
      </c>
      <c r="AQ605" s="54" t="s">
        <v>108</v>
      </c>
      <c r="AR605" s="50" t="str">
        <f t="shared" si="103"/>
        <v>K19x.119</v>
      </c>
      <c r="AS605" s="50" t="s">
        <v>2175</v>
      </c>
      <c r="AT605" s="50" t="s">
        <v>2298</v>
      </c>
      <c r="AU605" s="12" t="s">
        <v>110</v>
      </c>
      <c r="AV605" s="12" t="s">
        <v>110</v>
      </c>
      <c r="AW605" s="54" t="s">
        <v>108</v>
      </c>
      <c r="AX605" s="50" t="s">
        <v>226</v>
      </c>
      <c r="AY605" s="50" t="s">
        <v>110</v>
      </c>
      <c r="AZ605" s="54" t="s">
        <v>108</v>
      </c>
      <c r="BA605" s="88" t="s">
        <v>1807</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2175</v>
      </c>
      <c r="CP605" s="64" t="str">
        <f>TabelladatiSinottico[[#This Row],[Serial_Number]]</f>
        <v>K19x.119</v>
      </c>
      <c r="CQ605" s="50" t="str">
        <f>TabelladatiSinottico[[#This Row],[Customer]]</f>
        <v>TUSAS ENGINE INDUSTRIES Inc.</v>
      </c>
      <c r="CR605" s="54">
        <f t="shared" si="120"/>
        <v>604</v>
      </c>
      <c r="CS605" s="64" t="s">
        <v>108</v>
      </c>
    </row>
    <row r="606" spans="1:97" ht="21.75" customHeight="1" x14ac:dyDescent="0.25">
      <c r="A606" s="1" t="s">
        <v>2048</v>
      </c>
      <c r="B606" s="139" t="s">
        <v>2327</v>
      </c>
      <c r="C606" s="7" t="s">
        <v>1635</v>
      </c>
      <c r="D606" t="s">
        <v>2304</v>
      </c>
      <c r="E606" s="2">
        <v>2022</v>
      </c>
      <c r="F606" s="2" t="s">
        <v>101</v>
      </c>
      <c r="G606" s="2" t="s">
        <v>576</v>
      </c>
      <c r="H606" s="2" t="s">
        <v>103</v>
      </c>
      <c r="I606" s="2" t="s">
        <v>104</v>
      </c>
      <c r="J606" s="2" t="s">
        <v>2328</v>
      </c>
      <c r="K606" s="91" t="str">
        <f t="shared" si="118"/>
        <v>pdf</v>
      </c>
      <c r="L606" s="2" t="s">
        <v>2306</v>
      </c>
      <c r="M606" s="91" t="str">
        <f t="shared" si="119"/>
        <v>pdf</v>
      </c>
      <c r="N606" s="2" t="s">
        <v>107</v>
      </c>
      <c r="O606" s="39" t="s">
        <v>108</v>
      </c>
      <c r="P606" s="13" t="str">
        <f t="shared" si="124"/>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5"/>
        <v>Folder</v>
      </c>
      <c r="AO606" s="15">
        <v>0</v>
      </c>
      <c r="AQ606" s="54" t="s">
        <v>108</v>
      </c>
      <c r="AR606" s="50" t="str">
        <f t="shared" si="103"/>
        <v>K19x.120</v>
      </c>
      <c r="AS606" s="50" t="s">
        <v>2175</v>
      </c>
      <c r="AT606" s="50" t="s">
        <v>2298</v>
      </c>
      <c r="AU606" s="12" t="s">
        <v>110</v>
      </c>
      <c r="AV606" s="12" t="s">
        <v>110</v>
      </c>
      <c r="AW606" s="54" t="s">
        <v>108</v>
      </c>
      <c r="AX606" s="50" t="s">
        <v>226</v>
      </c>
      <c r="AY606" s="50" t="s">
        <v>110</v>
      </c>
      <c r="AZ606" s="54" t="s">
        <v>108</v>
      </c>
      <c r="BA606" s="88" t="s">
        <v>1807</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2175</v>
      </c>
      <c r="CP606" s="64" t="str">
        <f>TabelladatiSinottico[[#This Row],[Serial_Number]]</f>
        <v>K19x.120</v>
      </c>
      <c r="CQ606" s="50" t="str">
        <f>TabelladatiSinottico[[#This Row],[Customer]]</f>
        <v>TUSAS ENGINE INDUSTRIES Inc.</v>
      </c>
      <c r="CR606" s="54">
        <f t="shared" si="120"/>
        <v>605</v>
      </c>
      <c r="CS606" s="64" t="s">
        <v>108</v>
      </c>
    </row>
    <row r="607" spans="1:97" ht="21.75" customHeight="1" x14ac:dyDescent="0.25">
      <c r="A607" s="1" t="s">
        <v>2048</v>
      </c>
      <c r="B607" s="139" t="s">
        <v>1091</v>
      </c>
      <c r="C607" s="7" t="s">
        <v>1537</v>
      </c>
      <c r="D607" t="s">
        <v>2329</v>
      </c>
      <c r="E607" s="2">
        <v>2022</v>
      </c>
      <c r="F607" s="2" t="s">
        <v>101</v>
      </c>
      <c r="G607" s="2" t="s">
        <v>576</v>
      </c>
      <c r="H607" s="2" t="s">
        <v>103</v>
      </c>
      <c r="I607" s="2" t="s">
        <v>104</v>
      </c>
      <c r="J607" s="2" t="s">
        <v>2330</v>
      </c>
      <c r="K607" s="91" t="str">
        <f t="shared" si="118"/>
        <v>pdf</v>
      </c>
      <c r="L607" s="2" t="s">
        <v>2159</v>
      </c>
      <c r="M607" s="91" t="str">
        <f t="shared" si="119"/>
        <v>pdf</v>
      </c>
      <c r="N607" s="2" t="s">
        <v>107</v>
      </c>
      <c r="O607" s="39" t="s">
        <v>108</v>
      </c>
      <c r="P607" s="13" t="str">
        <f t="shared" si="124"/>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5"/>
        <v>Folder</v>
      </c>
      <c r="AO607" s="15">
        <v>0</v>
      </c>
      <c r="AQ607" s="54" t="s">
        <v>108</v>
      </c>
      <c r="AR607" s="50" t="str">
        <f t="shared" si="103"/>
        <v>K19x.121</v>
      </c>
      <c r="AS607" s="50" t="s">
        <v>2093</v>
      </c>
      <c r="AT607" s="50" t="s">
        <v>110</v>
      </c>
      <c r="AU607" s="12" t="s">
        <v>110</v>
      </c>
      <c r="AV607" s="12" t="s">
        <v>110</v>
      </c>
      <c r="AW607" s="54" t="s">
        <v>108</v>
      </c>
      <c r="AX607" s="50" t="s">
        <v>155</v>
      </c>
      <c r="AY607" s="50" t="s">
        <v>110</v>
      </c>
      <c r="AZ607" s="54" t="s">
        <v>108</v>
      </c>
      <c r="BA607" s="88" t="s">
        <v>2331</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2093</v>
      </c>
      <c r="CP607" s="64" t="str">
        <f>TabelladatiSinottico[[#This Row],[Serial_Number]]</f>
        <v>K19x.121</v>
      </c>
      <c r="CQ607" s="50" t="str">
        <f>TabelladatiSinottico[[#This Row],[Customer]]</f>
        <v>MOULDS PRO-TEC SRL Unipersonale</v>
      </c>
      <c r="CR607" s="54">
        <f t="shared" si="120"/>
        <v>606</v>
      </c>
      <c r="CS607" s="64" t="s">
        <v>108</v>
      </c>
    </row>
    <row r="608" spans="1:97" ht="21.75" customHeight="1" x14ac:dyDescent="0.25">
      <c r="A608" s="1" t="s">
        <v>2048</v>
      </c>
      <c r="B608" s="139" t="s">
        <v>1099</v>
      </c>
      <c r="C608" s="7" t="s">
        <v>1537</v>
      </c>
      <c r="D608" t="s">
        <v>2332</v>
      </c>
      <c r="E608" s="2">
        <v>2022</v>
      </c>
      <c r="F608" s="2" t="s">
        <v>101</v>
      </c>
      <c r="G608" s="2" t="s">
        <v>576</v>
      </c>
      <c r="H608" s="2" t="s">
        <v>103</v>
      </c>
      <c r="I608" s="2" t="s">
        <v>104</v>
      </c>
      <c r="J608" s="2" t="s">
        <v>2333</v>
      </c>
      <c r="K608" s="91" t="str">
        <f t="shared" si="118"/>
        <v>pdf</v>
      </c>
      <c r="L608" s="2" t="s">
        <v>2314</v>
      </c>
      <c r="M608" s="91" t="str">
        <f t="shared" si="119"/>
        <v>pdf</v>
      </c>
      <c r="N608" s="2" t="s">
        <v>107</v>
      </c>
      <c r="O608" s="39" t="s">
        <v>108</v>
      </c>
      <c r="P608" s="13" t="str">
        <f t="shared" si="124"/>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5"/>
        <v>Folder</v>
      </c>
      <c r="AO608" s="15">
        <v>0</v>
      </c>
      <c r="AQ608" s="54" t="s">
        <v>108</v>
      </c>
      <c r="AR608" s="50" t="str">
        <f t="shared" si="103"/>
        <v>K19x.122</v>
      </c>
      <c r="AS608" s="50" t="s">
        <v>2093</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2093</v>
      </c>
      <c r="CP608" s="64" t="str">
        <f>TabelladatiSinottico[[#This Row],[Serial_Number]]</f>
        <v>K19x.122</v>
      </c>
      <c r="CQ608" s="50" t="str">
        <f>TabelladatiSinottico[[#This Row],[Customer]]</f>
        <v>RUIMOLDES 2012 S.L.</v>
      </c>
      <c r="CR608" s="54">
        <f t="shared" si="120"/>
        <v>607</v>
      </c>
      <c r="CS608" s="64" t="s">
        <v>108</v>
      </c>
    </row>
    <row r="609" spans="1:97" ht="21.75" customHeight="1" x14ac:dyDescent="0.25">
      <c r="A609" s="1" t="s">
        <v>2048</v>
      </c>
      <c r="B609" s="139" t="s">
        <v>1105</v>
      </c>
      <c r="C609" s="7" t="s">
        <v>1635</v>
      </c>
      <c r="D609" t="s">
        <v>2304</v>
      </c>
      <c r="E609" s="2">
        <v>2023</v>
      </c>
      <c r="F609" s="2" t="s">
        <v>101</v>
      </c>
      <c r="G609" s="2" t="s">
        <v>576</v>
      </c>
      <c r="H609" s="2" t="s">
        <v>103</v>
      </c>
      <c r="I609" s="2" t="s">
        <v>104</v>
      </c>
      <c r="J609" s="2" t="s">
        <v>2334</v>
      </c>
      <c r="K609" s="91" t="str">
        <f t="shared" si="118"/>
        <v>pdf</v>
      </c>
      <c r="L609" s="2" t="s">
        <v>2306</v>
      </c>
      <c r="M609" s="91" t="str">
        <f t="shared" si="119"/>
        <v>pdf</v>
      </c>
      <c r="N609" s="2" t="s">
        <v>107</v>
      </c>
      <c r="O609" s="39" t="s">
        <v>108</v>
      </c>
      <c r="P609" s="13" t="str">
        <f t="shared" si="124"/>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5"/>
        <v>Folder</v>
      </c>
      <c r="AO609" s="15">
        <v>0</v>
      </c>
      <c r="AQ609" s="54" t="s">
        <v>108</v>
      </c>
      <c r="AR609" s="50" t="str">
        <f t="shared" si="103"/>
        <v>K19x.123</v>
      </c>
      <c r="AS609" s="50" t="s">
        <v>2175</v>
      </c>
      <c r="AT609" s="50" t="s">
        <v>2298</v>
      </c>
      <c r="AU609" s="12" t="s">
        <v>110</v>
      </c>
      <c r="AV609" s="12" t="s">
        <v>110</v>
      </c>
      <c r="AW609" s="54" t="s">
        <v>108</v>
      </c>
      <c r="AX609" s="50" t="s">
        <v>226</v>
      </c>
      <c r="AY609" s="50" t="s">
        <v>110</v>
      </c>
      <c r="AZ609" s="54" t="s">
        <v>108</v>
      </c>
      <c r="BA609" s="88" t="s">
        <v>1807</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2175</v>
      </c>
      <c r="CP609" s="64" t="str">
        <f>TabelladatiSinottico[[#This Row],[Serial_Number]]</f>
        <v>K19x.123</v>
      </c>
      <c r="CQ609" s="50" t="str">
        <f>TabelladatiSinottico[[#This Row],[Customer]]</f>
        <v>TUSAS ENGINE INDUSTRIES Inc.</v>
      </c>
      <c r="CR609" s="54">
        <f t="shared" si="120"/>
        <v>608</v>
      </c>
      <c r="CS609" s="64" t="s">
        <v>108</v>
      </c>
    </row>
    <row r="610" spans="1:97" ht="21.75" customHeight="1" x14ac:dyDescent="0.25">
      <c r="A610" s="1" t="s">
        <v>2048</v>
      </c>
      <c r="B610" s="139" t="s">
        <v>1109</v>
      </c>
      <c r="C610" s="7" t="s">
        <v>1635</v>
      </c>
      <c r="D610" t="s">
        <v>2304</v>
      </c>
      <c r="E610" s="2">
        <v>2025</v>
      </c>
      <c r="F610" s="2" t="s">
        <v>101</v>
      </c>
      <c r="G610" s="2" t="s">
        <v>576</v>
      </c>
      <c r="H610" s="2" t="s">
        <v>103</v>
      </c>
      <c r="I610" s="2" t="s">
        <v>104</v>
      </c>
      <c r="J610" s="2" t="s">
        <v>2335</v>
      </c>
      <c r="K610" s="91" t="str">
        <f t="shared" si="118"/>
        <v>pdf</v>
      </c>
      <c r="L610" s="2" t="s">
        <v>2306</v>
      </c>
      <c r="M610" s="91" t="str">
        <f t="shared" si="119"/>
        <v>pdf</v>
      </c>
      <c r="N610" s="2" t="s">
        <v>107</v>
      </c>
      <c r="O610" s="39" t="s">
        <v>108</v>
      </c>
      <c r="P610" s="13" t="str">
        <f t="shared" si="124"/>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5"/>
        <v>Folder</v>
      </c>
      <c r="AO610" s="15">
        <v>0</v>
      </c>
      <c r="AQ610" s="54" t="s">
        <v>2336</v>
      </c>
      <c r="AR610" s="50" t="str">
        <f t="shared" si="103"/>
        <v>K19x.124</v>
      </c>
      <c r="AS610" s="50" t="s">
        <v>2175</v>
      </c>
      <c r="AT610" s="50" t="s">
        <v>2298</v>
      </c>
      <c r="AU610" s="12" t="s">
        <v>110</v>
      </c>
      <c r="AV610" s="12" t="s">
        <v>110</v>
      </c>
      <c r="AW610" s="54" t="s">
        <v>108</v>
      </c>
      <c r="AX610" s="50" t="s">
        <v>226</v>
      </c>
      <c r="AY610" s="50" t="s">
        <v>110</v>
      </c>
      <c r="AZ610" s="54" t="s">
        <v>108</v>
      </c>
      <c r="BA610" s="88" t="s">
        <v>1807</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2175</v>
      </c>
      <c r="CP610" s="64" t="str">
        <f>TabelladatiSinottico[[#This Row],[Serial_Number]]</f>
        <v>K19x.124</v>
      </c>
      <c r="CQ610" s="50" t="str">
        <f>TabelladatiSinottico[[#This Row],[Customer]]</f>
        <v>TUSAS ENGINE INDUSTRIES Inc.</v>
      </c>
      <c r="CR610" s="54">
        <f t="shared" si="120"/>
        <v>609</v>
      </c>
      <c r="CS610" s="64" t="s">
        <v>108</v>
      </c>
    </row>
    <row r="611" spans="1:97" ht="21.75" customHeight="1" x14ac:dyDescent="0.25">
      <c r="A611" s="1" t="s">
        <v>2048</v>
      </c>
      <c r="B611" s="139" t="s">
        <v>1112</v>
      </c>
      <c r="C611" s="7" t="s">
        <v>1635</v>
      </c>
      <c r="D611" t="s">
        <v>2304</v>
      </c>
      <c r="E611" s="2">
        <v>2025</v>
      </c>
      <c r="F611" s="2" t="s">
        <v>101</v>
      </c>
      <c r="G611" s="2" t="s">
        <v>576</v>
      </c>
      <c r="H611" s="2" t="s">
        <v>103</v>
      </c>
      <c r="I611" s="2" t="s">
        <v>104</v>
      </c>
      <c r="J611" s="2" t="s">
        <v>2337</v>
      </c>
      <c r="K611" s="91" t="str">
        <f t="shared" si="118"/>
        <v>pdf</v>
      </c>
      <c r="L611" s="2" t="s">
        <v>2306</v>
      </c>
      <c r="M611" s="91" t="str">
        <f t="shared" si="119"/>
        <v>pdf</v>
      </c>
      <c r="N611" s="2" t="s">
        <v>107</v>
      </c>
      <c r="O611" s="39" t="s">
        <v>108</v>
      </c>
      <c r="P611" s="13" t="str">
        <f t="shared" si="124"/>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5"/>
        <v>Folder</v>
      </c>
      <c r="AO611" s="15">
        <v>0</v>
      </c>
      <c r="AQ611" s="54" t="s">
        <v>2338</v>
      </c>
      <c r="AR611" s="50" t="str">
        <f t="shared" ref="AR611:AR613" si="154">A611&amp;"."&amp;B611</f>
        <v>K19x.125</v>
      </c>
      <c r="AS611" s="50" t="s">
        <v>2175</v>
      </c>
      <c r="AT611" s="50" t="s">
        <v>2298</v>
      </c>
      <c r="AU611" s="12" t="s">
        <v>110</v>
      </c>
      <c r="AV611" s="12" t="s">
        <v>110</v>
      </c>
      <c r="AW611" s="54" t="s">
        <v>108</v>
      </c>
      <c r="AX611" s="50" t="s">
        <v>226</v>
      </c>
      <c r="AY611" s="50" t="s">
        <v>110</v>
      </c>
      <c r="AZ611" s="54" t="s">
        <v>108</v>
      </c>
      <c r="BA611" s="88" t="s">
        <v>1807</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2175</v>
      </c>
      <c r="CP611" s="64" t="str">
        <f>TabelladatiSinottico[[#This Row],[Serial_Number]]</f>
        <v>K19x.125</v>
      </c>
      <c r="CQ611" s="50" t="str">
        <f>TabelladatiSinottico[[#This Row],[Customer]]</f>
        <v>TUSAS ENGINE INDUSTRIES Inc.</v>
      </c>
      <c r="CR611" s="54">
        <f t="shared" si="120"/>
        <v>610</v>
      </c>
      <c r="CS611" s="64" t="s">
        <v>108</v>
      </c>
    </row>
    <row r="612" spans="1:97" ht="21.75" customHeight="1" x14ac:dyDescent="0.25">
      <c r="A612" s="1" t="s">
        <v>2339</v>
      </c>
      <c r="B612" s="139" t="s">
        <v>98</v>
      </c>
      <c r="C612" s="7" t="s">
        <v>1537</v>
      </c>
      <c r="D612" t="s">
        <v>2340</v>
      </c>
      <c r="E612" s="2">
        <v>2007</v>
      </c>
      <c r="F612" s="2" t="s">
        <v>101</v>
      </c>
      <c r="G612" s="2" t="s">
        <v>576</v>
      </c>
      <c r="H612" s="2" t="s">
        <v>103</v>
      </c>
      <c r="I612" s="2" t="s">
        <v>104</v>
      </c>
      <c r="J612" s="2" t="s">
        <v>2341</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2342</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107</v>
      </c>
      <c r="O612" s="39" t="s">
        <v>108</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108</v>
      </c>
      <c r="AR612" s="50" t="str">
        <f t="shared" si="154"/>
        <v>K91x.001</v>
      </c>
      <c r="AS612" s="50" t="str">
        <f t="shared" ref="AS612:AS613" si="162">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63">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1" t="s">
        <v>2343</v>
      </c>
      <c r="CP612" s="121" t="str">
        <f>TabelladatiSinottico[[#This Row],[Serial_Number]]</f>
        <v>K91x.001</v>
      </c>
      <c r="CQ612" s="123" t="str">
        <f>TabelladatiSinottico[[#This Row],[Customer]]</f>
        <v>OSVIMA S.A.</v>
      </c>
      <c r="CR612" s="54">
        <f t="shared" si="120"/>
        <v>611</v>
      </c>
      <c r="CS612" s="64" t="s">
        <v>108</v>
      </c>
    </row>
    <row r="613" spans="1:97" ht="21.75" customHeight="1" x14ac:dyDescent="0.25">
      <c r="A613" s="1" t="s">
        <v>2339</v>
      </c>
      <c r="B613" s="139" t="s">
        <v>121</v>
      </c>
      <c r="C613" s="7" t="s">
        <v>1537</v>
      </c>
      <c r="D613" t="s">
        <v>2340</v>
      </c>
      <c r="E613" s="2">
        <v>2008</v>
      </c>
      <c r="F613" s="2" t="s">
        <v>101</v>
      </c>
      <c r="G613" s="2" t="s">
        <v>576</v>
      </c>
      <c r="H613" s="2" t="s">
        <v>103</v>
      </c>
      <c r="I613" s="2" t="s">
        <v>104</v>
      </c>
      <c r="J613" s="2" t="s">
        <v>2344</v>
      </c>
      <c r="K613" s="91" t="str">
        <f t="shared" si="158"/>
        <v>pdf</v>
      </c>
      <c r="L613" s="2" t="s">
        <v>2345</v>
      </c>
      <c r="M613" s="91" t="str">
        <f t="shared" si="159"/>
        <v>pdf</v>
      </c>
      <c r="N613" s="2" t="s">
        <v>107</v>
      </c>
      <c r="O613" s="39" t="s">
        <v>108</v>
      </c>
      <c r="P613" s="13" t="str">
        <f t="shared" si="16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30" t="str">
        <f t="shared" si="161"/>
        <v>Folder</v>
      </c>
      <c r="AQ613" s="54" t="s">
        <v>108</v>
      </c>
      <c r="AR613" s="50" t="str">
        <f t="shared" si="154"/>
        <v>K91x.002</v>
      </c>
      <c r="AS613" s="50" t="str">
        <f t="shared" si="162"/>
        <v>K91x_K</v>
      </c>
      <c r="AT613" s="12" t="s">
        <v>110</v>
      </c>
      <c r="AU613" s="12" t="s">
        <v>110</v>
      </c>
      <c r="AV613" s="12" t="s">
        <v>110</v>
      </c>
      <c r="AW613" s="54" t="s">
        <v>108</v>
      </c>
      <c r="AX613" s="12" t="s">
        <v>108</v>
      </c>
      <c r="AY613" s="50" t="s">
        <v>110</v>
      </c>
      <c r="AZ613" s="54" t="s">
        <v>108</v>
      </c>
      <c r="BA613" s="12" t="s">
        <v>108</v>
      </c>
      <c r="BB613" s="12" t="s">
        <v>108</v>
      </c>
      <c r="BC613" s="12" t="str">
        <f t="shared" si="163"/>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1" t="s">
        <v>2346</v>
      </c>
      <c r="CP613" s="121" t="str">
        <f>TabelladatiSinottico[[#This Row],[Serial_Number]]</f>
        <v>K91x.002</v>
      </c>
      <c r="CQ613" s="123" t="str">
        <f>TabelladatiSinottico[[#This Row],[Customer]]</f>
        <v>OSVIMA S.A.</v>
      </c>
      <c r="CR613" s="54">
        <f t="shared" si="120"/>
        <v>612</v>
      </c>
      <c r="CS613" s="64" t="s">
        <v>108</v>
      </c>
    </row>
    <row r="614" spans="1:97" ht="21.75" customHeight="1" x14ac:dyDescent="0.25">
      <c r="A614" s="1" t="s">
        <v>2347</v>
      </c>
      <c r="B614" s="139" t="s">
        <v>98</v>
      </c>
      <c r="C614" s="7" t="s">
        <v>1894</v>
      </c>
      <c r="D614" t="s">
        <v>1734</v>
      </c>
      <c r="E614" s="2">
        <v>2008</v>
      </c>
      <c r="F614" s="2" t="s">
        <v>101</v>
      </c>
      <c r="G614" s="2" t="s">
        <v>576</v>
      </c>
      <c r="H614" s="2" t="s">
        <v>103</v>
      </c>
      <c r="I614" s="2" t="s">
        <v>104</v>
      </c>
      <c r="J614" s="2" t="s">
        <v>2348</v>
      </c>
      <c r="K614" s="91" t="str">
        <f t="shared" si="158"/>
        <v>pdf</v>
      </c>
      <c r="L614" s="2" t="s">
        <v>2349</v>
      </c>
      <c r="M614" s="91" t="str">
        <f t="shared" si="159"/>
        <v>pdf</v>
      </c>
      <c r="N614" s="2" t="s">
        <v>107</v>
      </c>
      <c r="O614" s="39" t="s">
        <v>108</v>
      </c>
      <c r="P614" s="13" t="str">
        <f t="shared" si="16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4">REPT("⭐",AO614)</f>
        <v/>
      </c>
      <c r="AN614" s="130" t="str">
        <f t="shared" si="161"/>
        <v>Folder</v>
      </c>
      <c r="AQ614" s="54" t="s">
        <v>108</v>
      </c>
      <c r="AR614" s="50" t="str">
        <f t="shared" ref="AR614" si="165">A614&amp;"."&amp;B614</f>
        <v>K81x.001</v>
      </c>
      <c r="AS614" s="50" t="str">
        <f t="shared" ref="AS614" si="166">A614&amp;"_"&amp;C614</f>
        <v>K81x_Y2K</v>
      </c>
      <c r="AT614" s="12" t="s">
        <v>110</v>
      </c>
      <c r="AU614" s="12" t="s">
        <v>110</v>
      </c>
      <c r="AV614" s="12" t="s">
        <v>110</v>
      </c>
      <c r="AW614" s="54" t="s">
        <v>108</v>
      </c>
      <c r="AX614" s="12" t="s">
        <v>108</v>
      </c>
      <c r="AY614" s="50" t="s">
        <v>110</v>
      </c>
      <c r="AZ614" s="54" t="s">
        <v>108</v>
      </c>
      <c r="BA614" s="12" t="s">
        <v>108</v>
      </c>
      <c r="BB614" s="12" t="s">
        <v>108</v>
      </c>
      <c r="BC614" s="12" t="str">
        <f t="shared" si="163"/>
        <v>M5A</v>
      </c>
      <c r="BD614" s="54" t="s">
        <v>108</v>
      </c>
      <c r="BE614" s="12" t="str">
        <f t="shared" ref="BE614" si="167">G614</f>
        <v>55 kw-24 krpm</v>
      </c>
      <c r="BF614" s="12" t="str">
        <f t="shared" ref="BF614" si="168">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1" t="s">
        <v>2350</v>
      </c>
      <c r="CP614" s="121" t="str">
        <f>TabelladatiSinottico[[#This Row],[Serial_Number]]</f>
        <v>K81x.001</v>
      </c>
      <c r="CQ614" s="123" t="str">
        <f>TabelladatiSinottico[[#This Row],[Customer]]</f>
        <v>SHENYANG AIRCRAFT CORPORATION</v>
      </c>
      <c r="CR614" s="54">
        <f t="shared" si="120"/>
        <v>613</v>
      </c>
      <c r="CS614" s="64" t="s">
        <v>108</v>
      </c>
    </row>
    <row r="615" spans="1:97" ht="21.75" customHeight="1" x14ac:dyDescent="0.25">
      <c r="A615" s="1" t="s">
        <v>2347</v>
      </c>
      <c r="B615" s="139" t="s">
        <v>121</v>
      </c>
      <c r="C615" s="7" t="s">
        <v>1894</v>
      </c>
      <c r="D615" t="s">
        <v>1734</v>
      </c>
      <c r="E615" s="2">
        <v>2008</v>
      </c>
      <c r="F615" s="2" t="s">
        <v>101</v>
      </c>
      <c r="G615" s="2" t="s">
        <v>576</v>
      </c>
      <c r="H615" s="2" t="s">
        <v>103</v>
      </c>
      <c r="I615" s="2" t="s">
        <v>104</v>
      </c>
      <c r="J615" s="2" t="s">
        <v>2348</v>
      </c>
      <c r="K615" s="91" t="str">
        <f t="shared" si="158"/>
        <v>pdf</v>
      </c>
      <c r="L615" s="2" t="s">
        <v>2349</v>
      </c>
      <c r="M615" s="91" t="str">
        <f t="shared" si="159"/>
        <v>pdf</v>
      </c>
      <c r="N615" s="2" t="s">
        <v>107</v>
      </c>
      <c r="O615" s="39" t="s">
        <v>108</v>
      </c>
      <c r="P615" s="13" t="str">
        <f t="shared" si="16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4"/>
        <v/>
      </c>
      <c r="AN615" s="130" t="str">
        <f t="shared" si="161"/>
        <v>Folder</v>
      </c>
      <c r="AQ615" s="54" t="s">
        <v>108</v>
      </c>
      <c r="AR615" s="50" t="str">
        <f t="shared" ref="AR615:AR627" si="169">A615&amp;"."&amp;B615</f>
        <v>K81x.002</v>
      </c>
      <c r="AS615" s="50" t="str">
        <f t="shared" ref="AS615:AS627" si="170">A615&amp;"_"&amp;C615</f>
        <v>K81x_Y2K</v>
      </c>
      <c r="AT615" s="12" t="s">
        <v>110</v>
      </c>
      <c r="AU615" s="12" t="s">
        <v>110</v>
      </c>
      <c r="AV615" s="12" t="s">
        <v>110</v>
      </c>
      <c r="AW615" s="54" t="s">
        <v>108</v>
      </c>
      <c r="AX615" s="12" t="s">
        <v>108</v>
      </c>
      <c r="AY615" s="50" t="s">
        <v>110</v>
      </c>
      <c r="AZ615" s="54" t="s">
        <v>108</v>
      </c>
      <c r="BA615" s="12" t="s">
        <v>108</v>
      </c>
      <c r="BB615" s="12" t="s">
        <v>108</v>
      </c>
      <c r="BC615" s="12" t="str">
        <f t="shared" si="163"/>
        <v>M5A</v>
      </c>
      <c r="BD615" s="54" t="s">
        <v>108</v>
      </c>
      <c r="BE615" s="12" t="str">
        <f t="shared" ref="BE615:BE627" si="171">G615</f>
        <v>55 kw-24 krpm</v>
      </c>
      <c r="BF615" s="12" t="str">
        <f t="shared" ref="BF615:BF627" si="172">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1" t="s">
        <v>2350</v>
      </c>
      <c r="CP615" s="121" t="str">
        <f>TabelladatiSinottico[[#This Row],[Serial_Number]]</f>
        <v>K81x.002</v>
      </c>
      <c r="CQ615" s="123" t="str">
        <f>TabelladatiSinottico[[#This Row],[Customer]]</f>
        <v>SHENYANG AIRCRAFT CORPORATION</v>
      </c>
      <c r="CR615" s="54">
        <f t="shared" si="120"/>
        <v>614</v>
      </c>
      <c r="CS615" s="64" t="s">
        <v>108</v>
      </c>
    </row>
    <row r="616" spans="1:97" ht="21.75" customHeight="1" x14ac:dyDescent="0.25">
      <c r="A616" s="1" t="s">
        <v>2351</v>
      </c>
      <c r="B616" s="139" t="s">
        <v>98</v>
      </c>
      <c r="C616" s="7" t="s">
        <v>1894</v>
      </c>
      <c r="D616" t="s">
        <v>633</v>
      </c>
      <c r="E616" s="2">
        <v>2008</v>
      </c>
      <c r="F616" s="2" t="s">
        <v>101</v>
      </c>
      <c r="G616" s="2" t="s">
        <v>576</v>
      </c>
      <c r="H616" s="2" t="s">
        <v>103</v>
      </c>
      <c r="I616" s="2" t="s">
        <v>104</v>
      </c>
      <c r="J616" s="2" t="s">
        <v>2352</v>
      </c>
      <c r="K616" s="91" t="str">
        <f t="shared" si="158"/>
        <v>pdf</v>
      </c>
      <c r="L616" s="2" t="s">
        <v>2353</v>
      </c>
      <c r="M616" s="91" t="str">
        <f t="shared" si="159"/>
        <v>pdf</v>
      </c>
      <c r="N616" s="2" t="s">
        <v>107</v>
      </c>
      <c r="O616" s="39" t="s">
        <v>108</v>
      </c>
      <c r="P616" s="13" t="str">
        <f t="shared" si="16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4"/>
        <v/>
      </c>
      <c r="AN616" s="130" t="str">
        <f t="shared" si="161"/>
        <v>Folder</v>
      </c>
      <c r="AQ616" s="54" t="s">
        <v>108</v>
      </c>
      <c r="AR616" s="50" t="str">
        <f t="shared" si="169"/>
        <v>K61x.001</v>
      </c>
      <c r="AS616" s="50" t="str">
        <f t="shared" si="170"/>
        <v>K61x_Y2K</v>
      </c>
      <c r="AT616" s="12" t="s">
        <v>110</v>
      </c>
      <c r="AU616" s="12" t="s">
        <v>110</v>
      </c>
      <c r="AV616" s="12" t="s">
        <v>110</v>
      </c>
      <c r="AW616" s="54" t="s">
        <v>108</v>
      </c>
      <c r="AX616" s="12" t="s">
        <v>108</v>
      </c>
      <c r="AY616" s="50" t="s">
        <v>110</v>
      </c>
      <c r="AZ616" s="54" t="s">
        <v>108</v>
      </c>
      <c r="BA616" s="12" t="s">
        <v>108</v>
      </c>
      <c r="BB616" s="12" t="s">
        <v>108</v>
      </c>
      <c r="BC616" s="12" t="str">
        <f t="shared" si="163"/>
        <v>M5A</v>
      </c>
      <c r="BD616" s="54" t="s">
        <v>108</v>
      </c>
      <c r="BE616" s="12" t="str">
        <f t="shared" si="171"/>
        <v>55 kw-24 krpm</v>
      </c>
      <c r="BF616" s="12" t="str">
        <f t="shared" si="172"/>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1" t="s">
        <v>2354</v>
      </c>
      <c r="CP616" s="121" t="str">
        <f>TabelladatiSinottico[[#This Row],[Serial_Number]]</f>
        <v>K61x.001</v>
      </c>
      <c r="CQ616" s="123" t="str">
        <f>TabelladatiSinottico[[#This Row],[Customer]]</f>
        <v>HARBIN AIRCRAFT INDUSTRY GROUP</v>
      </c>
      <c r="CR616" s="54">
        <f t="shared" si="120"/>
        <v>615</v>
      </c>
      <c r="CS616" s="64" t="s">
        <v>108</v>
      </c>
    </row>
    <row r="617" spans="1:97" ht="21.75" customHeight="1" x14ac:dyDescent="0.25">
      <c r="A617" s="1" t="s">
        <v>2351</v>
      </c>
      <c r="B617" s="139" t="s">
        <v>121</v>
      </c>
      <c r="C617" s="7" t="s">
        <v>1894</v>
      </c>
      <c r="D617" t="s">
        <v>633</v>
      </c>
      <c r="E617" s="2">
        <v>2008</v>
      </c>
      <c r="F617" s="2" t="s">
        <v>101</v>
      </c>
      <c r="G617" s="2" t="s">
        <v>576</v>
      </c>
      <c r="H617" s="2" t="s">
        <v>103</v>
      </c>
      <c r="I617" s="2" t="s">
        <v>104</v>
      </c>
      <c r="J617" s="2" t="s">
        <v>2352</v>
      </c>
      <c r="K617" s="91" t="str">
        <f t="shared" si="158"/>
        <v>pdf</v>
      </c>
      <c r="L617" s="2" t="s">
        <v>2353</v>
      </c>
      <c r="M617" s="91" t="str">
        <f t="shared" si="159"/>
        <v>pdf</v>
      </c>
      <c r="N617" s="2" t="s">
        <v>107</v>
      </c>
      <c r="O617" s="39" t="s">
        <v>108</v>
      </c>
      <c r="P617" s="13" t="str">
        <f t="shared" si="16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4"/>
        <v/>
      </c>
      <c r="AN617" s="130" t="str">
        <f t="shared" si="161"/>
        <v>Folder</v>
      </c>
      <c r="AQ617" s="54" t="s">
        <v>108</v>
      </c>
      <c r="AR617" s="50" t="str">
        <f t="shared" si="169"/>
        <v>K61x.002</v>
      </c>
      <c r="AS617" s="50" t="str">
        <f t="shared" si="170"/>
        <v>K61x_Y2K</v>
      </c>
      <c r="AT617" s="12" t="s">
        <v>110</v>
      </c>
      <c r="AU617" s="12" t="s">
        <v>110</v>
      </c>
      <c r="AV617" s="12" t="s">
        <v>110</v>
      </c>
      <c r="AW617" s="54" t="s">
        <v>108</v>
      </c>
      <c r="AX617" s="12" t="s">
        <v>108</v>
      </c>
      <c r="AY617" s="50" t="s">
        <v>110</v>
      </c>
      <c r="AZ617" s="54" t="s">
        <v>108</v>
      </c>
      <c r="BA617" s="12" t="s">
        <v>108</v>
      </c>
      <c r="BB617" s="12" t="s">
        <v>108</v>
      </c>
      <c r="BC617" s="12" t="str">
        <f t="shared" si="163"/>
        <v>M5A</v>
      </c>
      <c r="BD617" s="54" t="s">
        <v>108</v>
      </c>
      <c r="BE617" s="12" t="str">
        <f t="shared" si="171"/>
        <v>55 kw-24 krpm</v>
      </c>
      <c r="BF617" s="12" t="str">
        <f t="shared" si="172"/>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1" t="s">
        <v>2354</v>
      </c>
      <c r="CP617" s="121" t="str">
        <f>TabelladatiSinottico[[#This Row],[Serial_Number]]</f>
        <v>K61x.002</v>
      </c>
      <c r="CQ617" s="123" t="str">
        <f>TabelladatiSinottico[[#This Row],[Customer]]</f>
        <v>HARBIN AIRCRAFT INDUSTRY GROUP</v>
      </c>
      <c r="CR617" s="54">
        <f t="shared" si="120"/>
        <v>616</v>
      </c>
      <c r="CS617" s="64" t="s">
        <v>108</v>
      </c>
    </row>
    <row r="618" spans="1:97" ht="21.75" customHeight="1" x14ac:dyDescent="0.25">
      <c r="A618" s="1" t="s">
        <v>2355</v>
      </c>
      <c r="B618" s="139" t="s">
        <v>98</v>
      </c>
      <c r="C618" s="7" t="s">
        <v>1894</v>
      </c>
      <c r="D618" t="s">
        <v>1143</v>
      </c>
      <c r="E618" s="2">
        <v>2002</v>
      </c>
      <c r="F618" s="2" t="s">
        <v>101</v>
      </c>
      <c r="G618" s="2" t="s">
        <v>576</v>
      </c>
      <c r="H618" s="2" t="s">
        <v>103</v>
      </c>
      <c r="I618" s="2" t="s">
        <v>104</v>
      </c>
      <c r="J618" s="2" t="s">
        <v>1935</v>
      </c>
      <c r="K618" s="91" t="str">
        <f t="shared" si="158"/>
        <v>pdf</v>
      </c>
      <c r="L618" s="2" t="s">
        <v>1936</v>
      </c>
      <c r="M618" s="91" t="str">
        <f t="shared" si="159"/>
        <v>pdf</v>
      </c>
      <c r="N618" s="2" t="s">
        <v>107</v>
      </c>
      <c r="O618" s="39" t="s">
        <v>108</v>
      </c>
      <c r="P618" s="13" t="str">
        <f t="shared" si="16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110</v>
      </c>
      <c r="AU618" s="12" t="s">
        <v>110</v>
      </c>
      <c r="AV618" s="12" t="s">
        <v>110</v>
      </c>
      <c r="AW618" s="54" t="s">
        <v>108</v>
      </c>
      <c r="AX618" s="12" t="s">
        <v>108</v>
      </c>
      <c r="AY618" s="50" t="s">
        <v>110</v>
      </c>
      <c r="AZ618" s="54" t="s">
        <v>108</v>
      </c>
      <c r="BA618" s="12" t="s">
        <v>108</v>
      </c>
      <c r="BB618" s="12" t="s">
        <v>108</v>
      </c>
      <c r="BC618" s="12" t="str">
        <f t="shared" si="163"/>
        <v>M5A</v>
      </c>
      <c r="BD618" s="54" t="s">
        <v>108</v>
      </c>
      <c r="BE618" s="12" t="str">
        <f t="shared" si="171"/>
        <v>55 kw-24 krpm</v>
      </c>
      <c r="BF618" s="12" t="str">
        <f t="shared" si="172"/>
        <v>HSK-A 63</v>
      </c>
      <c r="BG618" s="112" t="str">
        <f t="shared" ref="BG618:BG627" si="174">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1" t="s">
        <v>2356</v>
      </c>
      <c r="CP618" s="64" t="str">
        <f>TabelladatiSinottico[[#This Row],[Serial_Number]]</f>
        <v>Y2K41x.001</v>
      </c>
      <c r="CQ618" s="50" t="str">
        <f>TabelladatiSinottico[[#This Row],[Customer]]</f>
        <v>CHANGHE Aircraft Industries Group Co. Ltd</v>
      </c>
      <c r="CR618" s="54">
        <f t="shared" si="120"/>
        <v>617</v>
      </c>
      <c r="CS618" s="64" t="s">
        <v>108</v>
      </c>
    </row>
    <row r="619" spans="1:97" ht="21.75" customHeight="1" x14ac:dyDescent="0.25">
      <c r="A619" s="1" t="s">
        <v>2355</v>
      </c>
      <c r="B619" s="139" t="s">
        <v>121</v>
      </c>
      <c r="C619" s="7" t="s">
        <v>1894</v>
      </c>
      <c r="D619" t="s">
        <v>1954</v>
      </c>
      <c r="E619" s="2">
        <v>2004</v>
      </c>
      <c r="F619" s="2" t="s">
        <v>101</v>
      </c>
      <c r="G619" s="2" t="s">
        <v>576</v>
      </c>
      <c r="H619" s="2" t="s">
        <v>103</v>
      </c>
      <c r="I619" s="2" t="s">
        <v>104</v>
      </c>
      <c r="J619" s="2" t="s">
        <v>1955</v>
      </c>
      <c r="K619" s="91" t="str">
        <f t="shared" si="158"/>
        <v>pdf</v>
      </c>
      <c r="L619" s="2" t="s">
        <v>1956</v>
      </c>
      <c r="M619" s="91" t="str">
        <f t="shared" si="159"/>
        <v>pdf</v>
      </c>
      <c r="N619" s="2" t="s">
        <v>107</v>
      </c>
      <c r="O619" s="39" t="s">
        <v>108</v>
      </c>
      <c r="P619" s="13" t="str">
        <f t="shared" si="16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110</v>
      </c>
      <c r="AU619" s="12" t="s">
        <v>110</v>
      </c>
      <c r="AV619" s="12" t="s">
        <v>110</v>
      </c>
      <c r="AW619" s="54" t="s">
        <v>108</v>
      </c>
      <c r="AX619" s="12" t="s">
        <v>108</v>
      </c>
      <c r="AY619" s="50" t="s">
        <v>110</v>
      </c>
      <c r="AZ619" s="54" t="s">
        <v>108</v>
      </c>
      <c r="BA619" s="12" t="s">
        <v>108</v>
      </c>
      <c r="BB619" s="12" t="s">
        <v>108</v>
      </c>
      <c r="BC619" s="12" t="str">
        <f t="shared" si="163"/>
        <v>M5A</v>
      </c>
      <c r="BD619" s="54" t="s">
        <v>108</v>
      </c>
      <c r="BE619" s="12" t="str">
        <f t="shared" si="171"/>
        <v>55 kw-24 krpm</v>
      </c>
      <c r="BF619" s="12" t="str">
        <f t="shared" si="172"/>
        <v>HSK-A 63</v>
      </c>
      <c r="BG619" s="112" t="str">
        <f t="shared" si="174"/>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1" t="s">
        <v>2357</v>
      </c>
      <c r="CP619" s="64" t="str">
        <f>TabelladatiSinottico[[#This Row],[Serial_Number]]</f>
        <v>Y2K41x.002</v>
      </c>
      <c r="CQ619" s="50" t="str">
        <f>TabelladatiSinottico[[#This Row],[Customer]]</f>
        <v>DONG FENG MOTOR DIE PLANT</v>
      </c>
      <c r="CR619" s="54">
        <f t="shared" si="120"/>
        <v>618</v>
      </c>
      <c r="CS619" s="64" t="s">
        <v>108</v>
      </c>
    </row>
    <row r="620" spans="1:97" ht="21.75" customHeight="1" x14ac:dyDescent="0.25">
      <c r="A620" s="1" t="s">
        <v>2355</v>
      </c>
      <c r="B620" s="139" t="s">
        <v>137</v>
      </c>
      <c r="C620" s="7" t="s">
        <v>1894</v>
      </c>
      <c r="D620" t="s">
        <v>2358</v>
      </c>
      <c r="E620" s="2">
        <v>2012</v>
      </c>
      <c r="F620" s="2" t="s">
        <v>101</v>
      </c>
      <c r="G620" s="2" t="s">
        <v>576</v>
      </c>
      <c r="H620" s="2" t="s">
        <v>103</v>
      </c>
      <c r="I620" s="2" t="s">
        <v>104</v>
      </c>
      <c r="J620" s="2" t="s">
        <v>1951</v>
      </c>
      <c r="K620" s="91" t="str">
        <f t="shared" si="158"/>
        <v>pdf</v>
      </c>
      <c r="L620" s="2" t="s">
        <v>1952</v>
      </c>
      <c r="M620" s="91" t="str">
        <f t="shared" si="159"/>
        <v>pdf</v>
      </c>
      <c r="N620" s="2" t="s">
        <v>107</v>
      </c>
      <c r="O620" s="39" t="s">
        <v>108</v>
      </c>
      <c r="P620" s="13" t="str">
        <f t="shared" si="16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110</v>
      </c>
      <c r="AU620" s="12" t="s">
        <v>110</v>
      </c>
      <c r="AV620" s="12" t="s">
        <v>110</v>
      </c>
      <c r="AW620" s="54" t="s">
        <v>108</v>
      </c>
      <c r="AX620" s="12" t="s">
        <v>108</v>
      </c>
      <c r="AY620" s="50" t="s">
        <v>110</v>
      </c>
      <c r="AZ620" s="54" t="s">
        <v>108</v>
      </c>
      <c r="BA620" s="12" t="s">
        <v>108</v>
      </c>
      <c r="BB620" s="12" t="s">
        <v>108</v>
      </c>
      <c r="BC620" s="12" t="str">
        <f t="shared" si="163"/>
        <v>M5A</v>
      </c>
      <c r="BD620" s="54" t="s">
        <v>108</v>
      </c>
      <c r="BE620" s="12" t="str">
        <f t="shared" si="171"/>
        <v>55 kw-24 krpm</v>
      </c>
      <c r="BF620" s="12" t="str">
        <f t="shared" si="172"/>
        <v>HSK-A 63</v>
      </c>
      <c r="BG620" s="112" t="str">
        <f t="shared" si="174"/>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1" t="s">
        <v>2359</v>
      </c>
      <c r="CP620" s="64" t="str">
        <f>TabelladatiSinottico[[#This Row],[Serial_Number]]</f>
        <v>Y2K41x.003</v>
      </c>
      <c r="CQ620" s="50" t="str">
        <f>TabelladatiSinottico[[#This Row],[Customer]]</f>
        <v>Beijing BYD Mould Co. Ltd</v>
      </c>
      <c r="CR620" s="54">
        <f t="shared" si="120"/>
        <v>619</v>
      </c>
      <c r="CS620" s="64" t="s">
        <v>108</v>
      </c>
    </row>
    <row r="621" spans="1:97" ht="21.75" customHeight="1" x14ac:dyDescent="0.25">
      <c r="A621" s="1" t="s">
        <v>2355</v>
      </c>
      <c r="B621" s="139" t="s">
        <v>144</v>
      </c>
      <c r="C621" s="7" t="s">
        <v>2360</v>
      </c>
      <c r="D621" t="s">
        <v>1971</v>
      </c>
      <c r="E621" s="2">
        <v>2018</v>
      </c>
      <c r="F621" s="2" t="s">
        <v>101</v>
      </c>
      <c r="G621" s="2" t="s">
        <v>576</v>
      </c>
      <c r="H621" s="2" t="s">
        <v>103</v>
      </c>
      <c r="I621" s="2" t="s">
        <v>104</v>
      </c>
      <c r="J621" s="2" t="s">
        <v>1972</v>
      </c>
      <c r="K621" s="91" t="str">
        <f t="shared" si="158"/>
        <v>pdf</v>
      </c>
      <c r="L621" s="2" t="s">
        <v>1973</v>
      </c>
      <c r="M621" s="91" t="str">
        <f t="shared" si="159"/>
        <v>pdf</v>
      </c>
      <c r="N621" s="2" t="s">
        <v>107</v>
      </c>
      <c r="O621" s="39" t="s">
        <v>108</v>
      </c>
      <c r="P621" s="13" t="str">
        <f t="shared" si="16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110</v>
      </c>
      <c r="AU621" s="12" t="s">
        <v>110</v>
      </c>
      <c r="AV621" s="12" t="s">
        <v>110</v>
      </c>
      <c r="AW621" s="54" t="s">
        <v>108</v>
      </c>
      <c r="AX621" s="12" t="s">
        <v>108</v>
      </c>
      <c r="AY621" s="50" t="s">
        <v>110</v>
      </c>
      <c r="AZ621" s="54" t="s">
        <v>108</v>
      </c>
      <c r="BA621" s="12" t="s">
        <v>108</v>
      </c>
      <c r="BB621" s="12" t="s">
        <v>108</v>
      </c>
      <c r="BC621" s="12" t="str">
        <f t="shared" si="163"/>
        <v>M5A</v>
      </c>
      <c r="BD621" s="54" t="s">
        <v>108</v>
      </c>
      <c r="BE621" s="12" t="str">
        <f t="shared" si="171"/>
        <v>55 kw-24 krpm</v>
      </c>
      <c r="BF621" s="12" t="str">
        <f t="shared" si="172"/>
        <v>HSK-A 63</v>
      </c>
      <c r="BG621" s="112" t="str">
        <f t="shared" si="174"/>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1" t="s">
        <v>2361</v>
      </c>
      <c r="CP621" s="64" t="str">
        <f>TabelladatiSinottico[[#This Row],[Serial_Number]]</f>
        <v>Y2K41x.004</v>
      </c>
      <c r="CQ621" s="50" t="str">
        <f>TabelladatiSinottico[[#This Row],[Customer]]</f>
        <v>B.S.I. S.r.l.</v>
      </c>
      <c r="CR621" s="54">
        <f t="shared" si="120"/>
        <v>620</v>
      </c>
      <c r="CS621" s="64" t="s">
        <v>108</v>
      </c>
    </row>
    <row r="622" spans="1:97" ht="21.75" customHeight="1" x14ac:dyDescent="0.25">
      <c r="A622" s="1" t="s">
        <v>2355</v>
      </c>
      <c r="B622" s="139" t="s">
        <v>157</v>
      </c>
      <c r="C622" s="7" t="s">
        <v>1894</v>
      </c>
      <c r="D622" t="s">
        <v>1143</v>
      </c>
      <c r="E622" s="2">
        <v>2005</v>
      </c>
      <c r="F622" s="2" t="s">
        <v>101</v>
      </c>
      <c r="G622" s="2" t="s">
        <v>576</v>
      </c>
      <c r="H622" s="2" t="s">
        <v>103</v>
      </c>
      <c r="I622" s="2" t="s">
        <v>104</v>
      </c>
      <c r="J622" s="2" t="s">
        <v>1975</v>
      </c>
      <c r="K622" s="91" t="str">
        <f t="shared" si="158"/>
        <v>pdf</v>
      </c>
      <c r="L622" s="2" t="s">
        <v>1976</v>
      </c>
      <c r="M622" s="91" t="str">
        <f t="shared" si="159"/>
        <v>pdf</v>
      </c>
      <c r="N622" s="2" t="s">
        <v>107</v>
      </c>
      <c r="O622" s="39" t="s">
        <v>108</v>
      </c>
      <c r="P622" s="13" t="str">
        <f t="shared" si="16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110</v>
      </c>
      <c r="AU622" s="12" t="s">
        <v>110</v>
      </c>
      <c r="AV622" s="12" t="s">
        <v>110</v>
      </c>
      <c r="AW622" s="54" t="s">
        <v>108</v>
      </c>
      <c r="AX622" s="12" t="s">
        <v>108</v>
      </c>
      <c r="AY622" s="50" t="s">
        <v>110</v>
      </c>
      <c r="AZ622" s="54" t="s">
        <v>108</v>
      </c>
      <c r="BA622" s="12" t="s">
        <v>108</v>
      </c>
      <c r="BB622" s="12" t="s">
        <v>108</v>
      </c>
      <c r="BC622" s="12" t="str">
        <f t="shared" si="163"/>
        <v>M5A</v>
      </c>
      <c r="BD622" s="54" t="s">
        <v>108</v>
      </c>
      <c r="BE622" s="12" t="str">
        <f t="shared" si="171"/>
        <v>55 kw-24 krpm</v>
      </c>
      <c r="BF622" s="12" t="str">
        <f t="shared" si="172"/>
        <v>HSK-A 63</v>
      </c>
      <c r="BG622" s="112" t="str">
        <f t="shared" si="174"/>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1" t="s">
        <v>2362</v>
      </c>
      <c r="CP622" s="64" t="str">
        <f>TabelladatiSinottico[[#This Row],[Serial_Number]]</f>
        <v>Y2K41x.005</v>
      </c>
      <c r="CQ622" s="50" t="str">
        <f>TabelladatiSinottico[[#This Row],[Customer]]</f>
        <v>CHANGHE Aircraft Industries Group Co. Ltd</v>
      </c>
      <c r="CR622" s="54">
        <f t="shared" si="120"/>
        <v>621</v>
      </c>
      <c r="CS622" s="64" t="s">
        <v>108</v>
      </c>
    </row>
    <row r="623" spans="1:97" ht="21.75" customHeight="1" x14ac:dyDescent="0.25">
      <c r="A623" s="1" t="s">
        <v>2355</v>
      </c>
      <c r="B623" s="139" t="s">
        <v>166</v>
      </c>
      <c r="C623" s="7" t="s">
        <v>1894</v>
      </c>
      <c r="D623" t="s">
        <v>633</v>
      </c>
      <c r="E623" s="2">
        <v>2007</v>
      </c>
      <c r="F623" s="2" t="s">
        <v>101</v>
      </c>
      <c r="G623" s="2" t="s">
        <v>576</v>
      </c>
      <c r="H623" s="2" t="s">
        <v>103</v>
      </c>
      <c r="I623" s="2" t="s">
        <v>104</v>
      </c>
      <c r="J623" s="2" t="s">
        <v>1991</v>
      </c>
      <c r="K623" s="91" t="str">
        <f t="shared" si="158"/>
        <v>pdf</v>
      </c>
      <c r="L623" s="2" t="s">
        <v>1992</v>
      </c>
      <c r="M623" s="91" t="str">
        <f t="shared" si="159"/>
        <v>pdf</v>
      </c>
      <c r="N623" s="2" t="s">
        <v>107</v>
      </c>
      <c r="O623" s="39" t="s">
        <v>108</v>
      </c>
      <c r="P623" s="13" t="str">
        <f t="shared" si="16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110</v>
      </c>
      <c r="AU623" s="12" t="s">
        <v>110</v>
      </c>
      <c r="AV623" s="12" t="s">
        <v>110</v>
      </c>
      <c r="AW623" s="54" t="s">
        <v>108</v>
      </c>
      <c r="AX623" s="12" t="s">
        <v>108</v>
      </c>
      <c r="AY623" s="50" t="s">
        <v>110</v>
      </c>
      <c r="AZ623" s="54" t="s">
        <v>108</v>
      </c>
      <c r="BA623" s="12" t="s">
        <v>108</v>
      </c>
      <c r="BB623" s="12" t="s">
        <v>108</v>
      </c>
      <c r="BC623" s="12" t="str">
        <f t="shared" si="163"/>
        <v>M5A</v>
      </c>
      <c r="BD623" s="54" t="s">
        <v>108</v>
      </c>
      <c r="BE623" s="12" t="str">
        <f t="shared" si="171"/>
        <v>55 kw-24 krpm</v>
      </c>
      <c r="BF623" s="12" t="str">
        <f t="shared" si="172"/>
        <v>HSK-A 63</v>
      </c>
      <c r="BG623" s="112" t="str">
        <f t="shared" si="174"/>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1" t="s">
        <v>2363</v>
      </c>
      <c r="CP623" s="64" t="str">
        <f>TabelladatiSinottico[[#This Row],[Serial_Number]]</f>
        <v>Y2K41x.006</v>
      </c>
      <c r="CQ623" s="50" t="str">
        <f>TabelladatiSinottico[[#This Row],[Customer]]</f>
        <v>HARBIN AIRCRAFT INDUSTRY GROUP</v>
      </c>
      <c r="CR623" s="54">
        <f t="shared" si="120"/>
        <v>622</v>
      </c>
      <c r="CS623" s="64" t="s">
        <v>108</v>
      </c>
    </row>
    <row r="624" spans="1:97" ht="21.75" customHeight="1" x14ac:dyDescent="0.25">
      <c r="A624" s="1" t="s">
        <v>2355</v>
      </c>
      <c r="B624" s="139" t="s">
        <v>177</v>
      </c>
      <c r="C624" s="7" t="s">
        <v>1894</v>
      </c>
      <c r="D624" t="s">
        <v>633</v>
      </c>
      <c r="E624" s="2">
        <v>2007</v>
      </c>
      <c r="F624" s="2" t="s">
        <v>101</v>
      </c>
      <c r="G624" s="2" t="s">
        <v>576</v>
      </c>
      <c r="H624" s="2" t="s">
        <v>103</v>
      </c>
      <c r="I624" s="2" t="s">
        <v>104</v>
      </c>
      <c r="J624" s="2" t="s">
        <v>1993</v>
      </c>
      <c r="K624" s="91" t="str">
        <f t="shared" si="158"/>
        <v>pdf</v>
      </c>
      <c r="L624" s="2" t="s">
        <v>1992</v>
      </c>
      <c r="M624" s="91" t="str">
        <f t="shared" si="159"/>
        <v>pdf</v>
      </c>
      <c r="N624" s="2" t="s">
        <v>107</v>
      </c>
      <c r="O624" s="39" t="s">
        <v>108</v>
      </c>
      <c r="P624" s="13" t="str">
        <f t="shared" si="16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110</v>
      </c>
      <c r="AU624" s="12" t="s">
        <v>110</v>
      </c>
      <c r="AV624" s="12" t="s">
        <v>110</v>
      </c>
      <c r="AW624" s="54" t="s">
        <v>108</v>
      </c>
      <c r="AX624" s="12" t="s">
        <v>108</v>
      </c>
      <c r="AY624" s="50" t="s">
        <v>110</v>
      </c>
      <c r="AZ624" s="54" t="s">
        <v>108</v>
      </c>
      <c r="BA624" s="12" t="s">
        <v>108</v>
      </c>
      <c r="BB624" s="12" t="s">
        <v>108</v>
      </c>
      <c r="BC624" s="12" t="str">
        <f t="shared" si="163"/>
        <v>M5A</v>
      </c>
      <c r="BD624" s="54" t="s">
        <v>108</v>
      </c>
      <c r="BE624" s="12" t="str">
        <f t="shared" si="171"/>
        <v>55 kw-24 krpm</v>
      </c>
      <c r="BF624" s="12" t="str">
        <f t="shared" si="172"/>
        <v>HSK-A 63</v>
      </c>
      <c r="BG624" s="112" t="str">
        <f t="shared" si="174"/>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1" t="s">
        <v>2364</v>
      </c>
      <c r="CP624" s="64" t="str">
        <f>TabelladatiSinottico[[#This Row],[Serial_Number]]</f>
        <v>Y2K41x.007</v>
      </c>
      <c r="CQ624" s="50" t="str">
        <f>TabelladatiSinottico[[#This Row],[Customer]]</f>
        <v>HARBIN AIRCRAFT INDUSTRY GROUP</v>
      </c>
      <c r="CR624" s="54">
        <f t="shared" si="120"/>
        <v>623</v>
      </c>
      <c r="CS624" s="64" t="s">
        <v>108</v>
      </c>
    </row>
    <row r="625" spans="1:97" ht="21.75" customHeight="1" x14ac:dyDescent="0.25">
      <c r="A625" s="1" t="s">
        <v>2355</v>
      </c>
      <c r="B625" s="139" t="s">
        <v>184</v>
      </c>
      <c r="C625" s="7" t="s">
        <v>1894</v>
      </c>
      <c r="D625" t="s">
        <v>721</v>
      </c>
      <c r="E625" s="2">
        <v>2008</v>
      </c>
      <c r="F625" s="2" t="s">
        <v>101</v>
      </c>
      <c r="G625" s="2" t="s">
        <v>576</v>
      </c>
      <c r="H625" s="2" t="s">
        <v>103</v>
      </c>
      <c r="I625" s="2" t="s">
        <v>104</v>
      </c>
      <c r="J625" s="2" t="s">
        <v>2005</v>
      </c>
      <c r="K625" s="91" t="str">
        <f t="shared" si="158"/>
        <v>pdf</v>
      </c>
      <c r="L625" s="2" t="s">
        <v>2006</v>
      </c>
      <c r="M625" s="91" t="str">
        <f t="shared" si="159"/>
        <v>pdf</v>
      </c>
      <c r="N625" s="2" t="s">
        <v>107</v>
      </c>
      <c r="O625" s="39" t="s">
        <v>108</v>
      </c>
      <c r="P625" s="13" t="str">
        <f t="shared" si="16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110</v>
      </c>
      <c r="AU625" s="12" t="s">
        <v>110</v>
      </c>
      <c r="AV625" s="12" t="s">
        <v>110</v>
      </c>
      <c r="AW625" s="54" t="s">
        <v>108</v>
      </c>
      <c r="AX625" s="12" t="s">
        <v>108</v>
      </c>
      <c r="AY625" s="50" t="s">
        <v>110</v>
      </c>
      <c r="AZ625" s="54" t="s">
        <v>108</v>
      </c>
      <c r="BA625" s="12" t="s">
        <v>108</v>
      </c>
      <c r="BB625" s="12" t="s">
        <v>108</v>
      </c>
      <c r="BC625" s="12" t="str">
        <f t="shared" ref="BC625" si="177">F625</f>
        <v>M5A</v>
      </c>
      <c r="BD625" s="54" t="s">
        <v>108</v>
      </c>
      <c r="BE625" s="12" t="str">
        <f t="shared" si="171"/>
        <v>55 kw-24 krpm</v>
      </c>
      <c r="BF625" s="12" t="str">
        <f t="shared" si="172"/>
        <v>HSK-A 63</v>
      </c>
      <c r="BG625" s="112" t="str">
        <f t="shared" si="174"/>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1" t="s">
        <v>2365</v>
      </c>
      <c r="CP625" s="64" t="str">
        <f>TabelladatiSinottico[[#This Row],[Serial_Number]]</f>
        <v>Y2K41x.008</v>
      </c>
      <c r="CQ625" s="50" t="str">
        <f>TabelladatiSinottico[[#This Row],[Customer]]</f>
        <v>SHAANXI AIRCRAFT INDUSTRY (GROUP) Co. Ltd.</v>
      </c>
      <c r="CR625" s="54">
        <f t="shared" si="120"/>
        <v>624</v>
      </c>
      <c r="CS625" s="64" t="s">
        <v>108</v>
      </c>
    </row>
    <row r="626" spans="1:97" ht="21.75" customHeight="1" x14ac:dyDescent="0.25">
      <c r="A626" s="1" t="s">
        <v>2355</v>
      </c>
      <c r="B626" s="139" t="s">
        <v>195</v>
      </c>
      <c r="C626" s="7" t="s">
        <v>1894</v>
      </c>
      <c r="D626" s="108" t="s">
        <v>2366</v>
      </c>
      <c r="E626" s="110" t="s">
        <v>108</v>
      </c>
      <c r="F626" s="2" t="s">
        <v>101</v>
      </c>
      <c r="G626" s="2" t="s">
        <v>576</v>
      </c>
      <c r="H626" s="2" t="s">
        <v>103</v>
      </c>
      <c r="I626" s="2" t="s">
        <v>104</v>
      </c>
      <c r="J626" s="2" t="s">
        <v>1896</v>
      </c>
      <c r="K626" s="91" t="str">
        <f t="shared" si="158"/>
        <v>pdf</v>
      </c>
      <c r="L626" s="2" t="s">
        <v>1897</v>
      </c>
      <c r="M626" s="91" t="str">
        <f t="shared" si="159"/>
        <v>pdf</v>
      </c>
      <c r="N626" s="2" t="s">
        <v>107</v>
      </c>
      <c r="O626" s="39" t="s">
        <v>108</v>
      </c>
      <c r="P626" s="13" t="str">
        <f t="shared" si="16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71"/>
        <v>55 kw-24 krpm</v>
      </c>
      <c r="BF626" s="12" t="str">
        <f t="shared" si="172"/>
        <v>HSK-A 63</v>
      </c>
      <c r="BG626" s="112" t="str">
        <f t="shared" si="174"/>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1" t="s">
        <v>2367</v>
      </c>
      <c r="CP626" s="64" t="str">
        <f>TabelladatiSinottico[[#This Row],[Serial_Number]]</f>
        <v>Y2K41x.009</v>
      </c>
      <c r="CQ626" s="50" t="str">
        <f>TabelladatiSinottico[[#This Row],[Customer]]</f>
        <v>SOGAMM</v>
      </c>
      <c r="CR626" s="54">
        <f t="shared" si="120"/>
        <v>625</v>
      </c>
      <c r="CS626" s="64" t="s">
        <v>108</v>
      </c>
    </row>
    <row r="627" spans="1:97" ht="21.75" customHeight="1" x14ac:dyDescent="0.25">
      <c r="A627" s="1" t="s">
        <v>2368</v>
      </c>
      <c r="B627" s="139" t="s">
        <v>200</v>
      </c>
      <c r="C627" s="7" t="s">
        <v>1894</v>
      </c>
      <c r="D627" t="s">
        <v>633</v>
      </c>
      <c r="E627" s="2">
        <v>2008</v>
      </c>
      <c r="F627" s="2" t="s">
        <v>101</v>
      </c>
      <c r="G627" s="2" t="s">
        <v>576</v>
      </c>
      <c r="H627" s="2" t="s">
        <v>103</v>
      </c>
      <c r="I627" s="2" t="s">
        <v>104</v>
      </c>
      <c r="J627" s="2" t="s">
        <v>2352</v>
      </c>
      <c r="K627" s="91" t="str">
        <f t="shared" si="158"/>
        <v>pdf</v>
      </c>
      <c r="L627" s="2" t="s">
        <v>2353</v>
      </c>
      <c r="M627" s="91" t="str">
        <f t="shared" si="159"/>
        <v>pdf</v>
      </c>
      <c r="N627" s="2" t="s">
        <v>107</v>
      </c>
      <c r="O627" s="39" t="s">
        <v>108</v>
      </c>
      <c r="P627" s="13" t="str">
        <f t="shared" si="16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71"/>
        <v>55 kw-24 krpm</v>
      </c>
      <c r="BF627" s="12" t="str">
        <f t="shared" si="172"/>
        <v>HSK-A 63</v>
      </c>
      <c r="BG627" s="112" t="str">
        <f t="shared" si="174"/>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1" t="s">
        <v>2354</v>
      </c>
      <c r="CP627" s="121" t="str">
        <f>TabelladatiSinottico[[#This Row],[Serial_Number]]</f>
        <v>Y2K61x.010</v>
      </c>
      <c r="CQ627" s="123" t="str">
        <f>TabelladatiSinottico[[#This Row],[Customer]]</f>
        <v>HARBIN AIRCRAFT INDUSTRY GROUP</v>
      </c>
      <c r="CR627" s="54">
        <f t="shared" si="120"/>
        <v>626</v>
      </c>
      <c r="CS627" s="64" t="s">
        <v>108</v>
      </c>
    </row>
    <row r="628" spans="1:97" ht="21.75" customHeight="1" x14ac:dyDescent="0.25">
      <c r="A628" s="1" t="s">
        <v>2369</v>
      </c>
      <c r="B628" s="139" t="s">
        <v>210</v>
      </c>
      <c r="C628" s="7" t="s">
        <v>1894</v>
      </c>
      <c r="D628" t="s">
        <v>1734</v>
      </c>
      <c r="E628" s="2">
        <v>2008</v>
      </c>
      <c r="F628" s="2" t="s">
        <v>101</v>
      </c>
      <c r="G628" s="2" t="s">
        <v>576</v>
      </c>
      <c r="H628" s="2" t="s">
        <v>103</v>
      </c>
      <c r="I628" s="2" t="s">
        <v>104</v>
      </c>
      <c r="J628" s="2" t="s">
        <v>2348</v>
      </c>
      <c r="K628" s="91" t="str">
        <f t="shared" si="158"/>
        <v>pdf</v>
      </c>
      <c r="L628" s="2" t="s">
        <v>2349</v>
      </c>
      <c r="M628" s="91" t="str">
        <f t="shared" si="159"/>
        <v>pdf</v>
      </c>
      <c r="N628" s="2" t="s">
        <v>107</v>
      </c>
      <c r="O628" s="39" t="s">
        <v>108</v>
      </c>
      <c r="P628" s="13" t="str">
        <f t="shared" si="16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80">G628</f>
        <v>55 kw-24 krpm</v>
      </c>
      <c r="BF628" s="12" t="str">
        <f t="shared" ref="BF628" si="181">I628</f>
        <v>HSK-A 63</v>
      </c>
      <c r="BG628" s="112" t="str">
        <f t="shared" ref="BG628" si="182">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1" t="s">
        <v>2350</v>
      </c>
      <c r="CP628" s="121" t="str">
        <f>TabelladatiSinottico[[#This Row],[Serial_Number]]</f>
        <v>Y2K81x.011</v>
      </c>
      <c r="CQ628" s="123" t="str">
        <f>TabelladatiSinottico[[#This Row],[Customer]]</f>
        <v>SHENYANG AIRCRAFT CORPORATION</v>
      </c>
      <c r="CR628" s="54">
        <f t="shared" si="120"/>
        <v>627</v>
      </c>
      <c r="CS628" s="64" t="s">
        <v>108</v>
      </c>
    </row>
    <row r="629" spans="1:97" ht="17.25" customHeight="1" x14ac:dyDescent="0.25">
      <c r="A629" s="1" t="s">
        <v>2370</v>
      </c>
      <c r="B629" s="139" t="s">
        <v>98</v>
      </c>
      <c r="C629" s="7" t="s">
        <v>2371</v>
      </c>
      <c r="D629" t="s">
        <v>2372</v>
      </c>
      <c r="E629" s="2">
        <v>2004</v>
      </c>
      <c r="F629" s="2" t="s">
        <v>653</v>
      </c>
      <c r="G629" s="2" t="s">
        <v>1298</v>
      </c>
      <c r="H629" s="2" t="s">
        <v>103</v>
      </c>
      <c r="I629" s="2" t="s">
        <v>104</v>
      </c>
      <c r="J629" s="2" t="s">
        <v>2373</v>
      </c>
      <c r="K629" s="91" t="str">
        <f t="shared" si="118"/>
        <v>pdf</v>
      </c>
      <c r="L629" s="2" t="s">
        <v>108</v>
      </c>
      <c r="M629" s="91" t="str">
        <f t="shared" si="119"/>
        <v>pdf</v>
      </c>
      <c r="N629" s="2" t="s">
        <v>107</v>
      </c>
      <c r="O629" s="39" t="s">
        <v>108</v>
      </c>
      <c r="P629" s="13" t="str">
        <f t="shared" si="124"/>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83">REPT("⭐",AO629)</f>
        <v/>
      </c>
      <c r="AN629" s="14" t="str">
        <f t="shared" si="125"/>
        <v>Folder</v>
      </c>
      <c r="AO629" s="15">
        <v>0</v>
      </c>
      <c r="AQ629" s="54" t="s">
        <v>108</v>
      </c>
      <c r="AR629" s="50" t="str">
        <f t="shared" si="103"/>
        <v>G996.001</v>
      </c>
      <c r="AS629" s="50" t="str">
        <f t="shared" ref="AS629:AS636" si="184">A629&amp;"_"&amp;C629</f>
        <v>G996_RT</v>
      </c>
      <c r="AT629" s="54" t="s">
        <v>2374</v>
      </c>
      <c r="AU629" s="12" t="s">
        <v>110</v>
      </c>
      <c r="AV629" s="12" t="s">
        <v>110</v>
      </c>
      <c r="AW629" s="54" t="s">
        <v>108</v>
      </c>
      <c r="AX629" s="50" t="s">
        <v>108</v>
      </c>
      <c r="AY629" s="50" t="s">
        <v>110</v>
      </c>
      <c r="AZ629" s="54" t="s">
        <v>108</v>
      </c>
      <c r="BA629" s="115" t="s">
        <v>2190</v>
      </c>
      <c r="BB629" s="115" t="s">
        <v>114</v>
      </c>
      <c r="BC629" s="12" t="str">
        <f t="shared" ref="BC629:BC636" si="185">F629</f>
        <v>M3A</v>
      </c>
      <c r="BD629" s="54" t="s">
        <v>108</v>
      </c>
      <c r="BE629" s="12" t="str">
        <f t="shared" si="151"/>
        <v>30 kw-24 krpm</v>
      </c>
      <c r="BF629" s="12" t="str">
        <f t="shared" si="152"/>
        <v>HSK-A 63</v>
      </c>
      <c r="BG629" s="103" t="s">
        <v>2375</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2370</v>
      </c>
      <c r="CP629" s="64" t="str">
        <f>TabelladatiSinottico[[#This Row],[Serial_Number]]</f>
        <v>G996.001</v>
      </c>
      <c r="CQ629" s="50" t="str">
        <f>TabelladatiSinottico[[#This Row],[Customer]]</f>
        <v>ICMA, S.A.</v>
      </c>
      <c r="CR629" s="54">
        <f t="shared" si="120"/>
        <v>628</v>
      </c>
      <c r="CS629" s="64" t="s">
        <v>108</v>
      </c>
    </row>
    <row r="630" spans="1:97" ht="17.25" customHeight="1" x14ac:dyDescent="0.25">
      <c r="A630" s="1" t="s">
        <v>2370</v>
      </c>
      <c r="B630" s="139" t="s">
        <v>121</v>
      </c>
      <c r="C630" s="7" t="s">
        <v>2371</v>
      </c>
      <c r="D630" t="s">
        <v>2376</v>
      </c>
      <c r="E630" s="2">
        <v>2005</v>
      </c>
      <c r="F630" s="2" t="s">
        <v>653</v>
      </c>
      <c r="G630" s="2" t="s">
        <v>1298</v>
      </c>
      <c r="H630" s="2" t="s">
        <v>103</v>
      </c>
      <c r="I630" s="2" t="s">
        <v>104</v>
      </c>
      <c r="J630" s="2" t="s">
        <v>2377</v>
      </c>
      <c r="K630" s="91" t="str">
        <f t="shared" si="118"/>
        <v>pdf</v>
      </c>
      <c r="L630" s="2" t="s">
        <v>108</v>
      </c>
      <c r="M630" s="91" t="str">
        <f t="shared" si="119"/>
        <v>pdf</v>
      </c>
      <c r="N630" s="2" t="s">
        <v>107</v>
      </c>
      <c r="O630" s="39" t="s">
        <v>108</v>
      </c>
      <c r="P630" s="13" t="str">
        <f t="shared" si="124"/>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2378</v>
      </c>
      <c r="AD630" s="47" t="s">
        <v>108</v>
      </c>
      <c r="AE630" s="12" t="s">
        <v>108</v>
      </c>
      <c r="AF630" s="64" t="s">
        <v>108</v>
      </c>
      <c r="AG630" s="54" t="s">
        <v>108</v>
      </c>
      <c r="AH630" s="54" t="s">
        <v>108</v>
      </c>
      <c r="AI630" s="54" t="s">
        <v>108</v>
      </c>
      <c r="AJ630" s="54" t="s">
        <v>108</v>
      </c>
      <c r="AK630" s="56" t="s">
        <v>108</v>
      </c>
      <c r="AL630" s="12" t="s">
        <v>108</v>
      </c>
      <c r="AM630" s="12" t="str">
        <f t="shared" si="183"/>
        <v/>
      </c>
      <c r="AN630" s="14" t="str">
        <f t="shared" si="125"/>
        <v>Folder</v>
      </c>
      <c r="AO630" s="15">
        <v>0</v>
      </c>
      <c r="AQ630" s="54" t="s">
        <v>108</v>
      </c>
      <c r="AR630" s="50" t="str">
        <f t="shared" si="103"/>
        <v>G996.002</v>
      </c>
      <c r="AS630" s="50" t="str">
        <f t="shared" si="184"/>
        <v>G996_RT</v>
      </c>
      <c r="AT630" s="54" t="s">
        <v>2379</v>
      </c>
      <c r="AU630" s="12" t="s">
        <v>110</v>
      </c>
      <c r="AV630" s="12" t="s">
        <v>110</v>
      </c>
      <c r="AW630" s="54" t="s">
        <v>108</v>
      </c>
      <c r="AX630" s="50" t="s">
        <v>108</v>
      </c>
      <c r="AY630" s="50" t="s">
        <v>110</v>
      </c>
      <c r="AZ630" s="54" t="s">
        <v>108</v>
      </c>
      <c r="BA630" s="115" t="s">
        <v>2380</v>
      </c>
      <c r="BB630" s="115" t="s">
        <v>114</v>
      </c>
      <c r="BC630" s="12" t="str">
        <f t="shared" si="185"/>
        <v>M3A</v>
      </c>
      <c r="BD630" s="54" t="s">
        <v>108</v>
      </c>
      <c r="BE630" s="12" t="str">
        <f t="shared" si="151"/>
        <v>30 kw-24 krpm</v>
      </c>
      <c r="BF630" s="12" t="str">
        <f t="shared" si="152"/>
        <v>HSK-A 63</v>
      </c>
      <c r="BG630" s="103" t="s">
        <v>2375</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2370</v>
      </c>
      <c r="CP630" s="64" t="str">
        <f>TabelladatiSinottico[[#This Row],[Serial_Number]]</f>
        <v>G996.002</v>
      </c>
      <c r="CQ630" s="50" t="str">
        <f>TabelladatiSinottico[[#This Row],[Customer]]</f>
        <v>RONAL AG</v>
      </c>
      <c r="CR630" s="54">
        <f t="shared" si="120"/>
        <v>629</v>
      </c>
      <c r="CS630" s="64" t="s">
        <v>108</v>
      </c>
    </row>
    <row r="631" spans="1:97" ht="17.25" customHeight="1" x14ac:dyDescent="0.25">
      <c r="A631" s="1" t="s">
        <v>2370</v>
      </c>
      <c r="B631" s="139" t="s">
        <v>137</v>
      </c>
      <c r="C631" s="7" t="s">
        <v>2371</v>
      </c>
      <c r="D631" t="s">
        <v>2381</v>
      </c>
      <c r="E631" s="2">
        <v>2005</v>
      </c>
      <c r="F631" s="2" t="s">
        <v>653</v>
      </c>
      <c r="G631" s="2" t="s">
        <v>1298</v>
      </c>
      <c r="H631" s="2" t="s">
        <v>103</v>
      </c>
      <c r="I631" s="2" t="s">
        <v>104</v>
      </c>
      <c r="J631" s="2" t="s">
        <v>2382</v>
      </c>
      <c r="K631" s="91" t="str">
        <f t="shared" si="118"/>
        <v>pdf</v>
      </c>
      <c r="L631" s="2" t="s">
        <v>2383</v>
      </c>
      <c r="M631" s="91" t="str">
        <f t="shared" si="119"/>
        <v>pdf</v>
      </c>
      <c r="N631" s="2" t="s">
        <v>107</v>
      </c>
      <c r="O631" s="39" t="s">
        <v>108</v>
      </c>
      <c r="P631" s="13" t="str">
        <f t="shared" si="124"/>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83"/>
        <v/>
      </c>
      <c r="AN631" s="14" t="str">
        <f t="shared" si="125"/>
        <v>Folder</v>
      </c>
      <c r="AO631" s="15">
        <v>0</v>
      </c>
      <c r="AQ631" s="54" t="s">
        <v>108</v>
      </c>
      <c r="AR631" s="50" t="str">
        <f t="shared" si="103"/>
        <v>G996.003</v>
      </c>
      <c r="AS631" s="50" t="str">
        <f t="shared" si="184"/>
        <v>G996_RT</v>
      </c>
      <c r="AT631" s="54" t="s">
        <v>2384</v>
      </c>
      <c r="AU631" s="12" t="s">
        <v>110</v>
      </c>
      <c r="AV631" s="12" t="s">
        <v>110</v>
      </c>
      <c r="AW631" s="54" t="s">
        <v>108</v>
      </c>
      <c r="AX631" s="50" t="s">
        <v>155</v>
      </c>
      <c r="AY631" s="50" t="s">
        <v>110</v>
      </c>
      <c r="AZ631" s="54" t="s">
        <v>108</v>
      </c>
      <c r="BA631" s="115" t="s">
        <v>1615</v>
      </c>
      <c r="BB631" s="115" t="s">
        <v>2385</v>
      </c>
      <c r="BC631" s="12" t="str">
        <f t="shared" si="185"/>
        <v>M3A</v>
      </c>
      <c r="BD631" s="54" t="s">
        <v>108</v>
      </c>
      <c r="BE631" s="12" t="str">
        <f t="shared" si="151"/>
        <v>30 kw-24 krpm</v>
      </c>
      <c r="BF631" s="12" t="str">
        <f t="shared" si="152"/>
        <v>HSK-A 63</v>
      </c>
      <c r="BG631" s="103" t="s">
        <v>2375</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2386</v>
      </c>
      <c r="CP631" s="64" t="str">
        <f>TabelladatiSinottico[[#This Row],[Serial_Number]]</f>
        <v>G996.003</v>
      </c>
      <c r="CQ631" s="50" t="str">
        <f>TabelladatiSinottico[[#This Row],[Customer]]</f>
        <v>LUCHETTI STAMPI S.r.l.</v>
      </c>
      <c r="CR631" s="54">
        <f t="shared" si="120"/>
        <v>630</v>
      </c>
      <c r="CS631" s="64" t="s">
        <v>108</v>
      </c>
    </row>
    <row r="632" spans="1:97" ht="17.25" customHeight="1" x14ac:dyDescent="0.25">
      <c r="A632" s="1" t="s">
        <v>2370</v>
      </c>
      <c r="B632" s="139" t="s">
        <v>144</v>
      </c>
      <c r="C632" s="7" t="s">
        <v>2387</v>
      </c>
      <c r="D632" t="s">
        <v>2388</v>
      </c>
      <c r="E632" s="2">
        <v>2005</v>
      </c>
      <c r="F632" s="2" t="s">
        <v>101</v>
      </c>
      <c r="G632" s="2" t="s">
        <v>2389</v>
      </c>
      <c r="H632" s="2" t="s">
        <v>103</v>
      </c>
      <c r="I632" s="2" t="s">
        <v>2390</v>
      </c>
      <c r="J632" s="2" t="s">
        <v>2391</v>
      </c>
      <c r="K632" s="91" t="str">
        <f t="shared" si="118"/>
        <v>pdf</v>
      </c>
      <c r="L632" s="2" t="s">
        <v>2383</v>
      </c>
      <c r="M632" s="91" t="str">
        <f t="shared" si="119"/>
        <v>pdf</v>
      </c>
      <c r="N632" s="2" t="s">
        <v>107</v>
      </c>
      <c r="O632" s="39" t="s">
        <v>108</v>
      </c>
      <c r="P632" s="13" t="str">
        <f t="shared" si="124"/>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1650</v>
      </c>
      <c r="AD632" s="47" t="s">
        <v>108</v>
      </c>
      <c r="AE632" s="12" t="s">
        <v>108</v>
      </c>
      <c r="AF632" s="64" t="s">
        <v>108</v>
      </c>
      <c r="AG632" s="54" t="s">
        <v>108</v>
      </c>
      <c r="AH632" s="54" t="s">
        <v>108</v>
      </c>
      <c r="AI632" s="54" t="s">
        <v>108</v>
      </c>
      <c r="AJ632" s="54" t="s">
        <v>108</v>
      </c>
      <c r="AK632" s="56" t="s">
        <v>108</v>
      </c>
      <c r="AL632" s="12" t="s">
        <v>108</v>
      </c>
      <c r="AM632" s="12" t="str">
        <f t="shared" si="183"/>
        <v/>
      </c>
      <c r="AN632" s="14" t="str">
        <f t="shared" si="125"/>
        <v>Folder</v>
      </c>
      <c r="AO632" s="15">
        <v>0</v>
      </c>
      <c r="AQ632" s="54" t="s">
        <v>108</v>
      </c>
      <c r="AR632" s="50" t="str">
        <f t="shared" si="103"/>
        <v>G996.004</v>
      </c>
      <c r="AS632" s="50" t="str">
        <f t="shared" si="184"/>
        <v>G996_5A</v>
      </c>
      <c r="AT632" s="12" t="s">
        <v>110</v>
      </c>
      <c r="AU632" s="12" t="s">
        <v>110</v>
      </c>
      <c r="AV632" s="12" t="s">
        <v>110</v>
      </c>
      <c r="AW632" s="54" t="s">
        <v>108</v>
      </c>
      <c r="AX632" s="50" t="s">
        <v>108</v>
      </c>
      <c r="AY632" s="50" t="s">
        <v>110</v>
      </c>
      <c r="AZ632" s="54" t="s">
        <v>108</v>
      </c>
      <c r="BA632" s="115" t="s">
        <v>2145</v>
      </c>
      <c r="BB632" s="115" t="s">
        <v>1548</v>
      </c>
      <c r="BC632" s="12" t="str">
        <f t="shared" si="185"/>
        <v>M5A</v>
      </c>
      <c r="BD632" s="54" t="s">
        <v>108</v>
      </c>
      <c r="BE632" s="12" t="str">
        <f t="shared" si="151"/>
        <v>7,5 kw-32 krpm</v>
      </c>
      <c r="BF632" s="12" t="str">
        <f t="shared" si="152"/>
        <v>HSK-E 40</v>
      </c>
      <c r="BG632" s="103" t="str">
        <f>TabelladatiSinottico[[#This Row],[Head]]&amp;"_"&amp;TabelladatiSinottico[[#This Row],[Model]]</f>
        <v>M5A_G996</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2392</v>
      </c>
      <c r="CP632" s="64" t="str">
        <f>TabelladatiSinottico[[#This Row],[Serial_Number]]</f>
        <v>G996.004</v>
      </c>
      <c r="CQ632" s="50" t="str">
        <f>TabelladatiSinottico[[#This Row],[Customer]]</f>
        <v>IFO - INSTRUMENT FORMY OSNATSKA</v>
      </c>
      <c r="CR632" s="54">
        <f t="shared" si="120"/>
        <v>631</v>
      </c>
      <c r="CS632" s="64" t="s">
        <v>108</v>
      </c>
    </row>
    <row r="633" spans="1:97" ht="17.25" customHeight="1" x14ac:dyDescent="0.25">
      <c r="A633" s="1" t="s">
        <v>2370</v>
      </c>
      <c r="B633" s="139" t="s">
        <v>157</v>
      </c>
      <c r="C633" s="7" t="s">
        <v>2371</v>
      </c>
      <c r="D633" t="s">
        <v>2393</v>
      </c>
      <c r="E633" s="2">
        <v>2005</v>
      </c>
      <c r="F633" s="2" t="s">
        <v>653</v>
      </c>
      <c r="G633" s="2" t="s">
        <v>1298</v>
      </c>
      <c r="H633" s="2" t="s">
        <v>103</v>
      </c>
      <c r="I633" s="2" t="s">
        <v>104</v>
      </c>
      <c r="J633" s="2" t="s">
        <v>2394</v>
      </c>
      <c r="K633" s="91" t="str">
        <f t="shared" si="118"/>
        <v>pdf</v>
      </c>
      <c r="L633" s="2" t="s">
        <v>2383</v>
      </c>
      <c r="M633" s="91" t="str">
        <f t="shared" si="119"/>
        <v>pdf</v>
      </c>
      <c r="N633" s="2" t="s">
        <v>107</v>
      </c>
      <c r="O633" s="39" t="s">
        <v>108</v>
      </c>
      <c r="P633" s="13" t="str">
        <f t="shared" si="124"/>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83"/>
        <v/>
      </c>
      <c r="AN633" s="14" t="str">
        <f t="shared" si="125"/>
        <v>Folder</v>
      </c>
      <c r="AO633" s="15">
        <v>0</v>
      </c>
      <c r="AQ633" s="54" t="s">
        <v>108</v>
      </c>
      <c r="AR633" s="50" t="str">
        <f t="shared" si="103"/>
        <v>G996.005</v>
      </c>
      <c r="AS633" s="50" t="str">
        <f t="shared" si="184"/>
        <v>G996_RT</v>
      </c>
      <c r="AT633" s="54" t="s">
        <v>2379</v>
      </c>
      <c r="AU633" s="12" t="s">
        <v>110</v>
      </c>
      <c r="AV633" s="12" t="s">
        <v>110</v>
      </c>
      <c r="AW633" s="54" t="s">
        <v>108</v>
      </c>
      <c r="AX633" s="50" t="s">
        <v>108</v>
      </c>
      <c r="AY633" s="50" t="s">
        <v>110</v>
      </c>
      <c r="AZ633" s="54" t="s">
        <v>108</v>
      </c>
      <c r="BA633" s="115" t="s">
        <v>2395</v>
      </c>
      <c r="BB633" s="115" t="s">
        <v>814</v>
      </c>
      <c r="BC633" s="12" t="str">
        <f t="shared" si="185"/>
        <v>M3A</v>
      </c>
      <c r="BD633" s="54" t="s">
        <v>108</v>
      </c>
      <c r="BE633" s="12" t="str">
        <f t="shared" si="151"/>
        <v>30 kw-24 krpm</v>
      </c>
      <c r="BF633" s="12" t="str">
        <f t="shared" si="152"/>
        <v>HSK-A 63</v>
      </c>
      <c r="BG633" s="103" t="s">
        <v>2375</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2396</v>
      </c>
      <c r="CP633" s="64" t="str">
        <f>TabelladatiSinottico[[#This Row],[Serial_Number]]</f>
        <v>G996.005</v>
      </c>
      <c r="CQ633" s="50" t="str">
        <f>TabelladatiSinottico[[#This Row],[Customer]]</f>
        <v>ALRON – Unipessoal, Lda. (PANTERAMOLDES)</v>
      </c>
      <c r="CR633" s="54">
        <f t="shared" si="120"/>
        <v>632</v>
      </c>
      <c r="CS633" s="64" t="s">
        <v>108</v>
      </c>
    </row>
    <row r="634" spans="1:97" ht="17.25" customHeight="1" x14ac:dyDescent="0.25">
      <c r="A634" s="1" t="s">
        <v>2370</v>
      </c>
      <c r="B634" s="139" t="s">
        <v>166</v>
      </c>
      <c r="C634" s="7" t="s">
        <v>2371</v>
      </c>
      <c r="D634" t="s">
        <v>2397</v>
      </c>
      <c r="E634" s="2">
        <v>2005</v>
      </c>
      <c r="F634" s="2" t="s">
        <v>653</v>
      </c>
      <c r="G634" s="2" t="s">
        <v>1298</v>
      </c>
      <c r="H634" s="2" t="s">
        <v>103</v>
      </c>
      <c r="I634" s="2" t="s">
        <v>104</v>
      </c>
      <c r="J634" s="2" t="s">
        <v>2398</v>
      </c>
      <c r="K634" s="91" t="str">
        <f t="shared" si="118"/>
        <v>pdf</v>
      </c>
      <c r="L634" s="2" t="s">
        <v>2383</v>
      </c>
      <c r="M634" s="91" t="str">
        <f t="shared" si="119"/>
        <v>pdf</v>
      </c>
      <c r="N634" s="2" t="s">
        <v>107</v>
      </c>
      <c r="O634" s="39" t="s">
        <v>2399</v>
      </c>
      <c r="P634" s="13" t="str">
        <f t="shared" si="124"/>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83"/>
        <v/>
      </c>
      <c r="AN634" s="14" t="str">
        <f t="shared" si="125"/>
        <v>Folder</v>
      </c>
      <c r="AO634" s="15">
        <v>0</v>
      </c>
      <c r="AQ634" s="54" t="s">
        <v>108</v>
      </c>
      <c r="AR634" s="50" t="str">
        <f t="shared" si="103"/>
        <v>G996.006</v>
      </c>
      <c r="AS634" s="50" t="str">
        <f t="shared" si="184"/>
        <v>G996_RT</v>
      </c>
      <c r="AT634" s="54" t="s">
        <v>2374</v>
      </c>
      <c r="AU634" s="12" t="s">
        <v>110</v>
      </c>
      <c r="AV634" s="12" t="s">
        <v>109</v>
      </c>
      <c r="AW634" s="12" t="s">
        <v>2398</v>
      </c>
      <c r="AX634" s="50" t="s">
        <v>155</v>
      </c>
      <c r="AY634" s="50" t="s">
        <v>110</v>
      </c>
      <c r="AZ634" s="54" t="s">
        <v>108</v>
      </c>
      <c r="BA634" s="115" t="s">
        <v>2400</v>
      </c>
      <c r="BB634" s="115" t="s">
        <v>814</v>
      </c>
      <c r="BC634" s="12" t="str">
        <f t="shared" si="185"/>
        <v>M3A</v>
      </c>
      <c r="BD634" s="54" t="s">
        <v>108</v>
      </c>
      <c r="BE634" s="12" t="str">
        <f t="shared" si="151"/>
        <v>30 kw-24 krpm</v>
      </c>
      <c r="BF634" s="12" t="str">
        <f t="shared" si="152"/>
        <v>HSK-A 63</v>
      </c>
      <c r="BG634" s="103" t="s">
        <v>2375</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2396</v>
      </c>
      <c r="CP634" s="64" t="str">
        <f>TabelladatiSinottico[[#This Row],[Serial_Number]]</f>
        <v>G996.006</v>
      </c>
      <c r="CQ634" s="50" t="str">
        <f>TabelladatiSinottico[[#This Row],[Customer]]</f>
        <v>ANTONELLI ROMEO S.r.l.</v>
      </c>
      <c r="CR634" s="54">
        <f t="shared" si="120"/>
        <v>633</v>
      </c>
      <c r="CS634" s="64" t="s">
        <v>108</v>
      </c>
    </row>
    <row r="635" spans="1:97" ht="17.25" customHeight="1" x14ac:dyDescent="0.25">
      <c r="A635" s="1" t="s">
        <v>2370</v>
      </c>
      <c r="B635" s="139" t="s">
        <v>177</v>
      </c>
      <c r="C635" s="7" t="s">
        <v>2371</v>
      </c>
      <c r="D635" t="s">
        <v>2401</v>
      </c>
      <c r="E635" s="2">
        <v>2005</v>
      </c>
      <c r="F635" s="2" t="s">
        <v>653</v>
      </c>
      <c r="G635" s="2" t="s">
        <v>1298</v>
      </c>
      <c r="H635" s="2" t="s">
        <v>103</v>
      </c>
      <c r="I635" s="2" t="s">
        <v>104</v>
      </c>
      <c r="J635" s="2" t="s">
        <v>2402</v>
      </c>
      <c r="K635" s="91" t="str">
        <f t="shared" si="118"/>
        <v>pdf</v>
      </c>
      <c r="L635" s="2" t="s">
        <v>2383</v>
      </c>
      <c r="M635" s="91" t="str">
        <f t="shared" si="119"/>
        <v>pdf</v>
      </c>
      <c r="N635" s="2" t="s">
        <v>107</v>
      </c>
      <c r="O635" s="39" t="s">
        <v>108</v>
      </c>
      <c r="P635" s="13" t="str">
        <f t="shared" si="124"/>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83"/>
        <v/>
      </c>
      <c r="AN635" s="14" t="str">
        <f t="shared" si="125"/>
        <v>Folder</v>
      </c>
      <c r="AO635" s="15">
        <v>0</v>
      </c>
      <c r="AQ635" s="54" t="s">
        <v>108</v>
      </c>
      <c r="AR635" s="50" t="str">
        <f t="shared" si="103"/>
        <v>G996.007</v>
      </c>
      <c r="AS635" s="50" t="str">
        <f t="shared" si="184"/>
        <v>G996_RT</v>
      </c>
      <c r="AT635" s="54" t="s">
        <v>2374</v>
      </c>
      <c r="AU635" s="12" t="s">
        <v>110</v>
      </c>
      <c r="AV635" s="12" t="s">
        <v>110</v>
      </c>
      <c r="AW635" s="54" t="s">
        <v>108</v>
      </c>
      <c r="AX635" s="50" t="s">
        <v>108</v>
      </c>
      <c r="AY635" s="50" t="s">
        <v>110</v>
      </c>
      <c r="AZ635" s="54" t="s">
        <v>108</v>
      </c>
      <c r="BA635" s="115" t="s">
        <v>2403</v>
      </c>
      <c r="BB635" s="115" t="s">
        <v>194</v>
      </c>
      <c r="BC635" s="12" t="str">
        <f t="shared" si="185"/>
        <v>M3A</v>
      </c>
      <c r="BD635" s="54" t="s">
        <v>108</v>
      </c>
      <c r="BE635" s="12" t="str">
        <f t="shared" si="151"/>
        <v>30 kw-24 krpm</v>
      </c>
      <c r="BF635" s="12" t="str">
        <f t="shared" si="152"/>
        <v>HSK-A 63</v>
      </c>
      <c r="BG635" s="103" t="s">
        <v>2375</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2396</v>
      </c>
      <c r="CP635" s="64" t="str">
        <f>TabelladatiSinottico[[#This Row],[Serial_Number]]</f>
        <v>G996.007</v>
      </c>
      <c r="CQ635" s="50" t="str">
        <f>TabelladatiSinottico[[#This Row],[Customer]]</f>
        <v>ATR CARS (BALCRO STAMPI S.r.l.)</v>
      </c>
      <c r="CR635" s="54">
        <f t="shared" si="120"/>
        <v>634</v>
      </c>
      <c r="CS635" s="64" t="s">
        <v>108</v>
      </c>
    </row>
    <row r="636" spans="1:97" ht="17.25" customHeight="1" x14ac:dyDescent="0.25">
      <c r="A636" s="1" t="s">
        <v>2370</v>
      </c>
      <c r="B636" s="139" t="s">
        <v>184</v>
      </c>
      <c r="C636" s="7" t="s">
        <v>2371</v>
      </c>
      <c r="D636" t="s">
        <v>2404</v>
      </c>
      <c r="E636" s="2">
        <v>2005</v>
      </c>
      <c r="F636" s="2" t="s">
        <v>653</v>
      </c>
      <c r="G636" s="2" t="s">
        <v>1298</v>
      </c>
      <c r="H636" s="2" t="s">
        <v>103</v>
      </c>
      <c r="I636" s="2" t="s">
        <v>104</v>
      </c>
      <c r="J636" s="2" t="s">
        <v>2405</v>
      </c>
      <c r="K636" s="91" t="str">
        <f t="shared" si="118"/>
        <v>pdf</v>
      </c>
      <c r="L636" s="2" t="s">
        <v>2383</v>
      </c>
      <c r="M636" s="91" t="str">
        <f t="shared" si="119"/>
        <v>pdf</v>
      </c>
      <c r="N636" s="2" t="s">
        <v>107</v>
      </c>
      <c r="O636" s="39" t="s">
        <v>108</v>
      </c>
      <c r="P636" s="13" t="str">
        <f t="shared" si="124"/>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83"/>
        <v/>
      </c>
      <c r="AN636" s="14" t="str">
        <f t="shared" si="125"/>
        <v>Folder</v>
      </c>
      <c r="AO636" s="15">
        <v>0</v>
      </c>
      <c r="AQ636" s="54" t="s">
        <v>108</v>
      </c>
      <c r="AR636" s="50" t="str">
        <f t="shared" si="103"/>
        <v>G996.008</v>
      </c>
      <c r="AS636" s="50" t="str">
        <f t="shared" si="184"/>
        <v>G996_RT</v>
      </c>
      <c r="AT636" s="54" t="s">
        <v>2374</v>
      </c>
      <c r="AU636" s="12" t="s">
        <v>110</v>
      </c>
      <c r="AV636" s="12" t="s">
        <v>110</v>
      </c>
      <c r="AW636" s="54" t="s">
        <v>108</v>
      </c>
      <c r="AX636" s="50" t="s">
        <v>108</v>
      </c>
      <c r="AY636" s="50" t="s">
        <v>110</v>
      </c>
      <c r="AZ636" s="54" t="s">
        <v>108</v>
      </c>
      <c r="BA636" s="115" t="s">
        <v>2406</v>
      </c>
      <c r="BB636" s="115" t="s">
        <v>150</v>
      </c>
      <c r="BC636" s="12" t="str">
        <f t="shared" si="185"/>
        <v>M3A</v>
      </c>
      <c r="BD636" s="54" t="s">
        <v>108</v>
      </c>
      <c r="BE636" s="12" t="str">
        <f t="shared" si="151"/>
        <v>30 kw-24 krpm</v>
      </c>
      <c r="BF636" s="12" t="str">
        <f t="shared" si="152"/>
        <v>HSK-A 63</v>
      </c>
      <c r="BG636" s="103" t="s">
        <v>2375</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2396</v>
      </c>
      <c r="CP636" s="64" t="str">
        <f>TabelladatiSinottico[[#This Row],[Serial_Number]]</f>
        <v>G996.008</v>
      </c>
      <c r="CQ636" s="50" t="str">
        <f>TabelladatiSinottico[[#This Row],[Customer]]</f>
        <v>ATR CARS (COMEC INNOVATIVE S.r.l.)</v>
      </c>
      <c r="CR636" s="54">
        <f t="shared" si="120"/>
        <v>635</v>
      </c>
      <c r="CS636" s="64" t="s">
        <v>108</v>
      </c>
    </row>
    <row r="637" spans="1:97" ht="17.25" customHeight="1" x14ac:dyDescent="0.25">
      <c r="A637" s="1" t="s">
        <v>2370</v>
      </c>
      <c r="B637" s="139" t="s">
        <v>195</v>
      </c>
      <c r="C637" s="7" t="s">
        <v>2371</v>
      </c>
      <c r="D637" t="s">
        <v>2407</v>
      </c>
      <c r="E637" s="2">
        <v>2005</v>
      </c>
      <c r="F637" s="2" t="s">
        <v>653</v>
      </c>
      <c r="G637" s="2" t="s">
        <v>1298</v>
      </c>
      <c r="H637" s="2" t="s">
        <v>103</v>
      </c>
      <c r="I637" s="2" t="s">
        <v>104</v>
      </c>
      <c r="J637" s="2" t="s">
        <v>2408</v>
      </c>
      <c r="K637" s="91" t="str">
        <f t="shared" si="118"/>
        <v>pdf</v>
      </c>
      <c r="L637" s="2" t="s">
        <v>2409</v>
      </c>
      <c r="M637" s="91" t="str">
        <f t="shared" si="119"/>
        <v>pdf</v>
      </c>
      <c r="N637" s="2" t="s">
        <v>107</v>
      </c>
      <c r="O637" s="39" t="s">
        <v>108</v>
      </c>
      <c r="P637" s="13" t="str">
        <f t="shared" si="124"/>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5"/>
        <v>Folder</v>
      </c>
      <c r="AO637" s="15">
        <v>0</v>
      </c>
      <c r="AQ637" s="54" t="s">
        <v>108</v>
      </c>
      <c r="AR637" s="50" t="str">
        <f t="shared" ref="AR637:AR659" si="186">A637&amp;"."&amp;B637</f>
        <v>G996.009</v>
      </c>
      <c r="AS637" s="50" t="str">
        <f t="shared" ref="AS637:AS659" si="187">A637&amp;"_"&amp;C637</f>
        <v>G996_RT</v>
      </c>
      <c r="AT637" s="54" t="s">
        <v>2410</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8">G637</f>
        <v>30 kw-24 krpm</v>
      </c>
      <c r="BF637" s="12" t="str">
        <f t="shared" ref="BF637:BF659" si="189">I637</f>
        <v>HSK-A 63</v>
      </c>
      <c r="BG637" s="103" t="s">
        <v>2375</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2396</v>
      </c>
      <c r="CP637" s="64" t="str">
        <f>TabelladatiSinottico[[#This Row],[Serial_Number]]</f>
        <v>G996.009</v>
      </c>
      <c r="CQ637" s="50" t="str">
        <f>TabelladatiSinottico[[#This Row],[Customer]]</f>
        <v>DUE G.STAMPI S.n.c. (3BL S.r.l.)</v>
      </c>
      <c r="CR637" s="54">
        <f t="shared" si="120"/>
        <v>636</v>
      </c>
      <c r="CS637" s="64" t="s">
        <v>108</v>
      </c>
    </row>
    <row r="638" spans="1:97" ht="18" customHeight="1" x14ac:dyDescent="0.25">
      <c r="A638" s="1" t="s">
        <v>2370</v>
      </c>
      <c r="B638" s="139" t="s">
        <v>200</v>
      </c>
      <c r="C638" s="7" t="s">
        <v>2411</v>
      </c>
      <c r="D638" t="s">
        <v>2412</v>
      </c>
      <c r="E638" s="2">
        <v>2005</v>
      </c>
      <c r="F638" s="2" t="s">
        <v>2411</v>
      </c>
      <c r="G638" s="2" t="s">
        <v>576</v>
      </c>
      <c r="H638" s="2" t="s">
        <v>103</v>
      </c>
      <c r="I638" s="2" t="s">
        <v>104</v>
      </c>
      <c r="J638" s="2" t="s">
        <v>2413</v>
      </c>
      <c r="K638" s="91" t="str">
        <f t="shared" si="118"/>
        <v>pdf</v>
      </c>
      <c r="L638" s="2" t="s">
        <v>2409</v>
      </c>
      <c r="M638" s="91" t="str">
        <f t="shared" si="119"/>
        <v>pdf</v>
      </c>
      <c r="N638" s="2" t="s">
        <v>107</v>
      </c>
      <c r="O638" s="39" t="s">
        <v>108</v>
      </c>
      <c r="P638" s="13" t="str">
        <f t="shared" si="124"/>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5"/>
        <v>Folder</v>
      </c>
      <c r="AO638" s="15">
        <v>0</v>
      </c>
      <c r="AQ638" s="54" t="s">
        <v>108</v>
      </c>
      <c r="AR638" s="50" t="str">
        <f t="shared" si="186"/>
        <v>G996.010</v>
      </c>
      <c r="AS638" s="50" t="str">
        <f t="shared" si="187"/>
        <v>G996_BSH</v>
      </c>
      <c r="AT638" s="54" t="s">
        <v>110</v>
      </c>
      <c r="AU638" s="12" t="s">
        <v>110</v>
      </c>
      <c r="AV638" s="12" t="s">
        <v>110</v>
      </c>
      <c r="AW638" s="54" t="s">
        <v>108</v>
      </c>
      <c r="AX638" s="50" t="s">
        <v>108</v>
      </c>
      <c r="AY638" s="50" t="s">
        <v>110</v>
      </c>
      <c r="AZ638" s="54" t="s">
        <v>108</v>
      </c>
      <c r="BA638" s="115" t="s">
        <v>2414</v>
      </c>
      <c r="BB638" s="115" t="s">
        <v>194</v>
      </c>
      <c r="BC638" s="12" t="str">
        <f t="shared" si="150"/>
        <v>BSH</v>
      </c>
      <c r="BD638" s="54" t="s">
        <v>108</v>
      </c>
      <c r="BE638" s="12" t="str">
        <f t="shared" si="188"/>
        <v>55 kw-24 krpm</v>
      </c>
      <c r="BF638" s="12" t="str">
        <f t="shared" si="189"/>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2415</v>
      </c>
      <c r="CP638" s="64" t="str">
        <f>TabelladatiSinottico[[#This Row],[Serial_Number]]</f>
        <v>G996.010</v>
      </c>
      <c r="CQ638" s="50" t="str">
        <f>TabelladatiSinottico[[#This Row],[Customer]]</f>
        <v>G.L.M.</v>
      </c>
      <c r="CR638" s="54">
        <f t="shared" si="120"/>
        <v>637</v>
      </c>
      <c r="CS638" s="64" t="s">
        <v>108</v>
      </c>
    </row>
    <row r="639" spans="1:97" ht="17.25" customHeight="1" x14ac:dyDescent="0.25">
      <c r="A639" s="1" t="s">
        <v>2370</v>
      </c>
      <c r="B639" s="139" t="s">
        <v>210</v>
      </c>
      <c r="C639" s="7" t="s">
        <v>659</v>
      </c>
      <c r="D639" t="s">
        <v>1465</v>
      </c>
      <c r="E639" s="2">
        <v>2005</v>
      </c>
      <c r="F639" s="2" t="s">
        <v>653</v>
      </c>
      <c r="G639" s="2" t="s">
        <v>1298</v>
      </c>
      <c r="H639" s="2" t="s">
        <v>103</v>
      </c>
      <c r="I639" s="2" t="s">
        <v>104</v>
      </c>
      <c r="J639" s="2" t="s">
        <v>2416</v>
      </c>
      <c r="K639" s="91" t="str">
        <f t="shared" si="118"/>
        <v>pdf</v>
      </c>
      <c r="L639" s="2" t="s">
        <v>2409</v>
      </c>
      <c r="M639" s="91" t="str">
        <f t="shared" si="119"/>
        <v>pdf</v>
      </c>
      <c r="N639" s="2" t="s">
        <v>107</v>
      </c>
      <c r="O639" s="39" t="s">
        <v>108</v>
      </c>
      <c r="P639" s="13" t="str">
        <f t="shared" si="124"/>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5"/>
        <v>Folder</v>
      </c>
      <c r="AO639" s="15">
        <v>0</v>
      </c>
      <c r="AQ639" s="54" t="s">
        <v>108</v>
      </c>
      <c r="AR639" s="50" t="str">
        <f t="shared" si="186"/>
        <v>G996.011</v>
      </c>
      <c r="AS639" s="50" t="str">
        <f t="shared" si="187"/>
        <v>G996_3A</v>
      </c>
      <c r="AT639" s="54" t="s">
        <v>110</v>
      </c>
      <c r="AU639" s="12" t="s">
        <v>110</v>
      </c>
      <c r="AV639" s="12" t="s">
        <v>110</v>
      </c>
      <c r="AW639" s="54" t="s">
        <v>108</v>
      </c>
      <c r="AX639" s="50" t="s">
        <v>226</v>
      </c>
      <c r="AY639" s="50" t="s">
        <v>110</v>
      </c>
      <c r="AZ639" s="54" t="s">
        <v>108</v>
      </c>
      <c r="BA639" s="115" t="s">
        <v>1573</v>
      </c>
      <c r="BB639" s="115" t="s">
        <v>114</v>
      </c>
      <c r="BC639" s="12" t="str">
        <f t="shared" si="150"/>
        <v>M3A</v>
      </c>
      <c r="BD639" s="54" t="s">
        <v>108</v>
      </c>
      <c r="BE639" s="12" t="str">
        <f t="shared" si="188"/>
        <v>30 kw-24 krpm</v>
      </c>
      <c r="BF639" s="12" t="str">
        <f t="shared" si="189"/>
        <v>HSK-A 63</v>
      </c>
      <c r="BG639" s="103" t="s">
        <v>2375</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2386</v>
      </c>
      <c r="CP639" s="64" t="str">
        <f>TabelladatiSinottico[[#This Row],[Serial_Number]]</f>
        <v>G996.011</v>
      </c>
      <c r="CQ639" s="50" t="str">
        <f>TabelladatiSinottico[[#This Row],[Customer]]</f>
        <v>AURRENAK S. Coop.</v>
      </c>
      <c r="CR639" s="54">
        <f t="shared" si="120"/>
        <v>638</v>
      </c>
      <c r="CS639" s="64" t="s">
        <v>108</v>
      </c>
    </row>
    <row r="640" spans="1:97" ht="17.25" customHeight="1" x14ac:dyDescent="0.25">
      <c r="A640" s="1" t="s">
        <v>2370</v>
      </c>
      <c r="B640" s="139" t="s">
        <v>222</v>
      </c>
      <c r="C640" s="7" t="s">
        <v>2417</v>
      </c>
      <c r="D640" t="s">
        <v>1544</v>
      </c>
      <c r="E640" s="2">
        <v>2005</v>
      </c>
      <c r="F640" s="2" t="s">
        <v>653</v>
      </c>
      <c r="G640" s="2" t="s">
        <v>1298</v>
      </c>
      <c r="H640" s="2" t="s">
        <v>103</v>
      </c>
      <c r="I640" s="2" t="s">
        <v>104</v>
      </c>
      <c r="J640" s="2" t="s">
        <v>2418</v>
      </c>
      <c r="K640" s="91" t="str">
        <f t="shared" si="118"/>
        <v>pdf</v>
      </c>
      <c r="L640" s="2" t="s">
        <v>2409</v>
      </c>
      <c r="M640" s="91" t="str">
        <f t="shared" si="119"/>
        <v>pdf</v>
      </c>
      <c r="N640" s="2" t="s">
        <v>107</v>
      </c>
      <c r="O640" s="39" t="s">
        <v>108</v>
      </c>
      <c r="P640" s="13" t="str">
        <f t="shared" si="124"/>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5"/>
        <v>Folder</v>
      </c>
      <c r="AO640" s="15">
        <v>0</v>
      </c>
      <c r="AQ640" s="54" t="s">
        <v>108</v>
      </c>
      <c r="AR640" s="50" t="str">
        <f t="shared" si="186"/>
        <v>G996.012</v>
      </c>
      <c r="AS640" s="50" t="str">
        <f t="shared" si="187"/>
        <v xml:space="preserve">G996_RT </v>
      </c>
      <c r="AT640" s="54" t="s">
        <v>2410</v>
      </c>
      <c r="AU640" s="12" t="s">
        <v>110</v>
      </c>
      <c r="AV640" s="12" t="s">
        <v>110</v>
      </c>
      <c r="AW640" s="54" t="s">
        <v>108</v>
      </c>
      <c r="AX640" s="50" t="s">
        <v>155</v>
      </c>
      <c r="AY640" s="50" t="s">
        <v>110</v>
      </c>
      <c r="AZ640" s="54" t="s">
        <v>108</v>
      </c>
      <c r="BA640" s="115" t="s">
        <v>1547</v>
      </c>
      <c r="BB640" s="115" t="s">
        <v>1548</v>
      </c>
      <c r="BC640" s="12" t="str">
        <f t="shared" si="150"/>
        <v>M3A</v>
      </c>
      <c r="BD640" s="54" t="s">
        <v>108</v>
      </c>
      <c r="BE640" s="12" t="str">
        <f t="shared" si="188"/>
        <v>30 kw-24 krpm</v>
      </c>
      <c r="BF640" s="12" t="str">
        <f t="shared" si="189"/>
        <v>HSK-A 63</v>
      </c>
      <c r="BG640" s="103" t="s">
        <v>2375</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2396</v>
      </c>
      <c r="CP640" s="64" t="str">
        <f>TabelladatiSinottico[[#This Row],[Serial_Number]]</f>
        <v>G996.012</v>
      </c>
      <c r="CQ640" s="50" t="str">
        <f>TabelladatiSinottico[[#This Row],[Customer]]</f>
        <v>MARANGONI MECCANICA S.p.A.</v>
      </c>
      <c r="CR640" s="54">
        <f t="shared" si="120"/>
        <v>639</v>
      </c>
      <c r="CS640" s="64" t="s">
        <v>108</v>
      </c>
    </row>
    <row r="641" spans="1:97" ht="17.25" customHeight="1" x14ac:dyDescent="0.25">
      <c r="A641" s="1" t="s">
        <v>2370</v>
      </c>
      <c r="B641" s="139" t="s">
        <v>227</v>
      </c>
      <c r="C641" s="7" t="s">
        <v>659</v>
      </c>
      <c r="D641" t="s">
        <v>2419</v>
      </c>
      <c r="E641" s="2">
        <v>2005</v>
      </c>
      <c r="F641" s="2" t="s">
        <v>653</v>
      </c>
      <c r="G641" s="2" t="s">
        <v>1298</v>
      </c>
      <c r="H641" s="2" t="s">
        <v>103</v>
      </c>
      <c r="I641" s="2" t="s">
        <v>104</v>
      </c>
      <c r="J641" s="2" t="s">
        <v>2420</v>
      </c>
      <c r="K641" s="91" t="str">
        <f t="shared" si="118"/>
        <v>pdf</v>
      </c>
      <c r="L641" s="2" t="s">
        <v>2409</v>
      </c>
      <c r="M641" s="91" t="str">
        <f t="shared" si="119"/>
        <v>pdf</v>
      </c>
      <c r="N641" s="2" t="s">
        <v>107</v>
      </c>
      <c r="O641" s="39" t="s">
        <v>108</v>
      </c>
      <c r="P641" s="13" t="str">
        <f t="shared" si="124"/>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5"/>
        <v>Folder</v>
      </c>
      <c r="AO641" s="15">
        <v>0</v>
      </c>
      <c r="AQ641" s="54" t="s">
        <v>108</v>
      </c>
      <c r="AR641" s="50" t="str">
        <f t="shared" si="186"/>
        <v>G996.013</v>
      </c>
      <c r="AS641" s="50" t="str">
        <f t="shared" si="187"/>
        <v>G996_3A</v>
      </c>
      <c r="AT641" s="54" t="s">
        <v>110</v>
      </c>
      <c r="AU641" s="12" t="s">
        <v>110</v>
      </c>
      <c r="AV641" s="12" t="s">
        <v>110</v>
      </c>
      <c r="AW641" s="54" t="s">
        <v>108</v>
      </c>
      <c r="AX641" s="50" t="s">
        <v>155</v>
      </c>
      <c r="AY641" s="50" t="s">
        <v>110</v>
      </c>
      <c r="AZ641" s="54" t="s">
        <v>108</v>
      </c>
      <c r="BA641" s="115" t="s">
        <v>2421</v>
      </c>
      <c r="BB641" s="115" t="s">
        <v>114</v>
      </c>
      <c r="BC641" s="12" t="str">
        <f t="shared" si="150"/>
        <v>M3A</v>
      </c>
      <c r="BD641" s="54" t="s">
        <v>108</v>
      </c>
      <c r="BE641" s="12" t="str">
        <f t="shared" si="188"/>
        <v>30 kw-24 krpm</v>
      </c>
      <c r="BF641" s="12" t="str">
        <f t="shared" si="189"/>
        <v>HSK-A 63</v>
      </c>
      <c r="BG641" s="103" t="s">
        <v>2375</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2386</v>
      </c>
      <c r="CP641" s="64" t="str">
        <f>TabelladatiSinottico[[#This Row],[Serial_Number]]</f>
        <v>G996.013</v>
      </c>
      <c r="CQ641" s="50" t="str">
        <f>TabelladatiSinottico[[#This Row],[Customer]]</f>
        <v>FORGEX RAGUET</v>
      </c>
      <c r="CR641" s="54">
        <f t="shared" si="120"/>
        <v>640</v>
      </c>
      <c r="CS641" s="64" t="s">
        <v>108</v>
      </c>
    </row>
    <row r="642" spans="1:97" ht="17.25" customHeight="1" x14ac:dyDescent="0.25">
      <c r="A642" s="1" t="s">
        <v>2370</v>
      </c>
      <c r="B642" s="139" t="s">
        <v>228</v>
      </c>
      <c r="C642" s="7" t="s">
        <v>2371</v>
      </c>
      <c r="D642" t="s">
        <v>2422</v>
      </c>
      <c r="E642" s="2">
        <v>2005</v>
      </c>
      <c r="F642" s="2" t="s">
        <v>653</v>
      </c>
      <c r="G642" s="2" t="s">
        <v>1298</v>
      </c>
      <c r="H642" s="2" t="s">
        <v>103</v>
      </c>
      <c r="I642" s="2" t="s">
        <v>104</v>
      </c>
      <c r="J642" s="2" t="s">
        <v>2423</v>
      </c>
      <c r="K642" s="91" t="s">
        <v>2424</v>
      </c>
      <c r="L642" s="2" t="s">
        <v>2409</v>
      </c>
      <c r="M642" s="91" t="s">
        <v>2424</v>
      </c>
      <c r="N642" s="2" t="s">
        <v>107</v>
      </c>
      <c r="O642" s="39" t="s">
        <v>108</v>
      </c>
      <c r="P642" s="13" t="s">
        <v>2425</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
        <v>175</v>
      </c>
      <c r="AN642" s="14" t="s">
        <v>2425</v>
      </c>
      <c r="AO642" s="15" t="s">
        <v>175</v>
      </c>
      <c r="AQ642" s="54"/>
      <c r="AR642" s="50" t="str">
        <f t="shared" si="186"/>
        <v>G996.014</v>
      </c>
      <c r="AS642" s="50" t="str">
        <f t="shared" si="187"/>
        <v>G996_RT</v>
      </c>
      <c r="AT642" s="54" t="s">
        <v>2379</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8"/>
        <v>30 kw-24 krpm</v>
      </c>
      <c r="BF642" s="12" t="str">
        <f t="shared" si="189"/>
        <v>HSK-A 63</v>
      </c>
      <c r="BG642" s="103" t="s">
        <v>2375</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2396</v>
      </c>
      <c r="CP642" s="64" t="str">
        <f>TabelladatiSinottico[[#This Row],[Serial_Number]]</f>
        <v>G996.014</v>
      </c>
      <c r="CQ642" s="50" t="str">
        <f>TabelladatiSinottico[[#This Row],[Customer]]</f>
        <v>ALRON – Unipessoal, Lda.</v>
      </c>
      <c r="CR642" s="54">
        <f t="shared" si="120"/>
        <v>641</v>
      </c>
      <c r="CS642" s="64" t="s">
        <v>108</v>
      </c>
    </row>
    <row r="643" spans="1:97" ht="17.25" customHeight="1" x14ac:dyDescent="0.25">
      <c r="A643" s="1" t="s">
        <v>2370</v>
      </c>
      <c r="B643" s="139" t="s">
        <v>229</v>
      </c>
      <c r="C643" s="7" t="s">
        <v>2371</v>
      </c>
      <c r="D643" t="s">
        <v>2376</v>
      </c>
      <c r="E643" s="2">
        <v>2005</v>
      </c>
      <c r="F643" s="2" t="s">
        <v>653</v>
      </c>
      <c r="G643" s="2" t="s">
        <v>1298</v>
      </c>
      <c r="H643" s="2" t="s">
        <v>103</v>
      </c>
      <c r="I643" s="2" t="s">
        <v>104</v>
      </c>
      <c r="J643" s="2" t="s">
        <v>2426</v>
      </c>
      <c r="K643" s="91" t="s">
        <v>2424</v>
      </c>
      <c r="L643" s="2" t="s">
        <v>2409</v>
      </c>
      <c r="M643" s="91" t="s">
        <v>2424</v>
      </c>
      <c r="N643" s="2" t="s">
        <v>107</v>
      </c>
      <c r="O643" s="39" t="s">
        <v>108</v>
      </c>
      <c r="P643" s="13" t="s">
        <v>2425</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
        <v>175</v>
      </c>
      <c r="AN643" s="14" t="s">
        <v>2425</v>
      </c>
      <c r="AO643" s="15" t="s">
        <v>175</v>
      </c>
      <c r="AQ643" s="54" t="s">
        <v>108</v>
      </c>
      <c r="AR643" s="50" t="str">
        <f t="shared" si="186"/>
        <v>G996.015</v>
      </c>
      <c r="AS643" s="50" t="str">
        <f t="shared" si="187"/>
        <v>G996_RT</v>
      </c>
      <c r="AT643" s="54" t="s">
        <v>2374</v>
      </c>
      <c r="AU643" s="12" t="s">
        <v>110</v>
      </c>
      <c r="AV643" s="12" t="s">
        <v>110</v>
      </c>
      <c r="AW643" s="54" t="s">
        <v>108</v>
      </c>
      <c r="AX643" s="50" t="s">
        <v>108</v>
      </c>
      <c r="AY643" s="50" t="s">
        <v>110</v>
      </c>
      <c r="AZ643" s="54" t="s">
        <v>108</v>
      </c>
      <c r="BA643" s="115" t="s">
        <v>2427</v>
      </c>
      <c r="BB643" s="115" t="s">
        <v>114</v>
      </c>
      <c r="BC643" s="12" t="str">
        <f t="shared" si="150"/>
        <v>M3A</v>
      </c>
      <c r="BD643" s="54" t="s">
        <v>108</v>
      </c>
      <c r="BE643" s="12" t="str">
        <f t="shared" si="188"/>
        <v>30 kw-24 krpm</v>
      </c>
      <c r="BF643" s="12" t="str">
        <f t="shared" si="189"/>
        <v>HSK-A 63</v>
      </c>
      <c r="BG643" s="103" t="s">
        <v>2375</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2396</v>
      </c>
      <c r="CP643" s="64" t="str">
        <f>TabelladatiSinottico[[#This Row],[Serial_Number]]</f>
        <v>G996.015</v>
      </c>
      <c r="CQ643" s="50" t="str">
        <f>TabelladatiSinottico[[#This Row],[Customer]]</f>
        <v>RONAL AG</v>
      </c>
      <c r="CR643" s="54">
        <f t="shared" ref="CR643:CR706" si="190">CR642+1</f>
        <v>642</v>
      </c>
      <c r="CS643" s="64" t="s">
        <v>108</v>
      </c>
    </row>
    <row r="644" spans="1:97" ht="17.25" customHeight="1" x14ac:dyDescent="0.25">
      <c r="A644" s="1" t="s">
        <v>2370</v>
      </c>
      <c r="B644" s="139" t="s">
        <v>230</v>
      </c>
      <c r="C644" s="7" t="s">
        <v>2371</v>
      </c>
      <c r="D644" t="s">
        <v>1636</v>
      </c>
      <c r="E644" s="2">
        <v>2005</v>
      </c>
      <c r="F644" s="2" t="s">
        <v>653</v>
      </c>
      <c r="G644" s="2" t="s">
        <v>1298</v>
      </c>
      <c r="H644" s="2" t="s">
        <v>103</v>
      </c>
      <c r="I644" s="2" t="s">
        <v>104</v>
      </c>
      <c r="J644" s="2" t="s">
        <v>2428</v>
      </c>
      <c r="K644" s="91" t="s">
        <v>2424</v>
      </c>
      <c r="L644" s="2" t="s">
        <v>2409</v>
      </c>
      <c r="M644" s="91" t="s">
        <v>2424</v>
      </c>
      <c r="N644" s="2" t="s">
        <v>107</v>
      </c>
      <c r="O644" s="39" t="s">
        <v>108</v>
      </c>
      <c r="P644" s="13" t="s">
        <v>2425</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
        <v>175</v>
      </c>
      <c r="AN644" s="14" t="s">
        <v>2425</v>
      </c>
      <c r="AO644" s="15" t="s">
        <v>175</v>
      </c>
      <c r="AQ644" s="54" t="s">
        <v>108</v>
      </c>
      <c r="AR644" s="50" t="str">
        <f t="shared" si="186"/>
        <v>G996.016</v>
      </c>
      <c r="AS644" s="50" t="str">
        <f t="shared" si="187"/>
        <v>G996_RT</v>
      </c>
      <c r="AT644" s="54" t="s">
        <v>2410</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8"/>
        <v>30 kw-24 krpm</v>
      </c>
      <c r="BF644" s="12" t="str">
        <f t="shared" si="189"/>
        <v>HSK-A 63</v>
      </c>
      <c r="BG644" s="103" t="s">
        <v>2375</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2396</v>
      </c>
      <c r="CP644" s="64" t="str">
        <f>TabelladatiSinottico[[#This Row],[Serial_Number]]</f>
        <v>G996.016</v>
      </c>
      <c r="CQ644" s="50" t="str">
        <f>TabelladatiSinottico[[#This Row],[Customer]]</f>
        <v>HS DIE &amp; ENGINEERING CO.</v>
      </c>
      <c r="CR644" s="54">
        <f t="shared" si="190"/>
        <v>643</v>
      </c>
      <c r="CS644" s="64" t="s">
        <v>108</v>
      </c>
    </row>
    <row r="645" spans="1:97" ht="17.25" customHeight="1" x14ac:dyDescent="0.25">
      <c r="A645" s="1" t="s">
        <v>2370</v>
      </c>
      <c r="B645" s="139" t="s">
        <v>231</v>
      </c>
      <c r="C645" s="7" t="s">
        <v>2371</v>
      </c>
      <c r="D645" t="s">
        <v>2429</v>
      </c>
      <c r="E645" s="2">
        <v>2006</v>
      </c>
      <c r="F645" s="2" t="s">
        <v>653</v>
      </c>
      <c r="G645" s="2" t="s">
        <v>1298</v>
      </c>
      <c r="H645" s="2" t="s">
        <v>103</v>
      </c>
      <c r="I645" s="2" t="s">
        <v>104</v>
      </c>
      <c r="J645" s="2" t="s">
        <v>2430</v>
      </c>
      <c r="K645" s="91" t="s">
        <v>2424</v>
      </c>
      <c r="L645" s="2" t="s">
        <v>2409</v>
      </c>
      <c r="M645" s="91" t="s">
        <v>2424</v>
      </c>
      <c r="N645" s="2" t="s">
        <v>107</v>
      </c>
      <c r="O645" s="39" t="s">
        <v>108</v>
      </c>
      <c r="P645" s="13" t="s">
        <v>2425</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2378</v>
      </c>
      <c r="AD645" s="47" t="s">
        <v>108</v>
      </c>
      <c r="AE645" s="12" t="s">
        <v>108</v>
      </c>
      <c r="AF645" s="102" t="s">
        <v>108</v>
      </c>
      <c r="AG645" s="102" t="s">
        <v>108</v>
      </c>
      <c r="AH645" s="102" t="s">
        <v>108</v>
      </c>
      <c r="AI645" s="102" t="s">
        <v>108</v>
      </c>
      <c r="AJ645" s="102" t="s">
        <v>108</v>
      </c>
      <c r="AK645" s="93" t="s">
        <v>108</v>
      </c>
      <c r="AL645" s="12" t="s">
        <v>108</v>
      </c>
      <c r="AM645" s="12" t="s">
        <v>175</v>
      </c>
      <c r="AN645" s="14" t="s">
        <v>2425</v>
      </c>
      <c r="AO645" s="15" t="s">
        <v>175</v>
      </c>
      <c r="AQ645" s="54" t="s">
        <v>108</v>
      </c>
      <c r="AR645" s="50" t="str">
        <f t="shared" si="186"/>
        <v>G996.017</v>
      </c>
      <c r="AS645" s="50" t="str">
        <f t="shared" si="187"/>
        <v>G996_RT</v>
      </c>
      <c r="AT645" s="54" t="s">
        <v>2374</v>
      </c>
      <c r="AU645" s="12" t="s">
        <v>110</v>
      </c>
      <c r="AV645" s="12" t="s">
        <v>110</v>
      </c>
      <c r="AW645" s="54" t="s">
        <v>108</v>
      </c>
      <c r="AX645" s="50" t="s">
        <v>108</v>
      </c>
      <c r="AY645" s="50" t="s">
        <v>110</v>
      </c>
      <c r="AZ645" s="54" t="s">
        <v>108</v>
      </c>
      <c r="BA645" s="115" t="s">
        <v>2427</v>
      </c>
      <c r="BB645" s="115" t="s">
        <v>114</v>
      </c>
      <c r="BC645" s="12" t="str">
        <f t="shared" si="150"/>
        <v>M3A</v>
      </c>
      <c r="BD645" s="54" t="s">
        <v>108</v>
      </c>
      <c r="BE645" s="12" t="str">
        <f t="shared" si="188"/>
        <v>30 kw-24 krpm</v>
      </c>
      <c r="BF645" s="12" t="str">
        <f t="shared" si="189"/>
        <v>HSK-A 63</v>
      </c>
      <c r="BG645" s="103" t="s">
        <v>2375</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2396</v>
      </c>
      <c r="CP645" s="64" t="str">
        <f>TabelladatiSinottico[[#This Row],[Serial_Number]]</f>
        <v>G996.017</v>
      </c>
      <c r="CQ645" s="50" t="str">
        <f>TabelladatiSinottico[[#This Row],[Customer]]</f>
        <v>RONAL CR S.r.o.</v>
      </c>
      <c r="CR645" s="54">
        <f t="shared" si="190"/>
        <v>644</v>
      </c>
      <c r="CS645" s="64" t="s">
        <v>108</v>
      </c>
    </row>
    <row r="646" spans="1:97" ht="17.25" customHeight="1" x14ac:dyDescent="0.25">
      <c r="A646" s="1" t="s">
        <v>2370</v>
      </c>
      <c r="B646" s="139" t="s">
        <v>232</v>
      </c>
      <c r="C646" s="7" t="s">
        <v>659</v>
      </c>
      <c r="D646" t="s">
        <v>2431</v>
      </c>
      <c r="E646" s="2">
        <v>2005</v>
      </c>
      <c r="F646" s="2" t="s">
        <v>653</v>
      </c>
      <c r="G646" s="2" t="s">
        <v>1298</v>
      </c>
      <c r="H646" s="2" t="s">
        <v>103</v>
      </c>
      <c r="I646" s="2" t="s">
        <v>104</v>
      </c>
      <c r="J646" s="2" t="s">
        <v>2432</v>
      </c>
      <c r="K646" s="91" t="s">
        <v>2424</v>
      </c>
      <c r="L646" s="2" t="s">
        <v>2409</v>
      </c>
      <c r="M646" s="91" t="s">
        <v>2424</v>
      </c>
      <c r="N646" s="2" t="s">
        <v>107</v>
      </c>
      <c r="O646" s="39" t="s">
        <v>108</v>
      </c>
      <c r="P646" s="13" t="s">
        <v>2425</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
        <v>175</v>
      </c>
      <c r="AN646" s="14" t="s">
        <v>2425</v>
      </c>
      <c r="AO646" s="15" t="s">
        <v>175</v>
      </c>
      <c r="AQ646" s="54" t="s">
        <v>108</v>
      </c>
      <c r="AR646" s="50" t="str">
        <f t="shared" si="186"/>
        <v>G996.018</v>
      </c>
      <c r="AS646" s="50" t="str">
        <f t="shared" si="187"/>
        <v>G996_3A</v>
      </c>
      <c r="AT646" s="54" t="s">
        <v>110</v>
      </c>
      <c r="AU646" s="12" t="s">
        <v>110</v>
      </c>
      <c r="AV646" s="12" t="s">
        <v>110</v>
      </c>
      <c r="AW646" s="54" t="s">
        <v>108</v>
      </c>
      <c r="AX646" s="50" t="s">
        <v>155</v>
      </c>
      <c r="AY646" s="50" t="s">
        <v>110</v>
      </c>
      <c r="AZ646" s="54" t="s">
        <v>108</v>
      </c>
      <c r="BA646" s="115" t="s">
        <v>2433</v>
      </c>
      <c r="BB646" s="115" t="s">
        <v>194</v>
      </c>
      <c r="BC646" s="12" t="str">
        <f t="shared" si="150"/>
        <v>M3A</v>
      </c>
      <c r="BD646" s="54" t="s">
        <v>108</v>
      </c>
      <c r="BE646" s="12" t="str">
        <f t="shared" si="188"/>
        <v>30 kw-24 krpm</v>
      </c>
      <c r="BF646" s="12" t="str">
        <f t="shared" si="189"/>
        <v>HSK-A 63</v>
      </c>
      <c r="BG646" s="103" t="s">
        <v>2375</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2386</v>
      </c>
      <c r="CP646" s="64" t="str">
        <f>TabelladatiSinottico[[#This Row],[Serial_Number]]</f>
        <v>G996.018</v>
      </c>
      <c r="CQ646" s="50" t="str">
        <f>TabelladatiSinottico[[#This Row],[Customer]]</f>
        <v>COMPES S.p.A.</v>
      </c>
      <c r="CR646" s="54">
        <f t="shared" si="190"/>
        <v>645</v>
      </c>
      <c r="CS646" s="64" t="s">
        <v>108</v>
      </c>
    </row>
    <row r="647" spans="1:97" ht="17.25" customHeight="1" x14ac:dyDescent="0.25">
      <c r="A647" s="1" t="s">
        <v>2370</v>
      </c>
      <c r="B647" s="139" t="s">
        <v>233</v>
      </c>
      <c r="C647" s="7" t="s">
        <v>2411</v>
      </c>
      <c r="D647" t="s">
        <v>1033</v>
      </c>
      <c r="E647" s="2">
        <v>2006</v>
      </c>
      <c r="F647" s="2" t="s">
        <v>2411</v>
      </c>
      <c r="G647" s="2" t="s">
        <v>576</v>
      </c>
      <c r="H647" s="2" t="s">
        <v>103</v>
      </c>
      <c r="I647" s="2" t="s">
        <v>104</v>
      </c>
      <c r="J647" s="2" t="s">
        <v>2434</v>
      </c>
      <c r="K647" s="91" t="s">
        <v>2424</v>
      </c>
      <c r="L647" s="2" t="s">
        <v>2409</v>
      </c>
      <c r="M647" s="91" t="s">
        <v>2424</v>
      </c>
      <c r="N647" s="2" t="s">
        <v>107</v>
      </c>
      <c r="O647" s="39" t="s">
        <v>108</v>
      </c>
      <c r="P647" s="13" t="s">
        <v>2425</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
        <v>175</v>
      </c>
      <c r="AN647" s="14" t="s">
        <v>2425</v>
      </c>
      <c r="AO647" s="15" t="s">
        <v>175</v>
      </c>
      <c r="AQ647" s="54" t="s">
        <v>108</v>
      </c>
      <c r="AR647" s="50" t="str">
        <f t="shared" si="186"/>
        <v>G996.019</v>
      </c>
      <c r="AS647" s="50" t="str">
        <f t="shared" si="187"/>
        <v>G996_BSH</v>
      </c>
      <c r="AT647" s="54" t="s">
        <v>110</v>
      </c>
      <c r="AU647" s="12" t="s">
        <v>110</v>
      </c>
      <c r="AV647" s="12" t="s">
        <v>110</v>
      </c>
      <c r="AW647" s="54" t="s">
        <v>108</v>
      </c>
      <c r="AX647" s="50" t="s">
        <v>155</v>
      </c>
      <c r="AY647" s="50" t="s">
        <v>110</v>
      </c>
      <c r="AZ647" s="54" t="s">
        <v>108</v>
      </c>
      <c r="BA647" s="115" t="s">
        <v>2435</v>
      </c>
      <c r="BB647" s="115" t="s">
        <v>114</v>
      </c>
      <c r="BC647" s="12" t="str">
        <f t="shared" si="150"/>
        <v>BSH</v>
      </c>
      <c r="BD647" s="54" t="s">
        <v>108</v>
      </c>
      <c r="BE647" s="12" t="str">
        <f t="shared" si="188"/>
        <v>55 kw-24 krpm</v>
      </c>
      <c r="BF647" s="12" t="str">
        <f t="shared" si="189"/>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2415</v>
      </c>
      <c r="CP647" s="64" t="str">
        <f>TabelladatiSinottico[[#This Row],[Serial_Number]]</f>
        <v>G996.019</v>
      </c>
      <c r="CQ647" s="50" t="str">
        <f>TabelladatiSinottico[[#This Row],[Customer]]</f>
        <v>MODELARNA LIAZ</v>
      </c>
      <c r="CR647" s="54">
        <f t="shared" si="190"/>
        <v>646</v>
      </c>
      <c r="CS647" s="64" t="s">
        <v>108</v>
      </c>
    </row>
    <row r="648" spans="1:97" ht="17.25" customHeight="1" x14ac:dyDescent="0.25">
      <c r="A648" s="1" t="s">
        <v>2370</v>
      </c>
      <c r="B648" s="139" t="s">
        <v>242</v>
      </c>
      <c r="C648" s="7" t="s">
        <v>2371</v>
      </c>
      <c r="D648" t="s">
        <v>2436</v>
      </c>
      <c r="E648" s="2">
        <v>2006</v>
      </c>
      <c r="F648" s="2" t="s">
        <v>653</v>
      </c>
      <c r="G648" s="2" t="s">
        <v>2437</v>
      </c>
      <c r="H648" s="2" t="s">
        <v>103</v>
      </c>
      <c r="I648" s="2" t="s">
        <v>2438</v>
      </c>
      <c r="J648" s="2" t="s">
        <v>2439</v>
      </c>
      <c r="K648" s="91" t="s">
        <v>2424</v>
      </c>
      <c r="L648" s="2" t="s">
        <v>2409</v>
      </c>
      <c r="M648" s="91" t="s">
        <v>2424</v>
      </c>
      <c r="N648" s="2" t="s">
        <v>107</v>
      </c>
      <c r="O648" s="39" t="s">
        <v>108</v>
      </c>
      <c r="P648" s="13" t="s">
        <v>2425</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
        <v>175</v>
      </c>
      <c r="AN648" s="14" t="s">
        <v>2425</v>
      </c>
      <c r="AO648" s="15" t="s">
        <v>175</v>
      </c>
      <c r="AQ648" s="54" t="s">
        <v>108</v>
      </c>
      <c r="AR648" s="50" t="str">
        <f t="shared" si="186"/>
        <v>G996.020</v>
      </c>
      <c r="AS648" s="50" t="str">
        <f t="shared" si="187"/>
        <v>G996_RT</v>
      </c>
      <c r="AT648" s="54" t="s">
        <v>2374</v>
      </c>
      <c r="AU648" s="12" t="s">
        <v>110</v>
      </c>
      <c r="AV648" s="12" t="s">
        <v>110</v>
      </c>
      <c r="AW648" s="54" t="s">
        <v>108</v>
      </c>
      <c r="AX648" s="50" t="s">
        <v>226</v>
      </c>
      <c r="AY648" s="50" t="s">
        <v>110</v>
      </c>
      <c r="AZ648" s="54" t="s">
        <v>108</v>
      </c>
      <c r="BA648" s="115" t="s">
        <v>2440</v>
      </c>
      <c r="BB648" s="115" t="s">
        <v>194</v>
      </c>
      <c r="BC648" s="12" t="str">
        <f t="shared" si="150"/>
        <v>M3A</v>
      </c>
      <c r="BD648" s="54" t="s">
        <v>108</v>
      </c>
      <c r="BE648" s="12" t="str">
        <f t="shared" si="188"/>
        <v>19 kw-36 krpm</v>
      </c>
      <c r="BF648" s="12" t="str">
        <f t="shared" si="189"/>
        <v>HSK-E 50</v>
      </c>
      <c r="BG648" s="103" t="s">
        <v>2375</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2396</v>
      </c>
      <c r="CP648" s="64" t="str">
        <f>TabelladatiSinottico[[#This Row],[Serial_Number]]</f>
        <v>G996.020</v>
      </c>
      <c r="CQ648" s="50" t="str">
        <f>TabelladatiSinottico[[#This Row],[Customer]]</f>
        <v>SICHUAN JIUZHOU ELECTRIC GROUP</v>
      </c>
      <c r="CR648" s="54">
        <f t="shared" si="190"/>
        <v>647</v>
      </c>
      <c r="CS648" s="64" t="s">
        <v>108</v>
      </c>
    </row>
    <row r="649" spans="1:97" ht="17.25" customHeight="1" x14ac:dyDescent="0.25">
      <c r="A649" s="1" t="s">
        <v>2370</v>
      </c>
      <c r="B649" s="139" t="s">
        <v>250</v>
      </c>
      <c r="C649" s="7" t="s">
        <v>2371</v>
      </c>
      <c r="D649" t="s">
        <v>2441</v>
      </c>
      <c r="E649" s="2">
        <v>2006</v>
      </c>
      <c r="F649" s="2" t="s">
        <v>653</v>
      </c>
      <c r="G649" s="2" t="s">
        <v>1298</v>
      </c>
      <c r="H649" s="2" t="s">
        <v>103</v>
      </c>
      <c r="I649" s="2" t="s">
        <v>104</v>
      </c>
      <c r="J649" s="2" t="s">
        <v>2442</v>
      </c>
      <c r="K649" s="91" t="s">
        <v>2424</v>
      </c>
      <c r="L649" s="2" t="s">
        <v>2409</v>
      </c>
      <c r="M649" s="91" t="s">
        <v>2424</v>
      </c>
      <c r="N649" s="2" t="s">
        <v>107</v>
      </c>
      <c r="O649" s="39" t="s">
        <v>108</v>
      </c>
      <c r="P649" s="13" t="s">
        <v>2425</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
        <v>175</v>
      </c>
      <c r="AN649" s="14" t="s">
        <v>2425</v>
      </c>
      <c r="AO649" s="15" t="s">
        <v>175</v>
      </c>
      <c r="AQ649" s="54" t="s">
        <v>108</v>
      </c>
      <c r="AR649" s="50" t="str">
        <f t="shared" ref="AR649" si="191">A649&amp;"."&amp;B649</f>
        <v>G996.021</v>
      </c>
      <c r="AS649" s="50" t="str">
        <f t="shared" ref="AS649" si="192">A649&amp;"_"&amp;C649</f>
        <v>G996_RT</v>
      </c>
      <c r="AT649" s="54" t="s">
        <v>2410</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2375</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2396</v>
      </c>
      <c r="CP649" s="64" t="str">
        <f>TabelladatiSinottico[[#This Row],[Serial_Number]]</f>
        <v>G996.021</v>
      </c>
      <c r="CQ649" s="50" t="str">
        <f>TabelladatiSinottico[[#This Row],[Customer]]</f>
        <v>KRIEGER CRAFTSMEN INC.</v>
      </c>
      <c r="CR649" s="54">
        <f t="shared" si="190"/>
        <v>648</v>
      </c>
      <c r="CS649" s="64" t="s">
        <v>108</v>
      </c>
    </row>
    <row r="650" spans="1:97" ht="17.25" customHeight="1" x14ac:dyDescent="0.25">
      <c r="A650" s="1" t="s">
        <v>2370</v>
      </c>
      <c r="B650" s="139" t="s">
        <v>256</v>
      </c>
      <c r="C650" s="7" t="s">
        <v>2371</v>
      </c>
      <c r="D650" t="s">
        <v>2436</v>
      </c>
      <c r="E650" s="2">
        <v>2005</v>
      </c>
      <c r="F650" s="2" t="s">
        <v>653</v>
      </c>
      <c r="G650" s="2" t="s">
        <v>2437</v>
      </c>
      <c r="H650" s="2" t="s">
        <v>103</v>
      </c>
      <c r="I650" s="2" t="s">
        <v>2438</v>
      </c>
      <c r="J650" s="2" t="s">
        <v>2443</v>
      </c>
      <c r="K650" s="91" t="s">
        <v>2424</v>
      </c>
      <c r="L650" s="2" t="s">
        <v>2409</v>
      </c>
      <c r="M650" s="91" t="s">
        <v>2424</v>
      </c>
      <c r="N650" s="2" t="s">
        <v>107</v>
      </c>
      <c r="O650" s="39" t="s">
        <v>108</v>
      </c>
      <c r="P650" s="13" t="s">
        <v>2425</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
        <v>175</v>
      </c>
      <c r="AN650" s="14" t="s">
        <v>2425</v>
      </c>
      <c r="AO650" s="15" t="s">
        <v>175</v>
      </c>
      <c r="AQ650" s="54" t="s">
        <v>108</v>
      </c>
      <c r="AR650" s="50" t="str">
        <f t="shared" si="186"/>
        <v>G996.022</v>
      </c>
      <c r="AS650" s="50" t="str">
        <f t="shared" si="187"/>
        <v>G996_RT</v>
      </c>
      <c r="AT650" s="54" t="s">
        <v>2374</v>
      </c>
      <c r="AU650" s="12" t="s">
        <v>110</v>
      </c>
      <c r="AV650" s="12" t="s">
        <v>110</v>
      </c>
      <c r="AW650" s="54" t="s">
        <v>108</v>
      </c>
      <c r="AX650" s="50" t="s">
        <v>226</v>
      </c>
      <c r="AY650" s="50" t="s">
        <v>110</v>
      </c>
      <c r="AZ650" s="54" t="s">
        <v>108</v>
      </c>
      <c r="BA650" s="115" t="s">
        <v>2440</v>
      </c>
      <c r="BB650" s="115" t="s">
        <v>194</v>
      </c>
      <c r="BC650" s="12" t="str">
        <f t="shared" si="150"/>
        <v>M3A</v>
      </c>
      <c r="BD650" s="54" t="s">
        <v>108</v>
      </c>
      <c r="BE650" s="12" t="str">
        <f t="shared" si="188"/>
        <v>19 kw-36 krpm</v>
      </c>
      <c r="BF650" s="12" t="str">
        <f t="shared" si="189"/>
        <v>HSK-E 50</v>
      </c>
      <c r="BG650" s="103" t="s">
        <v>2375</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2396</v>
      </c>
      <c r="CP650" s="64" t="str">
        <f>TabelladatiSinottico[[#This Row],[Serial_Number]]</f>
        <v>G996.022</v>
      </c>
      <c r="CQ650" s="50" t="str">
        <f>TabelladatiSinottico[[#This Row],[Customer]]</f>
        <v>SICHUAN JIUZHOU ELECTRIC GROUP</v>
      </c>
      <c r="CR650" s="54">
        <f t="shared" si="190"/>
        <v>649</v>
      </c>
      <c r="CS650" s="64" t="s">
        <v>108</v>
      </c>
    </row>
    <row r="651" spans="1:97" ht="17.25" customHeight="1" x14ac:dyDescent="0.25">
      <c r="A651" s="1" t="s">
        <v>2370</v>
      </c>
      <c r="B651" s="139" t="s">
        <v>266</v>
      </c>
      <c r="C651" s="7" t="s">
        <v>2371</v>
      </c>
      <c r="D651" t="s">
        <v>1942</v>
      </c>
      <c r="E651" s="2">
        <v>2006</v>
      </c>
      <c r="F651" s="2" t="s">
        <v>653</v>
      </c>
      <c r="G651" s="2" t="s">
        <v>1298</v>
      </c>
      <c r="H651" s="2" t="s">
        <v>103</v>
      </c>
      <c r="I651" s="2" t="s">
        <v>104</v>
      </c>
      <c r="J651" s="2" t="s">
        <v>2444</v>
      </c>
      <c r="K651" s="91" t="s">
        <v>2424</v>
      </c>
      <c r="L651" s="2" t="s">
        <v>2409</v>
      </c>
      <c r="M651" s="91" t="s">
        <v>2424</v>
      </c>
      <c r="N651" s="2" t="s">
        <v>107</v>
      </c>
      <c r="O651" s="39" t="s">
        <v>108</v>
      </c>
      <c r="P651" s="13" t="s">
        <v>2425</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
        <v>175</v>
      </c>
      <c r="AN651" s="14" t="s">
        <v>2425</v>
      </c>
      <c r="AO651" s="15" t="s">
        <v>175</v>
      </c>
      <c r="AQ651" s="54" t="s">
        <v>108</v>
      </c>
      <c r="AR651" s="50" t="str">
        <f t="shared" si="186"/>
        <v>G996.023</v>
      </c>
      <c r="AS651" s="50" t="str">
        <f t="shared" si="187"/>
        <v>G996_RT</v>
      </c>
      <c r="AT651" s="54" t="s">
        <v>2374</v>
      </c>
      <c r="AU651" s="12" t="s">
        <v>110</v>
      </c>
      <c r="AV651" s="12" t="s">
        <v>110</v>
      </c>
      <c r="AW651" s="54" t="s">
        <v>108</v>
      </c>
      <c r="AX651" s="50" t="s">
        <v>155</v>
      </c>
      <c r="AY651" s="50" t="s">
        <v>110</v>
      </c>
      <c r="AZ651" s="54" t="s">
        <v>108</v>
      </c>
      <c r="BA651" s="115" t="s">
        <v>2445</v>
      </c>
      <c r="BB651" s="115" t="s">
        <v>114</v>
      </c>
      <c r="BC651" s="12" t="str">
        <f t="shared" si="150"/>
        <v>M3A</v>
      </c>
      <c r="BD651" s="54" t="s">
        <v>108</v>
      </c>
      <c r="BE651" s="12" t="str">
        <f t="shared" si="188"/>
        <v>30 kw-24 krpm</v>
      </c>
      <c r="BF651" s="12" t="str">
        <f t="shared" si="189"/>
        <v>HSK-A 63</v>
      </c>
      <c r="BG651" s="103" t="s">
        <v>2375</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2396</v>
      </c>
      <c r="CP651" s="64" t="str">
        <f>TabelladatiSinottico[[#This Row],[Serial_Number]]</f>
        <v>G996.023</v>
      </c>
      <c r="CQ651" s="50" t="str">
        <f>TabelladatiSinottico[[#This Row],[Customer]]</f>
        <v>INDUSTRIA DE MATRIZES BELGA Ltda</v>
      </c>
      <c r="CR651" s="54">
        <f t="shared" si="190"/>
        <v>650</v>
      </c>
      <c r="CS651" s="64" t="s">
        <v>108</v>
      </c>
    </row>
    <row r="652" spans="1:97" ht="17.25" customHeight="1" x14ac:dyDescent="0.25">
      <c r="A652" s="1" t="s">
        <v>2370</v>
      </c>
      <c r="B652" s="139" t="s">
        <v>273</v>
      </c>
      <c r="C652" s="7" t="s">
        <v>2371</v>
      </c>
      <c r="D652" t="s">
        <v>2446</v>
      </c>
      <c r="E652" s="2">
        <v>2006</v>
      </c>
      <c r="F652" s="2" t="s">
        <v>653</v>
      </c>
      <c r="G652" s="2" t="s">
        <v>1298</v>
      </c>
      <c r="H652" s="2" t="s">
        <v>103</v>
      </c>
      <c r="I652" s="2" t="s">
        <v>104</v>
      </c>
      <c r="J652" s="2" t="s">
        <v>2447</v>
      </c>
      <c r="K652" s="91" t="s">
        <v>2424</v>
      </c>
      <c r="L652" s="2" t="s">
        <v>2409</v>
      </c>
      <c r="M652" s="91" t="s">
        <v>2424</v>
      </c>
      <c r="N652" s="2" t="s">
        <v>107</v>
      </c>
      <c r="O652" s="39" t="s">
        <v>108</v>
      </c>
      <c r="P652" s="13" t="s">
        <v>2425</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
        <v>175</v>
      </c>
      <c r="AN652" s="14" t="s">
        <v>2425</v>
      </c>
      <c r="AO652" s="15" t="s">
        <v>175</v>
      </c>
      <c r="AQ652" s="54" t="s">
        <v>108</v>
      </c>
      <c r="AR652" s="50" t="str">
        <f t="shared" si="186"/>
        <v>G996.024</v>
      </c>
      <c r="AS652" s="50" t="str">
        <f t="shared" si="187"/>
        <v>G996_RT</v>
      </c>
      <c r="AT652" s="54" t="s">
        <v>2374</v>
      </c>
      <c r="AU652" s="12" t="s">
        <v>110</v>
      </c>
      <c r="AV652" s="12" t="s">
        <v>110</v>
      </c>
      <c r="AW652" s="54" t="s">
        <v>108</v>
      </c>
      <c r="AX652" s="50" t="s">
        <v>108</v>
      </c>
      <c r="AY652" s="50" t="s">
        <v>110</v>
      </c>
      <c r="AZ652" s="54" t="s">
        <v>108</v>
      </c>
      <c r="BA652" s="115" t="s">
        <v>2427</v>
      </c>
      <c r="BB652" s="115" t="s">
        <v>114</v>
      </c>
      <c r="BC652" s="12" t="str">
        <f t="shared" si="150"/>
        <v>M3A</v>
      </c>
      <c r="BD652" s="54" t="s">
        <v>108</v>
      </c>
      <c r="BE652" s="12" t="str">
        <f t="shared" si="188"/>
        <v>30 kw-24 krpm</v>
      </c>
      <c r="BF652" s="12" t="str">
        <f t="shared" si="189"/>
        <v>HSK-A 63</v>
      </c>
      <c r="BG652" s="103" t="s">
        <v>2375</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2396</v>
      </c>
      <c r="CP652" s="64" t="str">
        <f>TabelladatiSinottico[[#This Row],[Serial_Number]]</f>
        <v>G996.024</v>
      </c>
      <c r="CQ652" s="50" t="str">
        <f>TabelladatiSinottico[[#This Row],[Customer]]</f>
        <v>RONAL CR s.r.o.</v>
      </c>
      <c r="CR652" s="54">
        <f t="shared" si="190"/>
        <v>651</v>
      </c>
      <c r="CS652" s="64" t="s">
        <v>108</v>
      </c>
    </row>
    <row r="653" spans="1:97" ht="17.25" customHeight="1" x14ac:dyDescent="0.25">
      <c r="A653" s="1" t="s">
        <v>2370</v>
      </c>
      <c r="B653" s="139" t="s">
        <v>274</v>
      </c>
      <c r="C653" s="7" t="s">
        <v>2371</v>
      </c>
      <c r="D653" t="s">
        <v>2448</v>
      </c>
      <c r="E653" s="2">
        <v>2006</v>
      </c>
      <c r="F653" s="2" t="s">
        <v>653</v>
      </c>
      <c r="G653" s="2" t="s">
        <v>1298</v>
      </c>
      <c r="H653" s="2" t="s">
        <v>103</v>
      </c>
      <c r="I653" s="2" t="s">
        <v>104</v>
      </c>
      <c r="J653" s="2" t="s">
        <v>2449</v>
      </c>
      <c r="K653" s="91" t="s">
        <v>2424</v>
      </c>
      <c r="L653" s="2" t="s">
        <v>2409</v>
      </c>
      <c r="M653" s="91" t="s">
        <v>2424</v>
      </c>
      <c r="N653" s="2" t="s">
        <v>107</v>
      </c>
      <c r="O653" s="39" t="s">
        <v>108</v>
      </c>
      <c r="P653" s="13" t="s">
        <v>2425</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
        <v>175</v>
      </c>
      <c r="AN653" s="14" t="s">
        <v>2425</v>
      </c>
      <c r="AO653" s="15" t="s">
        <v>175</v>
      </c>
      <c r="AQ653" s="54" t="s">
        <v>108</v>
      </c>
      <c r="AR653" s="50" t="str">
        <f t="shared" si="186"/>
        <v>G996.025</v>
      </c>
      <c r="AS653" s="50" t="str">
        <f t="shared" si="187"/>
        <v>G996_RT</v>
      </c>
      <c r="AT653" s="54" t="s">
        <v>2410</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8"/>
        <v>30 kw-24 krpm</v>
      </c>
      <c r="BF653" s="12" t="str">
        <f t="shared" si="189"/>
        <v>HSK-A 63</v>
      </c>
      <c r="BG653" s="103" t="s">
        <v>2375</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2396</v>
      </c>
      <c r="CP653" s="64" t="str">
        <f>TabelladatiSinottico[[#This Row],[Serial_Number]]</f>
        <v>G996.025</v>
      </c>
      <c r="CQ653" s="50" t="str">
        <f>TabelladatiSinottico[[#This Row],[Customer]]</f>
        <v>RT- FORMTEC GmbH</v>
      </c>
      <c r="CR653" s="54">
        <f t="shared" si="190"/>
        <v>652</v>
      </c>
      <c r="CS653" s="64" t="s">
        <v>108</v>
      </c>
    </row>
    <row r="654" spans="1:97" ht="17.25" customHeight="1" x14ac:dyDescent="0.25">
      <c r="A654" s="1" t="s">
        <v>2370</v>
      </c>
      <c r="B654" s="139" t="s">
        <v>276</v>
      </c>
      <c r="C654" s="7" t="s">
        <v>2371</v>
      </c>
      <c r="D654" t="s">
        <v>2450</v>
      </c>
      <c r="E654" s="2">
        <v>2006</v>
      </c>
      <c r="F654" s="2" t="s">
        <v>653</v>
      </c>
      <c r="G654" s="2" t="s">
        <v>1298</v>
      </c>
      <c r="H654" s="2" t="s">
        <v>103</v>
      </c>
      <c r="I654" s="2" t="s">
        <v>104</v>
      </c>
      <c r="J654" s="2" t="s">
        <v>2451</v>
      </c>
      <c r="K654" s="91" t="s">
        <v>2424</v>
      </c>
      <c r="L654" s="2" t="s">
        <v>2409</v>
      </c>
      <c r="M654" s="91" t="s">
        <v>2424</v>
      </c>
      <c r="N654" s="2" t="s">
        <v>107</v>
      </c>
      <c r="O654" s="39" t="s">
        <v>108</v>
      </c>
      <c r="P654" s="13" t="s">
        <v>2425</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
        <v>175</v>
      </c>
      <c r="AN654" s="14" t="s">
        <v>2425</v>
      </c>
      <c r="AO654" s="15" t="s">
        <v>175</v>
      </c>
      <c r="AQ654" s="54" t="s">
        <v>108</v>
      </c>
      <c r="AR654" s="50" t="str">
        <f t="shared" si="186"/>
        <v>G996.026</v>
      </c>
      <c r="AS654" s="50" t="str">
        <f t="shared" si="187"/>
        <v>G996_RT</v>
      </c>
      <c r="AT654" s="54" t="s">
        <v>2452</v>
      </c>
      <c r="AU654" s="12" t="s">
        <v>110</v>
      </c>
      <c r="AV654" s="12" t="s">
        <v>110</v>
      </c>
      <c r="AW654" s="54" t="s">
        <v>108</v>
      </c>
      <c r="AX654" s="50" t="s">
        <v>345</v>
      </c>
      <c r="AY654" s="50" t="s">
        <v>110</v>
      </c>
      <c r="AZ654" s="54" t="s">
        <v>108</v>
      </c>
      <c r="BA654" s="115" t="s">
        <v>1851</v>
      </c>
      <c r="BB654" s="115" t="s">
        <v>1548</v>
      </c>
      <c r="BC654" s="12" t="str">
        <f t="shared" si="150"/>
        <v>M3A</v>
      </c>
      <c r="BD654" s="54" t="s">
        <v>108</v>
      </c>
      <c r="BE654" s="12" t="str">
        <f t="shared" si="188"/>
        <v>30 kw-24 krpm</v>
      </c>
      <c r="BF654" s="12" t="str">
        <f t="shared" si="189"/>
        <v>HSK-A 63</v>
      </c>
      <c r="BG654" s="103" t="s">
        <v>2375</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2396</v>
      </c>
      <c r="CP654" s="64" t="str">
        <f>TabelladatiSinottico[[#This Row],[Serial_Number]]</f>
        <v>G996.026</v>
      </c>
      <c r="CQ654" s="50" t="str">
        <f>TabelladatiSinottico[[#This Row],[Customer]]</f>
        <v>BARUM CONTINENTAL SPOL. S.R.O.</v>
      </c>
      <c r="CR654" s="54">
        <f t="shared" si="190"/>
        <v>653</v>
      </c>
      <c r="CS654" s="64" t="s">
        <v>108</v>
      </c>
    </row>
    <row r="655" spans="1:97" ht="17.25" customHeight="1" x14ac:dyDescent="0.25">
      <c r="A655" s="1" t="s">
        <v>2370</v>
      </c>
      <c r="B655" s="139" t="s">
        <v>277</v>
      </c>
      <c r="C655" s="7" t="s">
        <v>659</v>
      </c>
      <c r="D655" t="s">
        <v>405</v>
      </c>
      <c r="E655" s="2">
        <v>2006</v>
      </c>
      <c r="F655" s="2" t="s">
        <v>653</v>
      </c>
      <c r="G655" s="2" t="s">
        <v>1298</v>
      </c>
      <c r="H655" s="2" t="s">
        <v>103</v>
      </c>
      <c r="I655" s="2" t="s">
        <v>104</v>
      </c>
      <c r="J655" s="2" t="s">
        <v>2453</v>
      </c>
      <c r="K655" s="91" t="s">
        <v>2424</v>
      </c>
      <c r="L655" s="2" t="s">
        <v>2409</v>
      </c>
      <c r="M655" s="91" t="s">
        <v>2424</v>
      </c>
      <c r="N655" s="2" t="s">
        <v>107</v>
      </c>
      <c r="O655" s="39" t="s">
        <v>108</v>
      </c>
      <c r="P655" s="13" t="s">
        <v>2425</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
        <v>175</v>
      </c>
      <c r="AN655" s="14" t="s">
        <v>2425</v>
      </c>
      <c r="AO655" s="15" t="s">
        <v>175</v>
      </c>
      <c r="AQ655" s="54" t="s">
        <v>108</v>
      </c>
      <c r="AR655" s="50" t="str">
        <f t="shared" si="186"/>
        <v>G996.027</v>
      </c>
      <c r="AS655" s="50" t="str">
        <f t="shared" si="187"/>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8"/>
        <v>30 kw-24 krpm</v>
      </c>
      <c r="BF655" s="12" t="str">
        <f t="shared" si="189"/>
        <v>HSK-A 63</v>
      </c>
      <c r="BG655" s="103" t="s">
        <v>2375</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2386</v>
      </c>
      <c r="CP655" s="64" t="str">
        <f>TabelladatiSinottico[[#This Row],[Serial_Number]]</f>
        <v>G996.027</v>
      </c>
      <c r="CQ655" s="50" t="str">
        <f>TabelladatiSinottico[[#This Row],[Customer]]</f>
        <v>DAIMLER AG</v>
      </c>
      <c r="CR655" s="54">
        <f t="shared" si="190"/>
        <v>654</v>
      </c>
      <c r="CS655" s="64" t="s">
        <v>108</v>
      </c>
    </row>
    <row r="656" spans="1:97" ht="17.25" customHeight="1" x14ac:dyDescent="0.25">
      <c r="A656" s="1" t="s">
        <v>2370</v>
      </c>
      <c r="B656" s="139" t="s">
        <v>278</v>
      </c>
      <c r="C656" s="7" t="s">
        <v>2371</v>
      </c>
      <c r="D656" t="s">
        <v>2454</v>
      </c>
      <c r="E656" s="2">
        <v>2006</v>
      </c>
      <c r="F656" s="2" t="s">
        <v>653</v>
      </c>
      <c r="G656" s="2" t="s">
        <v>1298</v>
      </c>
      <c r="H656" s="2" t="s">
        <v>103</v>
      </c>
      <c r="I656" s="2" t="s">
        <v>104</v>
      </c>
      <c r="J656" s="2" t="s">
        <v>2455</v>
      </c>
      <c r="K656" s="91" t="s">
        <v>2424</v>
      </c>
      <c r="L656" s="2" t="s">
        <v>2456</v>
      </c>
      <c r="M656" s="91" t="s">
        <v>2424</v>
      </c>
      <c r="N656" s="2" t="s">
        <v>107</v>
      </c>
      <c r="O656" s="39" t="s">
        <v>108</v>
      </c>
      <c r="P656" s="13" t="s">
        <v>2425</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
        <v>175</v>
      </c>
      <c r="AN656" s="14" t="s">
        <v>2425</v>
      </c>
      <c r="AO656" s="15" t="s">
        <v>175</v>
      </c>
      <c r="AQ656" s="54" t="s">
        <v>108</v>
      </c>
      <c r="AR656" s="50" t="str">
        <f t="shared" si="186"/>
        <v>G996.028</v>
      </c>
      <c r="AS656" s="50" t="str">
        <f t="shared" si="187"/>
        <v>G996_RT</v>
      </c>
      <c r="AT656" s="54" t="s">
        <v>2457</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8"/>
        <v>30 kw-24 krpm</v>
      </c>
      <c r="BF656" s="12" t="str">
        <f t="shared" si="189"/>
        <v>HSK-A 63</v>
      </c>
      <c r="BG656" s="103" t="s">
        <v>2375</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2396</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x14ac:dyDescent="0.25">
      <c r="A657" s="1" t="s">
        <v>2370</v>
      </c>
      <c r="B657" s="139" t="s">
        <v>279</v>
      </c>
      <c r="C657" s="7" t="s">
        <v>2411</v>
      </c>
      <c r="D657" t="s">
        <v>2458</v>
      </c>
      <c r="E657" s="2">
        <v>2007</v>
      </c>
      <c r="F657" s="2" t="s">
        <v>2411</v>
      </c>
      <c r="G657" s="2" t="s">
        <v>576</v>
      </c>
      <c r="H657" s="2" t="s">
        <v>103</v>
      </c>
      <c r="I657" s="2" t="s">
        <v>104</v>
      </c>
      <c r="J657" s="2" t="s">
        <v>2459</v>
      </c>
      <c r="K657" s="91" t="s">
        <v>2424</v>
      </c>
      <c r="L657" s="2" t="s">
        <v>2409</v>
      </c>
      <c r="M657" s="91" t="s">
        <v>2424</v>
      </c>
      <c r="N657" s="2" t="s">
        <v>107</v>
      </c>
      <c r="O657" s="39" t="s">
        <v>108</v>
      </c>
      <c r="P657" s="13" t="s">
        <v>2425</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2229</v>
      </c>
      <c r="AD657" s="47" t="s">
        <v>108</v>
      </c>
      <c r="AE657" s="12" t="s">
        <v>108</v>
      </c>
      <c r="AF657" s="102" t="s">
        <v>108</v>
      </c>
      <c r="AG657" s="102" t="s">
        <v>108</v>
      </c>
      <c r="AH657" s="102" t="s">
        <v>108</v>
      </c>
      <c r="AI657" s="102" t="s">
        <v>108</v>
      </c>
      <c r="AJ657" s="102" t="s">
        <v>108</v>
      </c>
      <c r="AK657" s="93" t="s">
        <v>108</v>
      </c>
      <c r="AL657" s="12" t="s">
        <v>108</v>
      </c>
      <c r="AM657" s="12" t="s">
        <v>175</v>
      </c>
      <c r="AN657" s="14" t="s">
        <v>2425</v>
      </c>
      <c r="AO657" s="15" t="s">
        <v>175</v>
      </c>
      <c r="AQ657" s="54" t="s">
        <v>108</v>
      </c>
      <c r="AR657" s="50" t="str">
        <f t="shared" si="186"/>
        <v>G996.029</v>
      </c>
      <c r="AS657" s="50" t="str">
        <f t="shared" si="187"/>
        <v>G996_BSH</v>
      </c>
      <c r="AT657" s="54" t="s">
        <v>110</v>
      </c>
      <c r="AU657" s="12" t="s">
        <v>110</v>
      </c>
      <c r="AV657" s="12" t="s">
        <v>110</v>
      </c>
      <c r="AW657" s="54" t="s">
        <v>108</v>
      </c>
      <c r="AX657" s="50" t="s">
        <v>108</v>
      </c>
      <c r="AY657" s="50" t="s">
        <v>110</v>
      </c>
      <c r="AZ657" s="54" t="s">
        <v>108</v>
      </c>
      <c r="BA657" s="115" t="s">
        <v>2460</v>
      </c>
      <c r="BB657" s="115" t="s">
        <v>194</v>
      </c>
      <c r="BC657" s="12" t="str">
        <f t="shared" si="150"/>
        <v>BSH</v>
      </c>
      <c r="BD657" s="54" t="s">
        <v>108</v>
      </c>
      <c r="BE657" s="12" t="str">
        <f t="shared" si="188"/>
        <v>55 kw-24 krpm</v>
      </c>
      <c r="BF657" s="12" t="str">
        <f t="shared" si="189"/>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2415</v>
      </c>
      <c r="CP657" s="64" t="str">
        <f>TabelladatiSinottico[[#This Row],[Serial_Number]]</f>
        <v>G996.029</v>
      </c>
      <c r="CQ657" s="50" t="str">
        <f>TabelladatiSinottico[[#This Row],[Customer]]</f>
        <v>SAMSONITE EUROPE N.V.</v>
      </c>
      <c r="CR657" s="54">
        <f t="shared" si="190"/>
        <v>656</v>
      </c>
      <c r="CS657" s="64" t="s">
        <v>108</v>
      </c>
    </row>
    <row r="658" spans="1:97" ht="17.25" customHeight="1" x14ac:dyDescent="0.25">
      <c r="A658" s="1" t="s">
        <v>2370</v>
      </c>
      <c r="B658" s="139" t="s">
        <v>280</v>
      </c>
      <c r="C658" s="7" t="s">
        <v>2371</v>
      </c>
      <c r="D658" t="s">
        <v>2461</v>
      </c>
      <c r="E658" s="2">
        <v>2007</v>
      </c>
      <c r="F658" s="2" t="s">
        <v>653</v>
      </c>
      <c r="G658" s="2" t="s">
        <v>1298</v>
      </c>
      <c r="H658" s="2" t="s">
        <v>103</v>
      </c>
      <c r="I658" s="2" t="s">
        <v>104</v>
      </c>
      <c r="J658" s="2" t="s">
        <v>2462</v>
      </c>
      <c r="K658" s="91" t="s">
        <v>2424</v>
      </c>
      <c r="L658" s="2" t="s">
        <v>2409</v>
      </c>
      <c r="M658" s="91" t="s">
        <v>2424</v>
      </c>
      <c r="N658" s="2" t="s">
        <v>107</v>
      </c>
      <c r="O658" s="39" t="s">
        <v>2399</v>
      </c>
      <c r="P658" s="13" t="s">
        <v>2425</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
        <v>175</v>
      </c>
      <c r="AN658" s="14" t="s">
        <v>2425</v>
      </c>
      <c r="AO658" s="15" t="s">
        <v>175</v>
      </c>
      <c r="AQ658" s="54"/>
      <c r="AR658" s="50" t="str">
        <f t="shared" si="186"/>
        <v>G996.030</v>
      </c>
      <c r="AS658" s="50" t="str">
        <f t="shared" si="187"/>
        <v>G996_RT</v>
      </c>
      <c r="AT658" s="54" t="s">
        <v>2410</v>
      </c>
      <c r="AU658" s="12" t="s">
        <v>110</v>
      </c>
      <c r="AV658" s="12" t="s">
        <v>109</v>
      </c>
      <c r="AW658" s="12" t="s">
        <v>2462</v>
      </c>
      <c r="AX658" s="50" t="s">
        <v>2463</v>
      </c>
      <c r="AY658" s="50" t="s">
        <v>110</v>
      </c>
      <c r="AZ658" s="54" t="s">
        <v>108</v>
      </c>
      <c r="BA658" s="115" t="s">
        <v>2464</v>
      </c>
      <c r="BB658" s="115" t="s">
        <v>150</v>
      </c>
      <c r="BC658" s="12" t="str">
        <f t="shared" si="150"/>
        <v>M3A</v>
      </c>
      <c r="BD658" s="54" t="s">
        <v>108</v>
      </c>
      <c r="BE658" s="12" t="str">
        <f t="shared" si="188"/>
        <v>30 kw-24 krpm</v>
      </c>
      <c r="BF658" s="12" t="str">
        <f t="shared" si="189"/>
        <v>HSK-A 63</v>
      </c>
      <c r="BG658" s="103" t="s">
        <v>2375</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2396</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x14ac:dyDescent="0.25">
      <c r="A659" s="1" t="s">
        <v>2370</v>
      </c>
      <c r="B659" s="139" t="s">
        <v>281</v>
      </c>
      <c r="C659" s="7" t="s">
        <v>2371</v>
      </c>
      <c r="D659" t="s">
        <v>1143</v>
      </c>
      <c r="E659" s="2">
        <v>2006</v>
      </c>
      <c r="F659" s="2" t="s">
        <v>653</v>
      </c>
      <c r="G659" s="2" t="s">
        <v>1298</v>
      </c>
      <c r="H659" s="2" t="s">
        <v>103</v>
      </c>
      <c r="I659" s="2" t="s">
        <v>104</v>
      </c>
      <c r="J659" s="2" t="s">
        <v>2465</v>
      </c>
      <c r="K659" s="91" t="s">
        <v>2424</v>
      </c>
      <c r="L659" s="2" t="s">
        <v>2409</v>
      </c>
      <c r="M659" s="91" t="s">
        <v>2424</v>
      </c>
      <c r="N659" s="2" t="s">
        <v>107</v>
      </c>
      <c r="O659" s="39" t="s">
        <v>108</v>
      </c>
      <c r="P659" s="13" t="s">
        <v>2425</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
        <v>175</v>
      </c>
      <c r="AN659" s="14" t="s">
        <v>2425</v>
      </c>
      <c r="AO659" s="15" t="s">
        <v>175</v>
      </c>
      <c r="AQ659" s="54"/>
      <c r="AR659" s="50" t="str">
        <f t="shared" si="186"/>
        <v>G996.031</v>
      </c>
      <c r="AS659" s="50" t="str">
        <f t="shared" si="187"/>
        <v>G996_RT</v>
      </c>
      <c r="AT659" s="54" t="s">
        <v>2410</v>
      </c>
      <c r="AU659" s="12" t="s">
        <v>110</v>
      </c>
      <c r="AV659" s="12" t="s">
        <v>110</v>
      </c>
      <c r="AW659" s="54" t="s">
        <v>108</v>
      </c>
      <c r="AX659" s="50" t="s">
        <v>2463</v>
      </c>
      <c r="AY659" s="50" t="s">
        <v>110</v>
      </c>
      <c r="AZ659" s="54" t="s">
        <v>108</v>
      </c>
      <c r="BA659" s="115" t="s">
        <v>454</v>
      </c>
      <c r="BB659" s="115" t="s">
        <v>150</v>
      </c>
      <c r="BC659" s="12" t="str">
        <f t="shared" si="150"/>
        <v>M3A</v>
      </c>
      <c r="BD659" s="54" t="s">
        <v>108</v>
      </c>
      <c r="BE659" s="12" t="str">
        <f t="shared" si="188"/>
        <v>30 kw-24 krpm</v>
      </c>
      <c r="BF659" s="12" t="str">
        <f t="shared" si="189"/>
        <v>HSK-A 63</v>
      </c>
      <c r="BG659" s="103" t="s">
        <v>2375</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2396</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x14ac:dyDescent="0.25">
      <c r="A660" s="1" t="s">
        <v>2370</v>
      </c>
      <c r="B660" s="139" t="s">
        <v>282</v>
      </c>
      <c r="C660" s="7" t="s">
        <v>2371</v>
      </c>
      <c r="D660" t="s">
        <v>2446</v>
      </c>
      <c r="E660" s="2">
        <v>2008</v>
      </c>
      <c r="F660" s="2" t="s">
        <v>653</v>
      </c>
      <c r="G660" s="2" t="s">
        <v>1298</v>
      </c>
      <c r="H660" s="2" t="s">
        <v>103</v>
      </c>
      <c r="I660" s="2" t="s">
        <v>104</v>
      </c>
      <c r="J660" s="2" t="s">
        <v>2466</v>
      </c>
      <c r="K660" s="91" t="s">
        <v>2424</v>
      </c>
      <c r="L660" s="2" t="s">
        <v>2409</v>
      </c>
      <c r="M660" s="91" t="s">
        <v>2424</v>
      </c>
      <c r="N660" s="2" t="s">
        <v>107</v>
      </c>
      <c r="O660" s="39" t="s">
        <v>108</v>
      </c>
      <c r="P660" s="13" t="s">
        <v>2425</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
        <v>175</v>
      </c>
      <c r="AN660" s="14" t="s">
        <v>2425</v>
      </c>
      <c r="AO660" s="15" t="s">
        <v>175</v>
      </c>
      <c r="AQ660" s="54"/>
      <c r="AR660" s="50" t="str">
        <f t="shared" si="103"/>
        <v>G996.032</v>
      </c>
      <c r="AS660" s="50" t="str">
        <f t="shared" ref="AS660:AS669" si="196">A660&amp;"_"&amp;C660</f>
        <v>G996_RT</v>
      </c>
      <c r="AT660" s="54" t="s">
        <v>2374</v>
      </c>
      <c r="AU660" s="12" t="s">
        <v>110</v>
      </c>
      <c r="AV660" s="12" t="s">
        <v>110</v>
      </c>
      <c r="AW660" s="54" t="s">
        <v>108</v>
      </c>
      <c r="AX660" s="50" t="s">
        <v>2463</v>
      </c>
      <c r="AY660" s="50" t="s">
        <v>110</v>
      </c>
      <c r="AZ660" s="54" t="s">
        <v>108</v>
      </c>
      <c r="BA660" s="115" t="s">
        <v>2427</v>
      </c>
      <c r="BB660" s="115" t="s">
        <v>114</v>
      </c>
      <c r="BC660" s="12" t="str">
        <f t="shared" ref="BC660:BC669" si="197">F660</f>
        <v>M3A</v>
      </c>
      <c r="BD660" s="54" t="s">
        <v>108</v>
      </c>
      <c r="BE660" s="12" t="str">
        <f t="shared" si="151"/>
        <v>30 kw-24 krpm</v>
      </c>
      <c r="BF660" s="12" t="str">
        <f t="shared" si="152"/>
        <v>HSK-A 63</v>
      </c>
      <c r="BG660" s="103" t="s">
        <v>2375</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2396</v>
      </c>
      <c r="CP660" s="64" t="str">
        <f>TabelladatiSinottico[[#This Row],[Serial_Number]]</f>
        <v>G996.032</v>
      </c>
      <c r="CQ660" s="50" t="str">
        <f>TabelladatiSinottico[[#This Row],[Customer]]</f>
        <v>RONAL CR s.r.o.</v>
      </c>
      <c r="CR660" s="54">
        <f t="shared" si="190"/>
        <v>659</v>
      </c>
      <c r="CS660" s="64" t="s">
        <v>108</v>
      </c>
    </row>
    <row r="661" spans="1:97" ht="17.25" customHeight="1" x14ac:dyDescent="0.25">
      <c r="A661" s="1" t="s">
        <v>2370</v>
      </c>
      <c r="B661" s="139" t="s">
        <v>283</v>
      </c>
      <c r="C661" s="7" t="s">
        <v>659</v>
      </c>
      <c r="D661" t="s">
        <v>2467</v>
      </c>
      <c r="E661" s="2">
        <v>2006</v>
      </c>
      <c r="F661" s="2" t="s">
        <v>653</v>
      </c>
      <c r="G661" s="2" t="s">
        <v>1298</v>
      </c>
      <c r="H661" s="2" t="s">
        <v>103</v>
      </c>
      <c r="I661" s="2" t="s">
        <v>104</v>
      </c>
      <c r="J661" s="2" t="s">
        <v>2468</v>
      </c>
      <c r="K661" s="91" t="s">
        <v>2424</v>
      </c>
      <c r="L661" s="2" t="s">
        <v>2409</v>
      </c>
      <c r="M661" s="91" t="s">
        <v>2424</v>
      </c>
      <c r="N661" s="2" t="s">
        <v>107</v>
      </c>
      <c r="O661" s="39" t="s">
        <v>108</v>
      </c>
      <c r="P661" s="13" t="s">
        <v>2425</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
        <v>175</v>
      </c>
      <c r="AN661" s="14" t="s">
        <v>2425</v>
      </c>
      <c r="AO661" s="15" t="s">
        <v>175</v>
      </c>
      <c r="AQ661" s="54"/>
      <c r="AR661" s="50" t="str">
        <f t="shared" si="103"/>
        <v>G996.033</v>
      </c>
      <c r="AS661" s="50" t="str">
        <f t="shared" si="196"/>
        <v>G996_3A</v>
      </c>
      <c r="AT661" s="12" t="s">
        <v>110</v>
      </c>
      <c r="AU661" s="12" t="s">
        <v>110</v>
      </c>
      <c r="AV661" s="12" t="s">
        <v>110</v>
      </c>
      <c r="AW661" s="54" t="s">
        <v>108</v>
      </c>
      <c r="AX661" s="50" t="s">
        <v>2463</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2375</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2386</v>
      </c>
      <c r="CP661" s="64" t="str">
        <f>TabelladatiSinottico[[#This Row],[Serial_Number]]</f>
        <v>G996.033</v>
      </c>
      <c r="CQ661" s="50" t="str">
        <f>TabelladatiSinottico[[#This Row],[Customer]]</f>
        <v>KRIEGER CRAFTSMEN INC</v>
      </c>
      <c r="CR661" s="54">
        <f t="shared" si="190"/>
        <v>660</v>
      </c>
      <c r="CS661" s="64" t="s">
        <v>108</v>
      </c>
    </row>
    <row r="662" spans="1:97" ht="17.25" customHeight="1" x14ac:dyDescent="0.25">
      <c r="A662" s="1" t="s">
        <v>2370</v>
      </c>
      <c r="B662" s="139" t="s">
        <v>292</v>
      </c>
      <c r="C662" s="7" t="s">
        <v>2371</v>
      </c>
      <c r="D662" t="s">
        <v>808</v>
      </c>
      <c r="E662" s="2">
        <v>2006</v>
      </c>
      <c r="F662" s="2" t="s">
        <v>653</v>
      </c>
      <c r="G662" s="2" t="s">
        <v>1298</v>
      </c>
      <c r="H662" s="2" t="s">
        <v>103</v>
      </c>
      <c r="I662" s="2" t="s">
        <v>104</v>
      </c>
      <c r="J662" s="2" t="s">
        <v>2469</v>
      </c>
      <c r="K662" s="91" t="s">
        <v>2424</v>
      </c>
      <c r="L662" s="2" t="s">
        <v>2409</v>
      </c>
      <c r="M662" s="91" t="s">
        <v>2424</v>
      </c>
      <c r="N662" s="2" t="s">
        <v>107</v>
      </c>
      <c r="O662" s="39" t="s">
        <v>108</v>
      </c>
      <c r="P662" s="13" t="s">
        <v>2425</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
        <v>175</v>
      </c>
      <c r="AN662" s="14" t="s">
        <v>2425</v>
      </c>
      <c r="AO662" s="15" t="s">
        <v>175</v>
      </c>
      <c r="AQ662" s="54"/>
      <c r="AR662" s="50" t="str">
        <f t="shared" si="103"/>
        <v>G996.034</v>
      </c>
      <c r="AS662" s="50" t="str">
        <f t="shared" si="196"/>
        <v>G996_RT</v>
      </c>
      <c r="AT662" s="54" t="s">
        <v>2410</v>
      </c>
      <c r="AU662" s="12" t="s">
        <v>110</v>
      </c>
      <c r="AV662" s="12" t="s">
        <v>110</v>
      </c>
      <c r="AW662" s="54" t="s">
        <v>108</v>
      </c>
      <c r="AX662" s="50" t="s">
        <v>2463</v>
      </c>
      <c r="AY662" s="50" t="s">
        <v>110</v>
      </c>
      <c r="AZ662" s="54" t="s">
        <v>108</v>
      </c>
      <c r="BA662" s="115" t="s">
        <v>2470</v>
      </c>
      <c r="BB662" s="115" t="s">
        <v>814</v>
      </c>
      <c r="BC662" s="12" t="str">
        <f t="shared" si="197"/>
        <v>M3A</v>
      </c>
      <c r="BD662" s="54" t="s">
        <v>108</v>
      </c>
      <c r="BE662" s="12" t="str">
        <f t="shared" si="151"/>
        <v>30 kw-24 krpm</v>
      </c>
      <c r="BF662" s="12" t="str">
        <f t="shared" si="152"/>
        <v>HSK-A 63</v>
      </c>
      <c r="BG662" s="103" t="s">
        <v>2375</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2396</v>
      </c>
      <c r="CP662" s="64" t="str">
        <f>TabelladatiSinottico[[#This Row],[Serial_Number]]</f>
        <v>G996.034</v>
      </c>
      <c r="CQ662" s="50" t="str">
        <f>TabelladatiSinottico[[#This Row],[Customer]]</f>
        <v>P.P.H.U. STANFORM</v>
      </c>
      <c r="CR662" s="54">
        <f t="shared" si="190"/>
        <v>661</v>
      </c>
      <c r="CS662" s="64" t="s">
        <v>108</v>
      </c>
    </row>
    <row r="663" spans="1:97" ht="17.25" customHeight="1" x14ac:dyDescent="0.25">
      <c r="A663" s="1" t="s">
        <v>2370</v>
      </c>
      <c r="B663" s="139" t="s">
        <v>293</v>
      </c>
      <c r="C663" s="7" t="s">
        <v>2371</v>
      </c>
      <c r="D663" t="s">
        <v>2471</v>
      </c>
      <c r="E663" s="2">
        <v>2007</v>
      </c>
      <c r="F663" s="2" t="s">
        <v>653</v>
      </c>
      <c r="G663" s="2" t="s">
        <v>1298</v>
      </c>
      <c r="H663" s="2" t="s">
        <v>103</v>
      </c>
      <c r="I663" s="2" t="s">
        <v>104</v>
      </c>
      <c r="J663" s="2" t="s">
        <v>2472</v>
      </c>
      <c r="K663" s="91" t="s">
        <v>2424</v>
      </c>
      <c r="L663" s="2" t="s">
        <v>2409</v>
      </c>
      <c r="M663" s="91" t="s">
        <v>2424</v>
      </c>
      <c r="N663" s="2" t="s">
        <v>107</v>
      </c>
      <c r="O663" s="39" t="s">
        <v>108</v>
      </c>
      <c r="P663" s="13" t="s">
        <v>2425</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
        <v>175</v>
      </c>
      <c r="AN663" s="14" t="s">
        <v>2425</v>
      </c>
      <c r="AO663" s="15" t="s">
        <v>175</v>
      </c>
      <c r="AQ663" s="54"/>
      <c r="AR663" s="50" t="str">
        <f t="shared" si="103"/>
        <v>G996.035</v>
      </c>
      <c r="AS663" s="50" t="str">
        <f t="shared" si="196"/>
        <v>G996_RT</v>
      </c>
      <c r="AT663" s="54" t="s">
        <v>2410</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2375</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2396</v>
      </c>
      <c r="CP663" s="64" t="str">
        <f>TabelladatiSinottico[[#This Row],[Serial_Number]]</f>
        <v>G996.035</v>
      </c>
      <c r="CQ663" s="50" t="str">
        <f>TabelladatiSinottico[[#This Row],[Customer]]</f>
        <v>PUSH DIE &amp; MOLD</v>
      </c>
      <c r="CR663" s="54">
        <f t="shared" si="190"/>
        <v>662</v>
      </c>
      <c r="CS663" s="64" t="s">
        <v>108</v>
      </c>
    </row>
    <row r="664" spans="1:97" ht="17.25" customHeight="1" x14ac:dyDescent="0.25">
      <c r="A664" s="1" t="s">
        <v>2370</v>
      </c>
      <c r="B664" s="139" t="s">
        <v>294</v>
      </c>
      <c r="C664" s="7" t="s">
        <v>659</v>
      </c>
      <c r="D664" s="108" t="s">
        <v>2473</v>
      </c>
      <c r="E664" s="2">
        <v>2010</v>
      </c>
      <c r="F664" s="2" t="s">
        <v>653</v>
      </c>
      <c r="G664" s="2" t="s">
        <v>1298</v>
      </c>
      <c r="H664" s="2" t="s">
        <v>103</v>
      </c>
      <c r="I664" s="2" t="s">
        <v>104</v>
      </c>
      <c r="J664" s="2" t="s">
        <v>2474</v>
      </c>
      <c r="K664" s="91" t="s">
        <v>2424</v>
      </c>
      <c r="L664" s="2" t="s">
        <v>2409</v>
      </c>
      <c r="M664" s="91" t="s">
        <v>2424</v>
      </c>
      <c r="N664" s="2" t="s">
        <v>107</v>
      </c>
      <c r="O664" s="39" t="s">
        <v>108</v>
      </c>
      <c r="P664" s="13" t="s">
        <v>2425</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
        <v>175</v>
      </c>
      <c r="AN664" s="14" t="s">
        <v>2425</v>
      </c>
      <c r="AO664" s="15" t="s">
        <v>175</v>
      </c>
      <c r="AQ664" s="54"/>
      <c r="AR664" s="50" t="str">
        <f t="shared" si="103"/>
        <v>G996.036</v>
      </c>
      <c r="AS664" s="50" t="str">
        <f t="shared" si="196"/>
        <v>G996_3A</v>
      </c>
      <c r="AT664" s="54" t="s">
        <v>2475</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2375</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2386</v>
      </c>
      <c r="CP664" s="64" t="str">
        <f>TabelladatiSinottico[[#This Row],[Serial_Number]]</f>
        <v>G996.036</v>
      </c>
      <c r="CQ664" s="50" t="str">
        <f>TabelladatiSinottico[[#This Row],[Customer]]</f>
        <v>Shaefer (ex FIDIA Gmbh) (ex San Grato)</v>
      </c>
      <c r="CR664" s="54">
        <f t="shared" si="190"/>
        <v>663</v>
      </c>
      <c r="CS664" s="64" t="s">
        <v>108</v>
      </c>
    </row>
    <row r="665" spans="1:97" ht="17.25" customHeight="1" x14ac:dyDescent="0.25">
      <c r="A665" s="1" t="s">
        <v>2370</v>
      </c>
      <c r="B665" s="139" t="s">
        <v>295</v>
      </c>
      <c r="C665" s="7" t="s">
        <v>2411</v>
      </c>
      <c r="D665" t="s">
        <v>405</v>
      </c>
      <c r="E665" s="2">
        <v>2007</v>
      </c>
      <c r="F665" s="110" t="s">
        <v>2411</v>
      </c>
      <c r="G665" s="110" t="s">
        <v>576</v>
      </c>
      <c r="H665" s="2" t="s">
        <v>103</v>
      </c>
      <c r="I665" s="110" t="s">
        <v>104</v>
      </c>
      <c r="J665" s="2" t="s">
        <v>2476</v>
      </c>
      <c r="K665" s="91" t="s">
        <v>2424</v>
      </c>
      <c r="L665" s="2" t="s">
        <v>2409</v>
      </c>
      <c r="M665" s="91" t="s">
        <v>2424</v>
      </c>
      <c r="N665" s="2" t="s">
        <v>107</v>
      </c>
      <c r="O665" s="39" t="s">
        <v>108</v>
      </c>
      <c r="P665" s="13" t="s">
        <v>2425</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
        <v>175</v>
      </c>
      <c r="AN665" s="14" t="s">
        <v>2425</v>
      </c>
      <c r="AO665" s="15" t="s">
        <v>175</v>
      </c>
      <c r="AQ665" s="54"/>
      <c r="AR665" s="50" t="str">
        <f t="shared" si="103"/>
        <v>G996.037</v>
      </c>
      <c r="AS665" s="50" t="str">
        <f t="shared" si="196"/>
        <v>G996_BSH</v>
      </c>
      <c r="AT665" s="54" t="s">
        <v>2477</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2415</v>
      </c>
      <c r="CP665" s="64" t="str">
        <f>TabelladatiSinottico[[#This Row],[Serial_Number]]</f>
        <v>G996.037</v>
      </c>
      <c r="CQ665" s="50" t="str">
        <f>TabelladatiSinottico[[#This Row],[Customer]]</f>
        <v>DAIMLER AG</v>
      </c>
      <c r="CR665" s="54">
        <f t="shared" si="190"/>
        <v>664</v>
      </c>
      <c r="CS665" s="64" t="s">
        <v>108</v>
      </c>
    </row>
    <row r="666" spans="1:97" ht="17.25" customHeight="1" x14ac:dyDescent="0.25">
      <c r="A666" s="1" t="s">
        <v>2370</v>
      </c>
      <c r="B666" s="139" t="s">
        <v>296</v>
      </c>
      <c r="C666" s="7" t="s">
        <v>2387</v>
      </c>
      <c r="D666" t="s">
        <v>2478</v>
      </c>
      <c r="E666" s="2">
        <v>2007</v>
      </c>
      <c r="F666" s="110" t="s">
        <v>101</v>
      </c>
      <c r="G666" s="110" t="s">
        <v>2389</v>
      </c>
      <c r="H666" s="2" t="s">
        <v>103</v>
      </c>
      <c r="I666" s="110" t="s">
        <v>2390</v>
      </c>
      <c r="J666" s="2" t="s">
        <v>2479</v>
      </c>
      <c r="K666" s="91" t="s">
        <v>2424</v>
      </c>
      <c r="L666" s="2" t="s">
        <v>2409</v>
      </c>
      <c r="M666" s="91" t="s">
        <v>2424</v>
      </c>
      <c r="N666" s="2" t="s">
        <v>107</v>
      </c>
      <c r="O666" s="39" t="s">
        <v>108</v>
      </c>
      <c r="P666" s="13" t="s">
        <v>2425</v>
      </c>
      <c r="Q666" s="90">
        <v>850</v>
      </c>
      <c r="R666" s="90">
        <v>950</v>
      </c>
      <c r="S666" s="90">
        <v>600</v>
      </c>
      <c r="T666" s="2">
        <v>24</v>
      </c>
      <c r="U666" s="2" t="s">
        <v>109</v>
      </c>
      <c r="V666" s="7" t="s">
        <v>108</v>
      </c>
      <c r="W666" s="2" t="s">
        <v>110</v>
      </c>
      <c r="X666" s="2" t="s">
        <v>110</v>
      </c>
      <c r="Y666" s="2" t="s">
        <v>110</v>
      </c>
      <c r="Z666" s="2" t="s">
        <v>110</v>
      </c>
      <c r="AA666" s="2" t="s">
        <v>110</v>
      </c>
      <c r="AB666" s="18" t="s">
        <v>110</v>
      </c>
      <c r="AC666" s="7" t="s">
        <v>2480</v>
      </c>
      <c r="AD666" s="47" t="s">
        <v>108</v>
      </c>
      <c r="AE666" s="12" t="s">
        <v>108</v>
      </c>
      <c r="AF666" s="102" t="s">
        <v>108</v>
      </c>
      <c r="AG666" s="102" t="s">
        <v>108</v>
      </c>
      <c r="AH666" s="102" t="s">
        <v>108</v>
      </c>
      <c r="AI666" s="102" t="s">
        <v>108</v>
      </c>
      <c r="AJ666" s="102" t="s">
        <v>108</v>
      </c>
      <c r="AK666" s="93" t="s">
        <v>108</v>
      </c>
      <c r="AL666" s="12" t="s">
        <v>108</v>
      </c>
      <c r="AM666" s="12" t="s">
        <v>175</v>
      </c>
      <c r="AN666" s="14" t="s">
        <v>2425</v>
      </c>
      <c r="AO666" s="15" t="s">
        <v>175</v>
      </c>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2392</v>
      </c>
      <c r="CP666" s="64" t="str">
        <f>TabelladatiSinottico[[#This Row],[Serial_Number]]</f>
        <v>G996.038</v>
      </c>
      <c r="CQ666" s="50" t="str">
        <f>TabelladatiSinottico[[#This Row],[Customer]]</f>
        <v>HARROP GROUP</v>
      </c>
      <c r="CR666" s="54">
        <f t="shared" si="190"/>
        <v>665</v>
      </c>
      <c r="CS666" s="64" t="s">
        <v>108</v>
      </c>
    </row>
    <row r="667" spans="1:97" ht="17.25" customHeight="1" x14ac:dyDescent="0.25">
      <c r="A667" s="1" t="s">
        <v>2370</v>
      </c>
      <c r="B667" s="139" t="s">
        <v>297</v>
      </c>
      <c r="C667" s="7" t="s">
        <v>2371</v>
      </c>
      <c r="D667" t="s">
        <v>2481</v>
      </c>
      <c r="E667" s="2">
        <v>2007</v>
      </c>
      <c r="F667" s="2" t="s">
        <v>653</v>
      </c>
      <c r="G667" s="2" t="s">
        <v>1298</v>
      </c>
      <c r="H667" s="2" t="s">
        <v>103</v>
      </c>
      <c r="I667" s="2" t="s">
        <v>104</v>
      </c>
      <c r="J667" s="110" t="s">
        <v>2482</v>
      </c>
      <c r="K667" s="91" t="s">
        <v>2424</v>
      </c>
      <c r="L667" s="2" t="s">
        <v>2483</v>
      </c>
      <c r="M667" s="91" t="s">
        <v>2424</v>
      </c>
      <c r="N667" s="2" t="s">
        <v>107</v>
      </c>
      <c r="O667" s="39" t="s">
        <v>2399</v>
      </c>
      <c r="P667" s="13" t="s">
        <v>2425</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
        <v>175</v>
      </c>
      <c r="AN667" s="14" t="s">
        <v>2425</v>
      </c>
      <c r="AO667" s="15" t="s">
        <v>175</v>
      </c>
      <c r="AQ667" s="54"/>
      <c r="AR667" s="50" t="str">
        <f t="shared" si="103"/>
        <v>G996.039</v>
      </c>
      <c r="AS667" s="50" t="str">
        <f t="shared" si="196"/>
        <v>G996_RT</v>
      </c>
      <c r="AT667" s="54" t="s">
        <v>2457</v>
      </c>
      <c r="AU667" s="12" t="s">
        <v>110</v>
      </c>
      <c r="AV667" s="12" t="s">
        <v>109</v>
      </c>
      <c r="AW667" s="12" t="s">
        <v>2482</v>
      </c>
      <c r="AX667" s="50" t="s">
        <v>226</v>
      </c>
      <c r="AY667" s="50" t="s">
        <v>110</v>
      </c>
      <c r="AZ667" s="54" t="s">
        <v>108</v>
      </c>
      <c r="BA667" s="115" t="s">
        <v>2484</v>
      </c>
      <c r="BB667" s="115" t="s">
        <v>194</v>
      </c>
      <c r="BC667" s="12" t="str">
        <f t="shared" si="197"/>
        <v>M3A</v>
      </c>
      <c r="BD667" s="54" t="s">
        <v>108</v>
      </c>
      <c r="BE667" s="12" t="str">
        <f t="shared" si="151"/>
        <v>30 kw-24 krpm</v>
      </c>
      <c r="BF667" s="12" t="str">
        <f t="shared" si="152"/>
        <v>HSK-A 63</v>
      </c>
      <c r="BG667" s="103" t="s">
        <v>2375</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2396</v>
      </c>
      <c r="CP667" s="64" t="str">
        <f>TabelladatiSinottico[[#This Row],[Serial_Number]]</f>
        <v>G996.039</v>
      </c>
      <c r="CQ667" s="50" t="str">
        <f>TabelladatiSinottico[[#This Row],[Customer]]</f>
        <v>ALSTOM Power Hydro</v>
      </c>
      <c r="CR667" s="54">
        <f t="shared" si="190"/>
        <v>666</v>
      </c>
      <c r="CS667" s="64" t="s">
        <v>108</v>
      </c>
    </row>
    <row r="668" spans="1:97" ht="17.25" customHeight="1" x14ac:dyDescent="0.25">
      <c r="A668" s="1" t="s">
        <v>2370</v>
      </c>
      <c r="B668" s="139" t="s">
        <v>299</v>
      </c>
      <c r="C668" s="7" t="s">
        <v>2371</v>
      </c>
      <c r="D668" t="s">
        <v>2485</v>
      </c>
      <c r="E668" s="2">
        <v>2008</v>
      </c>
      <c r="F668" s="2" t="s">
        <v>653</v>
      </c>
      <c r="G668" s="2" t="s">
        <v>1298</v>
      </c>
      <c r="H668" s="2" t="s">
        <v>103</v>
      </c>
      <c r="I668" s="2" t="s">
        <v>104</v>
      </c>
      <c r="J668" s="2" t="s">
        <v>2486</v>
      </c>
      <c r="K668" s="91" t="s">
        <v>2424</v>
      </c>
      <c r="L668" s="2" t="s">
        <v>2456</v>
      </c>
      <c r="M668" s="91" t="s">
        <v>2424</v>
      </c>
      <c r="N668" s="2" t="s">
        <v>107</v>
      </c>
      <c r="O668" s="39" t="s">
        <v>108</v>
      </c>
      <c r="P668" s="13" t="s">
        <v>2425</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1904</v>
      </c>
      <c r="AD668" s="47" t="s">
        <v>108</v>
      </c>
      <c r="AE668" s="12" t="s">
        <v>108</v>
      </c>
      <c r="AF668" s="102" t="s">
        <v>108</v>
      </c>
      <c r="AG668" s="102" t="s">
        <v>108</v>
      </c>
      <c r="AH668" s="102" t="s">
        <v>108</v>
      </c>
      <c r="AI668" s="102" t="s">
        <v>108</v>
      </c>
      <c r="AJ668" s="102" t="s">
        <v>108</v>
      </c>
      <c r="AK668" s="93" t="s">
        <v>108</v>
      </c>
      <c r="AL668" s="12" t="s">
        <v>108</v>
      </c>
      <c r="AM668" s="12" t="s">
        <v>175</v>
      </c>
      <c r="AN668" s="14" t="s">
        <v>2425</v>
      </c>
      <c r="AO668" s="15" t="s">
        <v>175</v>
      </c>
      <c r="AQ668" s="54"/>
      <c r="AR668" s="50" t="str">
        <f t="shared" si="103"/>
        <v>G996.040</v>
      </c>
      <c r="AS668" s="50" t="str">
        <f t="shared" si="196"/>
        <v>G996_RT</v>
      </c>
      <c r="AT668" s="54" t="s">
        <v>2410</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2375</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2396</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x14ac:dyDescent="0.25">
      <c r="A669" s="1" t="s">
        <v>2370</v>
      </c>
      <c r="B669" s="139" t="s">
        <v>300</v>
      </c>
      <c r="C669" s="7" t="s">
        <v>2371</v>
      </c>
      <c r="D669" t="s">
        <v>2487</v>
      </c>
      <c r="E669" s="2">
        <v>2008</v>
      </c>
      <c r="F669" s="2" t="s">
        <v>653</v>
      </c>
      <c r="G669" s="2" t="s">
        <v>1298</v>
      </c>
      <c r="H669" s="2" t="s">
        <v>103</v>
      </c>
      <c r="I669" s="2" t="s">
        <v>104</v>
      </c>
      <c r="J669" s="2" t="s">
        <v>2488</v>
      </c>
      <c r="K669" s="91" t="s">
        <v>2424</v>
      </c>
      <c r="L669" s="2" t="s">
        <v>2409</v>
      </c>
      <c r="M669" s="91" t="s">
        <v>2424</v>
      </c>
      <c r="N669" s="2" t="s">
        <v>107</v>
      </c>
      <c r="O669" s="39" t="s">
        <v>108</v>
      </c>
      <c r="P669" s="13" t="s">
        <v>2425</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
        <v>175</v>
      </c>
      <c r="AN669" s="14" t="s">
        <v>2425</v>
      </c>
      <c r="AO669" s="15" t="s">
        <v>175</v>
      </c>
      <c r="AQ669" s="54"/>
      <c r="AR669" s="50" t="str">
        <f t="shared" si="103"/>
        <v>G996.041</v>
      </c>
      <c r="AS669" s="50" t="str">
        <f t="shared" si="196"/>
        <v>G996_RT</v>
      </c>
      <c r="AT669" s="54" t="s">
        <v>2457</v>
      </c>
      <c r="AU669" s="12" t="s">
        <v>110</v>
      </c>
      <c r="AV669" s="12" t="s">
        <v>110</v>
      </c>
      <c r="AW669" s="54" t="s">
        <v>108</v>
      </c>
      <c r="AX669" s="50" t="s">
        <v>345</v>
      </c>
      <c r="AY669" s="50" t="s">
        <v>110</v>
      </c>
      <c r="AZ669" s="54" t="s">
        <v>108</v>
      </c>
      <c r="BA669" s="115" t="s">
        <v>2489</v>
      </c>
      <c r="BB669" s="115" t="s">
        <v>814</v>
      </c>
      <c r="BC669" s="12" t="str">
        <f t="shared" si="197"/>
        <v>M3A</v>
      </c>
      <c r="BD669" s="54" t="s">
        <v>108</v>
      </c>
      <c r="BE669" s="12" t="str">
        <f t="shared" si="151"/>
        <v>30 kw-24 krpm</v>
      </c>
      <c r="BF669" s="12" t="str">
        <f t="shared" si="152"/>
        <v>HSK-A 63</v>
      </c>
      <c r="BG669" s="103" t="s">
        <v>2375</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2396</v>
      </c>
      <c r="CP669" s="64" t="str">
        <f>TabelladatiSinottico[[#This Row],[Serial_Number]]</f>
        <v>G996.041</v>
      </c>
      <c r="CQ669" s="50" t="str">
        <f>TabelladatiSinottico[[#This Row],[Customer]]</f>
        <v>ELPROTEC Gmbh</v>
      </c>
      <c r="CR669" s="54">
        <f t="shared" si="190"/>
        <v>668</v>
      </c>
      <c r="CS669" s="64" t="s">
        <v>108</v>
      </c>
    </row>
    <row r="670" spans="1:97" ht="15.75" customHeight="1" x14ac:dyDescent="0.25">
      <c r="A670" s="1" t="s">
        <v>2370</v>
      </c>
      <c r="B670" s="139" t="s">
        <v>301</v>
      </c>
      <c r="C670" s="7" t="s">
        <v>2371</v>
      </c>
      <c r="D670" t="s">
        <v>2071</v>
      </c>
      <c r="E670" s="2">
        <v>2008</v>
      </c>
      <c r="F670" s="2" t="s">
        <v>653</v>
      </c>
      <c r="G670" s="2" t="s">
        <v>1298</v>
      </c>
      <c r="H670" s="2" t="s">
        <v>103</v>
      </c>
      <c r="I670" s="2" t="s">
        <v>104</v>
      </c>
      <c r="J670" s="2" t="s">
        <v>2490</v>
      </c>
      <c r="K670" s="91" t="s">
        <v>2424</v>
      </c>
      <c r="L670" s="2" t="s">
        <v>2409</v>
      </c>
      <c r="M670" s="91" t="s">
        <v>2424</v>
      </c>
      <c r="N670" s="2" t="s">
        <v>107</v>
      </c>
      <c r="O670" s="39" t="s">
        <v>108</v>
      </c>
      <c r="P670" s="13" t="s">
        <v>2425</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
        <v>175</v>
      </c>
      <c r="AN670" s="14" t="s">
        <v>2425</v>
      </c>
      <c r="AO670" s="15" t="s">
        <v>175</v>
      </c>
      <c r="AQ670" s="54"/>
      <c r="AR670" s="50" t="str">
        <f t="shared" ref="AR670" si="198">A670&amp;"."&amp;B670</f>
        <v>G996.042</v>
      </c>
      <c r="AS670" s="50" t="str">
        <f t="shared" ref="AS670" si="199">A670&amp;"_"&amp;C670</f>
        <v>G996_RT</v>
      </c>
      <c r="AT670" s="54" t="s">
        <v>2410</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2375</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2396</v>
      </c>
      <c r="CP670" s="64" t="str">
        <f>TabelladatiSinottico[[#This Row],[Serial_Number]]</f>
        <v>G996.042</v>
      </c>
      <c r="CQ670" s="50" t="str">
        <f>TabelladatiSinottico[[#This Row],[Customer]]</f>
        <v>CHICAGO MOLD ENGINEERING Co. Inc.</v>
      </c>
      <c r="CR670" s="54">
        <f t="shared" si="190"/>
        <v>669</v>
      </c>
      <c r="CS670" s="64" t="s">
        <v>108</v>
      </c>
    </row>
    <row r="671" spans="1:97" ht="15.75" customHeight="1" x14ac:dyDescent="0.25">
      <c r="A671" s="1" t="s">
        <v>2370</v>
      </c>
      <c r="B671" s="139" t="s">
        <v>302</v>
      </c>
      <c r="C671" s="7" t="s">
        <v>2387</v>
      </c>
      <c r="D671" t="s">
        <v>2491</v>
      </c>
      <c r="E671" s="2">
        <v>2007</v>
      </c>
      <c r="F671" s="110" t="s">
        <v>101</v>
      </c>
      <c r="G671" s="110" t="s">
        <v>2389</v>
      </c>
      <c r="H671" s="2" t="s">
        <v>103</v>
      </c>
      <c r="I671" s="110" t="s">
        <v>2390</v>
      </c>
      <c r="J671" s="2" t="s">
        <v>2492</v>
      </c>
      <c r="K671" s="91" t="s">
        <v>2424</v>
      </c>
      <c r="L671" s="2" t="s">
        <v>2409</v>
      </c>
      <c r="M671" s="91" t="s">
        <v>2424</v>
      </c>
      <c r="N671" s="2" t="s">
        <v>107</v>
      </c>
      <c r="O671" s="39" t="s">
        <v>108</v>
      </c>
      <c r="P671" s="13" t="s">
        <v>2425</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
        <v>175</v>
      </c>
      <c r="AN671" s="14" t="s">
        <v>2425</v>
      </c>
      <c r="AO671" s="15" t="s">
        <v>175</v>
      </c>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2493</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2392</v>
      </c>
      <c r="CP671" s="64" t="str">
        <f>TabelladatiSinottico[[#This Row],[Serial_Number]]</f>
        <v>G996.043</v>
      </c>
      <c r="CQ671" s="50" t="str">
        <f>TabelladatiSinottico[[#This Row],[Customer]]</f>
        <v>VENTURE AEROBEARINGS LLC</v>
      </c>
      <c r="CR671" s="54">
        <f t="shared" si="190"/>
        <v>670</v>
      </c>
      <c r="CS671" s="64" t="s">
        <v>108</v>
      </c>
    </row>
    <row r="672" spans="1:97" ht="15" customHeight="1" x14ac:dyDescent="0.25">
      <c r="A672" s="1" t="s">
        <v>2370</v>
      </c>
      <c r="B672" s="139" t="s">
        <v>307</v>
      </c>
      <c r="C672" s="7" t="s">
        <v>2371</v>
      </c>
      <c r="D672" t="s">
        <v>2494</v>
      </c>
      <c r="E672" s="2">
        <v>2008</v>
      </c>
      <c r="F672" s="2" t="s">
        <v>653</v>
      </c>
      <c r="G672" s="2" t="s">
        <v>1298</v>
      </c>
      <c r="H672" s="2" t="s">
        <v>103</v>
      </c>
      <c r="I672" s="2" t="s">
        <v>104</v>
      </c>
      <c r="J672" s="2" t="s">
        <v>2495</v>
      </c>
      <c r="K672" s="91" t="s">
        <v>2424</v>
      </c>
      <c r="L672" s="2" t="s">
        <v>2409</v>
      </c>
      <c r="M672" s="91" t="s">
        <v>2424</v>
      </c>
      <c r="N672" s="2" t="s">
        <v>107</v>
      </c>
      <c r="O672" s="39" t="s">
        <v>108</v>
      </c>
      <c r="P672" s="13" t="s">
        <v>2425</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1650</v>
      </c>
      <c r="AD672" s="47" t="s">
        <v>108</v>
      </c>
      <c r="AE672" s="12" t="s">
        <v>108</v>
      </c>
      <c r="AF672" s="102" t="s">
        <v>108</v>
      </c>
      <c r="AG672" s="102" t="s">
        <v>108</v>
      </c>
      <c r="AH672" s="102" t="s">
        <v>108</v>
      </c>
      <c r="AI672" s="102" t="s">
        <v>108</v>
      </c>
      <c r="AJ672" s="102" t="s">
        <v>108</v>
      </c>
      <c r="AK672" s="93" t="s">
        <v>108</v>
      </c>
      <c r="AL672" s="12" t="s">
        <v>108</v>
      </c>
      <c r="AM672" s="12" t="s">
        <v>175</v>
      </c>
      <c r="AN672" s="14" t="s">
        <v>2425</v>
      </c>
      <c r="AO672" s="15" t="s">
        <v>175</v>
      </c>
      <c r="AQ672" s="54"/>
      <c r="AR672" s="50" t="str">
        <f t="shared" si="103"/>
        <v>G996.044</v>
      </c>
      <c r="AS672" s="50" t="str">
        <f t="shared" ref="AS672" si="207">A672&amp;"_"&amp;C672</f>
        <v>G996_RT</v>
      </c>
      <c r="AT672" s="54" t="s">
        <v>2410</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2375</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2396</v>
      </c>
      <c r="CP672" s="64" t="str">
        <f>TabelladatiSinottico[[#This Row],[Serial_Number]]</f>
        <v>G996.044</v>
      </c>
      <c r="CQ672" s="50" t="str">
        <f>TabelladatiSinottico[[#This Row],[Customer]]</f>
        <v>LLC ARSIS</v>
      </c>
      <c r="CR672" s="54">
        <f t="shared" si="190"/>
        <v>671</v>
      </c>
      <c r="CS672" s="64" t="s">
        <v>108</v>
      </c>
    </row>
    <row r="673" spans="1:97" ht="16.5" customHeight="1" x14ac:dyDescent="0.25">
      <c r="A673" s="1" t="s">
        <v>2370</v>
      </c>
      <c r="B673" s="139" t="s">
        <v>315</v>
      </c>
      <c r="C673" s="7" t="s">
        <v>2371</v>
      </c>
      <c r="D673" t="s">
        <v>1758</v>
      </c>
      <c r="E673" s="2">
        <v>2008</v>
      </c>
      <c r="F673" s="2" t="s">
        <v>653</v>
      </c>
      <c r="G673" s="2" t="s">
        <v>1298</v>
      </c>
      <c r="H673" s="2" t="s">
        <v>103</v>
      </c>
      <c r="I673" s="2" t="s">
        <v>104</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107</v>
      </c>
      <c r="O673" s="39" t="s">
        <v>108</v>
      </c>
      <c r="P673" s="13" t="str">
        <f t="shared" si="124"/>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25"/>
        <v>Folder</v>
      </c>
      <c r="AO673" s="15">
        <v>0</v>
      </c>
      <c r="AQ673" s="54" t="s">
        <v>108</v>
      </c>
      <c r="AR673" s="50" t="str">
        <f t="shared" ref="AR673:AR687" si="211">A673&amp;"."&amp;B673</f>
        <v>G996.045</v>
      </c>
      <c r="AS673" s="50" t="str">
        <f t="shared" ref="AS673:AS687" si="212">A673&amp;"_"&amp;C673</f>
        <v>G996_RT</v>
      </c>
      <c r="AT673" s="54" t="s">
        <v>2410</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3">G673</f>
        <v>30 kw-24 krpm</v>
      </c>
      <c r="BF673" s="12" t="str">
        <f t="shared" ref="BF673:BF687" si="214">I673</f>
        <v>HSK-A 63</v>
      </c>
      <c r="BG673" s="103" t="s">
        <v>2375</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2396</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x14ac:dyDescent="0.25">
      <c r="A674" s="1" t="s">
        <v>2370</v>
      </c>
      <c r="B674" s="139" t="s">
        <v>323</v>
      </c>
      <c r="C674" s="7" t="s">
        <v>2371</v>
      </c>
      <c r="D674" t="s">
        <v>2381</v>
      </c>
      <c r="E674" s="2">
        <v>2008</v>
      </c>
      <c r="F674" s="2" t="s">
        <v>653</v>
      </c>
      <c r="G674" s="2" t="s">
        <v>1298</v>
      </c>
      <c r="H674" s="2" t="s">
        <v>103</v>
      </c>
      <c r="I674" s="2" t="s">
        <v>104</v>
      </c>
      <c r="J674" s="2" t="s">
        <v>2497</v>
      </c>
      <c r="K674" s="91" t="str">
        <f t="shared" si="209"/>
        <v>pdf</v>
      </c>
      <c r="L674" s="2" t="s">
        <v>2409</v>
      </c>
      <c r="M674" s="91" t="str">
        <f t="shared" si="210"/>
        <v>pdf</v>
      </c>
      <c r="N674" s="2" t="s">
        <v>107</v>
      </c>
      <c r="O674" s="39" t="s">
        <v>108</v>
      </c>
      <c r="P674" s="13" t="str">
        <f t="shared" si="124"/>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25"/>
        <v>Folder</v>
      </c>
      <c r="AO674" s="15">
        <v>0</v>
      </c>
      <c r="AQ674" s="54" t="s">
        <v>108</v>
      </c>
      <c r="AR674" s="50" t="str">
        <f t="shared" si="211"/>
        <v>G996.046</v>
      </c>
      <c r="AS674" s="50" t="str">
        <f t="shared" si="212"/>
        <v>G996_RT</v>
      </c>
      <c r="AT674" s="54" t="s">
        <v>2410</v>
      </c>
      <c r="AU674" s="12" t="s">
        <v>110</v>
      </c>
      <c r="AV674" s="12" t="s">
        <v>110</v>
      </c>
      <c r="AW674" s="54" t="s">
        <v>108</v>
      </c>
      <c r="AX674" s="50" t="s">
        <v>108</v>
      </c>
      <c r="AY674" s="50" t="s">
        <v>110</v>
      </c>
      <c r="AZ674" s="54" t="s">
        <v>108</v>
      </c>
      <c r="BA674" s="115" t="s">
        <v>1615</v>
      </c>
      <c r="BB674" s="115" t="s">
        <v>2385</v>
      </c>
      <c r="BC674" s="12" t="str">
        <f t="shared" si="150"/>
        <v>M3A</v>
      </c>
      <c r="BD674" s="54" t="s">
        <v>108</v>
      </c>
      <c r="BE674" s="12" t="str">
        <f t="shared" si="213"/>
        <v>30 kw-24 krpm</v>
      </c>
      <c r="BF674" s="12" t="str">
        <f t="shared" si="214"/>
        <v>HSK-A 63</v>
      </c>
      <c r="BG674" s="103" t="s">
        <v>2375</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2396</v>
      </c>
      <c r="CP674" s="64" t="str">
        <f>TabelladatiSinottico[[#This Row],[Serial_Number]]</f>
        <v>G996.046</v>
      </c>
      <c r="CQ674" s="50" t="str">
        <f>TabelladatiSinottico[[#This Row],[Customer]]</f>
        <v>LUCHETTI STAMPI S.r.l.</v>
      </c>
      <c r="CR674" s="54">
        <f t="shared" si="190"/>
        <v>673</v>
      </c>
      <c r="CS674" s="64" t="s">
        <v>108</v>
      </c>
    </row>
    <row r="675" spans="1:97" ht="16.5" customHeight="1" x14ac:dyDescent="0.25">
      <c r="A675" s="1" t="s">
        <v>2370</v>
      </c>
      <c r="B675" s="139" t="s">
        <v>324</v>
      </c>
      <c r="C675" s="7" t="s">
        <v>659</v>
      </c>
      <c r="D675" t="s">
        <v>2429</v>
      </c>
      <c r="E675" s="2">
        <v>2009</v>
      </c>
      <c r="F675" s="2" t="s">
        <v>653</v>
      </c>
      <c r="G675" s="2" t="s">
        <v>1298</v>
      </c>
      <c r="H675" s="2" t="s">
        <v>103</v>
      </c>
      <c r="I675" s="2" t="s">
        <v>104</v>
      </c>
      <c r="J675" s="2" t="s">
        <v>2498</v>
      </c>
      <c r="K675" s="91" t="str">
        <f t="shared" si="209"/>
        <v>pdf</v>
      </c>
      <c r="L675" s="2" t="s">
        <v>2499</v>
      </c>
      <c r="M675" s="91" t="str">
        <f t="shared" si="210"/>
        <v>pdf</v>
      </c>
      <c r="N675" s="2" t="s">
        <v>107</v>
      </c>
      <c r="O675" s="39" t="s">
        <v>2500</v>
      </c>
      <c r="P675" s="13" t="str">
        <f t="shared" si="124"/>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25"/>
        <v>Folder</v>
      </c>
      <c r="AO675" s="15">
        <v>0</v>
      </c>
      <c r="AQ675" s="54" t="s">
        <v>108</v>
      </c>
      <c r="AR675" s="50" t="str">
        <f t="shared" si="211"/>
        <v>G996.047</v>
      </c>
      <c r="AS675" s="50" t="str">
        <f t="shared" si="212"/>
        <v>G996_3A</v>
      </c>
      <c r="AT675" s="54" t="s">
        <v>110</v>
      </c>
      <c r="AU675" s="12" t="s">
        <v>110</v>
      </c>
      <c r="AV675" s="12" t="s">
        <v>109</v>
      </c>
      <c r="AW675" s="12" t="s">
        <v>2501</v>
      </c>
      <c r="AX675" s="50" t="s">
        <v>226</v>
      </c>
      <c r="AY675" s="50" t="s">
        <v>109</v>
      </c>
      <c r="AZ675" s="12" t="s">
        <v>2501</v>
      </c>
      <c r="BA675" s="115" t="s">
        <v>2502</v>
      </c>
      <c r="BB675" s="115" t="s">
        <v>114</v>
      </c>
      <c r="BC675" s="12" t="str">
        <f t="shared" si="150"/>
        <v>M3A</v>
      </c>
      <c r="BD675" s="54" t="s">
        <v>108</v>
      </c>
      <c r="BE675" s="12" t="str">
        <f t="shared" si="213"/>
        <v>30 kw-24 krpm</v>
      </c>
      <c r="BF675" s="12" t="str">
        <f t="shared" si="214"/>
        <v>HSK-A 63</v>
      </c>
      <c r="BG675" s="103" t="s">
        <v>2375</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2370</v>
      </c>
      <c r="CP675" s="64" t="str">
        <f>TabelladatiSinottico[[#This Row],[Serial_Number]]</f>
        <v>G996.047</v>
      </c>
      <c r="CQ675" s="50" t="str">
        <f>TabelladatiSinottico[[#This Row],[Customer]]</f>
        <v>RONAL CR S.r.o.</v>
      </c>
      <c r="CR675" s="54">
        <f t="shared" si="190"/>
        <v>674</v>
      </c>
      <c r="CS675" s="64" t="s">
        <v>108</v>
      </c>
    </row>
    <row r="676" spans="1:97" ht="16.5" customHeight="1" x14ac:dyDescent="0.25">
      <c r="A676" s="1" t="s">
        <v>2370</v>
      </c>
      <c r="B676" s="139" t="s">
        <v>325</v>
      </c>
      <c r="C676" s="7" t="s">
        <v>659</v>
      </c>
      <c r="D676" t="s">
        <v>2429</v>
      </c>
      <c r="E676" s="2">
        <v>2009</v>
      </c>
      <c r="F676" s="2" t="s">
        <v>653</v>
      </c>
      <c r="G676" s="2" t="s">
        <v>1298</v>
      </c>
      <c r="H676" s="2" t="s">
        <v>103</v>
      </c>
      <c r="I676" s="2" t="s">
        <v>104</v>
      </c>
      <c r="J676" s="2" t="s">
        <v>2503</v>
      </c>
      <c r="K676" s="91" t="str">
        <f t="shared" si="209"/>
        <v>pdf</v>
      </c>
      <c r="L676" s="2" t="s">
        <v>2504</v>
      </c>
      <c r="M676" s="91" t="str">
        <f t="shared" si="210"/>
        <v>pdf</v>
      </c>
      <c r="N676" s="2" t="s">
        <v>107</v>
      </c>
      <c r="O676" s="39" t="s">
        <v>2500</v>
      </c>
      <c r="P676" s="13" t="str">
        <f t="shared" si="124"/>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25"/>
        <v>Folder</v>
      </c>
      <c r="AO676" s="15">
        <v>0</v>
      </c>
      <c r="AQ676" s="54" t="s">
        <v>108</v>
      </c>
      <c r="AR676" s="50" t="str">
        <f t="shared" si="211"/>
        <v>G996.048</v>
      </c>
      <c r="AS676" s="50" t="str">
        <f t="shared" si="212"/>
        <v>G996_3A</v>
      </c>
      <c r="AT676" s="54" t="s">
        <v>110</v>
      </c>
      <c r="AU676" s="12" t="s">
        <v>110</v>
      </c>
      <c r="AV676" s="12" t="s">
        <v>109</v>
      </c>
      <c r="AW676" s="12" t="s">
        <v>2505</v>
      </c>
      <c r="AX676" s="50" t="s">
        <v>226</v>
      </c>
      <c r="AY676" s="50" t="s">
        <v>109</v>
      </c>
      <c r="AZ676" s="12" t="s">
        <v>2505</v>
      </c>
      <c r="BA676" s="111" t="s">
        <v>108</v>
      </c>
      <c r="BB676" s="111" t="s">
        <v>108</v>
      </c>
      <c r="BC676" s="12" t="str">
        <f t="shared" si="150"/>
        <v>M3A</v>
      </c>
      <c r="BD676" s="54" t="s">
        <v>108</v>
      </c>
      <c r="BE676" s="12" t="str">
        <f t="shared" si="213"/>
        <v>30 kw-24 krpm</v>
      </c>
      <c r="BF676" s="12" t="str">
        <f t="shared" si="214"/>
        <v>HSK-A 63</v>
      </c>
      <c r="BG676" s="103" t="s">
        <v>2375</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2370</v>
      </c>
      <c r="CP676" s="64" t="str">
        <f>TabelladatiSinottico[[#This Row],[Serial_Number]]</f>
        <v>G996.048</v>
      </c>
      <c r="CQ676" s="50" t="str">
        <f>TabelladatiSinottico[[#This Row],[Customer]]</f>
        <v>RONAL CR S.r.o.</v>
      </c>
      <c r="CR676" s="54">
        <f t="shared" si="190"/>
        <v>675</v>
      </c>
      <c r="CS676" s="64" t="s">
        <v>108</v>
      </c>
    </row>
    <row r="677" spans="1:97" ht="16.5" customHeight="1" x14ac:dyDescent="0.25">
      <c r="A677" s="1" t="s">
        <v>2370</v>
      </c>
      <c r="B677" s="139" t="s">
        <v>326</v>
      </c>
      <c r="C677" s="7" t="s">
        <v>659</v>
      </c>
      <c r="D677" t="s">
        <v>2429</v>
      </c>
      <c r="E677" s="2">
        <v>2009</v>
      </c>
      <c r="F677" s="2" t="s">
        <v>653</v>
      </c>
      <c r="G677" s="2" t="s">
        <v>1298</v>
      </c>
      <c r="H677" s="2" t="s">
        <v>103</v>
      </c>
      <c r="I677" s="2" t="s">
        <v>104</v>
      </c>
      <c r="J677" s="2" t="s">
        <v>2506</v>
      </c>
      <c r="K677" s="91" t="str">
        <f t="shared" si="209"/>
        <v>pdf</v>
      </c>
      <c r="L677" s="2" t="s">
        <v>2504</v>
      </c>
      <c r="M677" s="91" t="str">
        <f t="shared" si="210"/>
        <v>pdf</v>
      </c>
      <c r="N677" s="2" t="s">
        <v>107</v>
      </c>
      <c r="O677" s="39" t="s">
        <v>2500</v>
      </c>
      <c r="P677" s="13" t="str">
        <f t="shared" si="124"/>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25"/>
        <v>Folder</v>
      </c>
      <c r="AO677" s="15">
        <v>0</v>
      </c>
      <c r="AQ677" s="54" t="s">
        <v>108</v>
      </c>
      <c r="AR677" s="50" t="str">
        <f t="shared" si="211"/>
        <v>G996.049</v>
      </c>
      <c r="AS677" s="50" t="str">
        <f t="shared" si="212"/>
        <v>G996_3A</v>
      </c>
      <c r="AT677" s="54" t="s">
        <v>110</v>
      </c>
      <c r="AU677" s="12" t="s">
        <v>110</v>
      </c>
      <c r="AV677" s="12" t="s">
        <v>109</v>
      </c>
      <c r="AW677" s="12" t="s">
        <v>2505</v>
      </c>
      <c r="AX677" s="50" t="s">
        <v>226</v>
      </c>
      <c r="AY677" s="50" t="s">
        <v>109</v>
      </c>
      <c r="AZ677" s="12" t="s">
        <v>2505</v>
      </c>
      <c r="BA677" s="115" t="s">
        <v>194</v>
      </c>
      <c r="BB677" s="115" t="s">
        <v>175</v>
      </c>
      <c r="BC677" s="12" t="str">
        <f t="shared" si="150"/>
        <v>M3A</v>
      </c>
      <c r="BD677" s="54" t="s">
        <v>108</v>
      </c>
      <c r="BE677" s="12" t="str">
        <f t="shared" si="213"/>
        <v>30 kw-24 krpm</v>
      </c>
      <c r="BF677" s="12" t="str">
        <f t="shared" si="214"/>
        <v>HSK-A 63</v>
      </c>
      <c r="BG677" s="103" t="s">
        <v>2375</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2370</v>
      </c>
      <c r="CP677" s="64" t="str">
        <f>TabelladatiSinottico[[#This Row],[Serial_Number]]</f>
        <v>G996.049</v>
      </c>
      <c r="CQ677" s="50" t="str">
        <f>TabelladatiSinottico[[#This Row],[Customer]]</f>
        <v>RONAL CR S.r.o.</v>
      </c>
      <c r="CR677" s="54">
        <f t="shared" si="190"/>
        <v>676</v>
      </c>
      <c r="CS677" s="64" t="s">
        <v>108</v>
      </c>
    </row>
    <row r="678" spans="1:97" ht="16.5" customHeight="1" x14ac:dyDescent="0.25">
      <c r="A678" s="1" t="s">
        <v>2370</v>
      </c>
      <c r="B678" s="139" t="s">
        <v>335</v>
      </c>
      <c r="C678" s="7" t="s">
        <v>2371</v>
      </c>
      <c r="D678" t="s">
        <v>2142</v>
      </c>
      <c r="E678" s="2">
        <v>2009</v>
      </c>
      <c r="F678" s="2" t="s">
        <v>653</v>
      </c>
      <c r="G678" s="2" t="s">
        <v>1298</v>
      </c>
      <c r="H678" s="2" t="s">
        <v>103</v>
      </c>
      <c r="I678" s="2" t="s">
        <v>104</v>
      </c>
      <c r="J678" s="2" t="s">
        <v>2507</v>
      </c>
      <c r="K678" s="91" t="str">
        <f t="shared" si="209"/>
        <v>pdf</v>
      </c>
      <c r="L678" s="2" t="s">
        <v>2409</v>
      </c>
      <c r="M678" s="91" t="str">
        <f t="shared" si="210"/>
        <v>pdf</v>
      </c>
      <c r="N678" s="2" t="s">
        <v>107</v>
      </c>
      <c r="O678" s="39" t="s">
        <v>108</v>
      </c>
      <c r="P678" s="13" t="str">
        <f t="shared" si="124"/>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25"/>
        <v>Folder</v>
      </c>
      <c r="AO678" s="15">
        <v>0</v>
      </c>
      <c r="AQ678" s="54" t="s">
        <v>108</v>
      </c>
      <c r="AR678" s="50" t="str">
        <f t="shared" si="211"/>
        <v>G996.050</v>
      </c>
      <c r="AS678" s="50" t="str">
        <f t="shared" si="212"/>
        <v>G996_RT</v>
      </c>
      <c r="AT678" s="12" t="s">
        <v>110</v>
      </c>
      <c r="AU678" s="12" t="s">
        <v>110</v>
      </c>
      <c r="AV678" s="12" t="s">
        <v>110</v>
      </c>
      <c r="AW678" s="54" t="s">
        <v>108</v>
      </c>
      <c r="AX678" s="50" t="s">
        <v>226</v>
      </c>
      <c r="AY678" s="50" t="s">
        <v>110</v>
      </c>
      <c r="AZ678" s="54" t="s">
        <v>108</v>
      </c>
      <c r="BA678" s="115" t="s">
        <v>114</v>
      </c>
      <c r="BB678" s="115" t="s">
        <v>2508</v>
      </c>
      <c r="BC678" s="12" t="str">
        <f t="shared" si="150"/>
        <v>M3A</v>
      </c>
      <c r="BD678" s="54" t="s">
        <v>108</v>
      </c>
      <c r="BE678" s="12" t="str">
        <f t="shared" si="213"/>
        <v>30 kw-24 krpm</v>
      </c>
      <c r="BF678" s="12" t="str">
        <f t="shared" si="214"/>
        <v>HSK-A 63</v>
      </c>
      <c r="BG678" s="103" t="s">
        <v>2375</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2396</v>
      </c>
      <c r="CP678" s="64" t="str">
        <f>TabelladatiSinottico[[#This Row],[Serial_Number]]</f>
        <v>G996.050</v>
      </c>
      <c r="CQ678" s="50" t="str">
        <f>TabelladatiSinottico[[#This Row],[Customer]]</f>
        <v>CHANGZHOU YANGS MOULD Co. Ltd.</v>
      </c>
      <c r="CR678" s="54">
        <f t="shared" si="190"/>
        <v>677</v>
      </c>
      <c r="CS678" s="64" t="s">
        <v>108</v>
      </c>
    </row>
    <row r="679" spans="1:97" ht="16.5" customHeight="1" x14ac:dyDescent="0.25">
      <c r="A679" s="1" t="s">
        <v>2370</v>
      </c>
      <c r="B679" s="139" t="s">
        <v>346</v>
      </c>
      <c r="C679" s="7" t="s">
        <v>2371</v>
      </c>
      <c r="D679" t="s">
        <v>2509</v>
      </c>
      <c r="E679" s="2">
        <v>2009</v>
      </c>
      <c r="F679" s="2" t="s">
        <v>653</v>
      </c>
      <c r="G679" s="2" t="s">
        <v>1298</v>
      </c>
      <c r="H679" s="2" t="s">
        <v>103</v>
      </c>
      <c r="I679" s="2" t="s">
        <v>104</v>
      </c>
      <c r="J679" s="2" t="s">
        <v>2510</v>
      </c>
      <c r="K679" s="91" t="str">
        <f t="shared" si="209"/>
        <v>pdf</v>
      </c>
      <c r="L679" s="2" t="s">
        <v>2409</v>
      </c>
      <c r="M679" s="91" t="str">
        <f t="shared" si="210"/>
        <v>pdf</v>
      </c>
      <c r="N679" s="2" t="s">
        <v>107</v>
      </c>
      <c r="O679" s="39" t="s">
        <v>108</v>
      </c>
      <c r="P679" s="13" t="str">
        <f t="shared" si="124"/>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2511</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25"/>
        <v>Folder</v>
      </c>
      <c r="AO679" s="15">
        <v>0</v>
      </c>
      <c r="AQ679" s="54" t="s">
        <v>108</v>
      </c>
      <c r="AR679" s="50" t="str">
        <f t="shared" si="211"/>
        <v>G996.051</v>
      </c>
      <c r="AS679" s="50" t="str">
        <f t="shared" si="212"/>
        <v>G996_RT</v>
      </c>
      <c r="AT679" s="54" t="s">
        <v>2410</v>
      </c>
      <c r="AU679" s="12" t="s">
        <v>110</v>
      </c>
      <c r="AV679" s="12" t="s">
        <v>110</v>
      </c>
      <c r="AW679" s="54" t="s">
        <v>108</v>
      </c>
      <c r="AX679" s="50" t="s">
        <v>345</v>
      </c>
      <c r="AY679" s="50" t="s">
        <v>110</v>
      </c>
      <c r="AZ679" s="54" t="s">
        <v>108</v>
      </c>
      <c r="BA679" s="115" t="s">
        <v>1548</v>
      </c>
      <c r="BB679" s="115" t="s">
        <v>2512</v>
      </c>
      <c r="BC679" s="12" t="str">
        <f t="shared" si="150"/>
        <v>M3A</v>
      </c>
      <c r="BD679" s="54" t="s">
        <v>108</v>
      </c>
      <c r="BE679" s="12" t="str">
        <f t="shared" si="213"/>
        <v>30 kw-24 krpm</v>
      </c>
      <c r="BF679" s="12" t="str">
        <f t="shared" si="214"/>
        <v>HSK-A 63</v>
      </c>
      <c r="BG679" s="103" t="s">
        <v>2375</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2396</v>
      </c>
      <c r="CP679" s="64" t="str">
        <f>TabelladatiSinottico[[#This Row],[Serial_Number]]</f>
        <v>G996.051</v>
      </c>
      <c r="CQ679" s="50" t="str">
        <f>TabelladatiSinottico[[#This Row],[Customer]]</f>
        <v>TP-TOOLS OY</v>
      </c>
      <c r="CR679" s="54">
        <f t="shared" si="190"/>
        <v>678</v>
      </c>
      <c r="CS679" s="64" t="s">
        <v>108</v>
      </c>
    </row>
    <row r="680" spans="1:97" ht="16.5" customHeight="1" x14ac:dyDescent="0.25">
      <c r="A680" s="1" t="s">
        <v>2370</v>
      </c>
      <c r="B680" s="139" t="s">
        <v>349</v>
      </c>
      <c r="C680" s="7" t="s">
        <v>659</v>
      </c>
      <c r="D680" t="s">
        <v>2429</v>
      </c>
      <c r="E680" s="2">
        <v>2009</v>
      </c>
      <c r="F680" s="2" t="s">
        <v>653</v>
      </c>
      <c r="G680" s="2" t="s">
        <v>1298</v>
      </c>
      <c r="H680" s="2" t="s">
        <v>103</v>
      </c>
      <c r="I680" s="2" t="s">
        <v>104</v>
      </c>
      <c r="J680" s="2" t="s">
        <v>2513</v>
      </c>
      <c r="K680" s="91" t="str">
        <f t="shared" si="209"/>
        <v>pdf</v>
      </c>
      <c r="L680" s="2" t="s">
        <v>2499</v>
      </c>
      <c r="M680" s="91" t="str">
        <f t="shared" si="210"/>
        <v>pdf</v>
      </c>
      <c r="N680" s="2" t="s">
        <v>107</v>
      </c>
      <c r="O680" s="39" t="s">
        <v>2500</v>
      </c>
      <c r="P680" s="13" t="str">
        <f t="shared" si="124"/>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25"/>
        <v>Folder</v>
      </c>
      <c r="AO680" s="15">
        <v>0</v>
      </c>
      <c r="AQ680" s="54" t="s">
        <v>108</v>
      </c>
      <c r="AR680" s="50" t="str">
        <f t="shared" si="211"/>
        <v>G996.052</v>
      </c>
      <c r="AS680" s="50" t="str">
        <f t="shared" si="212"/>
        <v>G996_3A</v>
      </c>
      <c r="AT680" s="54" t="s">
        <v>110</v>
      </c>
      <c r="AU680" s="12" t="s">
        <v>110</v>
      </c>
      <c r="AV680" s="12" t="s">
        <v>109</v>
      </c>
      <c r="AW680" s="12" t="s">
        <v>2501</v>
      </c>
      <c r="AX680" s="50" t="s">
        <v>226</v>
      </c>
      <c r="AY680" s="50" t="s">
        <v>109</v>
      </c>
      <c r="AZ680" s="12" t="s">
        <v>2501</v>
      </c>
      <c r="BA680" s="115" t="s">
        <v>2514</v>
      </c>
      <c r="BB680" s="111" t="s">
        <v>108</v>
      </c>
      <c r="BC680" s="12" t="str">
        <f t="shared" si="150"/>
        <v>M3A</v>
      </c>
      <c r="BD680" s="54" t="s">
        <v>108</v>
      </c>
      <c r="BE680" s="12" t="str">
        <f t="shared" si="213"/>
        <v>30 kw-24 krpm</v>
      </c>
      <c r="BF680" s="12" t="str">
        <f t="shared" si="214"/>
        <v>HSK-A 63</v>
      </c>
      <c r="BG680" s="103" t="s">
        <v>2375</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2370</v>
      </c>
      <c r="CP680" s="64" t="str">
        <f>TabelladatiSinottico[[#This Row],[Serial_Number]]</f>
        <v>G996.052</v>
      </c>
      <c r="CQ680" s="50" t="str">
        <f>TabelladatiSinottico[[#This Row],[Customer]]</f>
        <v>RONAL CR S.r.o.</v>
      </c>
      <c r="CR680" s="54">
        <f t="shared" si="190"/>
        <v>679</v>
      </c>
      <c r="CS680" s="64" t="s">
        <v>108</v>
      </c>
    </row>
    <row r="681" spans="1:97" ht="16.5" customHeight="1" x14ac:dyDescent="0.25">
      <c r="A681" s="1" t="s">
        <v>2370</v>
      </c>
      <c r="B681" s="139" t="s">
        <v>360</v>
      </c>
      <c r="C681" s="7" t="s">
        <v>659</v>
      </c>
      <c r="D681" t="s">
        <v>2429</v>
      </c>
      <c r="E681" s="2">
        <v>2009</v>
      </c>
      <c r="F681" s="2" t="s">
        <v>653</v>
      </c>
      <c r="G681" s="2" t="s">
        <v>1298</v>
      </c>
      <c r="H681" s="2" t="s">
        <v>103</v>
      </c>
      <c r="I681" s="2" t="s">
        <v>104</v>
      </c>
      <c r="J681" s="2" t="s">
        <v>2515</v>
      </c>
      <c r="K681" s="91" t="str">
        <f t="shared" si="209"/>
        <v>pdf</v>
      </c>
      <c r="L681" s="2" t="s">
        <v>2499</v>
      </c>
      <c r="M681" s="91" t="str">
        <f t="shared" si="210"/>
        <v>pdf</v>
      </c>
      <c r="N681" s="2" t="s">
        <v>107</v>
      </c>
      <c r="O681" s="39" t="s">
        <v>2500</v>
      </c>
      <c r="P681" s="13" t="str">
        <f t="shared" si="124"/>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25"/>
        <v>Folder</v>
      </c>
      <c r="AO681" s="15">
        <v>0</v>
      </c>
      <c r="AQ681" s="54" t="s">
        <v>108</v>
      </c>
      <c r="AR681" s="50" t="str">
        <f t="shared" si="211"/>
        <v>G996.053</v>
      </c>
      <c r="AS681" s="50" t="str">
        <f t="shared" si="212"/>
        <v>G996_3A</v>
      </c>
      <c r="AT681" s="54" t="s">
        <v>110</v>
      </c>
      <c r="AU681" s="12" t="s">
        <v>110</v>
      </c>
      <c r="AV681" s="12" t="s">
        <v>109</v>
      </c>
      <c r="AW681" s="12" t="s">
        <v>2501</v>
      </c>
      <c r="AX681" s="50" t="s">
        <v>226</v>
      </c>
      <c r="AY681" s="50" t="s">
        <v>109</v>
      </c>
      <c r="AZ681" s="12" t="s">
        <v>2501</v>
      </c>
      <c r="BA681" s="115" t="s">
        <v>2514</v>
      </c>
      <c r="BB681" s="111" t="s">
        <v>108</v>
      </c>
      <c r="BC681" s="12" t="str">
        <f t="shared" si="150"/>
        <v>M3A</v>
      </c>
      <c r="BD681" s="54" t="s">
        <v>108</v>
      </c>
      <c r="BE681" s="12" t="str">
        <f t="shared" si="213"/>
        <v>30 kw-24 krpm</v>
      </c>
      <c r="BF681" s="12" t="str">
        <f t="shared" si="214"/>
        <v>HSK-A 63</v>
      </c>
      <c r="BG681" s="103" t="s">
        <v>2375</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2370</v>
      </c>
      <c r="CP681" s="64" t="str">
        <f>TabelladatiSinottico[[#This Row],[Serial_Number]]</f>
        <v>G996.053</v>
      </c>
      <c r="CQ681" s="50" t="str">
        <f>TabelladatiSinottico[[#This Row],[Customer]]</f>
        <v>RONAL CR S.r.o.</v>
      </c>
      <c r="CR681" s="54">
        <f t="shared" si="190"/>
        <v>680</v>
      </c>
      <c r="CS681" s="64" t="s">
        <v>108</v>
      </c>
    </row>
    <row r="682" spans="1:97" ht="21.75" customHeight="1" x14ac:dyDescent="0.25">
      <c r="A682" s="1" t="s">
        <v>2370</v>
      </c>
      <c r="B682" s="139" t="s">
        <v>362</v>
      </c>
      <c r="C682" s="7" t="s">
        <v>2371</v>
      </c>
      <c r="D682" s="107" t="s">
        <v>1698</v>
      </c>
      <c r="E682" s="2">
        <v>2008</v>
      </c>
      <c r="F682" s="2" t="s">
        <v>653</v>
      </c>
      <c r="G682" s="106" t="s">
        <v>2516</v>
      </c>
      <c r="H682" s="106" t="s">
        <v>2517</v>
      </c>
      <c r="I682" s="106" t="s">
        <v>2518</v>
      </c>
      <c r="J682" s="2" t="s">
        <v>2519</v>
      </c>
      <c r="K682" s="91" t="str">
        <f t="shared" si="209"/>
        <v>pdf</v>
      </c>
      <c r="L682" s="2" t="s">
        <v>2409</v>
      </c>
      <c r="M682" s="91" t="str">
        <f t="shared" si="210"/>
        <v>pdf</v>
      </c>
      <c r="N682" s="2" t="s">
        <v>107</v>
      </c>
      <c r="O682" s="39" t="s">
        <v>108</v>
      </c>
      <c r="P682" s="13" t="str">
        <f t="shared" si="124"/>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25"/>
        <v>Folder</v>
      </c>
      <c r="AO682" s="15">
        <v>0</v>
      </c>
      <c r="AQ682" s="54" t="s">
        <v>108</v>
      </c>
      <c r="AR682" s="50" t="str">
        <f t="shared" si="211"/>
        <v>G996.054</v>
      </c>
      <c r="AS682" s="50" t="str">
        <f t="shared" si="212"/>
        <v>G996_RT</v>
      </c>
      <c r="AT682" s="12" t="s">
        <v>110</v>
      </c>
      <c r="AU682" s="12" t="s">
        <v>110</v>
      </c>
      <c r="AV682" s="12" t="s">
        <v>110</v>
      </c>
      <c r="AW682" s="54" t="s">
        <v>108</v>
      </c>
      <c r="AX682" s="50" t="s">
        <v>108</v>
      </c>
      <c r="AY682" s="50" t="s">
        <v>110</v>
      </c>
      <c r="AZ682" s="54" t="s">
        <v>108</v>
      </c>
      <c r="BA682" s="115" t="s">
        <v>194</v>
      </c>
      <c r="BB682" s="115" t="s">
        <v>1703</v>
      </c>
      <c r="BC682" s="12" t="str">
        <f t="shared" si="150"/>
        <v>M3A</v>
      </c>
      <c r="BD682" s="54" t="s">
        <v>108</v>
      </c>
      <c r="BE682" s="12" t="str">
        <f t="shared" si="213"/>
        <v xml:space="preserve">30 kw-24 krpm 
?? kw-?? krpm </v>
      </c>
      <c r="BF682" s="12" t="str">
        <f t="shared" si="214"/>
        <v xml:space="preserve">HSK-A 63 
HSK-? ??
</v>
      </c>
      <c r="BG682" s="103" t="s">
        <v>2520</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2396</v>
      </c>
      <c r="CP682" s="64" t="str">
        <f>TabelladatiSinottico[[#This Row],[Serial_Number]]</f>
        <v>G996.054</v>
      </c>
      <c r="CQ682" s="50" t="str">
        <f>TabelladatiSinottico[[#This Row],[Customer]]</f>
        <v>AICHELE WERKZEUGE GMBH+Co. Kg.</v>
      </c>
      <c r="CR682" s="54">
        <f t="shared" si="190"/>
        <v>681</v>
      </c>
      <c r="CS682" s="64" t="s">
        <v>108</v>
      </c>
    </row>
    <row r="683" spans="1:97" ht="16.5" customHeight="1" x14ac:dyDescent="0.25">
      <c r="A683" s="1" t="s">
        <v>2370</v>
      </c>
      <c r="B683" s="139" t="s">
        <v>364</v>
      </c>
      <c r="C683" s="7" t="s">
        <v>659</v>
      </c>
      <c r="D683" t="s">
        <v>2429</v>
      </c>
      <c r="E683" s="2">
        <v>2009</v>
      </c>
      <c r="F683" s="2" t="s">
        <v>653</v>
      </c>
      <c r="G683" s="2" t="s">
        <v>1298</v>
      </c>
      <c r="H683" s="2" t="s">
        <v>103</v>
      </c>
      <c r="I683" s="2" t="s">
        <v>104</v>
      </c>
      <c r="J683" s="2" t="s">
        <v>2521</v>
      </c>
      <c r="K683" s="91" t="str">
        <f t="shared" si="209"/>
        <v>pdf</v>
      </c>
      <c r="L683" s="2" t="s">
        <v>2504</v>
      </c>
      <c r="M683" s="91" t="str">
        <f t="shared" si="210"/>
        <v>pdf</v>
      </c>
      <c r="N683" s="2" t="s">
        <v>107</v>
      </c>
      <c r="O683" s="39" t="s">
        <v>2500</v>
      </c>
      <c r="P683" s="13" t="str">
        <f t="shared" si="124"/>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25"/>
        <v>Folder</v>
      </c>
      <c r="AO683" s="15">
        <v>0</v>
      </c>
      <c r="AQ683" s="54" t="s">
        <v>108</v>
      </c>
      <c r="AR683" s="50" t="str">
        <f t="shared" si="211"/>
        <v>G996.055</v>
      </c>
      <c r="AS683" s="50" t="str">
        <f t="shared" si="212"/>
        <v>G996_3A</v>
      </c>
      <c r="AT683" s="54" t="s">
        <v>110</v>
      </c>
      <c r="AU683" s="12" t="s">
        <v>110</v>
      </c>
      <c r="AV683" s="12" t="s">
        <v>109</v>
      </c>
      <c r="AW683" s="12" t="s">
        <v>2505</v>
      </c>
      <c r="AX683" s="50" t="s">
        <v>226</v>
      </c>
      <c r="AY683" s="50" t="s">
        <v>109</v>
      </c>
      <c r="AZ683" s="12" t="s">
        <v>2505</v>
      </c>
      <c r="BA683" s="111" t="s">
        <v>108</v>
      </c>
      <c r="BB683" s="111" t="s">
        <v>108</v>
      </c>
      <c r="BC683" s="12" t="str">
        <f t="shared" si="150"/>
        <v>M3A</v>
      </c>
      <c r="BD683" s="54" t="s">
        <v>108</v>
      </c>
      <c r="BE683" s="12" t="str">
        <f t="shared" si="213"/>
        <v>30 kw-24 krpm</v>
      </c>
      <c r="BF683" s="12" t="str">
        <f t="shared" si="214"/>
        <v>HSK-A 63</v>
      </c>
      <c r="BG683" s="103" t="s">
        <v>2375</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2370</v>
      </c>
      <c r="CP683" s="64" t="str">
        <f>TabelladatiSinottico[[#This Row],[Serial_Number]]</f>
        <v>G996.055</v>
      </c>
      <c r="CQ683" s="50" t="str">
        <f>TabelladatiSinottico[[#This Row],[Customer]]</f>
        <v>RONAL CR S.r.o.</v>
      </c>
      <c r="CR683" s="54">
        <f t="shared" si="190"/>
        <v>682</v>
      </c>
      <c r="CS683" s="64" t="s">
        <v>108</v>
      </c>
    </row>
    <row r="684" spans="1:97" ht="16.5" customHeight="1" x14ac:dyDescent="0.25">
      <c r="A684" s="1" t="s">
        <v>2370</v>
      </c>
      <c r="B684" s="6" t="s">
        <v>376</v>
      </c>
      <c r="C684" s="7" t="s">
        <v>2371</v>
      </c>
      <c r="D684" t="s">
        <v>2267</v>
      </c>
      <c r="E684" s="2">
        <v>2010</v>
      </c>
      <c r="F684" s="2" t="s">
        <v>653</v>
      </c>
      <c r="G684" s="2" t="s">
        <v>1298</v>
      </c>
      <c r="H684" s="2" t="s">
        <v>103</v>
      </c>
      <c r="I684" s="2" t="s">
        <v>104</v>
      </c>
      <c r="J684" s="2" t="s">
        <v>2522</v>
      </c>
      <c r="K684" s="91" t="str">
        <f t="shared" si="209"/>
        <v>pdf</v>
      </c>
      <c r="L684" s="2" t="s">
        <v>2409</v>
      </c>
      <c r="M684" s="91" t="str">
        <f t="shared" si="210"/>
        <v>pdf</v>
      </c>
      <c r="N684" s="2" t="s">
        <v>107</v>
      </c>
      <c r="O684" s="39" t="s">
        <v>108</v>
      </c>
      <c r="P684" s="13" t="str">
        <f t="shared" si="124"/>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2269</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25"/>
        <v>Folder</v>
      </c>
      <c r="AO684" s="15">
        <v>0</v>
      </c>
      <c r="AQ684" s="54" t="s">
        <v>108</v>
      </c>
      <c r="AR684" s="50" t="str">
        <f t="shared" si="211"/>
        <v>G996.056</v>
      </c>
      <c r="AS684" s="50" t="str">
        <f t="shared" si="212"/>
        <v>G996_RT</v>
      </c>
      <c r="AT684" s="54" t="s">
        <v>2410</v>
      </c>
      <c r="AU684" s="12" t="s">
        <v>110</v>
      </c>
      <c r="AV684" s="12" t="s">
        <v>110</v>
      </c>
      <c r="AW684" s="54" t="s">
        <v>108</v>
      </c>
      <c r="AX684" s="50" t="s">
        <v>108</v>
      </c>
      <c r="AY684" s="50" t="s">
        <v>110</v>
      </c>
      <c r="AZ684" s="54" t="s">
        <v>108</v>
      </c>
      <c r="BA684" s="115" t="s">
        <v>2270</v>
      </c>
      <c r="BB684" s="115" t="s">
        <v>114</v>
      </c>
      <c r="BC684" s="12" t="str">
        <f t="shared" si="150"/>
        <v>M3A</v>
      </c>
      <c r="BD684" s="54" t="s">
        <v>108</v>
      </c>
      <c r="BE684" s="12" t="str">
        <f t="shared" si="213"/>
        <v>30 kw-24 krpm</v>
      </c>
      <c r="BF684" s="12" t="str">
        <f t="shared" si="214"/>
        <v>HSK-A 63</v>
      </c>
      <c r="BG684" s="103" t="s">
        <v>2375</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2370</v>
      </c>
      <c r="CP684" s="64" t="str">
        <f>TabelladatiSinottico[[#This Row],[Serial_Number]]</f>
        <v>G996.056</v>
      </c>
      <c r="CQ684" s="50" t="str">
        <f>TabelladatiSinottico[[#This Row],[Customer]]</f>
        <v>S.C. ELBA S.A.</v>
      </c>
      <c r="CR684" s="54">
        <f t="shared" si="190"/>
        <v>683</v>
      </c>
      <c r="CS684" s="64" t="s">
        <v>108</v>
      </c>
    </row>
    <row r="685" spans="1:97" ht="16.5" customHeight="1" x14ac:dyDescent="0.25">
      <c r="A685" s="1" t="s">
        <v>2370</v>
      </c>
      <c r="B685" s="6" t="s">
        <v>383</v>
      </c>
      <c r="C685" s="7" t="s">
        <v>2371</v>
      </c>
      <c r="D685" t="s">
        <v>2450</v>
      </c>
      <c r="E685" s="2">
        <v>2011</v>
      </c>
      <c r="F685" s="2" t="s">
        <v>653</v>
      </c>
      <c r="G685" s="2" t="s">
        <v>1298</v>
      </c>
      <c r="H685" s="2" t="s">
        <v>103</v>
      </c>
      <c r="I685" s="2" t="s">
        <v>104</v>
      </c>
      <c r="J685" s="2" t="s">
        <v>2523</v>
      </c>
      <c r="K685" s="91" t="str">
        <f t="shared" si="209"/>
        <v>pdf</v>
      </c>
      <c r="L685" s="2" t="s">
        <v>2409</v>
      </c>
      <c r="M685" s="91" t="str">
        <f t="shared" si="210"/>
        <v>pdf</v>
      </c>
      <c r="N685" s="2" t="s">
        <v>107</v>
      </c>
      <c r="O685" s="39" t="s">
        <v>108</v>
      </c>
      <c r="P685" s="13" t="str">
        <f t="shared" si="124"/>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25"/>
        <v>Folder</v>
      </c>
      <c r="AO685" s="15">
        <v>0</v>
      </c>
      <c r="AQ685" s="54" t="s">
        <v>108</v>
      </c>
      <c r="AR685" s="50" t="str">
        <f t="shared" si="211"/>
        <v>G996.057</v>
      </c>
      <c r="AS685" s="50" t="str">
        <f t="shared" si="212"/>
        <v>G996_RT</v>
      </c>
      <c r="AT685" s="54" t="s">
        <v>2524</v>
      </c>
      <c r="AU685" s="12" t="s">
        <v>110</v>
      </c>
      <c r="AV685" s="12" t="s">
        <v>110</v>
      </c>
      <c r="AW685" s="54" t="s">
        <v>108</v>
      </c>
      <c r="AX685" s="50" t="s">
        <v>2525</v>
      </c>
      <c r="AY685" s="50" t="s">
        <v>110</v>
      </c>
      <c r="AZ685" s="54" t="s">
        <v>108</v>
      </c>
      <c r="BA685" s="115" t="s">
        <v>1851</v>
      </c>
      <c r="BB685" s="115" t="s">
        <v>1548</v>
      </c>
      <c r="BC685" s="12" t="str">
        <f t="shared" si="150"/>
        <v>M3A</v>
      </c>
      <c r="BD685" s="54" t="s">
        <v>108</v>
      </c>
      <c r="BE685" s="12" t="str">
        <f t="shared" si="213"/>
        <v>30 kw-24 krpm</v>
      </c>
      <c r="BF685" s="12" t="str">
        <f t="shared" si="214"/>
        <v>HSK-A 63</v>
      </c>
      <c r="BG685" s="103" t="s">
        <v>2375</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2370</v>
      </c>
      <c r="CP685" s="64" t="str">
        <f>TabelladatiSinottico[[#This Row],[Serial_Number]]</f>
        <v>G996.057</v>
      </c>
      <c r="CQ685" s="50" t="str">
        <f>TabelladatiSinottico[[#This Row],[Customer]]</f>
        <v>BARUM CONTINENTAL SPOL. S.R.O.</v>
      </c>
      <c r="CR685" s="54">
        <f t="shared" si="190"/>
        <v>684</v>
      </c>
      <c r="CS685" s="64" t="s">
        <v>108</v>
      </c>
    </row>
    <row r="686" spans="1:97" ht="16.5" customHeight="1" x14ac:dyDescent="0.25">
      <c r="A686" s="1" t="s">
        <v>2370</v>
      </c>
      <c r="B686" s="6" t="s">
        <v>392</v>
      </c>
      <c r="C686" s="7" t="s">
        <v>2371</v>
      </c>
      <c r="D686" t="s">
        <v>2071</v>
      </c>
      <c r="E686" s="2">
        <v>2011</v>
      </c>
      <c r="F686" s="2" t="s">
        <v>653</v>
      </c>
      <c r="G686" s="2" t="s">
        <v>1298</v>
      </c>
      <c r="H686" s="2" t="s">
        <v>103</v>
      </c>
      <c r="I686" s="2" t="s">
        <v>104</v>
      </c>
      <c r="J686" s="2" t="s">
        <v>2526</v>
      </c>
      <c r="K686" s="91" t="str">
        <f t="shared" si="209"/>
        <v>pdf</v>
      </c>
      <c r="L686" s="2" t="s">
        <v>2409</v>
      </c>
      <c r="M686" s="91" t="str">
        <f t="shared" si="210"/>
        <v>pdf</v>
      </c>
      <c r="N686" s="2" t="s">
        <v>107</v>
      </c>
      <c r="O686" s="39" t="s">
        <v>108</v>
      </c>
      <c r="P686" s="13" t="str">
        <f t="shared" si="124"/>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25"/>
        <v>Folder</v>
      </c>
      <c r="AO686" s="15">
        <v>0</v>
      </c>
      <c r="AQ686" s="54" t="s">
        <v>108</v>
      </c>
      <c r="AR686" s="50" t="str">
        <f t="shared" si="211"/>
        <v>G996.058</v>
      </c>
      <c r="AS686" s="50" t="str">
        <f t="shared" si="212"/>
        <v>G996_RT</v>
      </c>
      <c r="AT686" s="54" t="s">
        <v>2527</v>
      </c>
      <c r="AU686" s="12" t="s">
        <v>110</v>
      </c>
      <c r="AV686" s="12" t="s">
        <v>110</v>
      </c>
      <c r="AW686" s="54" t="s">
        <v>108</v>
      </c>
      <c r="AX686" s="50" t="s">
        <v>226</v>
      </c>
      <c r="AY686" s="50" t="s">
        <v>110</v>
      </c>
      <c r="AZ686" s="54" t="s">
        <v>108</v>
      </c>
      <c r="BA686" s="115" t="s">
        <v>2528</v>
      </c>
      <c r="BB686" s="115" t="s">
        <v>114</v>
      </c>
      <c r="BC686" s="12" t="str">
        <f t="shared" si="150"/>
        <v>M3A</v>
      </c>
      <c r="BD686" s="54" t="s">
        <v>108</v>
      </c>
      <c r="BE686" s="12" t="str">
        <f t="shared" si="213"/>
        <v>30 kw-24 krpm</v>
      </c>
      <c r="BF686" s="12" t="str">
        <f t="shared" si="214"/>
        <v>HSK-A 63</v>
      </c>
      <c r="BG686" s="103" t="s">
        <v>2375</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2370</v>
      </c>
      <c r="CP686" s="64" t="str">
        <f>TabelladatiSinottico[[#This Row],[Serial_Number]]</f>
        <v>G996.058</v>
      </c>
      <c r="CQ686" s="50" t="str">
        <f>TabelladatiSinottico[[#This Row],[Customer]]</f>
        <v>CHICAGO MOLD ENGINEERING Co. Inc.</v>
      </c>
      <c r="CR686" s="54">
        <f t="shared" si="190"/>
        <v>685</v>
      </c>
      <c r="CS686" s="64" t="s">
        <v>108</v>
      </c>
    </row>
    <row r="687" spans="1:97" ht="18.75" customHeight="1" x14ac:dyDescent="0.25">
      <c r="A687" s="1" t="s">
        <v>2370</v>
      </c>
      <c r="B687" s="6" t="s">
        <v>404</v>
      </c>
      <c r="C687" s="7" t="s">
        <v>2371</v>
      </c>
      <c r="D687" t="s">
        <v>2529</v>
      </c>
      <c r="E687" s="2">
        <v>2012</v>
      </c>
      <c r="F687" s="2" t="s">
        <v>653</v>
      </c>
      <c r="G687" s="2" t="s">
        <v>1298</v>
      </c>
      <c r="H687" s="2" t="s">
        <v>103</v>
      </c>
      <c r="I687" s="2" t="s">
        <v>104</v>
      </c>
      <c r="J687" s="2" t="s">
        <v>2530</v>
      </c>
      <c r="K687" s="91" t="str">
        <f t="shared" si="209"/>
        <v>pdf</v>
      </c>
      <c r="L687" s="2" t="s">
        <v>2531</v>
      </c>
      <c r="M687" s="91" t="str">
        <f t="shared" si="210"/>
        <v>pdf</v>
      </c>
      <c r="N687" s="2" t="s">
        <v>107</v>
      </c>
      <c r="O687" s="39" t="s">
        <v>108</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REPT("⭐",AO687)</f>
        <v/>
      </c>
      <c r="AN687" s="14" t="str">
        <f>HYPERLINK("https://fidiait.sharepoint.com/sites/SALES/Shared%20Documents/Forms/AllItems.aspx?id=%2Fsites%2FSALES%2FShared%20Documents%2FSales%5FDossier%2F"&amp;$A687&amp;"."&amp;$B687&amp;"/3Applications","Folder")</f>
        <v>Folder</v>
      </c>
      <c r="AO687" s="15">
        <v>0</v>
      </c>
      <c r="AQ687" s="54" t="s">
        <v>108</v>
      </c>
      <c r="AR687" s="50" t="str">
        <f t="shared" si="211"/>
        <v>G996.059</v>
      </c>
      <c r="AS687" s="50" t="str">
        <f t="shared" si="212"/>
        <v>G996_RT</v>
      </c>
      <c r="AT687" s="12" t="s">
        <v>110</v>
      </c>
      <c r="AU687" s="12" t="s">
        <v>110</v>
      </c>
      <c r="AV687" s="12" t="s">
        <v>110</v>
      </c>
      <c r="AW687" s="54" t="s">
        <v>108</v>
      </c>
      <c r="AX687" s="50" t="s">
        <v>108</v>
      </c>
      <c r="AY687" s="50" t="s">
        <v>110</v>
      </c>
      <c r="AZ687" s="54" t="s">
        <v>108</v>
      </c>
      <c r="BA687" s="115" t="s">
        <v>2532</v>
      </c>
      <c r="BB687" s="115" t="s">
        <v>150</v>
      </c>
      <c r="BC687" s="12" t="str">
        <f t="shared" si="150"/>
        <v>M3A</v>
      </c>
      <c r="BD687" s="54" t="s">
        <v>108</v>
      </c>
      <c r="BE687" s="12" t="str">
        <f t="shared" si="213"/>
        <v>30 kw-24 krpm</v>
      </c>
      <c r="BF687" s="12" t="str">
        <f t="shared" si="214"/>
        <v>HSK-A 63</v>
      </c>
      <c r="BG687" s="103" t="s">
        <v>2375</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2370</v>
      </c>
      <c r="CP687" s="64" t="str">
        <f>TabelladatiSinottico[[#This Row],[Serial_Number]]</f>
        <v>G996.059</v>
      </c>
      <c r="CQ687" s="50" t="str">
        <f>TabelladatiSinottico[[#This Row],[Customer]]</f>
        <v>GE AVIO S.p.A.</v>
      </c>
      <c r="CR687" s="54">
        <f t="shared" si="190"/>
        <v>686</v>
      </c>
      <c r="CS687" s="64" t="s">
        <v>108</v>
      </c>
    </row>
    <row r="688" spans="1:97" ht="21.75" customHeight="1" x14ac:dyDescent="0.25">
      <c r="A688" s="1" t="s">
        <v>2370</v>
      </c>
      <c r="B688" s="6" t="s">
        <v>413</v>
      </c>
      <c r="C688" s="7" t="s">
        <v>659</v>
      </c>
      <c r="D688" t="s">
        <v>405</v>
      </c>
      <c r="E688" s="2">
        <v>2011</v>
      </c>
      <c r="F688" s="2" t="s">
        <v>653</v>
      </c>
      <c r="G688" s="2" t="s">
        <v>2533</v>
      </c>
      <c r="H688" s="2" t="s">
        <v>103</v>
      </c>
      <c r="I688" s="2" t="s">
        <v>2438</v>
      </c>
      <c r="J688" s="2" t="s">
        <v>2534</v>
      </c>
      <c r="K688" s="91" t="str">
        <f t="shared" si="209"/>
        <v>pdf</v>
      </c>
      <c r="L688" s="2" t="s">
        <v>2456</v>
      </c>
      <c r="M688" s="91" t="str">
        <f t="shared" si="210"/>
        <v>pdf</v>
      </c>
      <c r="N688" s="2" t="s">
        <v>107</v>
      </c>
      <c r="O688" s="39" t="s">
        <v>108</v>
      </c>
      <c r="P688" s="13" t="str">
        <f t="shared" si="124"/>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ref="AM688:AM701" si="215">REPT("⭐",AO688)</f>
        <v/>
      </c>
      <c r="AN688" s="14" t="str">
        <f t="shared" si="125"/>
        <v>Folder</v>
      </c>
      <c r="AQ688" s="54"/>
      <c r="AR688" s="50" t="str">
        <f t="shared" si="103"/>
        <v>G996.060</v>
      </c>
      <c r="AS688" s="50" t="str">
        <f t="shared" ref="AS688:AS701" si="216">A688&amp;"_"&amp;C688</f>
        <v>G996_3A</v>
      </c>
      <c r="AT688" s="54" t="s">
        <v>110</v>
      </c>
      <c r="AU688" s="12" t="s">
        <v>110</v>
      </c>
      <c r="AV688" s="12" t="s">
        <v>110</v>
      </c>
      <c r="AW688" s="54" t="s">
        <v>108</v>
      </c>
      <c r="AX688" s="50" t="s">
        <v>108</v>
      </c>
      <c r="AY688" s="50" t="s">
        <v>110</v>
      </c>
      <c r="AZ688" s="54" t="s">
        <v>108</v>
      </c>
      <c r="BA688" s="115" t="s">
        <v>2535</v>
      </c>
      <c r="BB688" s="115" t="s">
        <v>114</v>
      </c>
      <c r="BC688" s="12" t="str">
        <f t="shared" si="150"/>
        <v>M3A</v>
      </c>
      <c r="BD688" s="54" t="s">
        <v>108</v>
      </c>
      <c r="BE688" s="12" t="str">
        <f t="shared" si="151"/>
        <v>36 kw-19 krpm</v>
      </c>
      <c r="BF688" s="12" t="str">
        <f t="shared" si="152"/>
        <v>HSK-E 50</v>
      </c>
      <c r="BG688" s="103" t="s">
        <v>2375</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2370</v>
      </c>
      <c r="CP688" s="64" t="str">
        <f>TabelladatiSinottico[[#This Row],[Serial_Number]]</f>
        <v>G996.060</v>
      </c>
      <c r="CQ688" s="50" t="str">
        <f>TabelladatiSinottico[[#This Row],[Customer]]</f>
        <v>DAIMLER AG</v>
      </c>
      <c r="CR688" s="54">
        <f t="shared" si="190"/>
        <v>687</v>
      </c>
      <c r="CS688" s="64" t="s">
        <v>108</v>
      </c>
    </row>
    <row r="689" spans="1:97" ht="21.75" customHeight="1" x14ac:dyDescent="0.25">
      <c r="A689" s="1" t="s">
        <v>2370</v>
      </c>
      <c r="B689" s="6" t="s">
        <v>420</v>
      </c>
      <c r="C689" s="7" t="s">
        <v>2371</v>
      </c>
      <c r="D689" t="s">
        <v>2529</v>
      </c>
      <c r="E689" s="2">
        <v>2012</v>
      </c>
      <c r="F689" s="2" t="s">
        <v>653</v>
      </c>
      <c r="G689" s="2" t="s">
        <v>1298</v>
      </c>
      <c r="H689" s="2" t="s">
        <v>103</v>
      </c>
      <c r="I689" s="2" t="s">
        <v>104</v>
      </c>
      <c r="J689" s="2" t="s">
        <v>2536</v>
      </c>
      <c r="K689" s="91" t="str">
        <f t="shared" si="209"/>
        <v>pdf</v>
      </c>
      <c r="L689" s="2" t="s">
        <v>2531</v>
      </c>
      <c r="M689" s="91" t="str">
        <f t="shared" si="210"/>
        <v>pdf</v>
      </c>
      <c r="N689" s="2" t="s">
        <v>107</v>
      </c>
      <c r="O689" s="39" t="s">
        <v>108</v>
      </c>
      <c r="P689" s="13" t="str">
        <f t="shared" si="124"/>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215"/>
        <v/>
      </c>
      <c r="AN689" s="14" t="str">
        <f t="shared" si="125"/>
        <v>Folder</v>
      </c>
      <c r="AQ689" s="54"/>
      <c r="AR689" s="50" t="str">
        <f t="shared" si="103"/>
        <v>G996.061</v>
      </c>
      <c r="AS689" s="50" t="str">
        <f t="shared" si="216"/>
        <v>G996_RT</v>
      </c>
      <c r="AT689" s="54" t="s">
        <v>2524</v>
      </c>
      <c r="AU689" s="12" t="s">
        <v>110</v>
      </c>
      <c r="AV689" s="12" t="s">
        <v>110</v>
      </c>
      <c r="AW689" s="54" t="s">
        <v>108</v>
      </c>
      <c r="AX689" s="50" t="s">
        <v>226</v>
      </c>
      <c r="AY689" s="50" t="s">
        <v>110</v>
      </c>
      <c r="AZ689" s="54" t="s">
        <v>108</v>
      </c>
      <c r="BA689" s="88" t="s">
        <v>2532</v>
      </c>
      <c r="BB689" s="88" t="s">
        <v>150</v>
      </c>
      <c r="BC689" s="12" t="str">
        <f t="shared" si="150"/>
        <v>M3A</v>
      </c>
      <c r="BD689" s="54" t="s">
        <v>108</v>
      </c>
      <c r="BE689" s="12" t="str">
        <f t="shared" si="151"/>
        <v>30 kw-24 krpm</v>
      </c>
      <c r="BF689" s="12" t="str">
        <f t="shared" si="152"/>
        <v>HSK-A 63</v>
      </c>
      <c r="BG689" s="103" t="s">
        <v>2375</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2370</v>
      </c>
      <c r="CP689" s="64" t="str">
        <f>TabelladatiSinottico[[#This Row],[Serial_Number]]</f>
        <v>G996.061</v>
      </c>
      <c r="CQ689" s="50" t="str">
        <f>TabelladatiSinottico[[#This Row],[Customer]]</f>
        <v>GE AVIO S.p.A.</v>
      </c>
      <c r="CR689" s="54">
        <f t="shared" si="190"/>
        <v>688</v>
      </c>
      <c r="CS689" s="64" t="s">
        <v>108</v>
      </c>
    </row>
    <row r="690" spans="1:97" ht="21.75" customHeight="1" x14ac:dyDescent="0.25">
      <c r="A690" s="1" t="s">
        <v>2370</v>
      </c>
      <c r="B690" s="6" t="s">
        <v>422</v>
      </c>
      <c r="C690" s="7" t="s">
        <v>2371</v>
      </c>
      <c r="D690" t="s">
        <v>2537</v>
      </c>
      <c r="E690" s="2">
        <v>2013</v>
      </c>
      <c r="F690" s="2" t="s">
        <v>653</v>
      </c>
      <c r="G690" s="2" t="s">
        <v>2437</v>
      </c>
      <c r="H690" s="2" t="s">
        <v>103</v>
      </c>
      <c r="I690" s="2" t="s">
        <v>2438</v>
      </c>
      <c r="J690" s="2" t="s">
        <v>2538</v>
      </c>
      <c r="K690" s="91" t="str">
        <f t="shared" si="209"/>
        <v>pdf</v>
      </c>
      <c r="L690" s="2" t="s">
        <v>2409</v>
      </c>
      <c r="M690" s="91" t="str">
        <f t="shared" si="210"/>
        <v>pdf</v>
      </c>
      <c r="N690" s="2" t="s">
        <v>107</v>
      </c>
      <c r="O690" s="39" t="s">
        <v>108</v>
      </c>
      <c r="P690" s="13" t="str">
        <f t="shared" si="124"/>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215"/>
        <v/>
      </c>
      <c r="AN690" s="14" t="str">
        <f t="shared" si="125"/>
        <v>Folder</v>
      </c>
      <c r="AQ690" s="54"/>
      <c r="AR690" s="50" t="str">
        <f t="shared" si="103"/>
        <v>G996.062</v>
      </c>
      <c r="AS690" s="50" t="str">
        <f t="shared" si="216"/>
        <v>G996_RT</v>
      </c>
      <c r="AT690" s="54" t="s">
        <v>2539</v>
      </c>
      <c r="AU690" s="12" t="s">
        <v>110</v>
      </c>
      <c r="AV690" s="12" t="s">
        <v>110</v>
      </c>
      <c r="AW690" s="54" t="s">
        <v>108</v>
      </c>
      <c r="AX690" s="50" t="s">
        <v>155</v>
      </c>
      <c r="AY690" s="50" t="s">
        <v>110</v>
      </c>
      <c r="AZ690" s="54" t="s">
        <v>108</v>
      </c>
      <c r="BA690" s="88" t="s">
        <v>2540</v>
      </c>
      <c r="BB690" s="88" t="s">
        <v>814</v>
      </c>
      <c r="BC690" s="12" t="str">
        <f t="shared" si="150"/>
        <v>M3A</v>
      </c>
      <c r="BD690" s="54" t="s">
        <v>108</v>
      </c>
      <c r="BE690" s="12" t="str">
        <f t="shared" si="151"/>
        <v>19 kw-36 krpm</v>
      </c>
      <c r="BF690" s="12" t="str">
        <f t="shared" si="152"/>
        <v>HSK-E 50</v>
      </c>
      <c r="BG690" s="103" t="s">
        <v>2375</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2396</v>
      </c>
      <c r="CP690" s="64" t="str">
        <f>TabelladatiSinottico[[#This Row],[Serial_Number]]</f>
        <v>G996.062</v>
      </c>
      <c r="CQ690" s="50" t="str">
        <f>TabelladatiSinottico[[#This Row],[Customer]]</f>
        <v>TECNE 90 S.p.A.</v>
      </c>
      <c r="CR690" s="54">
        <f t="shared" si="190"/>
        <v>689</v>
      </c>
      <c r="CS690" s="64" t="s">
        <v>108</v>
      </c>
    </row>
    <row r="691" spans="1:97" ht="21.75" customHeight="1" x14ac:dyDescent="0.25">
      <c r="A691" s="1" t="s">
        <v>2370</v>
      </c>
      <c r="B691" s="6" t="s">
        <v>427</v>
      </c>
      <c r="C691" s="7" t="s">
        <v>2371</v>
      </c>
      <c r="D691" t="s">
        <v>2071</v>
      </c>
      <c r="E691" s="2">
        <v>2013</v>
      </c>
      <c r="F691" s="2" t="s">
        <v>653</v>
      </c>
      <c r="G691" s="2" t="s">
        <v>1298</v>
      </c>
      <c r="H691" s="2" t="s">
        <v>103</v>
      </c>
      <c r="I691" s="2" t="s">
        <v>104</v>
      </c>
      <c r="J691" s="2" t="s">
        <v>2541</v>
      </c>
      <c r="K691" s="91" t="str">
        <f t="shared" si="209"/>
        <v>pdf</v>
      </c>
      <c r="L691" s="2" t="s">
        <v>2409</v>
      </c>
      <c r="M691" s="91" t="str">
        <f t="shared" si="210"/>
        <v>pdf</v>
      </c>
      <c r="N691" s="2" t="s">
        <v>107</v>
      </c>
      <c r="O691" s="39" t="s">
        <v>108</v>
      </c>
      <c r="P691" s="13" t="str">
        <f t="shared" si="124"/>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215"/>
        <v/>
      </c>
      <c r="AN691" s="14" t="str">
        <f t="shared" si="125"/>
        <v>Folder</v>
      </c>
      <c r="AQ691" s="54"/>
      <c r="AR691" s="50" t="str">
        <f t="shared" si="103"/>
        <v>G996.063</v>
      </c>
      <c r="AS691" s="50" t="str">
        <f t="shared" si="216"/>
        <v>G996_RT</v>
      </c>
      <c r="AT691" s="54" t="s">
        <v>2542</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2375</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2370</v>
      </c>
      <c r="CP691" s="64" t="str">
        <f>TabelladatiSinottico[[#This Row],[Serial_Number]]</f>
        <v>G996.063</v>
      </c>
      <c r="CQ691" s="50" t="str">
        <f>TabelladatiSinottico[[#This Row],[Customer]]</f>
        <v>CHICAGO MOLD ENGINEERING Co. Inc.</v>
      </c>
      <c r="CR691" s="54">
        <f t="shared" si="190"/>
        <v>690</v>
      </c>
      <c r="CS691" s="64" t="s">
        <v>108</v>
      </c>
    </row>
    <row r="692" spans="1:97" ht="21.75" customHeight="1" x14ac:dyDescent="0.25">
      <c r="A692" s="1" t="s">
        <v>2370</v>
      </c>
      <c r="B692" s="6" t="s">
        <v>431</v>
      </c>
      <c r="C692" s="7" t="s">
        <v>2371</v>
      </c>
      <c r="D692" t="s">
        <v>405</v>
      </c>
      <c r="E692" s="2">
        <v>2013</v>
      </c>
      <c r="F692" s="2" t="s">
        <v>653</v>
      </c>
      <c r="G692" s="2" t="s">
        <v>1298</v>
      </c>
      <c r="H692" s="2" t="s">
        <v>103</v>
      </c>
      <c r="I692" s="2" t="s">
        <v>104</v>
      </c>
      <c r="J692" s="2" t="s">
        <v>2543</v>
      </c>
      <c r="K692" s="91" t="str">
        <f t="shared" si="209"/>
        <v>pdf</v>
      </c>
      <c r="L692" s="2" t="s">
        <v>2456</v>
      </c>
      <c r="M692" s="91" t="str">
        <f t="shared" si="210"/>
        <v>pdf</v>
      </c>
      <c r="N692" s="2" t="s">
        <v>107</v>
      </c>
      <c r="O692" s="39" t="s">
        <v>108</v>
      </c>
      <c r="P692" s="13" t="str">
        <f t="shared" si="124"/>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215"/>
        <v/>
      </c>
      <c r="AN692" s="14" t="str">
        <f t="shared" si="125"/>
        <v>Folder</v>
      </c>
      <c r="AQ692" s="54"/>
      <c r="AR692" s="50" t="str">
        <f t="shared" si="103"/>
        <v>G996.064</v>
      </c>
      <c r="AS692" s="50" t="str">
        <f t="shared" si="216"/>
        <v>G996_RT</v>
      </c>
      <c r="AT692" s="54" t="s">
        <v>2527</v>
      </c>
      <c r="AU692" s="12" t="s">
        <v>110</v>
      </c>
      <c r="AV692" s="12" t="s">
        <v>110</v>
      </c>
      <c r="AW692" s="54" t="s">
        <v>108</v>
      </c>
      <c r="AX692" s="50" t="s">
        <v>208</v>
      </c>
      <c r="AY692" s="50" t="s">
        <v>110</v>
      </c>
      <c r="AZ692" s="54" t="s">
        <v>108</v>
      </c>
      <c r="BA692" s="88" t="s">
        <v>2535</v>
      </c>
      <c r="BB692" s="88" t="s">
        <v>114</v>
      </c>
      <c r="BC692" s="12" t="str">
        <f t="shared" si="150"/>
        <v>M3A</v>
      </c>
      <c r="BD692" s="54" t="s">
        <v>108</v>
      </c>
      <c r="BE692" s="12" t="str">
        <f t="shared" si="151"/>
        <v>30 kw-24 krpm</v>
      </c>
      <c r="BF692" s="12" t="str">
        <f t="shared" si="152"/>
        <v>HSK-A 63</v>
      </c>
      <c r="BG692" s="103" t="s">
        <v>2375</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2370</v>
      </c>
      <c r="CP692" s="64" t="str">
        <f>TabelladatiSinottico[[#This Row],[Serial_Number]]</f>
        <v>G996.064</v>
      </c>
      <c r="CQ692" s="50" t="str">
        <f>TabelladatiSinottico[[#This Row],[Customer]]</f>
        <v>DAIMLER AG</v>
      </c>
      <c r="CR692" s="54">
        <f t="shared" si="190"/>
        <v>691</v>
      </c>
      <c r="CS692" s="64" t="s">
        <v>108</v>
      </c>
    </row>
    <row r="693" spans="1:97" ht="21.75" customHeight="1" x14ac:dyDescent="0.25">
      <c r="A693" s="1" t="s">
        <v>2370</v>
      </c>
      <c r="B693" s="6" t="s">
        <v>436</v>
      </c>
      <c r="C693" s="7" t="s">
        <v>2371</v>
      </c>
      <c r="D693" t="s">
        <v>2544</v>
      </c>
      <c r="E693" s="2">
        <v>2014</v>
      </c>
      <c r="F693" s="2" t="s">
        <v>653</v>
      </c>
      <c r="G693" s="2" t="s">
        <v>1298</v>
      </c>
      <c r="H693" s="2" t="s">
        <v>103</v>
      </c>
      <c r="I693" s="2" t="s">
        <v>104</v>
      </c>
      <c r="J693" s="2" t="s">
        <v>2545</v>
      </c>
      <c r="K693" s="91" t="str">
        <f t="shared" si="209"/>
        <v>pdf</v>
      </c>
      <c r="L693" s="2" t="s">
        <v>2409</v>
      </c>
      <c r="M693" s="91" t="str">
        <f t="shared" si="210"/>
        <v>pdf</v>
      </c>
      <c r="N693" s="2" t="s">
        <v>107</v>
      </c>
      <c r="O693" s="39" t="s">
        <v>108</v>
      </c>
      <c r="P693" s="13" t="str">
        <f t="shared" si="124"/>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215"/>
        <v/>
      </c>
      <c r="AN693" s="14" t="str">
        <f t="shared" si="125"/>
        <v>Folder</v>
      </c>
      <c r="AQ693" s="54"/>
      <c r="AR693" s="50" t="str">
        <f t="shared" si="103"/>
        <v>G996.065</v>
      </c>
      <c r="AS693" s="50" t="str">
        <f t="shared" si="216"/>
        <v>G996_RT</v>
      </c>
      <c r="AT693" s="54" t="s">
        <v>2539</v>
      </c>
      <c r="AU693" s="12" t="s">
        <v>110</v>
      </c>
      <c r="AV693" s="12" t="s">
        <v>110</v>
      </c>
      <c r="AW693" s="54" t="s">
        <v>108</v>
      </c>
      <c r="AX693" s="50" t="s">
        <v>155</v>
      </c>
      <c r="AY693" s="50" t="s">
        <v>110</v>
      </c>
      <c r="AZ693" s="54" t="s">
        <v>108</v>
      </c>
      <c r="BA693" s="88" t="s">
        <v>2238</v>
      </c>
      <c r="BB693" s="88" t="s">
        <v>114</v>
      </c>
      <c r="BC693" s="12" t="str">
        <f t="shared" si="150"/>
        <v>M3A</v>
      </c>
      <c r="BD693" s="54" t="s">
        <v>108</v>
      </c>
      <c r="BE693" s="12" t="str">
        <f t="shared" si="151"/>
        <v>30 kw-24 krpm</v>
      </c>
      <c r="BF693" s="12" t="str">
        <f t="shared" si="152"/>
        <v>HSK-A 63</v>
      </c>
      <c r="BG693" s="103" t="s">
        <v>2375</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2370</v>
      </c>
      <c r="CP693" s="64" t="str">
        <f>TabelladatiSinottico[[#This Row],[Serial_Number]]</f>
        <v>G996.065</v>
      </c>
      <c r="CQ693" s="50" t="str">
        <f>TabelladatiSinottico[[#This Row],[Customer]]</f>
        <v>CREATIVE WAVE GMBH</v>
      </c>
      <c r="CR693" s="54">
        <f t="shared" si="190"/>
        <v>692</v>
      </c>
      <c r="CS693" s="64" t="s">
        <v>108</v>
      </c>
    </row>
    <row r="694" spans="1:97" ht="21.75" customHeight="1" x14ac:dyDescent="0.25">
      <c r="A694" s="1" t="s">
        <v>2370</v>
      </c>
      <c r="B694" s="6" t="s">
        <v>446</v>
      </c>
      <c r="C694" s="7" t="s">
        <v>2371</v>
      </c>
      <c r="D694" t="s">
        <v>2546</v>
      </c>
      <c r="E694" s="2">
        <v>2013</v>
      </c>
      <c r="F694" s="2" t="s">
        <v>653</v>
      </c>
      <c r="G694" s="2" t="s">
        <v>1298</v>
      </c>
      <c r="H694" s="2" t="s">
        <v>103</v>
      </c>
      <c r="I694" s="2" t="s">
        <v>104</v>
      </c>
      <c r="J694" s="2" t="s">
        <v>2547</v>
      </c>
      <c r="K694" s="91" t="str">
        <f t="shared" si="209"/>
        <v>pdf</v>
      </c>
      <c r="L694" s="2" t="s">
        <v>2409</v>
      </c>
      <c r="M694" s="91" t="str">
        <f t="shared" si="210"/>
        <v>pdf</v>
      </c>
      <c r="N694" s="2" t="s">
        <v>107</v>
      </c>
      <c r="O694" s="39" t="s">
        <v>108</v>
      </c>
      <c r="P694" s="13" t="str">
        <f t="shared" si="124"/>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2548</v>
      </c>
      <c r="AD694" s="47" t="s">
        <v>108</v>
      </c>
      <c r="AE694" s="12" t="s">
        <v>108</v>
      </c>
      <c r="AF694" s="102" t="s">
        <v>108</v>
      </c>
      <c r="AG694" s="102" t="s">
        <v>108</v>
      </c>
      <c r="AH694" s="102" t="s">
        <v>108</v>
      </c>
      <c r="AI694" s="102" t="s">
        <v>108</v>
      </c>
      <c r="AJ694" s="102" t="s">
        <v>108</v>
      </c>
      <c r="AK694" s="93" t="s">
        <v>108</v>
      </c>
      <c r="AL694" s="12" t="s">
        <v>108</v>
      </c>
      <c r="AM694" s="12" t="str">
        <f t="shared" si="215"/>
        <v/>
      </c>
      <c r="AN694" s="14" t="str">
        <f t="shared" si="125"/>
        <v>Folder</v>
      </c>
      <c r="AQ694" s="54"/>
      <c r="AR694" s="50" t="str">
        <f t="shared" si="103"/>
        <v>G996.066</v>
      </c>
      <c r="AS694" s="50" t="str">
        <f t="shared" si="216"/>
        <v>G996_RT</v>
      </c>
      <c r="AT694" s="54" t="s">
        <v>2539</v>
      </c>
      <c r="AU694" s="12" t="s">
        <v>110</v>
      </c>
      <c r="AV694" s="12" t="s">
        <v>110</v>
      </c>
      <c r="AW694" s="54" t="s">
        <v>108</v>
      </c>
      <c r="AX694" s="50" t="s">
        <v>155</v>
      </c>
      <c r="AY694" s="50" t="s">
        <v>110</v>
      </c>
      <c r="AZ694" s="54" t="s">
        <v>108</v>
      </c>
      <c r="BA694" s="88" t="s">
        <v>2484</v>
      </c>
      <c r="BB694" s="88" t="s">
        <v>194</v>
      </c>
      <c r="BC694" s="12" t="str">
        <f t="shared" si="150"/>
        <v>M3A</v>
      </c>
      <c r="BD694" s="54" t="s">
        <v>108</v>
      </c>
      <c r="BE694" s="12" t="str">
        <f t="shared" si="151"/>
        <v>30 kw-24 krpm</v>
      </c>
      <c r="BF694" s="12" t="str">
        <f t="shared" si="152"/>
        <v>HSK-A 63</v>
      </c>
      <c r="BG694" s="103" t="s">
        <v>2375</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2370</v>
      </c>
      <c r="CP694" s="64" t="str">
        <f>TabelladatiSinottico[[#This Row],[Serial_Number]]</f>
        <v>G996.066</v>
      </c>
      <c r="CQ694" s="50" t="str">
        <f>TabelladatiSinottico[[#This Row],[Customer]]</f>
        <v>ALSTOM HYDRO CHINA Co. Ltd.</v>
      </c>
      <c r="CR694" s="54">
        <f t="shared" si="190"/>
        <v>693</v>
      </c>
      <c r="CS694" s="64" t="s">
        <v>108</v>
      </c>
    </row>
    <row r="695" spans="1:97" ht="21.75" customHeight="1" x14ac:dyDescent="0.25">
      <c r="A695" s="1" t="s">
        <v>2370</v>
      </c>
      <c r="B695" s="6" t="s">
        <v>456</v>
      </c>
      <c r="C695" s="7" t="s">
        <v>2371</v>
      </c>
      <c r="D695" t="s">
        <v>2509</v>
      </c>
      <c r="E695" s="2">
        <v>2013</v>
      </c>
      <c r="F695" s="2" t="s">
        <v>653</v>
      </c>
      <c r="G695" s="2" t="s">
        <v>1298</v>
      </c>
      <c r="H695" s="2" t="s">
        <v>103</v>
      </c>
      <c r="I695" s="2" t="s">
        <v>104</v>
      </c>
      <c r="J695" s="2" t="s">
        <v>2549</v>
      </c>
      <c r="K695" s="91" t="str">
        <f t="shared" si="209"/>
        <v>pdf</v>
      </c>
      <c r="L695" s="2" t="s">
        <v>2409</v>
      </c>
      <c r="M695" s="91" t="str">
        <f t="shared" si="210"/>
        <v>pdf</v>
      </c>
      <c r="N695" s="2" t="s">
        <v>107</v>
      </c>
      <c r="O695" s="39" t="s">
        <v>108</v>
      </c>
      <c r="P695" s="13" t="str">
        <f t="shared" si="124"/>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2511</v>
      </c>
      <c r="AD695" s="47" t="s">
        <v>108</v>
      </c>
      <c r="AE695" s="12" t="s">
        <v>108</v>
      </c>
      <c r="AF695" s="102" t="s">
        <v>108</v>
      </c>
      <c r="AG695" s="102" t="s">
        <v>108</v>
      </c>
      <c r="AH695" s="102" t="s">
        <v>108</v>
      </c>
      <c r="AI695" s="102" t="s">
        <v>108</v>
      </c>
      <c r="AJ695" s="102" t="s">
        <v>108</v>
      </c>
      <c r="AK695" s="93" t="s">
        <v>108</v>
      </c>
      <c r="AL695" s="12" t="s">
        <v>108</v>
      </c>
      <c r="AM695" s="12" t="str">
        <f t="shared" si="215"/>
        <v/>
      </c>
      <c r="AN695" s="14" t="str">
        <f t="shared" si="125"/>
        <v>Folder</v>
      </c>
      <c r="AQ695" s="54"/>
      <c r="AR695" s="50" t="str">
        <f t="shared" si="103"/>
        <v>G996.067</v>
      </c>
      <c r="AS695" s="50" t="str">
        <f t="shared" si="216"/>
        <v>G996_RT</v>
      </c>
      <c r="AT695" s="54" t="s">
        <v>2539</v>
      </c>
      <c r="AU695" s="12" t="s">
        <v>110</v>
      </c>
      <c r="AV695" s="12" t="s">
        <v>110</v>
      </c>
      <c r="AW695" s="54" t="s">
        <v>108</v>
      </c>
      <c r="AX695" s="50" t="s">
        <v>226</v>
      </c>
      <c r="AY695" s="50" t="s">
        <v>110</v>
      </c>
      <c r="AZ695" s="54" t="s">
        <v>108</v>
      </c>
      <c r="BA695" s="88" t="s">
        <v>1851</v>
      </c>
      <c r="BB695" s="88" t="s">
        <v>1548</v>
      </c>
      <c r="BC695" s="12" t="str">
        <f t="shared" si="150"/>
        <v>M3A</v>
      </c>
      <c r="BD695" s="54" t="s">
        <v>108</v>
      </c>
      <c r="BE695" s="12" t="str">
        <f t="shared" si="151"/>
        <v>30 kw-24 krpm</v>
      </c>
      <c r="BF695" s="12" t="str">
        <f t="shared" si="152"/>
        <v>HSK-A 63</v>
      </c>
      <c r="BG695" s="103" t="s">
        <v>2375</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2370</v>
      </c>
      <c r="CP695" s="64" t="str">
        <f>TabelladatiSinottico[[#This Row],[Serial_Number]]</f>
        <v>G996.067</v>
      </c>
      <c r="CQ695" s="50" t="str">
        <f>TabelladatiSinottico[[#This Row],[Customer]]</f>
        <v>TP-TOOLS OY</v>
      </c>
      <c r="CR695" s="54">
        <f t="shared" si="190"/>
        <v>694</v>
      </c>
      <c r="CS695" s="64" t="s">
        <v>108</v>
      </c>
    </row>
    <row r="696" spans="1:97" ht="21.75" customHeight="1" x14ac:dyDescent="0.25">
      <c r="A696" s="1" t="s">
        <v>2370</v>
      </c>
      <c r="B696" s="6" t="s">
        <v>461</v>
      </c>
      <c r="C696" s="7" t="s">
        <v>2371</v>
      </c>
      <c r="D696" t="s">
        <v>2071</v>
      </c>
      <c r="E696" s="2">
        <v>2014</v>
      </c>
      <c r="F696" s="2" t="s">
        <v>653</v>
      </c>
      <c r="G696" s="2" t="s">
        <v>1298</v>
      </c>
      <c r="H696" s="2" t="s">
        <v>103</v>
      </c>
      <c r="I696" s="2" t="s">
        <v>104</v>
      </c>
      <c r="J696" s="2" t="s">
        <v>2550</v>
      </c>
      <c r="K696" s="91" t="str">
        <f t="shared" si="209"/>
        <v>pdf</v>
      </c>
      <c r="L696" s="2" t="s">
        <v>2409</v>
      </c>
      <c r="M696" s="91" t="str">
        <f t="shared" si="210"/>
        <v>pdf</v>
      </c>
      <c r="N696" s="2" t="s">
        <v>107</v>
      </c>
      <c r="O696" s="39" t="s">
        <v>108</v>
      </c>
      <c r="P696" s="13" t="str">
        <f t="shared" si="124"/>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215"/>
        <v/>
      </c>
      <c r="AN696" s="14" t="str">
        <f t="shared" si="125"/>
        <v>Folder</v>
      </c>
      <c r="AQ696" s="54"/>
      <c r="AR696" s="50" t="str">
        <f t="shared" si="103"/>
        <v>G996.068</v>
      </c>
      <c r="AS696" s="50" t="str">
        <f t="shared" si="216"/>
        <v>G996_RT</v>
      </c>
      <c r="AT696" s="54" t="s">
        <v>2527</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2375</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2370</v>
      </c>
      <c r="CP696" s="64" t="str">
        <f>TabelladatiSinottico[[#This Row],[Serial_Number]]</f>
        <v>G996.068</v>
      </c>
      <c r="CQ696" s="50" t="str">
        <f>TabelladatiSinottico[[#This Row],[Customer]]</f>
        <v>CHICAGO MOLD ENGINEERING Co. Inc.</v>
      </c>
      <c r="CR696" s="54">
        <f t="shared" si="190"/>
        <v>695</v>
      </c>
      <c r="CS696" s="64" t="s">
        <v>108</v>
      </c>
    </row>
    <row r="697" spans="1:97" ht="21.75" customHeight="1" x14ac:dyDescent="0.25">
      <c r="A697" s="1" t="s">
        <v>2370</v>
      </c>
      <c r="B697" s="6" t="s">
        <v>464</v>
      </c>
      <c r="C697" s="7" t="s">
        <v>2371</v>
      </c>
      <c r="D697" t="s">
        <v>1084</v>
      </c>
      <c r="E697" s="2">
        <v>2014</v>
      </c>
      <c r="F697" s="2" t="s">
        <v>653</v>
      </c>
      <c r="G697" s="2" t="s">
        <v>1298</v>
      </c>
      <c r="H697" s="2" t="s">
        <v>103</v>
      </c>
      <c r="I697" s="2" t="s">
        <v>104</v>
      </c>
      <c r="J697" s="2" t="s">
        <v>2551</v>
      </c>
      <c r="K697" s="91" t="str">
        <f t="shared" si="209"/>
        <v>pdf</v>
      </c>
      <c r="L697" s="2" t="s">
        <v>2409</v>
      </c>
      <c r="M697" s="91" t="str">
        <f t="shared" si="210"/>
        <v>pdf</v>
      </c>
      <c r="N697" s="2" t="s">
        <v>107</v>
      </c>
      <c r="O697" s="39" t="s">
        <v>108</v>
      </c>
      <c r="P697" s="13" t="str">
        <f t="shared" si="124"/>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215"/>
        <v/>
      </c>
      <c r="AN697" s="14" t="str">
        <f t="shared" si="125"/>
        <v>Folder</v>
      </c>
      <c r="AQ697" s="54"/>
      <c r="AR697" s="50" t="str">
        <f t="shared" si="103"/>
        <v>G996.069</v>
      </c>
      <c r="AS697" s="50" t="str">
        <f t="shared" si="216"/>
        <v>G996_RT</v>
      </c>
      <c r="AT697" s="54" t="s">
        <v>2527</v>
      </c>
      <c r="AU697" s="12" t="s">
        <v>110</v>
      </c>
      <c r="AV697" s="12" t="s">
        <v>110</v>
      </c>
      <c r="AW697" s="54" t="s">
        <v>108</v>
      </c>
      <c r="AX697" s="50" t="s">
        <v>108</v>
      </c>
      <c r="AY697" s="50" t="s">
        <v>110</v>
      </c>
      <c r="AZ697" s="54" t="s">
        <v>108</v>
      </c>
      <c r="BA697" s="88" t="s">
        <v>2552</v>
      </c>
      <c r="BB697" s="88" t="s">
        <v>114</v>
      </c>
      <c r="BC697" s="12" t="str">
        <f t="shared" si="150"/>
        <v>M3A</v>
      </c>
      <c r="BD697" s="54" t="s">
        <v>108</v>
      </c>
      <c r="BE697" s="12" t="str">
        <f t="shared" si="151"/>
        <v>30 kw-24 krpm</v>
      </c>
      <c r="BF697" s="12" t="str">
        <f t="shared" si="152"/>
        <v>HSK-A 63</v>
      </c>
      <c r="BG697" s="103" t="s">
        <v>2375</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2396</v>
      </c>
      <c r="CP697" s="64" t="str">
        <f>TabelladatiSinottico[[#This Row],[Serial_Number]]</f>
        <v>G996.069</v>
      </c>
      <c r="CQ697" s="50" t="str">
        <f>TabelladatiSinottico[[#This Row],[Customer]]</f>
        <v>SKODA AUTO</v>
      </c>
      <c r="CR697" s="54">
        <f t="shared" si="190"/>
        <v>696</v>
      </c>
      <c r="CS697" s="64" t="s">
        <v>108</v>
      </c>
    </row>
    <row r="698" spans="1:97" ht="21.75" customHeight="1" x14ac:dyDescent="0.25">
      <c r="A698" s="1" t="s">
        <v>2370</v>
      </c>
      <c r="B698" s="6" t="s">
        <v>465</v>
      </c>
      <c r="C698" s="7" t="s">
        <v>2371</v>
      </c>
      <c r="D698" t="s">
        <v>2157</v>
      </c>
      <c r="E698" s="2">
        <v>2014</v>
      </c>
      <c r="F698" s="2" t="s">
        <v>653</v>
      </c>
      <c r="G698" s="2" t="s">
        <v>1298</v>
      </c>
      <c r="H698" s="2" t="s">
        <v>103</v>
      </c>
      <c r="I698" s="2" t="s">
        <v>104</v>
      </c>
      <c r="J698" s="2" t="s">
        <v>2553</v>
      </c>
      <c r="K698" s="91" t="str">
        <f t="shared" si="209"/>
        <v>pdf</v>
      </c>
      <c r="L698" s="2" t="s">
        <v>2409</v>
      </c>
      <c r="M698" s="91" t="str">
        <f t="shared" si="210"/>
        <v>pdf</v>
      </c>
      <c r="N698" s="2" t="s">
        <v>107</v>
      </c>
      <c r="O698" s="39" t="s">
        <v>108</v>
      </c>
      <c r="P698" s="13" t="str">
        <f t="shared" si="124"/>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215"/>
        <v/>
      </c>
      <c r="AN698" s="14" t="str">
        <f t="shared" si="125"/>
        <v>Folder</v>
      </c>
      <c r="AQ698" s="54"/>
      <c r="AR698" s="50" t="str">
        <f t="shared" si="103"/>
        <v>G996.070</v>
      </c>
      <c r="AS698" s="50" t="str">
        <f t="shared" si="216"/>
        <v>G996_RT</v>
      </c>
      <c r="AT698" s="54" t="s">
        <v>2539</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2375</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2396</v>
      </c>
      <c r="CP698" s="64" t="str">
        <f>TabelladatiSinottico[[#This Row],[Serial_Number]]</f>
        <v>G996.070</v>
      </c>
      <c r="CQ698" s="50" t="str">
        <f>TabelladatiSinottico[[#This Row],[Customer]]</f>
        <v>GENERAL ELECTRIC AVIATION</v>
      </c>
      <c r="CR698" s="54">
        <f t="shared" si="190"/>
        <v>697</v>
      </c>
      <c r="CS698" s="64" t="s">
        <v>108</v>
      </c>
    </row>
    <row r="699" spans="1:97" ht="21.75" customHeight="1" x14ac:dyDescent="0.25">
      <c r="A699" s="1" t="s">
        <v>2370</v>
      </c>
      <c r="B699" s="6" t="s">
        <v>477</v>
      </c>
      <c r="C699" s="7" t="s">
        <v>2371</v>
      </c>
      <c r="D699" t="s">
        <v>793</v>
      </c>
      <c r="E699" s="2">
        <v>2014</v>
      </c>
      <c r="F699" s="2" t="s">
        <v>653</v>
      </c>
      <c r="G699" s="2" t="s">
        <v>1298</v>
      </c>
      <c r="H699" s="2" t="s">
        <v>103</v>
      </c>
      <c r="I699" s="2" t="s">
        <v>104</v>
      </c>
      <c r="J699" s="2" t="s">
        <v>2554</v>
      </c>
      <c r="K699" s="91" t="str">
        <f t="shared" si="209"/>
        <v>pdf</v>
      </c>
      <c r="L699" s="2" t="s">
        <v>2409</v>
      </c>
      <c r="M699" s="91" t="str">
        <f t="shared" si="210"/>
        <v>pdf</v>
      </c>
      <c r="N699" s="2" t="s">
        <v>107</v>
      </c>
      <c r="O699" s="39" t="s">
        <v>108</v>
      </c>
      <c r="P699" s="13" t="str">
        <f t="shared" si="124"/>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215"/>
        <v/>
      </c>
      <c r="AN699" s="14" t="str">
        <f t="shared" si="125"/>
        <v>Folder</v>
      </c>
      <c r="AQ699" s="54"/>
      <c r="AR699" s="50" t="str">
        <f t="shared" si="103"/>
        <v>G996.071</v>
      </c>
      <c r="AS699" s="50" t="str">
        <f t="shared" si="216"/>
        <v>G996_RT</v>
      </c>
      <c r="AT699" s="54" t="s">
        <v>2527</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2375</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2396</v>
      </c>
      <c r="CP699" s="64" t="str">
        <f>TabelladatiSinottico[[#This Row],[Serial_Number]]</f>
        <v>G996.071</v>
      </c>
      <c r="CQ699" s="50" t="str">
        <f>TabelladatiSinottico[[#This Row],[Customer]]</f>
        <v>MANTZ AUTOMATION Inc.</v>
      </c>
      <c r="CR699" s="54">
        <f t="shared" si="190"/>
        <v>698</v>
      </c>
      <c r="CS699" s="64" t="s">
        <v>108</v>
      </c>
    </row>
    <row r="700" spans="1:97" ht="21.75" customHeight="1" x14ac:dyDescent="0.25">
      <c r="A700" s="1" t="s">
        <v>2370</v>
      </c>
      <c r="B700" s="6" t="s">
        <v>481</v>
      </c>
      <c r="C700" s="7" t="s">
        <v>2371</v>
      </c>
      <c r="D700" t="s">
        <v>1465</v>
      </c>
      <c r="E700" s="2">
        <v>2014</v>
      </c>
      <c r="F700" s="2" t="s">
        <v>653</v>
      </c>
      <c r="G700" s="2" t="s">
        <v>1298</v>
      </c>
      <c r="H700" s="2" t="s">
        <v>103</v>
      </c>
      <c r="I700" s="2" t="s">
        <v>104</v>
      </c>
      <c r="J700" s="2" t="s">
        <v>2555</v>
      </c>
      <c r="K700" s="91" t="str">
        <f t="shared" si="209"/>
        <v>pdf</v>
      </c>
      <c r="L700" s="2" t="s">
        <v>2409</v>
      </c>
      <c r="M700" s="91" t="str">
        <f t="shared" si="210"/>
        <v>pdf</v>
      </c>
      <c r="N700" s="2" t="s">
        <v>107</v>
      </c>
      <c r="O700" s="39" t="s">
        <v>108</v>
      </c>
      <c r="P700" s="13" t="str">
        <f t="shared" si="124"/>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215"/>
        <v/>
      </c>
      <c r="AN700" s="14" t="str">
        <f t="shared" si="125"/>
        <v>Folder</v>
      </c>
      <c r="AQ700" s="54"/>
      <c r="AR700" s="50" t="str">
        <f t="shared" si="103"/>
        <v>G996.072</v>
      </c>
      <c r="AS700" s="50" t="str">
        <f t="shared" si="216"/>
        <v>G996_RT</v>
      </c>
      <c r="AT700" s="54" t="s">
        <v>2527</v>
      </c>
      <c r="AU700" s="12" t="s">
        <v>110</v>
      </c>
      <c r="AV700" s="12" t="s">
        <v>110</v>
      </c>
      <c r="AW700" s="54" t="s">
        <v>108</v>
      </c>
      <c r="AX700" s="50" t="s">
        <v>226</v>
      </c>
      <c r="AY700" s="50" t="s">
        <v>110</v>
      </c>
      <c r="AZ700" s="54" t="s">
        <v>108</v>
      </c>
      <c r="BA700" s="88" t="s">
        <v>1467</v>
      </c>
      <c r="BB700" s="88" t="s">
        <v>114</v>
      </c>
      <c r="BC700" s="12" t="str">
        <f t="shared" si="150"/>
        <v>M3A</v>
      </c>
      <c r="BD700" s="54" t="s">
        <v>108</v>
      </c>
      <c r="BE700" s="12" t="str">
        <f t="shared" si="151"/>
        <v>30 kw-24 krpm</v>
      </c>
      <c r="BF700" s="12" t="str">
        <f t="shared" si="152"/>
        <v>HSK-A 63</v>
      </c>
      <c r="BG700" s="103" t="s">
        <v>2375</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2396</v>
      </c>
      <c r="CP700" s="64" t="str">
        <f>TabelladatiSinottico[[#This Row],[Serial_Number]]</f>
        <v>G996.072</v>
      </c>
      <c r="CQ700" s="50" t="str">
        <f>TabelladatiSinottico[[#This Row],[Customer]]</f>
        <v>AURRENAK S. Coop.</v>
      </c>
      <c r="CR700" s="54">
        <f t="shared" si="190"/>
        <v>699</v>
      </c>
      <c r="CS700" s="64" t="s">
        <v>108</v>
      </c>
    </row>
    <row r="701" spans="1:97" ht="21.75" customHeight="1" x14ac:dyDescent="0.25">
      <c r="A701" s="1" t="s">
        <v>2370</v>
      </c>
      <c r="B701" s="6" t="s">
        <v>492</v>
      </c>
      <c r="C701" s="7" t="s">
        <v>2371</v>
      </c>
      <c r="D701" t="s">
        <v>2529</v>
      </c>
      <c r="E701" s="2">
        <v>2015</v>
      </c>
      <c r="F701" s="2" t="s">
        <v>653</v>
      </c>
      <c r="G701" s="2" t="s">
        <v>2556</v>
      </c>
      <c r="H701" s="2" t="s">
        <v>103</v>
      </c>
      <c r="I701" s="2" t="s">
        <v>104</v>
      </c>
      <c r="J701" s="2" t="s">
        <v>2557</v>
      </c>
      <c r="K701" s="91" t="str">
        <f t="shared" si="209"/>
        <v>pdf</v>
      </c>
      <c r="L701" s="2" t="s">
        <v>2558</v>
      </c>
      <c r="M701" s="91" t="str">
        <f t="shared" si="210"/>
        <v>pdf</v>
      </c>
      <c r="N701" s="2" t="s">
        <v>107</v>
      </c>
      <c r="O701" s="39" t="s">
        <v>108</v>
      </c>
      <c r="P701" s="13" t="str">
        <f t="shared" si="124"/>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215"/>
        <v/>
      </c>
      <c r="AN701" s="14" t="str">
        <f t="shared" si="125"/>
        <v>Folder</v>
      </c>
      <c r="AQ701" s="54"/>
      <c r="AR701" s="50" t="str">
        <f t="shared" si="103"/>
        <v>G996.073</v>
      </c>
      <c r="AS701" s="50" t="str">
        <f t="shared" si="216"/>
        <v>G996_RT</v>
      </c>
      <c r="AT701" s="54" t="s">
        <v>2524</v>
      </c>
      <c r="AU701" s="12" t="s">
        <v>110</v>
      </c>
      <c r="AV701" s="12" t="s">
        <v>110</v>
      </c>
      <c r="AW701" s="54" t="s">
        <v>108</v>
      </c>
      <c r="AX701" s="50" t="s">
        <v>108</v>
      </c>
      <c r="AY701" s="50" t="s">
        <v>110</v>
      </c>
      <c r="AZ701" s="54" t="s">
        <v>108</v>
      </c>
      <c r="BA701" s="88" t="s">
        <v>2532</v>
      </c>
      <c r="BB701" s="88" t="s">
        <v>150</v>
      </c>
      <c r="BC701" s="12" t="str">
        <f t="shared" si="150"/>
        <v>M3A</v>
      </c>
      <c r="BD701" s="54" t="s">
        <v>108</v>
      </c>
      <c r="BE701" s="12" t="str">
        <f t="shared" si="151"/>
        <v>12 kw-60 krpm</v>
      </c>
      <c r="BF701" s="12" t="str">
        <f t="shared" si="152"/>
        <v>HSK-A 63</v>
      </c>
      <c r="BG701" s="103" t="s">
        <v>2375</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2396</v>
      </c>
      <c r="CP701" s="64" t="str">
        <f>TabelladatiSinottico[[#This Row],[Serial_Number]]</f>
        <v>G996.073</v>
      </c>
      <c r="CQ701" s="50" t="str">
        <f>TabelladatiSinottico[[#This Row],[Customer]]</f>
        <v>GE AVIO S.p.A.</v>
      </c>
      <c r="CR701" s="54">
        <f t="shared" si="190"/>
        <v>700</v>
      </c>
      <c r="CS701" s="64" t="s">
        <v>108</v>
      </c>
    </row>
    <row r="702" spans="1:97" ht="21.75" customHeight="1" x14ac:dyDescent="0.25">
      <c r="A702" s="1" t="s">
        <v>2370</v>
      </c>
      <c r="B702" s="6" t="s">
        <v>496</v>
      </c>
      <c r="C702" s="7" t="s">
        <v>2371</v>
      </c>
      <c r="D702" t="s">
        <v>2157</v>
      </c>
      <c r="E702" s="2">
        <v>2014</v>
      </c>
      <c r="F702" s="2" t="s">
        <v>653</v>
      </c>
      <c r="G702" s="2" t="s">
        <v>1298</v>
      </c>
      <c r="H702" s="2" t="s">
        <v>103</v>
      </c>
      <c r="I702" s="2" t="s">
        <v>104</v>
      </c>
      <c r="J702" s="2" t="s">
        <v>2559</v>
      </c>
      <c r="K702" s="91" t="s">
        <v>2424</v>
      </c>
      <c r="L702" s="2" t="s">
        <v>2409</v>
      </c>
      <c r="M702" s="91" t="s">
        <v>2424</v>
      </c>
      <c r="N702" s="2" t="s">
        <v>107</v>
      </c>
      <c r="O702" s="39" t="s">
        <v>108</v>
      </c>
      <c r="P702" s="13" t="s">
        <v>2425</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
        <v>175</v>
      </c>
      <c r="AN702" s="14" t="s">
        <v>2425</v>
      </c>
      <c r="AO702" s="15" t="s">
        <v>175</v>
      </c>
      <c r="AQ702" s="54" t="s">
        <v>108</v>
      </c>
      <c r="AR702" s="50" t="s">
        <v>2560</v>
      </c>
      <c r="AS702" s="50" t="s">
        <v>2561</v>
      </c>
      <c r="AT702" s="54" t="s">
        <v>2539</v>
      </c>
      <c r="AU702" s="12" t="s">
        <v>110</v>
      </c>
      <c r="AV702" s="12" t="s">
        <v>110</v>
      </c>
      <c r="AW702" s="54" t="s">
        <v>108</v>
      </c>
      <c r="AX702" s="50" t="s">
        <v>226</v>
      </c>
      <c r="AY702" s="50" t="s">
        <v>110</v>
      </c>
      <c r="AZ702" s="54" t="s">
        <v>108</v>
      </c>
      <c r="BA702" s="88" t="s">
        <v>1807</v>
      </c>
      <c r="BB702" s="88" t="s">
        <v>150</v>
      </c>
      <c r="BC702" s="12" t="s">
        <v>659</v>
      </c>
      <c r="BD702" s="54" t="s">
        <v>108</v>
      </c>
      <c r="BE702" s="12" t="s">
        <v>1298</v>
      </c>
      <c r="BF702" s="12" t="s">
        <v>104</v>
      </c>
      <c r="BG702" s="103" t="s">
        <v>2375</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2396</v>
      </c>
      <c r="CP702" s="64" t="str">
        <f>TabelladatiSinottico[[#This Row],[Serial_Number]]</f>
        <v>G996.074</v>
      </c>
      <c r="CQ702" s="50" t="str">
        <f>TabelladatiSinottico[[#This Row],[Customer]]</f>
        <v>GENERAL ELECTRIC AVIATION</v>
      </c>
      <c r="CR702" s="54">
        <f t="shared" si="190"/>
        <v>701</v>
      </c>
      <c r="CS702" s="64" t="s">
        <v>108</v>
      </c>
    </row>
    <row r="703" spans="1:97" ht="19.5" customHeight="1" x14ac:dyDescent="0.25">
      <c r="A703" s="1" t="s">
        <v>2370</v>
      </c>
      <c r="B703" s="6" t="s">
        <v>502</v>
      </c>
      <c r="C703" s="7" t="s">
        <v>2371</v>
      </c>
      <c r="D703" t="s">
        <v>2157</v>
      </c>
      <c r="E703" s="2">
        <v>2015</v>
      </c>
      <c r="F703" s="2" t="s">
        <v>653</v>
      </c>
      <c r="G703" s="2" t="s">
        <v>1298</v>
      </c>
      <c r="H703" s="2" t="s">
        <v>103</v>
      </c>
      <c r="I703" s="2" t="s">
        <v>104</v>
      </c>
      <c r="J703" s="2" t="s">
        <v>2562</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107</v>
      </c>
      <c r="O703" s="39" t="s">
        <v>108</v>
      </c>
      <c r="P703" s="13" t="str">
        <f t="shared" si="124"/>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25"/>
        <v>Folder</v>
      </c>
      <c r="AO703" s="15">
        <v>0</v>
      </c>
      <c r="AQ703" s="54" t="s">
        <v>108</v>
      </c>
      <c r="AR703" s="50" t="str">
        <f t="shared" si="103"/>
        <v>G996.075</v>
      </c>
      <c r="AS703" s="50" t="str">
        <f t="shared" ref="AS703:AS716" si="219">A703&amp;"_"&amp;C703</f>
        <v>G996_RT</v>
      </c>
      <c r="AT703" s="54" t="s">
        <v>2539</v>
      </c>
      <c r="AU703" s="12" t="s">
        <v>110</v>
      </c>
      <c r="AV703" s="12" t="s">
        <v>110</v>
      </c>
      <c r="AW703" s="54" t="s">
        <v>108</v>
      </c>
      <c r="AX703" s="50" t="s">
        <v>108</v>
      </c>
      <c r="AY703" s="50" t="s">
        <v>110</v>
      </c>
      <c r="AZ703" s="54" t="s">
        <v>108</v>
      </c>
      <c r="BA703" s="88" t="s">
        <v>2312</v>
      </c>
      <c r="BB703" s="88" t="s">
        <v>150</v>
      </c>
      <c r="BC703" s="12" t="str">
        <f t="shared" ref="BC703:BC716" si="220">F703</f>
        <v>M3A</v>
      </c>
      <c r="BD703" s="54" t="s">
        <v>108</v>
      </c>
      <c r="BE703" s="12" t="str">
        <f t="shared" ref="BE703:BE716" si="221">G703</f>
        <v>30 kw-24 krpm</v>
      </c>
      <c r="BF703" s="12" t="str">
        <f t="shared" ref="BF703:BF716" si="222">I703</f>
        <v>HSK-A 63</v>
      </c>
      <c r="BG703" s="103" t="s">
        <v>2375</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2396</v>
      </c>
      <c r="CP703" s="64" t="str">
        <f>TabelladatiSinottico[[#This Row],[Serial_Number]]</f>
        <v>G996.075</v>
      </c>
      <c r="CQ703" s="50" t="str">
        <f>TabelladatiSinottico[[#This Row],[Customer]]</f>
        <v>GENERAL ELECTRIC AVIATION</v>
      </c>
      <c r="CR703" s="54">
        <f t="shared" si="190"/>
        <v>702</v>
      </c>
      <c r="CS703" s="64" t="s">
        <v>108</v>
      </c>
    </row>
    <row r="704" spans="1:97" ht="19.5" customHeight="1" x14ac:dyDescent="0.25">
      <c r="A704" s="1" t="s">
        <v>2370</v>
      </c>
      <c r="B704" s="6" t="s">
        <v>503</v>
      </c>
      <c r="C704" s="7" t="s">
        <v>2371</v>
      </c>
      <c r="D704" t="s">
        <v>2450</v>
      </c>
      <c r="E704" s="2">
        <v>2015</v>
      </c>
      <c r="F704" s="2" t="s">
        <v>653</v>
      </c>
      <c r="G704" s="2" t="s">
        <v>1298</v>
      </c>
      <c r="H704" s="2" t="s">
        <v>103</v>
      </c>
      <c r="I704" s="2" t="s">
        <v>104</v>
      </c>
      <c r="J704" s="2" t="s">
        <v>2563</v>
      </c>
      <c r="K704" s="91" t="str">
        <f t="shared" si="217"/>
        <v>pdf</v>
      </c>
      <c r="L704" s="2" t="s">
        <v>2456</v>
      </c>
      <c r="M704" s="91" t="str">
        <f t="shared" si="218"/>
        <v>pdf</v>
      </c>
      <c r="N704" s="2" t="s">
        <v>107</v>
      </c>
      <c r="O704" s="39" t="s">
        <v>108</v>
      </c>
      <c r="P704" s="13" t="str">
        <f t="shared" si="124"/>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25"/>
        <v>Folder</v>
      </c>
      <c r="AO704" s="15">
        <v>0</v>
      </c>
      <c r="AQ704" s="54" t="s">
        <v>108</v>
      </c>
      <c r="AR704" s="50" t="str">
        <f t="shared" si="103"/>
        <v>G996.076</v>
      </c>
      <c r="AS704" s="50" t="str">
        <f t="shared" si="219"/>
        <v>G996_RT</v>
      </c>
      <c r="AT704" s="54" t="s">
        <v>2539</v>
      </c>
      <c r="AU704" s="12" t="s">
        <v>110</v>
      </c>
      <c r="AV704" s="12" t="s">
        <v>110</v>
      </c>
      <c r="AW704" s="54" t="s">
        <v>108</v>
      </c>
      <c r="AX704" s="50" t="s">
        <v>108</v>
      </c>
      <c r="AY704" s="50" t="s">
        <v>110</v>
      </c>
      <c r="AZ704" s="54" t="s">
        <v>108</v>
      </c>
      <c r="BA704" s="88" t="s">
        <v>2564</v>
      </c>
      <c r="BB704" s="88" t="s">
        <v>1548</v>
      </c>
      <c r="BC704" s="12" t="str">
        <f t="shared" si="220"/>
        <v>M3A</v>
      </c>
      <c r="BD704" s="54" t="s">
        <v>108</v>
      </c>
      <c r="BE704" s="12" t="str">
        <f t="shared" si="221"/>
        <v>30 kw-24 krpm</v>
      </c>
      <c r="BF704" s="12" t="str">
        <f t="shared" si="222"/>
        <v>HSK-A 63</v>
      </c>
      <c r="BG704" s="103" t="s">
        <v>2375</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2396</v>
      </c>
      <c r="CP704" s="64" t="str">
        <f>TabelladatiSinottico[[#This Row],[Serial_Number]]</f>
        <v>G996.076</v>
      </c>
      <c r="CQ704" s="50" t="str">
        <f>TabelladatiSinottico[[#This Row],[Customer]]</f>
        <v>BARUM CONTINENTAL SPOL. S.R.O.</v>
      </c>
      <c r="CR704" s="54">
        <f t="shared" si="190"/>
        <v>703</v>
      </c>
      <c r="CS704" s="64" t="s">
        <v>108</v>
      </c>
    </row>
    <row r="705" spans="1:97" ht="19.5" customHeight="1" x14ac:dyDescent="0.25">
      <c r="A705" s="1" t="s">
        <v>2370</v>
      </c>
      <c r="B705" s="6" t="s">
        <v>508</v>
      </c>
      <c r="C705" s="7" t="s">
        <v>659</v>
      </c>
      <c r="D705" t="s">
        <v>2429</v>
      </c>
      <c r="E705" s="2">
        <v>2015</v>
      </c>
      <c r="F705" s="2" t="s">
        <v>653</v>
      </c>
      <c r="G705" s="2" t="s">
        <v>1298</v>
      </c>
      <c r="H705" s="2" t="s">
        <v>103</v>
      </c>
      <c r="I705" s="2" t="s">
        <v>104</v>
      </c>
      <c r="J705" s="2" t="s">
        <v>2565</v>
      </c>
      <c r="K705" s="91" t="str">
        <f t="shared" si="217"/>
        <v>pdf</v>
      </c>
      <c r="L705" s="2" t="s">
        <v>2456</v>
      </c>
      <c r="M705" s="91" t="str">
        <f t="shared" si="218"/>
        <v>pdf</v>
      </c>
      <c r="N705" s="2" t="s">
        <v>107</v>
      </c>
      <c r="O705" s="39" t="s">
        <v>108</v>
      </c>
      <c r="P705" s="13" t="str">
        <f t="shared" si="124"/>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25"/>
        <v>Folder</v>
      </c>
      <c r="AO705" s="15">
        <v>0</v>
      </c>
      <c r="AQ705" s="54" t="s">
        <v>108</v>
      </c>
      <c r="AR705" s="50" t="str">
        <f t="shared" si="103"/>
        <v>G996.077</v>
      </c>
      <c r="AS705" s="50" t="str">
        <f t="shared" si="219"/>
        <v>G996_3A</v>
      </c>
      <c r="AT705" s="54" t="s">
        <v>110</v>
      </c>
      <c r="AU705" s="12" t="s">
        <v>110</v>
      </c>
      <c r="AV705" s="12" t="s">
        <v>110</v>
      </c>
      <c r="AW705" s="54" t="s">
        <v>108</v>
      </c>
      <c r="AX705" s="50" t="s">
        <v>108</v>
      </c>
      <c r="AY705" s="50" t="s">
        <v>110</v>
      </c>
      <c r="AZ705" s="54" t="s">
        <v>108</v>
      </c>
      <c r="BA705" s="88" t="s">
        <v>2566</v>
      </c>
      <c r="BB705" s="88" t="s">
        <v>114</v>
      </c>
      <c r="BC705" s="12" t="str">
        <f t="shared" si="220"/>
        <v>M3A</v>
      </c>
      <c r="BD705" s="54" t="s">
        <v>108</v>
      </c>
      <c r="BE705" s="12" t="str">
        <f t="shared" si="221"/>
        <v>30 kw-24 krpm</v>
      </c>
      <c r="BF705" s="12" t="str">
        <f t="shared" si="222"/>
        <v>HSK-A 63</v>
      </c>
      <c r="BG705" s="103" t="s">
        <v>2375</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2386</v>
      </c>
      <c r="CP705" s="64" t="str">
        <f>TabelladatiSinottico[[#This Row],[Serial_Number]]</f>
        <v>G996.077</v>
      </c>
      <c r="CQ705" s="50" t="str">
        <f>TabelladatiSinottico[[#This Row],[Customer]]</f>
        <v>RONAL CR S.r.o.</v>
      </c>
      <c r="CR705" s="54">
        <f t="shared" si="190"/>
        <v>704</v>
      </c>
      <c r="CS705" s="64" t="s">
        <v>108</v>
      </c>
    </row>
    <row r="706" spans="1:97" ht="19.5" customHeight="1" x14ac:dyDescent="0.25">
      <c r="A706" s="1" t="s">
        <v>2370</v>
      </c>
      <c r="B706" s="6" t="s">
        <v>509</v>
      </c>
      <c r="C706" s="7" t="s">
        <v>2371</v>
      </c>
      <c r="D706" t="s">
        <v>2157</v>
      </c>
      <c r="E706" s="2">
        <v>2015</v>
      </c>
      <c r="F706" s="2" t="s">
        <v>653</v>
      </c>
      <c r="G706" s="2" t="s">
        <v>1298</v>
      </c>
      <c r="H706" s="2" t="s">
        <v>103</v>
      </c>
      <c r="I706" s="2" t="s">
        <v>104</v>
      </c>
      <c r="J706" s="2" t="s">
        <v>2567</v>
      </c>
      <c r="K706" s="91" t="str">
        <f t="shared" si="217"/>
        <v>pdf</v>
      </c>
      <c r="L706" s="2" t="s">
        <v>2409</v>
      </c>
      <c r="M706" s="91" t="str">
        <f t="shared" si="218"/>
        <v>pdf</v>
      </c>
      <c r="N706" s="2" t="s">
        <v>107</v>
      </c>
      <c r="O706" s="39" t="s">
        <v>108</v>
      </c>
      <c r="P706" s="13" t="str">
        <f t="shared" si="124"/>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25"/>
        <v>Folder</v>
      </c>
      <c r="AO706" s="15">
        <v>0</v>
      </c>
      <c r="AQ706" s="54" t="s">
        <v>108</v>
      </c>
      <c r="AR706" s="50" t="str">
        <f t="shared" si="103"/>
        <v>G996.078</v>
      </c>
      <c r="AS706" s="50" t="str">
        <f t="shared" si="219"/>
        <v>G996_RT</v>
      </c>
      <c r="AT706" s="54" t="s">
        <v>2539</v>
      </c>
      <c r="AU706" s="12" t="s">
        <v>110</v>
      </c>
      <c r="AV706" s="12" t="s">
        <v>110</v>
      </c>
      <c r="AW706" s="54" t="s">
        <v>108</v>
      </c>
      <c r="AX706" s="50" t="s">
        <v>108</v>
      </c>
      <c r="AY706" s="50" t="s">
        <v>110</v>
      </c>
      <c r="AZ706" s="54" t="s">
        <v>108</v>
      </c>
      <c r="BA706" s="88" t="s">
        <v>2568</v>
      </c>
      <c r="BB706" s="88" t="s">
        <v>150</v>
      </c>
      <c r="BC706" s="12" t="str">
        <f t="shared" si="220"/>
        <v>M3A</v>
      </c>
      <c r="BD706" s="54" t="s">
        <v>108</v>
      </c>
      <c r="BE706" s="12" t="str">
        <f t="shared" si="221"/>
        <v>30 kw-24 krpm</v>
      </c>
      <c r="BF706" s="12" t="str">
        <f t="shared" si="222"/>
        <v>HSK-A 63</v>
      </c>
      <c r="BG706" s="103" t="s">
        <v>2375</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2396</v>
      </c>
      <c r="CP706" s="64" t="str">
        <f>TabelladatiSinottico[[#This Row],[Serial_Number]]</f>
        <v>G996.078</v>
      </c>
      <c r="CQ706" s="50" t="str">
        <f>TabelladatiSinottico[[#This Row],[Customer]]</f>
        <v>GENERAL ELECTRIC AVIATION</v>
      </c>
      <c r="CR706" s="54">
        <f t="shared" si="190"/>
        <v>705</v>
      </c>
      <c r="CS706" s="64" t="s">
        <v>108</v>
      </c>
    </row>
    <row r="707" spans="1:97" ht="19.5" customHeight="1" x14ac:dyDescent="0.25">
      <c r="A707" s="1" t="s">
        <v>2370</v>
      </c>
      <c r="B707" s="6" t="s">
        <v>510</v>
      </c>
      <c r="C707" s="7" t="s">
        <v>2371</v>
      </c>
      <c r="D707" t="s">
        <v>2157</v>
      </c>
      <c r="E707" s="2">
        <v>2016</v>
      </c>
      <c r="F707" s="2" t="s">
        <v>653</v>
      </c>
      <c r="G707" s="2" t="s">
        <v>1298</v>
      </c>
      <c r="H707" s="2" t="s">
        <v>103</v>
      </c>
      <c r="I707" s="2" t="s">
        <v>104</v>
      </c>
      <c r="J707" s="2" t="s">
        <v>2569</v>
      </c>
      <c r="K707" s="91" t="str">
        <f t="shared" si="217"/>
        <v>pdf</v>
      </c>
      <c r="L707" s="2" t="s">
        <v>2409</v>
      </c>
      <c r="M707" s="91" t="str">
        <f t="shared" si="218"/>
        <v>pdf</v>
      </c>
      <c r="N707" s="2" t="s">
        <v>107</v>
      </c>
      <c r="O707" s="39" t="s">
        <v>108</v>
      </c>
      <c r="P707" s="13" t="str">
        <f t="shared" si="124"/>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si="125"/>
        <v>Folder</v>
      </c>
      <c r="AO707" s="15">
        <v>0</v>
      </c>
      <c r="AQ707" s="54" t="s">
        <v>108</v>
      </c>
      <c r="AR707" s="50" t="str">
        <f t="shared" si="103"/>
        <v>G996.079</v>
      </c>
      <c r="AS707" s="50" t="str">
        <f t="shared" si="219"/>
        <v>G996_RT</v>
      </c>
      <c r="AT707" s="54" t="s">
        <v>2539</v>
      </c>
      <c r="AU707" s="12" t="s">
        <v>110</v>
      </c>
      <c r="AV707" s="12" t="s">
        <v>110</v>
      </c>
      <c r="AW707" s="54" t="s">
        <v>108</v>
      </c>
      <c r="AX707" s="50" t="s">
        <v>108</v>
      </c>
      <c r="AY707" s="50" t="s">
        <v>110</v>
      </c>
      <c r="AZ707" s="54" t="s">
        <v>108</v>
      </c>
      <c r="BA707" s="88" t="s">
        <v>1807</v>
      </c>
      <c r="BB707" s="88" t="s">
        <v>150</v>
      </c>
      <c r="BC707" s="12" t="str">
        <f t="shared" si="220"/>
        <v>M3A</v>
      </c>
      <c r="BD707" s="54" t="s">
        <v>108</v>
      </c>
      <c r="BE707" s="12" t="str">
        <f t="shared" si="221"/>
        <v>30 kw-24 krpm</v>
      </c>
      <c r="BF707" s="12" t="str">
        <f t="shared" si="222"/>
        <v>HSK-A 63</v>
      </c>
      <c r="BG707" s="103" t="s">
        <v>2375</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2396</v>
      </c>
      <c r="CP707" s="64" t="str">
        <f>TabelladatiSinottico[[#This Row],[Serial_Number]]</f>
        <v>G996.079</v>
      </c>
      <c r="CQ707" s="50" t="str">
        <f>TabelladatiSinottico[[#This Row],[Customer]]</f>
        <v>GENERAL ELECTRIC AVIATION</v>
      </c>
      <c r="CR707" s="54">
        <f t="shared" ref="CR707:CR770" si="223">CR706+1</f>
        <v>706</v>
      </c>
      <c r="CS707" s="64" t="s">
        <v>108</v>
      </c>
    </row>
    <row r="708" spans="1:97" ht="19.5" customHeight="1" x14ac:dyDescent="0.25">
      <c r="A708" s="1" t="s">
        <v>2370</v>
      </c>
      <c r="B708" s="6" t="s">
        <v>511</v>
      </c>
      <c r="C708" s="7" t="s">
        <v>2371</v>
      </c>
      <c r="D708" t="s">
        <v>2450</v>
      </c>
      <c r="E708" s="2">
        <v>2015</v>
      </c>
      <c r="F708" s="2" t="s">
        <v>653</v>
      </c>
      <c r="G708" s="2" t="s">
        <v>1298</v>
      </c>
      <c r="H708" s="2" t="s">
        <v>103</v>
      </c>
      <c r="I708" s="2" t="s">
        <v>104</v>
      </c>
      <c r="J708" s="2" t="s">
        <v>2570</v>
      </c>
      <c r="K708" s="91" t="str">
        <f t="shared" si="217"/>
        <v>pdf</v>
      </c>
      <c r="L708" s="2" t="s">
        <v>2456</v>
      </c>
      <c r="M708" s="91" t="str">
        <f t="shared" si="218"/>
        <v>pdf</v>
      </c>
      <c r="N708" s="2" t="s">
        <v>107</v>
      </c>
      <c r="O708" s="39" t="s">
        <v>108</v>
      </c>
      <c r="P708" s="13" t="str">
        <f t="shared" si="124"/>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125"/>
        <v>Folder</v>
      </c>
      <c r="AO708" s="15">
        <v>0</v>
      </c>
      <c r="AQ708" s="54" t="s">
        <v>108</v>
      </c>
      <c r="AR708" s="50" t="str">
        <f t="shared" si="103"/>
        <v>G996.080</v>
      </c>
      <c r="AS708" s="50" t="str">
        <f t="shared" si="219"/>
        <v>G996_RT</v>
      </c>
      <c r="AT708" s="54" t="s">
        <v>2539</v>
      </c>
      <c r="AU708" s="12" t="s">
        <v>110</v>
      </c>
      <c r="AV708" s="12" t="s">
        <v>110</v>
      </c>
      <c r="AW708" s="54" t="s">
        <v>108</v>
      </c>
      <c r="AX708" s="50" t="s">
        <v>108</v>
      </c>
      <c r="AY708" s="50" t="s">
        <v>110</v>
      </c>
      <c r="AZ708" s="54" t="s">
        <v>108</v>
      </c>
      <c r="BA708" s="88" t="s">
        <v>2564</v>
      </c>
      <c r="BB708" s="88" t="s">
        <v>1548</v>
      </c>
      <c r="BC708" s="12" t="str">
        <f t="shared" si="220"/>
        <v>M3A</v>
      </c>
      <c r="BD708" s="54" t="s">
        <v>108</v>
      </c>
      <c r="BE708" s="12" t="str">
        <f t="shared" si="221"/>
        <v>30 kw-24 krpm</v>
      </c>
      <c r="BF708" s="12" t="str">
        <f t="shared" si="222"/>
        <v>HSK-A 63</v>
      </c>
      <c r="BG708" s="103" t="s">
        <v>2375</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2396</v>
      </c>
      <c r="CP708" s="64" t="str">
        <f>TabelladatiSinottico[[#This Row],[Serial_Number]]</f>
        <v>G996.080</v>
      </c>
      <c r="CQ708" s="50" t="str">
        <f>TabelladatiSinottico[[#This Row],[Customer]]</f>
        <v>BARUM CONTINENTAL SPOL. S.R.O.</v>
      </c>
      <c r="CR708" s="54">
        <f t="shared" si="223"/>
        <v>707</v>
      </c>
      <c r="CS708" s="64" t="s">
        <v>108</v>
      </c>
    </row>
    <row r="709" spans="1:97" ht="19.5" customHeight="1" x14ac:dyDescent="0.25">
      <c r="A709" s="1" t="s">
        <v>2370</v>
      </c>
      <c r="B709" s="6" t="s">
        <v>512</v>
      </c>
      <c r="C709" s="7" t="s">
        <v>659</v>
      </c>
      <c r="D709" t="s">
        <v>2429</v>
      </c>
      <c r="E709" s="2">
        <v>2016</v>
      </c>
      <c r="F709" s="2" t="s">
        <v>653</v>
      </c>
      <c r="G709" s="2" t="s">
        <v>1298</v>
      </c>
      <c r="H709" s="2" t="s">
        <v>103</v>
      </c>
      <c r="I709" s="2" t="s">
        <v>104</v>
      </c>
      <c r="J709" s="2" t="s">
        <v>2571</v>
      </c>
      <c r="K709" s="91" t="str">
        <f t="shared" si="217"/>
        <v>pdf</v>
      </c>
      <c r="L709" s="2" t="s">
        <v>2456</v>
      </c>
      <c r="M709" s="91" t="str">
        <f t="shared" si="218"/>
        <v>pdf</v>
      </c>
      <c r="N709" s="2" t="s">
        <v>107</v>
      </c>
      <c r="O709" s="39" t="s">
        <v>108</v>
      </c>
      <c r="P709" s="13" t="str">
        <f t="shared" si="124"/>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125"/>
        <v>Folder</v>
      </c>
      <c r="AO709" s="15">
        <v>0</v>
      </c>
      <c r="AQ709" s="54" t="s">
        <v>108</v>
      </c>
      <c r="AR709" s="50" t="str">
        <f t="shared" si="103"/>
        <v>G996.081</v>
      </c>
      <c r="AS709" s="50" t="str">
        <f t="shared" si="219"/>
        <v>G996_3A</v>
      </c>
      <c r="AT709" s="54" t="s">
        <v>110</v>
      </c>
      <c r="AU709" s="12" t="s">
        <v>110</v>
      </c>
      <c r="AV709" s="12" t="s">
        <v>110</v>
      </c>
      <c r="AW709" s="54" t="s">
        <v>108</v>
      </c>
      <c r="AX709" s="50" t="s">
        <v>155</v>
      </c>
      <c r="AY709" s="50" t="s">
        <v>110</v>
      </c>
      <c r="AZ709" s="54" t="s">
        <v>108</v>
      </c>
      <c r="BA709" s="88" t="s">
        <v>2566</v>
      </c>
      <c r="BB709" s="88" t="s">
        <v>114</v>
      </c>
      <c r="BC709" s="12" t="str">
        <f t="shared" si="220"/>
        <v>M3A</v>
      </c>
      <c r="BD709" s="54" t="s">
        <v>108</v>
      </c>
      <c r="BE709" s="12" t="str">
        <f t="shared" si="221"/>
        <v>30 kw-24 krpm</v>
      </c>
      <c r="BF709" s="12" t="str">
        <f t="shared" si="222"/>
        <v>HSK-A 63</v>
      </c>
      <c r="BG709" s="103" t="s">
        <v>2375</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2370</v>
      </c>
      <c r="CP709" s="64" t="str">
        <f>TabelladatiSinottico[[#This Row],[Serial_Number]]</f>
        <v>G996.081</v>
      </c>
      <c r="CQ709" s="50" t="str">
        <f>TabelladatiSinottico[[#This Row],[Customer]]</f>
        <v>RONAL CR S.r.o.</v>
      </c>
      <c r="CR709" s="54">
        <f t="shared" si="223"/>
        <v>708</v>
      </c>
      <c r="CS709" s="64" t="s">
        <v>108</v>
      </c>
    </row>
    <row r="710" spans="1:97" ht="19.5" customHeight="1" x14ac:dyDescent="0.25">
      <c r="A710" s="1" t="s">
        <v>2370</v>
      </c>
      <c r="B710" s="6" t="s">
        <v>519</v>
      </c>
      <c r="C710" s="7" t="s">
        <v>2371</v>
      </c>
      <c r="D710" t="s">
        <v>2157</v>
      </c>
      <c r="E710" s="2">
        <v>2017</v>
      </c>
      <c r="F710" s="2" t="s">
        <v>653</v>
      </c>
      <c r="G710" s="2" t="s">
        <v>1298</v>
      </c>
      <c r="H710" s="2" t="s">
        <v>103</v>
      </c>
      <c r="I710" s="2" t="s">
        <v>104</v>
      </c>
      <c r="J710" s="2" t="s">
        <v>2572</v>
      </c>
      <c r="K710" s="91" t="str">
        <f t="shared" si="217"/>
        <v>pdf</v>
      </c>
      <c r="L710" s="2" t="s">
        <v>2409</v>
      </c>
      <c r="M710" s="91" t="str">
        <f t="shared" si="218"/>
        <v>pdf</v>
      </c>
      <c r="N710" s="2" t="s">
        <v>107</v>
      </c>
      <c r="O710" s="39" t="s">
        <v>108</v>
      </c>
      <c r="P710" s="13" t="str">
        <f t="shared" si="124"/>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125"/>
        <v>Folder</v>
      </c>
      <c r="AO710" s="15">
        <v>0</v>
      </c>
      <c r="AQ710" s="54" t="s">
        <v>108</v>
      </c>
      <c r="AR710" s="50" t="str">
        <f t="shared" si="103"/>
        <v>G996.082</v>
      </c>
      <c r="AS710" s="50" t="str">
        <f t="shared" si="219"/>
        <v>G996_RT</v>
      </c>
      <c r="AT710" s="12" t="s">
        <v>110</v>
      </c>
      <c r="AU710" s="12" t="s">
        <v>110</v>
      </c>
      <c r="AV710" s="12" t="s">
        <v>110</v>
      </c>
      <c r="AW710" s="54" t="s">
        <v>108</v>
      </c>
      <c r="AX710" s="50" t="s">
        <v>110</v>
      </c>
      <c r="AY710" s="50" t="s">
        <v>110</v>
      </c>
      <c r="AZ710" s="54" t="s">
        <v>108</v>
      </c>
      <c r="BA710" s="88" t="s">
        <v>2312</v>
      </c>
      <c r="BB710" s="88" t="s">
        <v>150</v>
      </c>
      <c r="BC710" s="12" t="str">
        <f t="shared" si="220"/>
        <v>M3A</v>
      </c>
      <c r="BD710" s="54" t="s">
        <v>108</v>
      </c>
      <c r="BE710" s="12" t="str">
        <f t="shared" si="221"/>
        <v>30 kw-24 krpm</v>
      </c>
      <c r="BF710" s="12" t="str">
        <f t="shared" si="222"/>
        <v>HSK-A 63</v>
      </c>
      <c r="BG710" s="103" t="s">
        <v>2375</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2370</v>
      </c>
      <c r="CP710" s="64" t="str">
        <f>TabelladatiSinottico[[#This Row],[Serial_Number]]</f>
        <v>G996.082</v>
      </c>
      <c r="CQ710" s="50" t="str">
        <f>TabelladatiSinottico[[#This Row],[Customer]]</f>
        <v>GENERAL ELECTRIC AVIATION</v>
      </c>
      <c r="CR710" s="54">
        <f t="shared" si="223"/>
        <v>709</v>
      </c>
      <c r="CS710" s="64" t="s">
        <v>108</v>
      </c>
    </row>
    <row r="711" spans="1:97" ht="19.5" customHeight="1" x14ac:dyDescent="0.25">
      <c r="A711" s="1" t="s">
        <v>2370</v>
      </c>
      <c r="B711" s="6" t="s">
        <v>522</v>
      </c>
      <c r="C711" s="7" t="s">
        <v>2371</v>
      </c>
      <c r="D711" t="s">
        <v>1124</v>
      </c>
      <c r="E711" s="2">
        <v>2018</v>
      </c>
      <c r="F711" s="2" t="s">
        <v>653</v>
      </c>
      <c r="G711" s="2" t="s">
        <v>1298</v>
      </c>
      <c r="H711" s="2" t="s">
        <v>103</v>
      </c>
      <c r="I711" s="2" t="s">
        <v>104</v>
      </c>
      <c r="J711" s="2" t="s">
        <v>2573</v>
      </c>
      <c r="K711" s="91" t="str">
        <f t="shared" si="217"/>
        <v>pdf</v>
      </c>
      <c r="L711" s="2" t="s">
        <v>2409</v>
      </c>
      <c r="M711" s="91" t="str">
        <f t="shared" si="218"/>
        <v>pdf</v>
      </c>
      <c r="N711" s="2" t="s">
        <v>107</v>
      </c>
      <c r="O711" s="39" t="s">
        <v>108</v>
      </c>
      <c r="P711" s="13" t="str">
        <f t="shared" si="124"/>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125"/>
        <v>Folder</v>
      </c>
      <c r="AO711" s="15">
        <v>0</v>
      </c>
      <c r="AQ711" s="54" t="s">
        <v>108</v>
      </c>
      <c r="AR711" s="50" t="str">
        <f t="shared" si="103"/>
        <v>G996.083</v>
      </c>
      <c r="AS711" s="50" t="str">
        <f t="shared" si="219"/>
        <v>G996_RT</v>
      </c>
      <c r="AT711" s="12" t="s">
        <v>110</v>
      </c>
      <c r="AU711" s="12" t="s">
        <v>110</v>
      </c>
      <c r="AV711" s="12" t="s">
        <v>110</v>
      </c>
      <c r="AW711" s="54" t="s">
        <v>108</v>
      </c>
      <c r="AX711" s="50" t="s">
        <v>108</v>
      </c>
      <c r="AY711" s="50" t="s">
        <v>110</v>
      </c>
      <c r="AZ711" s="54" t="s">
        <v>108</v>
      </c>
      <c r="BA711" s="88" t="s">
        <v>1127</v>
      </c>
      <c r="BB711" s="88" t="s">
        <v>114</v>
      </c>
      <c r="BC711" s="12" t="str">
        <f t="shared" si="220"/>
        <v>M3A</v>
      </c>
      <c r="BD711" s="54" t="s">
        <v>108</v>
      </c>
      <c r="BE711" s="12" t="str">
        <f t="shared" si="221"/>
        <v>30 kw-24 krpm</v>
      </c>
      <c r="BF711" s="12" t="str">
        <f t="shared" si="222"/>
        <v>HSK-A 63</v>
      </c>
      <c r="BG711" s="103" t="s">
        <v>2375</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2370</v>
      </c>
      <c r="CP711" s="64" t="str">
        <f>TabelladatiSinottico[[#This Row],[Serial_Number]]</f>
        <v>G996.083</v>
      </c>
      <c r="CQ711" s="50" t="str">
        <f>TabelladatiSinottico[[#This Row],[Customer]]</f>
        <v>FA.CO.ST. S.r.l.</v>
      </c>
      <c r="CR711" s="54">
        <f t="shared" si="223"/>
        <v>710</v>
      </c>
      <c r="CS711" s="64" t="s">
        <v>108</v>
      </c>
    </row>
    <row r="712" spans="1:97" ht="19.5" customHeight="1" x14ac:dyDescent="0.25">
      <c r="A712" s="1" t="s">
        <v>2370</v>
      </c>
      <c r="B712" s="6" t="s">
        <v>530</v>
      </c>
      <c r="C712" s="7" t="s">
        <v>2371</v>
      </c>
      <c r="D712" t="s">
        <v>2429</v>
      </c>
      <c r="E712" s="2">
        <v>2017</v>
      </c>
      <c r="F712" s="2" t="s">
        <v>653</v>
      </c>
      <c r="G712" s="2" t="s">
        <v>1298</v>
      </c>
      <c r="H712" s="2" t="s">
        <v>103</v>
      </c>
      <c r="I712" s="2" t="s">
        <v>104</v>
      </c>
      <c r="J712" s="2" t="s">
        <v>2574</v>
      </c>
      <c r="K712" s="91" t="str">
        <f t="shared" si="217"/>
        <v>pdf</v>
      </c>
      <c r="L712" s="2" t="s">
        <v>2456</v>
      </c>
      <c r="M712" s="91" t="str">
        <f t="shared" si="218"/>
        <v>pdf</v>
      </c>
      <c r="N712" s="2" t="s">
        <v>107</v>
      </c>
      <c r="O712" s="39" t="s">
        <v>108</v>
      </c>
      <c r="P712" s="13" t="str">
        <f t="shared" si="124"/>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125"/>
        <v>Folder</v>
      </c>
      <c r="AO712" s="15">
        <v>0</v>
      </c>
      <c r="AQ712" s="54" t="s">
        <v>108</v>
      </c>
      <c r="AR712" s="50" t="str">
        <f t="shared" si="103"/>
        <v>G996.084</v>
      </c>
      <c r="AS712" s="50" t="str">
        <f t="shared" si="219"/>
        <v>G996_RT</v>
      </c>
      <c r="AT712" s="12" t="s">
        <v>110</v>
      </c>
      <c r="AU712" s="12" t="s">
        <v>110</v>
      </c>
      <c r="AV712" s="12" t="s">
        <v>110</v>
      </c>
      <c r="AW712" s="54" t="s">
        <v>108</v>
      </c>
      <c r="AX712" s="50" t="s">
        <v>155</v>
      </c>
      <c r="AY712" s="50" t="s">
        <v>110</v>
      </c>
      <c r="AZ712" s="54" t="s">
        <v>108</v>
      </c>
      <c r="BA712" s="88" t="s">
        <v>2427</v>
      </c>
      <c r="BB712" s="88" t="s">
        <v>114</v>
      </c>
      <c r="BC712" s="12" t="str">
        <f t="shared" si="220"/>
        <v>M3A</v>
      </c>
      <c r="BD712" s="54" t="s">
        <v>108</v>
      </c>
      <c r="BE712" s="12" t="str">
        <f t="shared" si="221"/>
        <v>30 kw-24 krpm</v>
      </c>
      <c r="BF712" s="12" t="str">
        <f t="shared" si="222"/>
        <v>HSK-A 63</v>
      </c>
      <c r="BG712" s="103" t="s">
        <v>2375</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2370</v>
      </c>
      <c r="CP712" s="64" t="str">
        <f>TabelladatiSinottico[[#This Row],[Serial_Number]]</f>
        <v>G996.084</v>
      </c>
      <c r="CQ712" s="50" t="str">
        <f>TabelladatiSinottico[[#This Row],[Customer]]</f>
        <v>RONAL CR S.r.o.</v>
      </c>
      <c r="CR712" s="54">
        <f t="shared" si="223"/>
        <v>711</v>
      </c>
      <c r="CS712" s="64" t="s">
        <v>108</v>
      </c>
    </row>
    <row r="713" spans="1:97" ht="19.5" customHeight="1" x14ac:dyDescent="0.25">
      <c r="A713" s="1" t="s">
        <v>2370</v>
      </c>
      <c r="B713" s="6" t="s">
        <v>537</v>
      </c>
      <c r="C713" s="7" t="s">
        <v>2371</v>
      </c>
      <c r="D713" t="s">
        <v>2575</v>
      </c>
      <c r="E713" s="2">
        <v>2017</v>
      </c>
      <c r="F713" s="2" t="s">
        <v>653</v>
      </c>
      <c r="G713" s="2" t="s">
        <v>1298</v>
      </c>
      <c r="H713" s="2" t="s">
        <v>103</v>
      </c>
      <c r="I713" s="2" t="s">
        <v>104</v>
      </c>
      <c r="J713" s="2" t="s">
        <v>2576</v>
      </c>
      <c r="K713" s="91" t="str">
        <f t="shared" si="217"/>
        <v>pdf</v>
      </c>
      <c r="L713" s="2" t="s">
        <v>2409</v>
      </c>
      <c r="M713" s="91" t="str">
        <f t="shared" si="218"/>
        <v>pdf</v>
      </c>
      <c r="N713" s="2" t="s">
        <v>107</v>
      </c>
      <c r="O713" s="39" t="s">
        <v>108</v>
      </c>
      <c r="P713" s="13" t="str">
        <f t="shared" si="124"/>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125"/>
        <v>Folder</v>
      </c>
      <c r="AO713" s="15">
        <v>0</v>
      </c>
      <c r="AQ713" s="54" t="s">
        <v>108</v>
      </c>
      <c r="AR713" s="50" t="str">
        <f t="shared" si="103"/>
        <v>G996.085</v>
      </c>
      <c r="AS713" s="50" t="str">
        <f t="shared" si="219"/>
        <v>G996_RT</v>
      </c>
      <c r="AT713" s="12" t="s">
        <v>110</v>
      </c>
      <c r="AU713" s="12" t="s">
        <v>110</v>
      </c>
      <c r="AV713" s="12" t="s">
        <v>110</v>
      </c>
      <c r="AW713" s="54" t="s">
        <v>108</v>
      </c>
      <c r="AX713" s="50" t="s">
        <v>226</v>
      </c>
      <c r="AY713" s="50" t="s">
        <v>110</v>
      </c>
      <c r="AZ713" s="54" t="s">
        <v>108</v>
      </c>
      <c r="BA713" s="88" t="s">
        <v>249</v>
      </c>
      <c r="BB713" s="88" t="s">
        <v>194</v>
      </c>
      <c r="BC713" s="12" t="str">
        <f t="shared" si="220"/>
        <v>M3A</v>
      </c>
      <c r="BD713" s="54" t="s">
        <v>108</v>
      </c>
      <c r="BE713" s="12" t="str">
        <f t="shared" si="221"/>
        <v>30 kw-24 krpm</v>
      </c>
      <c r="BF713" s="12" t="str">
        <f t="shared" si="222"/>
        <v>HSK-A 63</v>
      </c>
      <c r="BG713" s="103" t="s">
        <v>2375</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2370</v>
      </c>
      <c r="CP713" s="64" t="str">
        <f>TabelladatiSinottico[[#This Row],[Serial_Number]]</f>
        <v>G996.085</v>
      </c>
      <c r="CQ713" s="50" t="str">
        <f>TabelladatiSinottico[[#This Row],[Customer]]</f>
        <v>ESAB GROUP S.p.A.</v>
      </c>
      <c r="CR713" s="54">
        <f t="shared" si="223"/>
        <v>712</v>
      </c>
      <c r="CS713" s="64" t="s">
        <v>108</v>
      </c>
    </row>
    <row r="714" spans="1:97" ht="19.5" customHeight="1" x14ac:dyDescent="0.25">
      <c r="A714" s="1" t="s">
        <v>2370</v>
      </c>
      <c r="B714" s="6" t="s">
        <v>546</v>
      </c>
      <c r="C714" s="7" t="s">
        <v>2371</v>
      </c>
      <c r="D714" t="s">
        <v>2577</v>
      </c>
      <c r="E714" s="2">
        <v>2017</v>
      </c>
      <c r="F714" s="2" t="s">
        <v>653</v>
      </c>
      <c r="G714" s="2" t="s">
        <v>1298</v>
      </c>
      <c r="H714" s="2" t="s">
        <v>103</v>
      </c>
      <c r="I714" s="2" t="s">
        <v>104</v>
      </c>
      <c r="J714" s="2" t="s">
        <v>2578</v>
      </c>
      <c r="K714" s="91" t="str">
        <f t="shared" si="217"/>
        <v>pdf</v>
      </c>
      <c r="L714" s="2" t="s">
        <v>2409</v>
      </c>
      <c r="M714" s="91" t="str">
        <f t="shared" si="218"/>
        <v>pdf</v>
      </c>
      <c r="N714" s="2" t="s">
        <v>107</v>
      </c>
      <c r="O714" s="39" t="s">
        <v>108</v>
      </c>
      <c r="P714" s="13" t="str">
        <f t="shared" si="124"/>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125"/>
        <v>Folder</v>
      </c>
      <c r="AO714" s="15">
        <v>0</v>
      </c>
      <c r="AQ714" s="54" t="s">
        <v>108</v>
      </c>
      <c r="AR714" s="50" t="str">
        <f t="shared" si="103"/>
        <v>G996.086</v>
      </c>
      <c r="AS714" s="50" t="str">
        <f t="shared" si="219"/>
        <v>G996_RT</v>
      </c>
      <c r="AT714" s="12" t="s">
        <v>110</v>
      </c>
      <c r="AU714" s="12" t="s">
        <v>110</v>
      </c>
      <c r="AV714" s="12" t="s">
        <v>110</v>
      </c>
      <c r="AW714" s="54" t="s">
        <v>108</v>
      </c>
      <c r="AX714" s="50" t="s">
        <v>108</v>
      </c>
      <c r="AY714" s="50" t="s">
        <v>110</v>
      </c>
      <c r="AZ714" s="54" t="s">
        <v>108</v>
      </c>
      <c r="BA714" s="88" t="s">
        <v>2579</v>
      </c>
      <c r="BB714" s="88" t="s">
        <v>114</v>
      </c>
      <c r="BC714" s="12" t="str">
        <f t="shared" si="220"/>
        <v>M3A</v>
      </c>
      <c r="BD714" s="54" t="s">
        <v>108</v>
      </c>
      <c r="BE714" s="12" t="str">
        <f t="shared" si="221"/>
        <v>30 kw-24 krpm</v>
      </c>
      <c r="BF714" s="12" t="str">
        <f t="shared" si="222"/>
        <v>HSK-A 63</v>
      </c>
      <c r="BG714" s="103" t="s">
        <v>2375</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2370</v>
      </c>
      <c r="CP714" s="64" t="str">
        <f>TabelladatiSinottico[[#This Row],[Serial_Number]]</f>
        <v>G996.086</v>
      </c>
      <c r="CQ714" s="50" t="str">
        <f>TabelladatiSinottico[[#This Row],[Customer]]</f>
        <v>VOLKSWAGEN AUTOEUROPA</v>
      </c>
      <c r="CR714" s="54">
        <f t="shared" si="223"/>
        <v>713</v>
      </c>
      <c r="CS714" s="64" t="s">
        <v>108</v>
      </c>
    </row>
    <row r="715" spans="1:97" ht="19.5" customHeight="1" x14ac:dyDescent="0.25">
      <c r="A715" s="1" t="s">
        <v>2370</v>
      </c>
      <c r="B715" s="6" t="s">
        <v>551</v>
      </c>
      <c r="C715" s="7" t="s">
        <v>2371</v>
      </c>
      <c r="D715" t="s">
        <v>2267</v>
      </c>
      <c r="E715" s="2">
        <v>2018</v>
      </c>
      <c r="F715" s="2" t="s">
        <v>653</v>
      </c>
      <c r="G715" s="2" t="s">
        <v>1298</v>
      </c>
      <c r="H715" s="2" t="s">
        <v>103</v>
      </c>
      <c r="I715" s="2" t="s">
        <v>104</v>
      </c>
      <c r="J715" s="2" t="s">
        <v>2580</v>
      </c>
      <c r="K715" s="91" t="str">
        <f t="shared" si="217"/>
        <v>pdf</v>
      </c>
      <c r="L715" s="2" t="s">
        <v>2409</v>
      </c>
      <c r="M715" s="91" t="str">
        <f t="shared" si="218"/>
        <v>pdf</v>
      </c>
      <c r="N715" s="2" t="s">
        <v>107</v>
      </c>
      <c r="O715" s="39" t="s">
        <v>108</v>
      </c>
      <c r="P715" s="13" t="str">
        <f t="shared" si="124"/>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2269</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125"/>
        <v>Folder</v>
      </c>
      <c r="AO715" s="15">
        <v>0</v>
      </c>
      <c r="AQ715" s="54" t="s">
        <v>108</v>
      </c>
      <c r="AR715" s="50" t="str">
        <f t="shared" si="103"/>
        <v>G996.087</v>
      </c>
      <c r="AS715" s="50" t="str">
        <f t="shared" si="219"/>
        <v>G996_RT</v>
      </c>
      <c r="AT715" s="50" t="s">
        <v>2581</v>
      </c>
      <c r="AU715" s="12" t="s">
        <v>110</v>
      </c>
      <c r="AV715" s="12" t="s">
        <v>110</v>
      </c>
      <c r="AW715" s="54" t="s">
        <v>108</v>
      </c>
      <c r="AX715" s="50" t="s">
        <v>226</v>
      </c>
      <c r="AY715" s="50" t="s">
        <v>110</v>
      </c>
      <c r="AZ715" s="54" t="s">
        <v>108</v>
      </c>
      <c r="BA715" s="88" t="s">
        <v>2270</v>
      </c>
      <c r="BB715" s="88" t="s">
        <v>114</v>
      </c>
      <c r="BC715" s="12" t="str">
        <f t="shared" si="220"/>
        <v>M3A</v>
      </c>
      <c r="BD715" s="54" t="s">
        <v>108</v>
      </c>
      <c r="BE715" s="12" t="str">
        <f t="shared" si="221"/>
        <v>30 kw-24 krpm</v>
      </c>
      <c r="BF715" s="12" t="str">
        <f t="shared" si="222"/>
        <v>HSK-A 63</v>
      </c>
      <c r="BG715" s="103" t="s">
        <v>2375</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2582</v>
      </c>
      <c r="CP715" s="64" t="str">
        <f>TabelladatiSinottico[[#This Row],[Serial_Number]]</f>
        <v>G996.087</v>
      </c>
      <c r="CQ715" s="50" t="str">
        <f>TabelladatiSinottico[[#This Row],[Customer]]</f>
        <v>S.C. ELBA S.A.</v>
      </c>
      <c r="CR715" s="54">
        <f t="shared" si="223"/>
        <v>714</v>
      </c>
      <c r="CS715" s="64" t="s">
        <v>108</v>
      </c>
    </row>
    <row r="716" spans="1:97" ht="19.5" customHeight="1" x14ac:dyDescent="0.25">
      <c r="A716" s="1" t="s">
        <v>2370</v>
      </c>
      <c r="B716" s="6" t="s">
        <v>554</v>
      </c>
      <c r="C716" s="7" t="s">
        <v>2371</v>
      </c>
      <c r="D716" t="s">
        <v>777</v>
      </c>
      <c r="E716" s="2">
        <v>2021</v>
      </c>
      <c r="F716" s="2" t="s">
        <v>653</v>
      </c>
      <c r="G716" s="2" t="s">
        <v>1298</v>
      </c>
      <c r="H716" s="2" t="s">
        <v>103</v>
      </c>
      <c r="I716" s="2" t="s">
        <v>104</v>
      </c>
      <c r="J716" s="2" t="s">
        <v>2583</v>
      </c>
      <c r="K716" s="91" t="str">
        <f t="shared" si="217"/>
        <v>pdf</v>
      </c>
      <c r="L716" s="2" t="s">
        <v>2409</v>
      </c>
      <c r="M716" s="91" t="str">
        <f t="shared" si="218"/>
        <v>pdf</v>
      </c>
      <c r="N716" s="2" t="s">
        <v>107</v>
      </c>
      <c r="O716" s="39" t="s">
        <v>108</v>
      </c>
      <c r="P716" s="13" t="str">
        <f t="shared" si="124"/>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125"/>
        <v>Folder</v>
      </c>
      <c r="AO716" s="15">
        <v>0</v>
      </c>
      <c r="AQ716" s="54" t="s">
        <v>108</v>
      </c>
      <c r="AR716" s="50" t="str">
        <f t="shared" si="103"/>
        <v>G996.088</v>
      </c>
      <c r="AS716" s="50" t="str">
        <f t="shared" si="219"/>
        <v>G996_RT</v>
      </c>
      <c r="AT716" s="50" t="s">
        <v>2581</v>
      </c>
      <c r="AU716" s="12" t="s">
        <v>110</v>
      </c>
      <c r="AV716" s="12" t="s">
        <v>110</v>
      </c>
      <c r="AW716" s="54" t="s">
        <v>108</v>
      </c>
      <c r="AX716" s="50" t="s">
        <v>226</v>
      </c>
      <c r="AY716" s="50" t="s">
        <v>110</v>
      </c>
      <c r="AZ716" s="54" t="s">
        <v>108</v>
      </c>
      <c r="BA716" s="88" t="s">
        <v>215</v>
      </c>
      <c r="BB716" s="88" t="s">
        <v>194</v>
      </c>
      <c r="BC716" s="12" t="str">
        <f t="shared" si="220"/>
        <v>M3A</v>
      </c>
      <c r="BD716" s="54" t="s">
        <v>108</v>
      </c>
      <c r="BE716" s="12" t="str">
        <f t="shared" si="221"/>
        <v>30 kw-24 krpm</v>
      </c>
      <c r="BF716" s="12" t="str">
        <f t="shared" si="222"/>
        <v>HSK-A 63</v>
      </c>
      <c r="BG716" s="103" t="s">
        <v>2375</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2582</v>
      </c>
      <c r="CP716" s="64" t="str">
        <f>TabelladatiSinottico[[#This Row],[Serial_Number]]</f>
        <v>G996.088</v>
      </c>
      <c r="CQ716" s="50" t="str">
        <f>TabelladatiSinottico[[#This Row],[Customer]]</f>
        <v>FORMPLAST</v>
      </c>
      <c r="CR716" s="54">
        <f t="shared" si="223"/>
        <v>715</v>
      </c>
      <c r="CS716" s="64" t="s">
        <v>108</v>
      </c>
    </row>
    <row r="717" spans="1:97" ht="19.5" customHeight="1" x14ac:dyDescent="0.25">
      <c r="A717" s="1" t="s">
        <v>2370</v>
      </c>
      <c r="B717" s="6" t="s">
        <v>565</v>
      </c>
      <c r="C717" s="7" t="s">
        <v>2371</v>
      </c>
      <c r="D717" t="s">
        <v>466</v>
      </c>
      <c r="E717" s="2">
        <v>2022</v>
      </c>
      <c r="F717" s="2" t="s">
        <v>653</v>
      </c>
      <c r="G717" s="2" t="s">
        <v>1298</v>
      </c>
      <c r="H717" s="2" t="s">
        <v>103</v>
      </c>
      <c r="I717" s="2" t="s">
        <v>104</v>
      </c>
      <c r="J717" s="2" t="s">
        <v>2584</v>
      </c>
      <c r="K717" s="91" t="str">
        <f t="shared" si="217"/>
        <v>pdf</v>
      </c>
      <c r="L717" s="2" t="s">
        <v>2409</v>
      </c>
      <c r="M717" s="91" t="str">
        <f t="shared" si="218"/>
        <v>pdf</v>
      </c>
      <c r="N717" s="2" t="s">
        <v>107</v>
      </c>
      <c r="O717" s="39" t="s">
        <v>108</v>
      </c>
      <c r="P717" s="13" t="str">
        <f t="shared" si="124"/>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ref="AM717" si="224">REPT("⭐",AO717)</f>
        <v/>
      </c>
      <c r="AN717" s="14" t="str">
        <f t="shared" si="125"/>
        <v>Folder</v>
      </c>
      <c r="AO717" s="15">
        <v>0</v>
      </c>
      <c r="AQ717" s="54" t="s">
        <v>108</v>
      </c>
      <c r="AR717" s="50" t="str">
        <f t="shared" ref="AR717" si="225">A717&amp;"."&amp;B717</f>
        <v>G996.089</v>
      </c>
      <c r="AS717" s="50" t="str">
        <f t="shared" ref="AS717" si="226">A717&amp;"_"&amp;C717</f>
        <v>G996_RT</v>
      </c>
      <c r="AT717" s="50" t="s">
        <v>2581</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2375</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2582</v>
      </c>
      <c r="CP717" s="64" t="str">
        <f>TabelladatiSinottico[[#This Row],[Serial_Number]]</f>
        <v>G996.089</v>
      </c>
      <c r="CQ717" s="50" t="str">
        <f>TabelladatiSinottico[[#This Row],[Customer]]</f>
        <v>PREFIX CORPORATION</v>
      </c>
      <c r="CR717" s="54">
        <f t="shared" si="223"/>
        <v>716</v>
      </c>
      <c r="CS717" s="64" t="s">
        <v>108</v>
      </c>
    </row>
    <row r="718" spans="1:97" ht="19.5" customHeight="1" x14ac:dyDescent="0.25">
      <c r="A718" s="1" t="s">
        <v>2370</v>
      </c>
      <c r="B718" s="6" t="s">
        <v>574</v>
      </c>
      <c r="C718" s="7" t="s">
        <v>2371</v>
      </c>
      <c r="D718" t="s">
        <v>2585</v>
      </c>
      <c r="E718" s="2">
        <v>2022</v>
      </c>
      <c r="F718" s="2" t="s">
        <v>653</v>
      </c>
      <c r="G718" s="2" t="s">
        <v>1298</v>
      </c>
      <c r="H718" s="2" t="s">
        <v>103</v>
      </c>
      <c r="I718" s="2" t="s">
        <v>104</v>
      </c>
      <c r="J718" s="2" t="s">
        <v>2586</v>
      </c>
      <c r="K718" s="91" t="str">
        <f t="shared" si="217"/>
        <v>pdf</v>
      </c>
      <c r="L718" s="2" t="s">
        <v>2409</v>
      </c>
      <c r="M718" s="91" t="str">
        <f t="shared" si="218"/>
        <v>pdf</v>
      </c>
      <c r="N718" s="2" t="s">
        <v>107</v>
      </c>
      <c r="O718" s="39" t="s">
        <v>108</v>
      </c>
      <c r="P718" s="13" t="str">
        <f t="shared" si="124"/>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125"/>
        <v>Folder</v>
      </c>
      <c r="AO718" s="15">
        <v>0</v>
      </c>
      <c r="AQ718" s="54" t="s">
        <v>108</v>
      </c>
      <c r="AR718" s="50" t="str">
        <f t="shared" si="103"/>
        <v>G996.090</v>
      </c>
      <c r="AS718" s="50" t="str">
        <f t="shared" ref="AS718:AS719" si="227">A718&amp;"_"&amp;C718</f>
        <v>G996_RT</v>
      </c>
      <c r="AT718" s="50" t="s">
        <v>2581</v>
      </c>
      <c r="AU718" s="12" t="s">
        <v>110</v>
      </c>
      <c r="AV718" s="12" t="s">
        <v>110</v>
      </c>
      <c r="AW718" s="54" t="s">
        <v>108</v>
      </c>
      <c r="AX718" s="50" t="s">
        <v>155</v>
      </c>
      <c r="AY718" s="50" t="s">
        <v>110</v>
      </c>
      <c r="AZ718" s="54" t="s">
        <v>108</v>
      </c>
      <c r="BA718" s="88" t="s">
        <v>2587</v>
      </c>
      <c r="BB718" s="88" t="s">
        <v>114</v>
      </c>
      <c r="BC718" s="12" t="str">
        <f t="shared" ref="BC718:BC720" si="228">F718</f>
        <v>M3A</v>
      </c>
      <c r="BD718" s="54" t="s">
        <v>108</v>
      </c>
      <c r="BE718" s="12" t="str">
        <f t="shared" ref="BE718" si="229">G718</f>
        <v>30 kw-24 krpm</v>
      </c>
      <c r="BF718" s="12" t="str">
        <f t="shared" ref="BF718" si="230">I718</f>
        <v>HSK-A 63</v>
      </c>
      <c r="BG718" s="103" t="s">
        <v>2375</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2582</v>
      </c>
      <c r="CP718" s="64" t="str">
        <f>TabelladatiSinottico[[#This Row],[Serial_Number]]</f>
        <v>G996.090</v>
      </c>
      <c r="CQ718" s="50" t="str">
        <f>TabelladatiSinottico[[#This Row],[Customer]]</f>
        <v>ARS Tech</v>
      </c>
      <c r="CR718" s="54">
        <f t="shared" si="223"/>
        <v>717</v>
      </c>
      <c r="CS718" s="64" t="s">
        <v>108</v>
      </c>
    </row>
    <row r="719" spans="1:97" ht="14.25" customHeight="1" x14ac:dyDescent="0.25">
      <c r="A719" s="1" t="s">
        <v>2370</v>
      </c>
      <c r="B719" s="6" t="s">
        <v>585</v>
      </c>
      <c r="C719" s="7" t="s">
        <v>2371</v>
      </c>
      <c r="D719" t="s">
        <v>2588</v>
      </c>
      <c r="E719" s="2">
        <v>2023</v>
      </c>
      <c r="F719" s="2" t="s">
        <v>653</v>
      </c>
      <c r="G719" s="2" t="s">
        <v>1298</v>
      </c>
      <c r="H719" s="2" t="s">
        <v>103</v>
      </c>
      <c r="I719" s="2" t="s">
        <v>104</v>
      </c>
      <c r="J719" s="2" t="s">
        <v>2589</v>
      </c>
      <c r="K719" s="91" t="str">
        <f t="shared" si="217"/>
        <v>pdf</v>
      </c>
      <c r="L719" s="2" t="s">
        <v>2409</v>
      </c>
      <c r="M719" s="91" t="str">
        <f t="shared" si="218"/>
        <v>pdf</v>
      </c>
      <c r="N719" s="2" t="s">
        <v>107</v>
      </c>
      <c r="O719" s="39" t="s">
        <v>108</v>
      </c>
      <c r="P719" s="13" t="str">
        <f t="shared" si="124"/>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 si="231">REPT("⭐",AO719)</f>
        <v/>
      </c>
      <c r="AN719" s="14" t="str">
        <f t="shared" si="125"/>
        <v>Folder</v>
      </c>
      <c r="AO719" s="15">
        <v>0</v>
      </c>
      <c r="AQ719" s="54" t="s">
        <v>108</v>
      </c>
      <c r="AR719" s="50" t="str">
        <f t="shared" si="103"/>
        <v>G996.091</v>
      </c>
      <c r="AS719" s="50" t="str">
        <f t="shared" si="227"/>
        <v>G996_RT</v>
      </c>
      <c r="AT719" s="50" t="s">
        <v>2581</v>
      </c>
      <c r="AU719" s="12" t="s">
        <v>110</v>
      </c>
      <c r="AV719" s="12" t="s">
        <v>110</v>
      </c>
      <c r="AW719" s="54" t="s">
        <v>108</v>
      </c>
      <c r="AX719" s="50" t="s">
        <v>226</v>
      </c>
      <c r="AY719" s="50" t="s">
        <v>110</v>
      </c>
      <c r="AZ719" s="54" t="s">
        <v>108</v>
      </c>
      <c r="BA719" s="54" t="s">
        <v>108</v>
      </c>
      <c r="BB719" s="54" t="s">
        <v>108</v>
      </c>
      <c r="BC719" s="12" t="str">
        <f t="shared" si="228"/>
        <v>M3A</v>
      </c>
      <c r="BD719" s="54" t="s">
        <v>108</v>
      </c>
      <c r="BE719" s="12" t="str">
        <f t="shared" ref="BE719:BE720" si="232">G719</f>
        <v>30 kw-24 krpm</v>
      </c>
      <c r="BF719" s="12" t="str">
        <f t="shared" ref="BF719:BF720" si="233">I719</f>
        <v>HSK-A 63</v>
      </c>
      <c r="BG719" s="103" t="s">
        <v>2375</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2582</v>
      </c>
      <c r="CP719" s="64" t="str">
        <f>TabelladatiSinottico[[#This Row],[Serial_Number]]</f>
        <v>G996.091</v>
      </c>
      <c r="CQ719" s="50" t="str">
        <f>TabelladatiSinottico[[#This Row],[Customer]]</f>
        <v>S.E.L. S.r.l.</v>
      </c>
      <c r="CR719" s="54">
        <f t="shared" si="223"/>
        <v>718</v>
      </c>
      <c r="CS719" s="64" t="s">
        <v>108</v>
      </c>
    </row>
    <row r="720" spans="1:97" ht="14.25" customHeight="1" x14ac:dyDescent="0.25">
      <c r="A720" s="1" t="s">
        <v>2590</v>
      </c>
      <c r="B720" s="6" t="s">
        <v>98</v>
      </c>
      <c r="C720" s="7" t="s">
        <v>659</v>
      </c>
      <c r="D720" t="s">
        <v>2591</v>
      </c>
      <c r="E720" s="2">
        <v>2008</v>
      </c>
      <c r="F720" s="2" t="s">
        <v>653</v>
      </c>
      <c r="G720" s="2" t="s">
        <v>1298</v>
      </c>
      <c r="H720" s="2" t="s">
        <v>103</v>
      </c>
      <c r="I720" s="2" t="s">
        <v>104</v>
      </c>
      <c r="J720" s="2" t="s">
        <v>2592</v>
      </c>
      <c r="K720" s="91" t="s">
        <v>2424</v>
      </c>
      <c r="L720" s="2" t="s">
        <v>2593</v>
      </c>
      <c r="M720" s="91" t="s">
        <v>2424</v>
      </c>
      <c r="N720" s="2" t="s">
        <v>107</v>
      </c>
      <c r="O720" s="39" t="s">
        <v>108</v>
      </c>
      <c r="P720" s="13" t="s">
        <v>2425</v>
      </c>
      <c r="Q720" s="90">
        <v>2200</v>
      </c>
      <c r="R720" s="90">
        <v>1000</v>
      </c>
      <c r="S720" s="90">
        <v>750</v>
      </c>
      <c r="T720" s="2">
        <v>32</v>
      </c>
      <c r="U720" s="2" t="s">
        <v>108</v>
      </c>
      <c r="V720" s="7" t="s">
        <v>108</v>
      </c>
      <c r="W720" s="2" t="s">
        <v>108</v>
      </c>
      <c r="X720" s="2" t="s">
        <v>110</v>
      </c>
      <c r="Y720" s="2" t="s">
        <v>110</v>
      </c>
      <c r="Z720" s="2" t="s">
        <v>110</v>
      </c>
      <c r="AA720" s="2" t="s">
        <v>110</v>
      </c>
      <c r="AB720" s="18" t="s">
        <v>110</v>
      </c>
      <c r="AC720" s="7" t="s">
        <v>485</v>
      </c>
      <c r="AD720" s="47" t="s">
        <v>108</v>
      </c>
      <c r="AE720" s="12" t="s">
        <v>108</v>
      </c>
      <c r="AF720" s="102" t="s">
        <v>108</v>
      </c>
      <c r="AG720" s="102" t="s">
        <v>108</v>
      </c>
      <c r="AH720" s="102" t="s">
        <v>108</v>
      </c>
      <c r="AI720" s="102" t="s">
        <v>108</v>
      </c>
      <c r="AJ720" s="102" t="s">
        <v>108</v>
      </c>
      <c r="AK720" s="93" t="s">
        <v>108</v>
      </c>
      <c r="AL720" s="12" t="s">
        <v>108</v>
      </c>
      <c r="AM720" s="12" t="s">
        <v>175</v>
      </c>
      <c r="AN720" s="14" t="s">
        <v>2425</v>
      </c>
      <c r="AO720" s="15" t="s">
        <v>175</v>
      </c>
      <c r="AQ720" s="54" t="s">
        <v>108</v>
      </c>
      <c r="AR720" s="50" t="str">
        <f t="shared" ref="AR720" si="234">A720&amp;"."&amp;B720</f>
        <v>BT.001</v>
      </c>
      <c r="AS720" s="50" t="s">
        <v>2594</v>
      </c>
      <c r="AT720" s="12" t="s">
        <v>110</v>
      </c>
      <c r="AU720" s="12" t="s">
        <v>110</v>
      </c>
      <c r="AV720" s="12" t="s">
        <v>110</v>
      </c>
      <c r="AW720" s="54" t="s">
        <v>108</v>
      </c>
      <c r="AX720" s="50" t="s">
        <v>108</v>
      </c>
      <c r="AY720" s="50" t="s">
        <v>110</v>
      </c>
      <c r="AZ720" s="54" t="s">
        <v>108</v>
      </c>
      <c r="BA720" s="12" t="s">
        <v>108</v>
      </c>
      <c r="BB720" s="12" t="s">
        <v>108</v>
      </c>
      <c r="BC720" s="12" t="str">
        <f t="shared" si="228"/>
        <v>M3A</v>
      </c>
      <c r="BD720" s="54" t="s">
        <v>108</v>
      </c>
      <c r="BE720" s="12" t="str">
        <f t="shared" si="232"/>
        <v>30 kw-24 krpm</v>
      </c>
      <c r="BF720" s="12" t="str">
        <f t="shared" si="233"/>
        <v>HSK-A 63</v>
      </c>
      <c r="BG720" s="112" t="str">
        <f t="shared" ref="BG720:BG749" si="235">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2595</v>
      </c>
      <c r="CO720" s="64" t="s">
        <v>2596</v>
      </c>
      <c r="CP720" s="132" t="str">
        <f>TabelladatiSinottico[[#This Row],[Serial_Number]]</f>
        <v>BT.001</v>
      </c>
      <c r="CQ720" s="133" t="str">
        <f>TabelladatiSinottico[[#This Row],[Customer]]</f>
        <v>ARDENN' OUTILLAGES</v>
      </c>
      <c r="CR720" s="54">
        <f t="shared" si="223"/>
        <v>719</v>
      </c>
      <c r="CS720" s="64" t="s">
        <v>108</v>
      </c>
    </row>
    <row r="721" spans="1:97" ht="14.25" customHeight="1" x14ac:dyDescent="0.25">
      <c r="A721" s="1" t="s">
        <v>2590</v>
      </c>
      <c r="B721" s="6" t="s">
        <v>121</v>
      </c>
      <c r="C721" s="7" t="s">
        <v>659</v>
      </c>
      <c r="D721" t="s">
        <v>2597</v>
      </c>
      <c r="E721" s="2">
        <v>2008</v>
      </c>
      <c r="F721" s="2" t="s">
        <v>653</v>
      </c>
      <c r="G721" s="2" t="s">
        <v>2598</v>
      </c>
      <c r="H721" s="2" t="s">
        <v>917</v>
      </c>
      <c r="I721" s="2" t="s">
        <v>224</v>
      </c>
      <c r="J721" s="2" t="s">
        <v>2599</v>
      </c>
      <c r="K721" s="91" t="s">
        <v>2424</v>
      </c>
      <c r="L721" s="2" t="s">
        <v>2600</v>
      </c>
      <c r="M721" s="91" t="s">
        <v>2424</v>
      </c>
      <c r="N721" s="2" t="s">
        <v>107</v>
      </c>
      <c r="O721" s="39" t="s">
        <v>108</v>
      </c>
      <c r="P721" s="13" t="s">
        <v>2425</v>
      </c>
      <c r="Q721" s="90">
        <v>3200</v>
      </c>
      <c r="R721" s="90">
        <v>2000</v>
      </c>
      <c r="S721" s="90">
        <v>850</v>
      </c>
      <c r="T721" s="2">
        <v>32</v>
      </c>
      <c r="U721" s="2" t="s">
        <v>108</v>
      </c>
      <c r="V721" s="7" t="s">
        <v>108</v>
      </c>
      <c r="W721" s="2" t="s">
        <v>108</v>
      </c>
      <c r="X721" s="2" t="s">
        <v>110</v>
      </c>
      <c r="Y721" s="2" t="s">
        <v>110</v>
      </c>
      <c r="Z721" s="2" t="s">
        <v>110</v>
      </c>
      <c r="AA721" s="2" t="s">
        <v>110</v>
      </c>
      <c r="AB721" s="18" t="s">
        <v>110</v>
      </c>
      <c r="AC721" s="7" t="s">
        <v>812</v>
      </c>
      <c r="AD721" s="47" t="s">
        <v>108</v>
      </c>
      <c r="AE721" s="12" t="s">
        <v>108</v>
      </c>
      <c r="AF721" s="102" t="s">
        <v>108</v>
      </c>
      <c r="AG721" s="102" t="s">
        <v>108</v>
      </c>
      <c r="AH721" s="102" t="s">
        <v>108</v>
      </c>
      <c r="AI721" s="102" t="s">
        <v>108</v>
      </c>
      <c r="AJ721" s="102" t="s">
        <v>108</v>
      </c>
      <c r="AK721" s="93" t="s">
        <v>108</v>
      </c>
      <c r="AL721" s="12" t="s">
        <v>108</v>
      </c>
      <c r="AM721" s="12" t="s">
        <v>175</v>
      </c>
      <c r="AN721" s="14" t="s">
        <v>2425</v>
      </c>
      <c r="AO721" s="15" t="s">
        <v>175</v>
      </c>
      <c r="AQ721" s="54" t="s">
        <v>108</v>
      </c>
      <c r="AR721" s="50" t="str">
        <f t="shared" ref="AR721:AR724" si="236">A721&amp;"."&amp;B721</f>
        <v>BT.002</v>
      </c>
      <c r="AS721" s="50" t="s">
        <v>2601</v>
      </c>
      <c r="AT721" s="12" t="s">
        <v>110</v>
      </c>
      <c r="AU721" s="12" t="s">
        <v>110</v>
      </c>
      <c r="AV721" s="12" t="s">
        <v>110</v>
      </c>
      <c r="AW721" s="54" t="s">
        <v>108</v>
      </c>
      <c r="AX721" s="50" t="s">
        <v>155</v>
      </c>
      <c r="AY721" s="50" t="s">
        <v>110</v>
      </c>
      <c r="AZ721" s="54" t="s">
        <v>108</v>
      </c>
      <c r="BA721" s="12" t="s">
        <v>108</v>
      </c>
      <c r="BB721" s="12" t="s">
        <v>108</v>
      </c>
      <c r="BC721" s="12" t="str">
        <f t="shared" ref="BC721:BC724" si="237">F721</f>
        <v>M3A</v>
      </c>
      <c r="BD721" s="54" t="s">
        <v>108</v>
      </c>
      <c r="BE721" s="12" t="str">
        <f t="shared" ref="BE721:BE724" si="238">G721</f>
        <v>310 Nm-15 krpm</v>
      </c>
      <c r="BF721" s="12" t="str">
        <f t="shared" ref="BF721:BF724" si="239">I721</f>
        <v>HSK-A 100</v>
      </c>
      <c r="BG721" s="112" t="str">
        <f t="shared" si="235"/>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2595</v>
      </c>
      <c r="CO721" s="64" t="s">
        <v>2602</v>
      </c>
      <c r="CP721" s="132" t="str">
        <f>TabelladatiSinottico[[#This Row],[Serial_Number]]</f>
        <v>BT.002</v>
      </c>
      <c r="CQ721" s="133" t="str">
        <f>TabelladatiSinottico[[#This Row],[Customer]]</f>
        <v>WYKROMET Sp. Z.o.o. (POLWOOD)</v>
      </c>
      <c r="CR721" s="54">
        <f t="shared" si="223"/>
        <v>720</v>
      </c>
      <c r="CS721" s="64" t="s">
        <v>108</v>
      </c>
    </row>
    <row r="722" spans="1:97" ht="14.25" customHeight="1" x14ac:dyDescent="0.25">
      <c r="A722" s="1" t="s">
        <v>2590</v>
      </c>
      <c r="B722" s="6" t="s">
        <v>137</v>
      </c>
      <c r="C722" s="7" t="s">
        <v>659</v>
      </c>
      <c r="D722" t="s">
        <v>2603</v>
      </c>
      <c r="E722" s="2">
        <v>2008</v>
      </c>
      <c r="F722" s="2" t="s">
        <v>653</v>
      </c>
      <c r="G722" s="2" t="s">
        <v>2604</v>
      </c>
      <c r="H722" s="2" t="s">
        <v>917</v>
      </c>
      <c r="I722" s="2" t="s">
        <v>655</v>
      </c>
      <c r="J722" s="2" t="s">
        <v>2605</v>
      </c>
      <c r="K722" s="91" t="s">
        <v>2424</v>
      </c>
      <c r="L722" s="2" t="s">
        <v>2606</v>
      </c>
      <c r="M722" s="91" t="s">
        <v>2424</v>
      </c>
      <c r="N722" s="2" t="s">
        <v>107</v>
      </c>
      <c r="O722" s="39" t="s">
        <v>108</v>
      </c>
      <c r="P722" s="13" t="s">
        <v>2425</v>
      </c>
      <c r="Q722" s="90">
        <v>2700</v>
      </c>
      <c r="R722" s="90">
        <v>1700</v>
      </c>
      <c r="S722" s="90">
        <v>850</v>
      </c>
      <c r="T722" s="2">
        <v>32</v>
      </c>
      <c r="U722" s="2" t="s">
        <v>108</v>
      </c>
      <c r="V722" s="7" t="s">
        <v>108</v>
      </c>
      <c r="W722" s="2" t="s">
        <v>108</v>
      </c>
      <c r="X722" s="2" t="s">
        <v>110</v>
      </c>
      <c r="Y722" s="2" t="s">
        <v>110</v>
      </c>
      <c r="Z722" s="2" t="s">
        <v>110</v>
      </c>
      <c r="AA722" s="2" t="s">
        <v>110</v>
      </c>
      <c r="AB722" s="18" t="s">
        <v>110</v>
      </c>
      <c r="AC722" s="7" t="s">
        <v>2269</v>
      </c>
      <c r="AD722" s="47" t="s">
        <v>108</v>
      </c>
      <c r="AE722" s="12" t="s">
        <v>108</v>
      </c>
      <c r="AF722" s="102" t="s">
        <v>108</v>
      </c>
      <c r="AG722" s="102" t="s">
        <v>108</v>
      </c>
      <c r="AH722" s="102" t="s">
        <v>108</v>
      </c>
      <c r="AI722" s="102" t="s">
        <v>108</v>
      </c>
      <c r="AJ722" s="102" t="s">
        <v>108</v>
      </c>
      <c r="AK722" s="93" t="s">
        <v>108</v>
      </c>
      <c r="AL722" s="12" t="s">
        <v>108</v>
      </c>
      <c r="AM722" s="12" t="s">
        <v>175</v>
      </c>
      <c r="AN722" s="14" t="s">
        <v>2425</v>
      </c>
      <c r="AO722" s="15" t="s">
        <v>175</v>
      </c>
      <c r="AQ722" s="54" t="s">
        <v>108</v>
      </c>
      <c r="AR722" s="50" t="str">
        <f t="shared" si="236"/>
        <v>BT.003</v>
      </c>
      <c r="AS722" s="50" t="s">
        <v>2607</v>
      </c>
      <c r="AT722" s="12" t="s">
        <v>110</v>
      </c>
      <c r="AU722" s="12" t="s">
        <v>110</v>
      </c>
      <c r="AV722" s="12" t="s">
        <v>110</v>
      </c>
      <c r="AW722" s="54" t="s">
        <v>108</v>
      </c>
      <c r="AX722" s="50" t="s">
        <v>155</v>
      </c>
      <c r="AY722" s="50" t="s">
        <v>110</v>
      </c>
      <c r="AZ722" s="54" t="s">
        <v>108</v>
      </c>
      <c r="BA722" s="12" t="s">
        <v>108</v>
      </c>
      <c r="BB722" s="12" t="s">
        <v>108</v>
      </c>
      <c r="BC722" s="12" t="str">
        <f t="shared" si="237"/>
        <v>M3A</v>
      </c>
      <c r="BD722" s="54" t="s">
        <v>108</v>
      </c>
      <c r="BE722" s="12" t="str">
        <f t="shared" si="238"/>
        <v>23 kw-6 krpm</v>
      </c>
      <c r="BF722" s="12" t="str">
        <f t="shared" si="239"/>
        <v>ISO50</v>
      </c>
      <c r="BG722" s="112" t="str">
        <f t="shared" si="235"/>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2595</v>
      </c>
      <c r="CO722" s="64" t="s">
        <v>2608</v>
      </c>
      <c r="CP722" s="132" t="str">
        <f>TabelladatiSinottico[[#This Row],[Serial_Number]]</f>
        <v>BT.003</v>
      </c>
      <c r="CQ722" s="133" t="str">
        <f>TabelladatiSinottico[[#This Row],[Customer]]</f>
        <v>LINEX WOLF srl</v>
      </c>
      <c r="CR722" s="54">
        <f t="shared" si="223"/>
        <v>721</v>
      </c>
      <c r="CS722" s="64" t="s">
        <v>108</v>
      </c>
    </row>
    <row r="723" spans="1:97" ht="14.25" customHeight="1" x14ac:dyDescent="0.25">
      <c r="A723" s="1" t="s">
        <v>2590</v>
      </c>
      <c r="B723" s="6" t="s">
        <v>144</v>
      </c>
      <c r="C723" s="7" t="s">
        <v>659</v>
      </c>
      <c r="D723" t="s">
        <v>2609</v>
      </c>
      <c r="E723" s="2">
        <v>2011</v>
      </c>
      <c r="F723" s="2" t="s">
        <v>653</v>
      </c>
      <c r="G723" s="2" t="s">
        <v>1298</v>
      </c>
      <c r="H723" s="2" t="s">
        <v>103</v>
      </c>
      <c r="I723" s="2" t="s">
        <v>104</v>
      </c>
      <c r="J723" s="2" t="s">
        <v>2610</v>
      </c>
      <c r="K723" s="91" t="s">
        <v>2424</v>
      </c>
      <c r="L723" s="2" t="s">
        <v>2611</v>
      </c>
      <c r="M723" s="91" t="s">
        <v>2424</v>
      </c>
      <c r="N723" s="2" t="s">
        <v>107</v>
      </c>
      <c r="O723" s="39" t="s">
        <v>108</v>
      </c>
      <c r="P723" s="13" t="s">
        <v>2425</v>
      </c>
      <c r="Q723" s="90">
        <v>1500</v>
      </c>
      <c r="R723" s="90">
        <v>850</v>
      </c>
      <c r="S723" s="90">
        <v>550</v>
      </c>
      <c r="T723" s="2">
        <v>20</v>
      </c>
      <c r="U723" s="2" t="s">
        <v>109</v>
      </c>
      <c r="V723" s="7" t="s">
        <v>108</v>
      </c>
      <c r="W723" s="2" t="s">
        <v>108</v>
      </c>
      <c r="X723" s="2" t="s">
        <v>110</v>
      </c>
      <c r="Y723" s="2" t="s">
        <v>110</v>
      </c>
      <c r="Z723" s="2" t="s">
        <v>110</v>
      </c>
      <c r="AA723" s="2" t="s">
        <v>110</v>
      </c>
      <c r="AB723" s="18" t="s">
        <v>110</v>
      </c>
      <c r="AC723" s="7" t="s">
        <v>368</v>
      </c>
      <c r="AD723" s="47" t="s">
        <v>108</v>
      </c>
      <c r="AE723" s="12" t="s">
        <v>108</v>
      </c>
      <c r="AF723" s="102" t="s">
        <v>108</v>
      </c>
      <c r="AG723" s="102" t="s">
        <v>108</v>
      </c>
      <c r="AH723" s="102" t="s">
        <v>108</v>
      </c>
      <c r="AI723" s="102" t="s">
        <v>108</v>
      </c>
      <c r="AJ723" s="102" t="s">
        <v>108</v>
      </c>
      <c r="AK723" s="93" t="s">
        <v>108</v>
      </c>
      <c r="AL723" s="12" t="s">
        <v>108</v>
      </c>
      <c r="AM723" s="12" t="s">
        <v>175</v>
      </c>
      <c r="AN723" s="14" t="s">
        <v>2425</v>
      </c>
      <c r="AO723" s="15" t="s">
        <v>175</v>
      </c>
      <c r="AQ723" s="54" t="s">
        <v>108</v>
      </c>
      <c r="AR723" s="50" t="str">
        <f t="shared" si="236"/>
        <v>BT.004</v>
      </c>
      <c r="AS723" s="50" t="s">
        <v>2612</v>
      </c>
      <c r="AT723" s="12" t="s">
        <v>110</v>
      </c>
      <c r="AU723" s="12" t="s">
        <v>110</v>
      </c>
      <c r="AV723" s="12" t="s">
        <v>110</v>
      </c>
      <c r="AW723" s="54" t="s">
        <v>108</v>
      </c>
      <c r="AX723" s="50" t="s">
        <v>155</v>
      </c>
      <c r="AY723" s="50" t="s">
        <v>110</v>
      </c>
      <c r="AZ723" s="54" t="s">
        <v>108</v>
      </c>
      <c r="BA723" s="12" t="s">
        <v>108</v>
      </c>
      <c r="BB723" s="12" t="s">
        <v>108</v>
      </c>
      <c r="BC723" s="12" t="str">
        <f t="shared" si="237"/>
        <v>M3A</v>
      </c>
      <c r="BD723" s="54" t="s">
        <v>108</v>
      </c>
      <c r="BE723" s="12" t="str">
        <f t="shared" si="238"/>
        <v>30 kw-24 krpm</v>
      </c>
      <c r="BF723" s="12" t="str">
        <f t="shared" si="239"/>
        <v>HSK-A 63</v>
      </c>
      <c r="BG723" s="112" t="str">
        <f t="shared" si="235"/>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2595</v>
      </c>
      <c r="CO723" s="64" t="s">
        <v>2613</v>
      </c>
      <c r="CP723" s="132" t="str">
        <f>TabelladatiSinottico[[#This Row],[Serial_Number]]</f>
        <v>BT.004</v>
      </c>
      <c r="CQ723" s="133" t="str">
        <f>TabelladatiSinottico[[#This Row],[Customer]]</f>
        <v>OFFICINA MECCANICA VERCELLESE</v>
      </c>
      <c r="CR723" s="54">
        <f t="shared" si="223"/>
        <v>722</v>
      </c>
      <c r="CS723" s="64" t="s">
        <v>108</v>
      </c>
    </row>
    <row r="724" spans="1:97" ht="14.25" customHeight="1" x14ac:dyDescent="0.25">
      <c r="A724" s="1" t="s">
        <v>2590</v>
      </c>
      <c r="B724" s="6" t="s">
        <v>157</v>
      </c>
      <c r="C724" s="7" t="s">
        <v>659</v>
      </c>
      <c r="D724" t="s">
        <v>2614</v>
      </c>
      <c r="E724" s="2">
        <v>2009</v>
      </c>
      <c r="F724" s="2" t="s">
        <v>653</v>
      </c>
      <c r="G724" s="2" t="s">
        <v>1298</v>
      </c>
      <c r="H724" s="2" t="s">
        <v>103</v>
      </c>
      <c r="I724" s="2" t="s">
        <v>104</v>
      </c>
      <c r="J724" s="2" t="s">
        <v>2592</v>
      </c>
      <c r="K724" s="91" t="s">
        <v>2424</v>
      </c>
      <c r="L724" s="2" t="s">
        <v>2593</v>
      </c>
      <c r="M724" s="91" t="s">
        <v>2424</v>
      </c>
      <c r="N724" s="2" t="s">
        <v>107</v>
      </c>
      <c r="O724" s="39" t="s">
        <v>108</v>
      </c>
      <c r="P724" s="13" t="s">
        <v>2425</v>
      </c>
      <c r="Q724" s="90">
        <v>2200</v>
      </c>
      <c r="R724" s="90">
        <v>1000</v>
      </c>
      <c r="S724" s="90">
        <v>750</v>
      </c>
      <c r="T724" s="2">
        <v>24</v>
      </c>
      <c r="U724" s="2" t="s">
        <v>108</v>
      </c>
      <c r="V724" s="7" t="s">
        <v>108</v>
      </c>
      <c r="W724" s="2" t="s">
        <v>108</v>
      </c>
      <c r="X724" s="2" t="s">
        <v>110</v>
      </c>
      <c r="Y724" s="2" t="s">
        <v>110</v>
      </c>
      <c r="Z724" s="2" t="s">
        <v>110</v>
      </c>
      <c r="AA724" s="2" t="s">
        <v>110</v>
      </c>
      <c r="AB724" s="18" t="s">
        <v>110</v>
      </c>
      <c r="AC724" s="7" t="s">
        <v>368</v>
      </c>
      <c r="AD724" s="47" t="s">
        <v>108</v>
      </c>
      <c r="AE724" s="12" t="s">
        <v>108</v>
      </c>
      <c r="AF724" s="102" t="s">
        <v>108</v>
      </c>
      <c r="AG724" s="102" t="s">
        <v>108</v>
      </c>
      <c r="AH724" s="102" t="s">
        <v>108</v>
      </c>
      <c r="AI724" s="102" t="s">
        <v>108</v>
      </c>
      <c r="AJ724" s="102" t="s">
        <v>108</v>
      </c>
      <c r="AK724" s="93" t="s">
        <v>108</v>
      </c>
      <c r="AL724" s="12" t="s">
        <v>108</v>
      </c>
      <c r="AM724" s="12" t="s">
        <v>175</v>
      </c>
      <c r="AN724" s="14" t="s">
        <v>2425</v>
      </c>
      <c r="AO724" s="15" t="s">
        <v>175</v>
      </c>
      <c r="AQ724" s="54" t="s">
        <v>108</v>
      </c>
      <c r="AR724" s="50" t="str">
        <f t="shared" si="236"/>
        <v>BT.005</v>
      </c>
      <c r="AS724" s="50" t="s">
        <v>2594</v>
      </c>
      <c r="AT724" s="12" t="s">
        <v>110</v>
      </c>
      <c r="AU724" s="12" t="s">
        <v>110</v>
      </c>
      <c r="AV724" s="12" t="s">
        <v>110</v>
      </c>
      <c r="AW724" s="54" t="s">
        <v>108</v>
      </c>
      <c r="AX724" s="50" t="s">
        <v>155</v>
      </c>
      <c r="AY724" s="50" t="s">
        <v>110</v>
      </c>
      <c r="AZ724" s="54" t="s">
        <v>108</v>
      </c>
      <c r="BA724" s="12" t="s">
        <v>108</v>
      </c>
      <c r="BB724" s="12" t="s">
        <v>108</v>
      </c>
      <c r="BC724" s="12" t="str">
        <f t="shared" si="237"/>
        <v>M3A</v>
      </c>
      <c r="BD724" s="54" t="s">
        <v>108</v>
      </c>
      <c r="BE724" s="12" t="str">
        <f t="shared" si="238"/>
        <v>30 kw-24 krpm</v>
      </c>
      <c r="BF724" s="12" t="str">
        <f t="shared" si="239"/>
        <v>HSK-A 63</v>
      </c>
      <c r="BG724" s="112" t="str">
        <f t="shared" si="235"/>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2595</v>
      </c>
      <c r="CO724" s="64" t="s">
        <v>2596</v>
      </c>
      <c r="CP724" s="132" t="str">
        <f>TabelladatiSinottico[[#This Row],[Serial_Number]]</f>
        <v>BT.005</v>
      </c>
      <c r="CQ724" s="133" t="str">
        <f>TabelladatiSinottico[[#This Row],[Customer]]</f>
        <v>ELITAL S.r.l.</v>
      </c>
      <c r="CR724" s="54">
        <f t="shared" si="223"/>
        <v>723</v>
      </c>
      <c r="CS724" s="64" t="s">
        <v>108</v>
      </c>
    </row>
    <row r="725" spans="1:97" ht="14.25" customHeight="1" x14ac:dyDescent="0.25">
      <c r="A725" s="1" t="s">
        <v>2615</v>
      </c>
      <c r="B725" s="6" t="s">
        <v>98</v>
      </c>
      <c r="C725" s="7" t="s">
        <v>659</v>
      </c>
      <c r="D725" t="s">
        <v>2616</v>
      </c>
      <c r="E725" s="2">
        <v>2018</v>
      </c>
      <c r="F725" s="2" t="s">
        <v>653</v>
      </c>
      <c r="G725" s="2" t="s">
        <v>1298</v>
      </c>
      <c r="H725" s="2" t="s">
        <v>103</v>
      </c>
      <c r="I725" s="2" t="s">
        <v>104</v>
      </c>
      <c r="J725" s="2" t="s">
        <v>2617</v>
      </c>
      <c r="K725" s="91" t="s">
        <v>2424</v>
      </c>
      <c r="L725" s="2" t="s">
        <v>2618</v>
      </c>
      <c r="M725" s="91" t="s">
        <v>2424</v>
      </c>
      <c r="N725" s="2" t="s">
        <v>107</v>
      </c>
      <c r="O725" s="39" t="s">
        <v>108</v>
      </c>
      <c r="P725" s="13" t="s">
        <v>2425</v>
      </c>
      <c r="Q725" s="90">
        <v>1200</v>
      </c>
      <c r="R725" s="90">
        <v>580</v>
      </c>
      <c r="S725" s="90">
        <v>600</v>
      </c>
      <c r="T725" s="2">
        <v>20</v>
      </c>
      <c r="U725" s="2" t="s">
        <v>109</v>
      </c>
      <c r="V725" s="7" t="s">
        <v>108</v>
      </c>
      <c r="W725" s="2" t="s">
        <v>108</v>
      </c>
      <c r="X725" s="2" t="s">
        <v>110</v>
      </c>
      <c r="Y725" s="2" t="s">
        <v>110</v>
      </c>
      <c r="Z725" s="2" t="s">
        <v>110</v>
      </c>
      <c r="AA725" s="2" t="s">
        <v>110</v>
      </c>
      <c r="AB725" s="18" t="s">
        <v>110</v>
      </c>
      <c r="AC725" s="7" t="s">
        <v>368</v>
      </c>
      <c r="AD725" s="47" t="s">
        <v>108</v>
      </c>
      <c r="AE725" s="12" t="s">
        <v>108</v>
      </c>
      <c r="AF725" s="102" t="s">
        <v>108</v>
      </c>
      <c r="AG725" s="102" t="s">
        <v>108</v>
      </c>
      <c r="AH725" s="102" t="s">
        <v>108</v>
      </c>
      <c r="AI725" s="102" t="s">
        <v>108</v>
      </c>
      <c r="AJ725" s="102" t="s">
        <v>108</v>
      </c>
      <c r="AK725" s="93" t="s">
        <v>108</v>
      </c>
      <c r="AL725" s="12" t="s">
        <v>108</v>
      </c>
      <c r="AM725" s="12" t="s">
        <v>175</v>
      </c>
      <c r="AN725" s="14" t="s">
        <v>2425</v>
      </c>
      <c r="AO725" s="15" t="s">
        <v>175</v>
      </c>
      <c r="AQ725" s="54" t="s">
        <v>108</v>
      </c>
      <c r="AR725" s="50" t="str">
        <f t="shared" ref="AR725" si="240">A725&amp;"."&amp;B725</f>
        <v>AV166.001</v>
      </c>
      <c r="AS725" s="50" t="str">
        <f t="shared" ref="AS725" si="241">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2">F725</f>
        <v>M3A</v>
      </c>
      <c r="BD725" s="54" t="s">
        <v>108</v>
      </c>
      <c r="BE725" s="12" t="str">
        <f t="shared" ref="BE725" si="243">G725</f>
        <v>30 kw-24 krpm</v>
      </c>
      <c r="BF725" s="12" t="str">
        <f t="shared" ref="BF725" si="244">I725</f>
        <v>HSK-A 63</v>
      </c>
      <c r="BG725" s="112" t="str">
        <f t="shared" si="235"/>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2615</v>
      </c>
      <c r="CP725" s="64" t="str">
        <f>TabelladatiSinottico[[#This Row],[Serial_Number]]</f>
        <v>AV166.001</v>
      </c>
      <c r="CQ725" s="50" t="str">
        <f>TabelladatiSinottico[[#This Row],[Customer]]</f>
        <v>L.A.M. STILE (SALVAS SUB S.p.A.)</v>
      </c>
      <c r="CR725" s="54">
        <f t="shared" si="223"/>
        <v>724</v>
      </c>
      <c r="CS725" s="64" t="s">
        <v>108</v>
      </c>
    </row>
    <row r="726" spans="1:97" ht="14.25" customHeight="1" x14ac:dyDescent="0.25">
      <c r="A726" s="1" t="s">
        <v>2615</v>
      </c>
      <c r="B726" s="6" t="s">
        <v>121</v>
      </c>
      <c r="C726" s="7" t="s">
        <v>659</v>
      </c>
      <c r="D726" t="s">
        <v>2619</v>
      </c>
      <c r="E726" s="2">
        <v>2007</v>
      </c>
      <c r="F726" s="2" t="s">
        <v>653</v>
      </c>
      <c r="G726" s="2" t="s">
        <v>1298</v>
      </c>
      <c r="H726" s="2" t="s">
        <v>103</v>
      </c>
      <c r="I726" s="2" t="s">
        <v>104</v>
      </c>
      <c r="J726" s="2" t="s">
        <v>2617</v>
      </c>
      <c r="K726" s="91" t="s">
        <v>2424</v>
      </c>
      <c r="L726" s="2" t="s">
        <v>2618</v>
      </c>
      <c r="M726" s="91" t="s">
        <v>2424</v>
      </c>
      <c r="N726" s="2" t="s">
        <v>107</v>
      </c>
      <c r="O726" s="39" t="s">
        <v>108</v>
      </c>
      <c r="P726" s="13" t="s">
        <v>2425</v>
      </c>
      <c r="Q726" s="90">
        <v>1200</v>
      </c>
      <c r="R726" s="90">
        <v>580</v>
      </c>
      <c r="S726" s="90">
        <v>600</v>
      </c>
      <c r="T726" s="2">
        <v>20</v>
      </c>
      <c r="U726" s="2" t="s">
        <v>108</v>
      </c>
      <c r="V726" s="7" t="s">
        <v>108</v>
      </c>
      <c r="W726" s="2" t="s">
        <v>108</v>
      </c>
      <c r="X726" s="2" t="s">
        <v>110</v>
      </c>
      <c r="Y726" s="2" t="s">
        <v>110</v>
      </c>
      <c r="Z726" s="2" t="s">
        <v>110</v>
      </c>
      <c r="AA726" s="2" t="s">
        <v>110</v>
      </c>
      <c r="AB726" s="18" t="s">
        <v>110</v>
      </c>
      <c r="AC726" s="7" t="s">
        <v>2620</v>
      </c>
      <c r="AD726" s="47" t="s">
        <v>108</v>
      </c>
      <c r="AE726" s="12" t="s">
        <v>108</v>
      </c>
      <c r="AF726" s="102" t="s">
        <v>108</v>
      </c>
      <c r="AG726" s="102" t="s">
        <v>108</v>
      </c>
      <c r="AH726" s="102" t="s">
        <v>108</v>
      </c>
      <c r="AI726" s="102" t="s">
        <v>108</v>
      </c>
      <c r="AJ726" s="102" t="s">
        <v>108</v>
      </c>
      <c r="AK726" s="93" t="s">
        <v>108</v>
      </c>
      <c r="AL726" s="12" t="s">
        <v>108</v>
      </c>
      <c r="AM726" s="12" t="s">
        <v>175</v>
      </c>
      <c r="AN726" s="14" t="s">
        <v>2425</v>
      </c>
      <c r="AO726" s="15" t="s">
        <v>175</v>
      </c>
      <c r="AQ726" s="54" t="s">
        <v>108</v>
      </c>
      <c r="AR726" s="50" t="str">
        <f t="shared" ref="AR726" si="245">A726&amp;"."&amp;B726</f>
        <v>AV166.002</v>
      </c>
      <c r="AS726" s="50" t="str">
        <f t="shared" ref="AS726" si="246">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7">F726</f>
        <v>M3A</v>
      </c>
      <c r="BD726" s="54" t="s">
        <v>108</v>
      </c>
      <c r="BE726" s="12" t="str">
        <f t="shared" ref="BE726" si="248">G726</f>
        <v>30 kw-24 krpm</v>
      </c>
      <c r="BF726" s="12" t="str">
        <f t="shared" ref="BF726" si="249">I726</f>
        <v>HSK-A 63</v>
      </c>
      <c r="BG726" s="112" t="str">
        <f t="shared" si="235"/>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2615</v>
      </c>
      <c r="CP726" s="64" t="str">
        <f>TabelladatiSinottico[[#This Row],[Serial_Number]]</f>
        <v>AV166.002</v>
      </c>
      <c r="CQ726" s="50" t="str">
        <f>TabelladatiSinottico[[#This Row],[Customer]]</f>
        <v>OMRON</v>
      </c>
      <c r="CR726" s="54">
        <f t="shared" si="223"/>
        <v>725</v>
      </c>
      <c r="CS726" s="64" t="s">
        <v>108</v>
      </c>
    </row>
    <row r="727" spans="1:97" ht="14.25" customHeight="1" x14ac:dyDescent="0.25">
      <c r="A727" s="1" t="s">
        <v>2615</v>
      </c>
      <c r="B727" s="6" t="s">
        <v>137</v>
      </c>
      <c r="C727" s="7" t="s">
        <v>659</v>
      </c>
      <c r="D727" t="s">
        <v>2621</v>
      </c>
      <c r="E727" s="2">
        <v>2007</v>
      </c>
      <c r="F727" s="2" t="s">
        <v>653</v>
      </c>
      <c r="G727" s="2" t="s">
        <v>1298</v>
      </c>
      <c r="H727" s="2" t="s">
        <v>103</v>
      </c>
      <c r="I727" s="2" t="s">
        <v>104</v>
      </c>
      <c r="J727" s="2" t="s">
        <v>2622</v>
      </c>
      <c r="K727" s="91" t="s">
        <v>2424</v>
      </c>
      <c r="L727" s="2" t="s">
        <v>2618</v>
      </c>
      <c r="M727" s="91" t="s">
        <v>2424</v>
      </c>
      <c r="N727" s="2" t="s">
        <v>107</v>
      </c>
      <c r="O727" s="39" t="s">
        <v>108</v>
      </c>
      <c r="P727" s="13" t="s">
        <v>2425</v>
      </c>
      <c r="Q727" s="90">
        <v>1200</v>
      </c>
      <c r="R727" s="90">
        <v>580</v>
      </c>
      <c r="S727" s="90">
        <v>600</v>
      </c>
      <c r="T727" s="2">
        <v>20</v>
      </c>
      <c r="U727" s="2" t="s">
        <v>109</v>
      </c>
      <c r="V727" s="7" t="s">
        <v>108</v>
      </c>
      <c r="W727" s="2" t="s">
        <v>108</v>
      </c>
      <c r="X727" s="2" t="s">
        <v>110</v>
      </c>
      <c r="Y727" s="2" t="s">
        <v>110</v>
      </c>
      <c r="Z727" s="2" t="s">
        <v>110</v>
      </c>
      <c r="AA727" s="2" t="s">
        <v>110</v>
      </c>
      <c r="AB727" s="18" t="s">
        <v>110</v>
      </c>
      <c r="AC727" s="7" t="s">
        <v>2548</v>
      </c>
      <c r="AD727" s="47" t="s">
        <v>108</v>
      </c>
      <c r="AE727" s="12" t="s">
        <v>108</v>
      </c>
      <c r="AF727" s="102" t="s">
        <v>108</v>
      </c>
      <c r="AG727" s="102" t="s">
        <v>108</v>
      </c>
      <c r="AH727" s="102" t="s">
        <v>108</v>
      </c>
      <c r="AI727" s="102" t="s">
        <v>108</v>
      </c>
      <c r="AJ727" s="102" t="s">
        <v>108</v>
      </c>
      <c r="AK727" s="93" t="s">
        <v>108</v>
      </c>
      <c r="AL727" s="12" t="s">
        <v>108</v>
      </c>
      <c r="AM727" s="12" t="s">
        <v>175</v>
      </c>
      <c r="AN727" s="14" t="s">
        <v>2425</v>
      </c>
      <c r="AO727" s="15" t="s">
        <v>175</v>
      </c>
      <c r="AQ727" s="54" t="s">
        <v>108</v>
      </c>
      <c r="AR727" s="50" t="str">
        <f t="shared" ref="AR727:AR750" si="250">A727&amp;"."&amp;B727</f>
        <v>AV166.003</v>
      </c>
      <c r="AS727" s="50" t="str">
        <f t="shared" ref="AS727:AS746" si="251">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2">F727</f>
        <v>M3A</v>
      </c>
      <c r="BD727" s="54" t="s">
        <v>108</v>
      </c>
      <c r="BE727" s="12" t="str">
        <f t="shared" ref="BE727:BE750" si="253">G727</f>
        <v>30 kw-24 krpm</v>
      </c>
      <c r="BF727" s="12" t="str">
        <f t="shared" ref="BF727:BF750" si="254">I727</f>
        <v>HSK-A 63</v>
      </c>
      <c r="BG727" s="112" t="str">
        <f t="shared" si="235"/>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2615</v>
      </c>
      <c r="CP727" s="64" t="str">
        <f>TabelladatiSinottico[[#This Row],[Serial_Number]]</f>
        <v>AV166.003</v>
      </c>
      <c r="CQ727" s="50" t="str">
        <f>TabelladatiSinottico[[#This Row],[Customer]]</f>
        <v>NANJING AUTO FORGING COMPANY (SICHUAN CHANGZHENG MACHINE TOOL GROUP CO. LTD.)</v>
      </c>
      <c r="CR727" s="54">
        <f t="shared" si="223"/>
        <v>726</v>
      </c>
      <c r="CS727" s="64" t="s">
        <v>108</v>
      </c>
    </row>
    <row r="728" spans="1:97" ht="14.25" customHeight="1" x14ac:dyDescent="0.25">
      <c r="A728" s="1" t="s">
        <v>2615</v>
      </c>
      <c r="B728" s="6" t="s">
        <v>144</v>
      </c>
      <c r="C728" s="7" t="s">
        <v>2623</v>
      </c>
      <c r="D728" t="s">
        <v>2624</v>
      </c>
      <c r="E728" s="2">
        <v>2007</v>
      </c>
      <c r="F728" s="2" t="s">
        <v>653</v>
      </c>
      <c r="G728" s="2" t="s">
        <v>1298</v>
      </c>
      <c r="H728" s="2" t="s">
        <v>103</v>
      </c>
      <c r="I728" s="2" t="s">
        <v>104</v>
      </c>
      <c r="J728" s="2" t="s">
        <v>2625</v>
      </c>
      <c r="K728" s="91" t="s">
        <v>2424</v>
      </c>
      <c r="L728" s="2" t="s">
        <v>2626</v>
      </c>
      <c r="M728" s="91" t="s">
        <v>2424</v>
      </c>
      <c r="N728" s="2" t="s">
        <v>107</v>
      </c>
      <c r="O728" s="39" t="s">
        <v>2627</v>
      </c>
      <c r="P728" s="13" t="s">
        <v>2425</v>
      </c>
      <c r="Q728" s="90">
        <v>1200</v>
      </c>
      <c r="R728" s="90">
        <v>620</v>
      </c>
      <c r="S728" s="90">
        <v>600</v>
      </c>
      <c r="T728" s="2">
        <v>20</v>
      </c>
      <c r="U728" s="2" t="s">
        <v>109</v>
      </c>
      <c r="V728" s="7" t="s">
        <v>108</v>
      </c>
      <c r="W728" s="2" t="s">
        <v>108</v>
      </c>
      <c r="X728" s="2" t="s">
        <v>110</v>
      </c>
      <c r="Y728" s="2" t="s">
        <v>110</v>
      </c>
      <c r="Z728" s="2" t="s">
        <v>110</v>
      </c>
      <c r="AA728" s="2" t="s">
        <v>110</v>
      </c>
      <c r="AB728" s="18" t="s">
        <v>110</v>
      </c>
      <c r="AC728" s="7" t="s">
        <v>812</v>
      </c>
      <c r="AD728" s="47" t="s">
        <v>108</v>
      </c>
      <c r="AE728" s="12" t="s">
        <v>108</v>
      </c>
      <c r="AF728" s="102" t="s">
        <v>108</v>
      </c>
      <c r="AG728" s="102" t="s">
        <v>108</v>
      </c>
      <c r="AH728" s="102" t="s">
        <v>108</v>
      </c>
      <c r="AI728" s="102" t="s">
        <v>108</v>
      </c>
      <c r="AJ728" s="102" t="s">
        <v>108</v>
      </c>
      <c r="AK728" s="93" t="s">
        <v>108</v>
      </c>
      <c r="AL728" s="12" t="s">
        <v>108</v>
      </c>
      <c r="AM728" s="12" t="s">
        <v>175</v>
      </c>
      <c r="AN728" s="14" t="s">
        <v>2425</v>
      </c>
      <c r="AO728" s="15" t="s">
        <v>175</v>
      </c>
      <c r="AQ728" s="54" t="s">
        <v>108</v>
      </c>
      <c r="AR728" s="50" t="str">
        <f t="shared" si="250"/>
        <v>AV166.004</v>
      </c>
      <c r="AS728" s="50" t="str">
        <f t="shared" si="251"/>
        <v>AV166_3A-RT</v>
      </c>
      <c r="AT728" s="12" t="s">
        <v>2628</v>
      </c>
      <c r="AU728" s="12" t="s">
        <v>110</v>
      </c>
      <c r="AV728" s="12" t="s">
        <v>110</v>
      </c>
      <c r="AW728" s="54" t="s">
        <v>108</v>
      </c>
      <c r="AX728" s="50" t="s">
        <v>155</v>
      </c>
      <c r="AY728" s="50" t="s">
        <v>110</v>
      </c>
      <c r="AZ728" s="54" t="s">
        <v>108</v>
      </c>
      <c r="BA728" s="12" t="s">
        <v>108</v>
      </c>
      <c r="BB728" s="12" t="s">
        <v>108</v>
      </c>
      <c r="BC728" s="12" t="str">
        <f t="shared" si="252"/>
        <v>M3A</v>
      </c>
      <c r="BD728" s="54" t="s">
        <v>108</v>
      </c>
      <c r="BE728" s="12" t="str">
        <f t="shared" si="253"/>
        <v>30 kw-24 krpm</v>
      </c>
      <c r="BF728" s="12" t="str">
        <f t="shared" si="254"/>
        <v>HSK-A 63</v>
      </c>
      <c r="BG728" s="112" t="str">
        <f t="shared" si="235"/>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2615</v>
      </c>
      <c r="CP728" s="64" t="str">
        <f>TabelladatiSinottico[[#This Row],[Serial_Number]]</f>
        <v>AV166.004</v>
      </c>
      <c r="CQ728" s="50" t="str">
        <f>TabelladatiSinottico[[#This Row],[Customer]]</f>
        <v>Zaklad Tworzyw Sztucznych ARTGOS S.A.</v>
      </c>
      <c r="CR728" s="54">
        <f t="shared" si="223"/>
        <v>727</v>
      </c>
      <c r="CS728" s="64" t="s">
        <v>108</v>
      </c>
    </row>
    <row r="729" spans="1:97" ht="14.25" customHeight="1" x14ac:dyDescent="0.25">
      <c r="A729" s="1" t="s">
        <v>2615</v>
      </c>
      <c r="B729" s="6" t="s">
        <v>157</v>
      </c>
      <c r="C729" s="7" t="s">
        <v>659</v>
      </c>
      <c r="D729" t="s">
        <v>2629</v>
      </c>
      <c r="E729" s="2">
        <v>2007</v>
      </c>
      <c r="F729" s="2" t="s">
        <v>653</v>
      </c>
      <c r="G729" s="2" t="s">
        <v>1298</v>
      </c>
      <c r="H729" s="2" t="s">
        <v>103</v>
      </c>
      <c r="I729" s="2" t="s">
        <v>104</v>
      </c>
      <c r="J729" s="2" t="s">
        <v>2630</v>
      </c>
      <c r="K729" s="91" t="s">
        <v>2424</v>
      </c>
      <c r="L729" s="2" t="s">
        <v>2626</v>
      </c>
      <c r="M729" s="91" t="s">
        <v>2424</v>
      </c>
      <c r="N729" s="2" t="s">
        <v>107</v>
      </c>
      <c r="O729" s="39" t="s">
        <v>108</v>
      </c>
      <c r="P729" s="13" t="s">
        <v>2425</v>
      </c>
      <c r="Q729" s="90">
        <v>1200</v>
      </c>
      <c r="R729" s="90">
        <v>620</v>
      </c>
      <c r="S729" s="90">
        <v>600</v>
      </c>
      <c r="T729" s="2">
        <v>20</v>
      </c>
      <c r="U729" s="2" t="s">
        <v>108</v>
      </c>
      <c r="V729" s="7" t="s">
        <v>108</v>
      </c>
      <c r="W729" s="2" t="s">
        <v>108</v>
      </c>
      <c r="X729" s="2" t="s">
        <v>110</v>
      </c>
      <c r="Y729" s="2" t="s">
        <v>110</v>
      </c>
      <c r="Z729" s="2" t="s">
        <v>110</v>
      </c>
      <c r="AA729" s="2" t="s">
        <v>110</v>
      </c>
      <c r="AB729" s="18" t="s">
        <v>110</v>
      </c>
      <c r="AC729" s="7" t="s">
        <v>368</v>
      </c>
      <c r="AD729" s="47" t="s">
        <v>108</v>
      </c>
      <c r="AE729" s="12" t="s">
        <v>108</v>
      </c>
      <c r="AF729" s="102" t="s">
        <v>108</v>
      </c>
      <c r="AG729" s="102" t="s">
        <v>108</v>
      </c>
      <c r="AH729" s="102" t="s">
        <v>108</v>
      </c>
      <c r="AI729" s="102" t="s">
        <v>108</v>
      </c>
      <c r="AJ729" s="102" t="s">
        <v>108</v>
      </c>
      <c r="AK729" s="93" t="s">
        <v>108</v>
      </c>
      <c r="AL729" s="12" t="s">
        <v>108</v>
      </c>
      <c r="AM729" s="12" t="s">
        <v>175</v>
      </c>
      <c r="AN729" s="14" t="s">
        <v>2425</v>
      </c>
      <c r="AO729" s="15" t="s">
        <v>175</v>
      </c>
      <c r="AQ729" s="54" t="s">
        <v>108</v>
      </c>
      <c r="AR729" s="50" t="str">
        <f t="shared" si="250"/>
        <v>AV166.005</v>
      </c>
      <c r="AS729" s="50" t="str">
        <f t="shared" si="251"/>
        <v>AV166_3A</v>
      </c>
      <c r="AT729" s="12" t="s">
        <v>110</v>
      </c>
      <c r="AU729" s="12" t="s">
        <v>110</v>
      </c>
      <c r="AV729" s="12" t="s">
        <v>110</v>
      </c>
      <c r="AW729" s="54" t="s">
        <v>108</v>
      </c>
      <c r="AX729" s="50" t="s">
        <v>155</v>
      </c>
      <c r="AY729" s="50" t="s">
        <v>110</v>
      </c>
      <c r="AZ729" s="54" t="s">
        <v>108</v>
      </c>
      <c r="BA729" s="12" t="s">
        <v>108</v>
      </c>
      <c r="BB729" s="12" t="s">
        <v>108</v>
      </c>
      <c r="BC729" s="12" t="str">
        <f t="shared" si="252"/>
        <v>M3A</v>
      </c>
      <c r="BD729" s="54" t="s">
        <v>108</v>
      </c>
      <c r="BE729" s="12" t="str">
        <f t="shared" si="253"/>
        <v>30 kw-24 krpm</v>
      </c>
      <c r="BF729" s="12" t="str">
        <f t="shared" si="254"/>
        <v>HSK-A 63</v>
      </c>
      <c r="BG729" s="112" t="str">
        <f t="shared" si="235"/>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2615</v>
      </c>
      <c r="CP729" s="64" t="str">
        <f>TabelladatiSinottico[[#This Row],[Serial_Number]]</f>
        <v>AV166.005</v>
      </c>
      <c r="CQ729" s="50" t="str">
        <f>TabelladatiSinottico[[#This Row],[Customer]]</f>
        <v>LISMEC S.r.l.</v>
      </c>
      <c r="CR729" s="54">
        <f t="shared" si="223"/>
        <v>728</v>
      </c>
      <c r="CS729" s="64" t="s">
        <v>108</v>
      </c>
    </row>
    <row r="730" spans="1:97" ht="14.25" customHeight="1" x14ac:dyDescent="0.25">
      <c r="A730" s="1" t="s">
        <v>2615</v>
      </c>
      <c r="B730" s="6" t="s">
        <v>166</v>
      </c>
      <c r="C730" s="7" t="s">
        <v>659</v>
      </c>
      <c r="D730" t="s">
        <v>2631</v>
      </c>
      <c r="E730" s="2">
        <v>2007</v>
      </c>
      <c r="F730" s="2" t="s">
        <v>653</v>
      </c>
      <c r="G730" s="2" t="s">
        <v>1298</v>
      </c>
      <c r="H730" s="2" t="s">
        <v>103</v>
      </c>
      <c r="I730" s="2" t="s">
        <v>104</v>
      </c>
      <c r="J730" s="2" t="s">
        <v>2632</v>
      </c>
      <c r="K730" s="91" t="s">
        <v>2424</v>
      </c>
      <c r="L730" s="2" t="s">
        <v>2626</v>
      </c>
      <c r="M730" s="91" t="s">
        <v>2424</v>
      </c>
      <c r="N730" s="2" t="s">
        <v>107</v>
      </c>
      <c r="O730" s="39" t="s">
        <v>108</v>
      </c>
      <c r="P730" s="13" t="s">
        <v>2425</v>
      </c>
      <c r="Q730" s="90">
        <v>1200</v>
      </c>
      <c r="R730" s="90">
        <v>620</v>
      </c>
      <c r="S730" s="90">
        <v>600</v>
      </c>
      <c r="T730" s="2">
        <v>20</v>
      </c>
      <c r="U730" s="2" t="s">
        <v>109</v>
      </c>
      <c r="V730" s="7" t="s">
        <v>108</v>
      </c>
      <c r="W730" s="2" t="s">
        <v>108</v>
      </c>
      <c r="X730" s="2" t="s">
        <v>110</v>
      </c>
      <c r="Y730" s="2" t="s">
        <v>110</v>
      </c>
      <c r="Z730" s="2" t="s">
        <v>110</v>
      </c>
      <c r="AA730" s="2" t="s">
        <v>110</v>
      </c>
      <c r="AB730" s="18" t="s">
        <v>110</v>
      </c>
      <c r="AC730" s="7" t="s">
        <v>368</v>
      </c>
      <c r="AD730" s="47" t="s">
        <v>108</v>
      </c>
      <c r="AE730" s="12" t="s">
        <v>108</v>
      </c>
      <c r="AF730" s="102" t="s">
        <v>108</v>
      </c>
      <c r="AG730" s="102" t="s">
        <v>108</v>
      </c>
      <c r="AH730" s="102" t="s">
        <v>108</v>
      </c>
      <c r="AI730" s="102" t="s">
        <v>108</v>
      </c>
      <c r="AJ730" s="102" t="s">
        <v>108</v>
      </c>
      <c r="AK730" s="93" t="s">
        <v>108</v>
      </c>
      <c r="AL730" s="12" t="s">
        <v>108</v>
      </c>
      <c r="AM730" s="12" t="s">
        <v>175</v>
      </c>
      <c r="AN730" s="14" t="s">
        <v>2425</v>
      </c>
      <c r="AO730" s="15" t="s">
        <v>175</v>
      </c>
      <c r="AQ730" s="54" t="s">
        <v>108</v>
      </c>
      <c r="AR730" s="50" t="str">
        <f t="shared" si="250"/>
        <v>AV166.006</v>
      </c>
      <c r="AS730" s="50" t="str">
        <f t="shared" si="251"/>
        <v>AV166_3A</v>
      </c>
      <c r="AT730" s="12" t="s">
        <v>110</v>
      </c>
      <c r="AU730" s="12" t="s">
        <v>110</v>
      </c>
      <c r="AV730" s="12" t="s">
        <v>110</v>
      </c>
      <c r="AW730" s="54" t="s">
        <v>108</v>
      </c>
      <c r="AX730" s="50" t="s">
        <v>108</v>
      </c>
      <c r="AY730" s="50" t="s">
        <v>110</v>
      </c>
      <c r="AZ730" s="54" t="s">
        <v>108</v>
      </c>
      <c r="BA730" s="12" t="s">
        <v>108</v>
      </c>
      <c r="BB730" s="12" t="s">
        <v>108</v>
      </c>
      <c r="BC730" s="12" t="str">
        <f t="shared" si="252"/>
        <v>M3A</v>
      </c>
      <c r="BD730" s="54" t="s">
        <v>108</v>
      </c>
      <c r="BE730" s="12" t="str">
        <f t="shared" si="253"/>
        <v>30 kw-24 krpm</v>
      </c>
      <c r="BF730" s="12" t="str">
        <f t="shared" si="254"/>
        <v>HSK-A 63</v>
      </c>
      <c r="BG730" s="112" t="str">
        <f t="shared" si="235"/>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2615</v>
      </c>
      <c r="CP730" s="64" t="str">
        <f>TabelladatiSinottico[[#This Row],[Serial_Number]]</f>
        <v>AV166.006</v>
      </c>
      <c r="CQ730" s="50" t="str">
        <f>TabelladatiSinottico[[#This Row],[Customer]]</f>
        <v>OFFICINA MECCANICA ZAMBONI ANGIOLINO</v>
      </c>
      <c r="CR730" s="54">
        <f t="shared" si="223"/>
        <v>729</v>
      </c>
      <c r="CS730" s="64" t="s">
        <v>108</v>
      </c>
    </row>
    <row r="731" spans="1:97" ht="14.25" customHeight="1" x14ac:dyDescent="0.25">
      <c r="A731" s="1" t="s">
        <v>2615</v>
      </c>
      <c r="B731" s="6" t="s">
        <v>177</v>
      </c>
      <c r="C731" s="7" t="s">
        <v>2623</v>
      </c>
      <c r="D731" t="s">
        <v>1715</v>
      </c>
      <c r="E731" s="2">
        <v>2007</v>
      </c>
      <c r="F731" s="2" t="s">
        <v>653</v>
      </c>
      <c r="G731" s="2" t="s">
        <v>1298</v>
      </c>
      <c r="H731" s="2" t="s">
        <v>103</v>
      </c>
      <c r="I731" s="2" t="s">
        <v>104</v>
      </c>
      <c r="J731" s="2" t="s">
        <v>2633</v>
      </c>
      <c r="K731" s="91" t="s">
        <v>2424</v>
      </c>
      <c r="L731" s="2" t="s">
        <v>2626</v>
      </c>
      <c r="M731" s="91" t="s">
        <v>2424</v>
      </c>
      <c r="N731" s="2" t="s">
        <v>107</v>
      </c>
      <c r="O731" s="39" t="s">
        <v>2627</v>
      </c>
      <c r="P731" s="13" t="s">
        <v>2425</v>
      </c>
      <c r="Q731" s="90">
        <v>1200</v>
      </c>
      <c r="R731" s="90">
        <v>620</v>
      </c>
      <c r="S731" s="90">
        <v>600</v>
      </c>
      <c r="T731" s="2">
        <v>20</v>
      </c>
      <c r="U731" s="2" t="s">
        <v>109</v>
      </c>
      <c r="V731" s="7" t="s">
        <v>108</v>
      </c>
      <c r="W731" s="2" t="s">
        <v>108</v>
      </c>
      <c r="X731" s="2" t="s">
        <v>110</v>
      </c>
      <c r="Y731" s="2" t="s">
        <v>110</v>
      </c>
      <c r="Z731" s="2" t="s">
        <v>110</v>
      </c>
      <c r="AA731" s="2" t="s">
        <v>110</v>
      </c>
      <c r="AB731" s="18" t="s">
        <v>110</v>
      </c>
      <c r="AC731" s="7" t="s">
        <v>1718</v>
      </c>
      <c r="AD731" s="47" t="s">
        <v>108</v>
      </c>
      <c r="AE731" s="12" t="s">
        <v>108</v>
      </c>
      <c r="AF731" s="102" t="s">
        <v>108</v>
      </c>
      <c r="AG731" s="102" t="s">
        <v>108</v>
      </c>
      <c r="AH731" s="102" t="s">
        <v>108</v>
      </c>
      <c r="AI731" s="102" t="s">
        <v>108</v>
      </c>
      <c r="AJ731" s="102" t="s">
        <v>108</v>
      </c>
      <c r="AK731" s="93" t="s">
        <v>108</v>
      </c>
      <c r="AL731" s="12" t="s">
        <v>108</v>
      </c>
      <c r="AM731" s="12" t="s">
        <v>175</v>
      </c>
      <c r="AN731" s="14" t="s">
        <v>2425</v>
      </c>
      <c r="AO731" s="15" t="s">
        <v>175</v>
      </c>
      <c r="AQ731" s="54" t="s">
        <v>108</v>
      </c>
      <c r="AR731" s="50" t="str">
        <f t="shared" si="250"/>
        <v>AV166.007</v>
      </c>
      <c r="AS731" s="50" t="str">
        <f t="shared" si="251"/>
        <v>AV166_3A-RT</v>
      </c>
      <c r="AT731" s="12" t="s">
        <v>2634</v>
      </c>
      <c r="AU731" s="12" t="s">
        <v>110</v>
      </c>
      <c r="AV731" s="12" t="s">
        <v>110</v>
      </c>
      <c r="AW731" s="54" t="s">
        <v>108</v>
      </c>
      <c r="AX731" s="50" t="s">
        <v>108</v>
      </c>
      <c r="AY731" s="50" t="s">
        <v>110</v>
      </c>
      <c r="AZ731" s="54" t="s">
        <v>108</v>
      </c>
      <c r="BA731" s="12" t="s">
        <v>108</v>
      </c>
      <c r="BB731" s="12" t="s">
        <v>108</v>
      </c>
      <c r="BC731" s="12" t="str">
        <f t="shared" si="252"/>
        <v>M3A</v>
      </c>
      <c r="BD731" s="54" t="s">
        <v>108</v>
      </c>
      <c r="BE731" s="12" t="str">
        <f t="shared" si="253"/>
        <v>30 kw-24 krpm</v>
      </c>
      <c r="BF731" s="12" t="str">
        <f t="shared" si="254"/>
        <v>HSK-A 63</v>
      </c>
      <c r="BG731" s="112" t="str">
        <f t="shared" si="235"/>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2615</v>
      </c>
      <c r="CP731" s="64" t="str">
        <f>TabelladatiSinottico[[#This Row],[Serial_Number]]</f>
        <v>AV166.007</v>
      </c>
      <c r="CQ731" s="50" t="str">
        <f>TabelladatiSinottico[[#This Row],[Customer]]</f>
        <v>OSORIO HERMANOS Y Cia. Ltda.</v>
      </c>
      <c r="CR731" s="54">
        <f t="shared" si="223"/>
        <v>730</v>
      </c>
      <c r="CS731" s="64" t="s">
        <v>108</v>
      </c>
    </row>
    <row r="732" spans="1:97" ht="14.25" customHeight="1" x14ac:dyDescent="0.25">
      <c r="A732" s="1" t="s">
        <v>2615</v>
      </c>
      <c r="B732" s="6" t="s">
        <v>184</v>
      </c>
      <c r="C732" s="7" t="s">
        <v>659</v>
      </c>
      <c r="D732" t="s">
        <v>2635</v>
      </c>
      <c r="E732" s="2">
        <v>2008</v>
      </c>
      <c r="F732" s="2" t="s">
        <v>653</v>
      </c>
      <c r="G732" s="2" t="s">
        <v>1298</v>
      </c>
      <c r="H732" s="2" t="s">
        <v>103</v>
      </c>
      <c r="I732" s="2" t="s">
        <v>104</v>
      </c>
      <c r="J732" s="2" t="s">
        <v>2636</v>
      </c>
      <c r="K732" s="91" t="s">
        <v>2424</v>
      </c>
      <c r="L732" s="2" t="s">
        <v>2626</v>
      </c>
      <c r="M732" s="91" t="s">
        <v>2424</v>
      </c>
      <c r="N732" s="2" t="s">
        <v>107</v>
      </c>
      <c r="O732" s="39" t="s">
        <v>108</v>
      </c>
      <c r="P732" s="13" t="s">
        <v>2425</v>
      </c>
      <c r="Q732" s="90">
        <v>1200</v>
      </c>
      <c r="R732" s="90">
        <v>620</v>
      </c>
      <c r="S732" s="90">
        <v>600</v>
      </c>
      <c r="T732" s="2">
        <v>20</v>
      </c>
      <c r="U732" s="2" t="s">
        <v>109</v>
      </c>
      <c r="V732" s="7" t="s">
        <v>108</v>
      </c>
      <c r="W732" s="2" t="s">
        <v>108</v>
      </c>
      <c r="X732" s="2" t="s">
        <v>110</v>
      </c>
      <c r="Y732" s="2" t="s">
        <v>110</v>
      </c>
      <c r="Z732" s="2" t="s">
        <v>110</v>
      </c>
      <c r="AA732" s="2" t="s">
        <v>110</v>
      </c>
      <c r="AB732" s="18" t="s">
        <v>110</v>
      </c>
      <c r="AC732" s="7" t="s">
        <v>368</v>
      </c>
      <c r="AD732" s="47" t="s">
        <v>108</v>
      </c>
      <c r="AE732" s="12" t="s">
        <v>108</v>
      </c>
      <c r="AF732" s="102" t="s">
        <v>108</v>
      </c>
      <c r="AG732" s="102" t="s">
        <v>108</v>
      </c>
      <c r="AH732" s="102" t="s">
        <v>108</v>
      </c>
      <c r="AI732" s="102" t="s">
        <v>108</v>
      </c>
      <c r="AJ732" s="102" t="s">
        <v>108</v>
      </c>
      <c r="AK732" s="93" t="s">
        <v>108</v>
      </c>
      <c r="AL732" s="12" t="s">
        <v>108</v>
      </c>
      <c r="AM732" s="12" t="s">
        <v>175</v>
      </c>
      <c r="AN732" s="14" t="s">
        <v>2425</v>
      </c>
      <c r="AO732" s="15" t="s">
        <v>175</v>
      </c>
      <c r="AQ732" s="54" t="s">
        <v>108</v>
      </c>
      <c r="AR732" s="50" t="str">
        <f t="shared" si="250"/>
        <v>AV166.008</v>
      </c>
      <c r="AS732" s="50" t="str">
        <f t="shared" si="251"/>
        <v>AV166_3A</v>
      </c>
      <c r="AT732" s="12" t="s">
        <v>110</v>
      </c>
      <c r="AU732" s="12" t="s">
        <v>110</v>
      </c>
      <c r="AV732" s="12" t="s">
        <v>110</v>
      </c>
      <c r="AW732" s="54" t="s">
        <v>108</v>
      </c>
      <c r="AX732" s="50" t="s">
        <v>155</v>
      </c>
      <c r="AY732" s="50" t="s">
        <v>110</v>
      </c>
      <c r="AZ732" s="54" t="s">
        <v>108</v>
      </c>
      <c r="BA732" s="12" t="s">
        <v>108</v>
      </c>
      <c r="BB732" s="12" t="s">
        <v>108</v>
      </c>
      <c r="BC732" s="12" t="str">
        <f t="shared" si="252"/>
        <v>M3A</v>
      </c>
      <c r="BD732" s="54" t="s">
        <v>108</v>
      </c>
      <c r="BE732" s="12" t="str">
        <f t="shared" si="253"/>
        <v>30 kw-24 krpm</v>
      </c>
      <c r="BF732" s="12" t="str">
        <f t="shared" si="254"/>
        <v>HSK-A 63</v>
      </c>
      <c r="BG732" s="112" t="str">
        <f t="shared" si="235"/>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2615</v>
      </c>
      <c r="CP732" s="64" t="str">
        <f>TabelladatiSinottico[[#This Row],[Serial_Number]]</f>
        <v>AV166.008</v>
      </c>
      <c r="CQ732" s="50" t="str">
        <f>TabelladatiSinottico[[#This Row],[Customer]]</f>
        <v>STAMPERIA CARCANO S.p.A.</v>
      </c>
      <c r="CR732" s="54">
        <f t="shared" si="223"/>
        <v>731</v>
      </c>
      <c r="CS732" s="64" t="s">
        <v>108</v>
      </c>
    </row>
    <row r="733" spans="1:97" ht="14.25" customHeight="1" x14ac:dyDescent="0.25">
      <c r="A733" s="1" t="s">
        <v>2615</v>
      </c>
      <c r="B733" s="6" t="s">
        <v>195</v>
      </c>
      <c r="C733" s="7" t="s">
        <v>659</v>
      </c>
      <c r="D733" t="s">
        <v>2637</v>
      </c>
      <c r="E733" s="2">
        <v>2008</v>
      </c>
      <c r="F733" s="2" t="s">
        <v>653</v>
      </c>
      <c r="G733" s="2" t="s">
        <v>1298</v>
      </c>
      <c r="H733" s="2" t="s">
        <v>103</v>
      </c>
      <c r="I733" s="2" t="s">
        <v>104</v>
      </c>
      <c r="J733" s="2" t="s">
        <v>2638</v>
      </c>
      <c r="K733" s="91" t="s">
        <v>2424</v>
      </c>
      <c r="L733" s="2" t="s">
        <v>2626</v>
      </c>
      <c r="M733" s="91" t="s">
        <v>2424</v>
      </c>
      <c r="N733" s="2" t="s">
        <v>107</v>
      </c>
      <c r="O733" s="39" t="s">
        <v>108</v>
      </c>
      <c r="P733" s="13" t="s">
        <v>2425</v>
      </c>
      <c r="Q733" s="90">
        <v>1200</v>
      </c>
      <c r="R733" s="90">
        <v>620</v>
      </c>
      <c r="S733" s="90">
        <v>600</v>
      </c>
      <c r="T733" s="2">
        <v>20</v>
      </c>
      <c r="U733" s="2" t="s">
        <v>108</v>
      </c>
      <c r="V733" s="7" t="s">
        <v>108</v>
      </c>
      <c r="W733" s="2" t="s">
        <v>108</v>
      </c>
      <c r="X733" s="2" t="s">
        <v>110</v>
      </c>
      <c r="Y733" s="2" t="s">
        <v>110</v>
      </c>
      <c r="Z733" s="2" t="s">
        <v>110</v>
      </c>
      <c r="AA733" s="2" t="s">
        <v>110</v>
      </c>
      <c r="AB733" s="18" t="s">
        <v>110</v>
      </c>
      <c r="AC733" s="7" t="s">
        <v>368</v>
      </c>
      <c r="AD733" s="47" t="s">
        <v>108</v>
      </c>
      <c r="AE733" s="12" t="s">
        <v>108</v>
      </c>
      <c r="AF733" s="102" t="s">
        <v>108</v>
      </c>
      <c r="AG733" s="102" t="s">
        <v>108</v>
      </c>
      <c r="AH733" s="102" t="s">
        <v>108</v>
      </c>
      <c r="AI733" s="102" t="s">
        <v>108</v>
      </c>
      <c r="AJ733" s="102" t="s">
        <v>108</v>
      </c>
      <c r="AK733" s="93" t="s">
        <v>108</v>
      </c>
      <c r="AL733" s="12" t="s">
        <v>108</v>
      </c>
      <c r="AM733" s="12" t="s">
        <v>175</v>
      </c>
      <c r="AN733" s="14" t="s">
        <v>2425</v>
      </c>
      <c r="AO733" s="15" t="s">
        <v>175</v>
      </c>
      <c r="AQ733" s="54" t="s">
        <v>108</v>
      </c>
      <c r="AR733" s="50" t="str">
        <f t="shared" si="250"/>
        <v>AV166.009</v>
      </c>
      <c r="AS733" s="50" t="str">
        <f t="shared" si="251"/>
        <v>AV166_3A</v>
      </c>
      <c r="AT733" s="12" t="s">
        <v>110</v>
      </c>
      <c r="AU733" s="12" t="s">
        <v>110</v>
      </c>
      <c r="AV733" s="12" t="s">
        <v>110</v>
      </c>
      <c r="AW733" s="54" t="s">
        <v>108</v>
      </c>
      <c r="AX733" s="50" t="s">
        <v>155</v>
      </c>
      <c r="AY733" s="50" t="s">
        <v>110</v>
      </c>
      <c r="AZ733" s="54" t="s">
        <v>108</v>
      </c>
      <c r="BA733" s="12" t="s">
        <v>108</v>
      </c>
      <c r="BB733" s="12" t="s">
        <v>108</v>
      </c>
      <c r="BC733" s="12" t="str">
        <f t="shared" si="252"/>
        <v>M3A</v>
      </c>
      <c r="BD733" s="54" t="s">
        <v>108</v>
      </c>
      <c r="BE733" s="12" t="str">
        <f t="shared" si="253"/>
        <v>30 kw-24 krpm</v>
      </c>
      <c r="BF733" s="12" t="str">
        <f t="shared" si="254"/>
        <v>HSK-A 63</v>
      </c>
      <c r="BG733" s="112" t="str">
        <f t="shared" si="235"/>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2615</v>
      </c>
      <c r="CP733" s="64" t="str">
        <f>TabelladatiSinottico[[#This Row],[Serial_Number]]</f>
        <v>AV166.009</v>
      </c>
      <c r="CQ733" s="50" t="str">
        <f>TabelladatiSinottico[[#This Row],[Customer]]</f>
        <v>BALCRO STAMPI S.r.l. ( AR SISTEMI S.n.c.. )</v>
      </c>
      <c r="CR733" s="54">
        <f t="shared" si="223"/>
        <v>732</v>
      </c>
      <c r="CS733" s="64" t="s">
        <v>108</v>
      </c>
    </row>
    <row r="734" spans="1:97" ht="14.25" customHeight="1" x14ac:dyDescent="0.25">
      <c r="A734" s="1" t="s">
        <v>2615</v>
      </c>
      <c r="B734" s="6" t="s">
        <v>200</v>
      </c>
      <c r="C734" s="7" t="s">
        <v>659</v>
      </c>
      <c r="D734" t="s">
        <v>2639</v>
      </c>
      <c r="E734" s="2">
        <v>2008</v>
      </c>
      <c r="F734" s="2" t="s">
        <v>653</v>
      </c>
      <c r="G734" s="2" t="s">
        <v>1298</v>
      </c>
      <c r="H734" s="2" t="s">
        <v>103</v>
      </c>
      <c r="I734" s="2" t="s">
        <v>104</v>
      </c>
      <c r="J734" s="2" t="s">
        <v>2640</v>
      </c>
      <c r="K734" s="91" t="s">
        <v>2424</v>
      </c>
      <c r="L734" s="2" t="s">
        <v>2641</v>
      </c>
      <c r="M734" s="91" t="s">
        <v>2424</v>
      </c>
      <c r="N734" s="2" t="s">
        <v>107</v>
      </c>
      <c r="O734" s="39" t="s">
        <v>108</v>
      </c>
      <c r="P734" s="13" t="s">
        <v>2425</v>
      </c>
      <c r="Q734" s="90">
        <v>1200</v>
      </c>
      <c r="R734" s="90">
        <v>620</v>
      </c>
      <c r="S734" s="90">
        <v>600</v>
      </c>
      <c r="T734" s="2">
        <v>20</v>
      </c>
      <c r="U734" s="2" t="s">
        <v>109</v>
      </c>
      <c r="V734" s="7" t="s">
        <v>108</v>
      </c>
      <c r="W734" s="2" t="s">
        <v>108</v>
      </c>
      <c r="X734" s="2" t="s">
        <v>110</v>
      </c>
      <c r="Y734" s="2" t="s">
        <v>110</v>
      </c>
      <c r="Z734" s="2" t="s">
        <v>110</v>
      </c>
      <c r="AA734" s="2" t="s">
        <v>110</v>
      </c>
      <c r="AB734" s="18" t="s">
        <v>110</v>
      </c>
      <c r="AC734" s="7" t="s">
        <v>368</v>
      </c>
      <c r="AD734" s="47" t="s">
        <v>108</v>
      </c>
      <c r="AE734" s="12" t="s">
        <v>108</v>
      </c>
      <c r="AF734" s="102" t="s">
        <v>108</v>
      </c>
      <c r="AG734" s="102" t="s">
        <v>108</v>
      </c>
      <c r="AH734" s="102" t="s">
        <v>108</v>
      </c>
      <c r="AI734" s="102" t="s">
        <v>108</v>
      </c>
      <c r="AJ734" s="102" t="s">
        <v>108</v>
      </c>
      <c r="AK734" s="93" t="s">
        <v>108</v>
      </c>
      <c r="AL734" s="12" t="s">
        <v>108</v>
      </c>
      <c r="AM734" s="12" t="s">
        <v>175</v>
      </c>
      <c r="AN734" s="14" t="s">
        <v>2425</v>
      </c>
      <c r="AO734" s="15" t="s">
        <v>175</v>
      </c>
      <c r="AQ734" s="54" t="s">
        <v>108</v>
      </c>
      <c r="AR734" s="50" t="str">
        <f t="shared" si="250"/>
        <v>AV166.010</v>
      </c>
      <c r="AS734" s="50" t="str">
        <f t="shared" si="251"/>
        <v>AV166_3A</v>
      </c>
      <c r="AT734" s="12" t="s">
        <v>110</v>
      </c>
      <c r="AU734" s="12" t="s">
        <v>110</v>
      </c>
      <c r="AV734" s="12" t="s">
        <v>110</v>
      </c>
      <c r="AW734" s="54" t="s">
        <v>108</v>
      </c>
      <c r="AX734" s="50" t="s">
        <v>155</v>
      </c>
      <c r="AY734" s="50" t="s">
        <v>110</v>
      </c>
      <c r="AZ734" s="54" t="s">
        <v>108</v>
      </c>
      <c r="BA734" s="12" t="s">
        <v>108</v>
      </c>
      <c r="BB734" s="12" t="s">
        <v>108</v>
      </c>
      <c r="BC734" s="12" t="str">
        <f t="shared" si="252"/>
        <v>M3A</v>
      </c>
      <c r="BD734" s="54" t="s">
        <v>108</v>
      </c>
      <c r="BE734" s="12" t="str">
        <f t="shared" si="253"/>
        <v>30 kw-24 krpm</v>
      </c>
      <c r="BF734" s="12" t="str">
        <f t="shared" si="254"/>
        <v>HSK-A 63</v>
      </c>
      <c r="BG734" s="112" t="str">
        <f t="shared" si="235"/>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2615</v>
      </c>
      <c r="CP734" s="64" t="str">
        <f>TabelladatiSinottico[[#This Row],[Serial_Number]]</f>
        <v>AV166.010</v>
      </c>
      <c r="CQ734" s="50" t="str">
        <f>TabelladatiSinottico[[#This Row],[Customer]]</f>
        <v>V.G. VALSECCHI GIOVANNI S.r.l. ( PHASE MOTION CONTROL S.r.l. )</v>
      </c>
      <c r="CR734" s="54">
        <f t="shared" si="223"/>
        <v>733</v>
      </c>
      <c r="CS734" s="64" t="s">
        <v>108</v>
      </c>
    </row>
    <row r="735" spans="1:97" ht="14.25" customHeight="1" x14ac:dyDescent="0.25">
      <c r="A735" s="1" t="s">
        <v>2615</v>
      </c>
      <c r="B735" s="6" t="s">
        <v>210</v>
      </c>
      <c r="C735" s="7" t="s">
        <v>659</v>
      </c>
      <c r="D735" t="s">
        <v>2642</v>
      </c>
      <c r="E735" s="2">
        <v>2007</v>
      </c>
      <c r="F735" s="2" t="s">
        <v>653</v>
      </c>
      <c r="G735" s="2" t="s">
        <v>1298</v>
      </c>
      <c r="H735" s="2" t="s">
        <v>103</v>
      </c>
      <c r="I735" s="2" t="s">
        <v>104</v>
      </c>
      <c r="J735" s="2" t="s">
        <v>2633</v>
      </c>
      <c r="K735" s="91" t="s">
        <v>2424</v>
      </c>
      <c r="L735" s="2" t="s">
        <v>2626</v>
      </c>
      <c r="M735" s="91" t="s">
        <v>2424</v>
      </c>
      <c r="N735" s="2" t="s">
        <v>107</v>
      </c>
      <c r="O735" s="39" t="s">
        <v>108</v>
      </c>
      <c r="P735" s="13" t="s">
        <v>2425</v>
      </c>
      <c r="Q735" s="90">
        <v>1200</v>
      </c>
      <c r="R735" s="90">
        <v>620</v>
      </c>
      <c r="S735" s="90">
        <v>600</v>
      </c>
      <c r="T735" s="2">
        <v>20</v>
      </c>
      <c r="U735" s="2" t="s">
        <v>108</v>
      </c>
      <c r="V735" s="7" t="s">
        <v>108</v>
      </c>
      <c r="W735" s="2" t="s">
        <v>108</v>
      </c>
      <c r="X735" s="2" t="s">
        <v>110</v>
      </c>
      <c r="Y735" s="2" t="s">
        <v>110</v>
      </c>
      <c r="Z735" s="2" t="s">
        <v>110</v>
      </c>
      <c r="AA735" s="2" t="s">
        <v>110</v>
      </c>
      <c r="AB735" s="18" t="s">
        <v>110</v>
      </c>
      <c r="AC735" s="7" t="s">
        <v>2548</v>
      </c>
      <c r="AD735" s="47" t="s">
        <v>108</v>
      </c>
      <c r="AE735" s="12" t="s">
        <v>108</v>
      </c>
      <c r="AF735" s="102" t="s">
        <v>108</v>
      </c>
      <c r="AG735" s="102" t="s">
        <v>108</v>
      </c>
      <c r="AH735" s="102" t="s">
        <v>108</v>
      </c>
      <c r="AI735" s="102" t="s">
        <v>108</v>
      </c>
      <c r="AJ735" s="102" t="s">
        <v>108</v>
      </c>
      <c r="AK735" s="93" t="s">
        <v>108</v>
      </c>
      <c r="AL735" s="12" t="s">
        <v>108</v>
      </c>
      <c r="AM735" s="12" t="s">
        <v>175</v>
      </c>
      <c r="AN735" s="14" t="s">
        <v>2425</v>
      </c>
      <c r="AO735" s="15" t="s">
        <v>175</v>
      </c>
      <c r="AQ735" s="54" t="s">
        <v>108</v>
      </c>
      <c r="AR735" s="50" t="str">
        <f t="shared" si="250"/>
        <v>AV166.011</v>
      </c>
      <c r="AS735" s="50" t="str">
        <f t="shared" si="251"/>
        <v>AV166_3A</v>
      </c>
      <c r="AT735" s="12" t="s">
        <v>110</v>
      </c>
      <c r="AU735" s="12" t="s">
        <v>110</v>
      </c>
      <c r="AV735" s="12" t="s">
        <v>110</v>
      </c>
      <c r="AW735" s="54" t="s">
        <v>108</v>
      </c>
      <c r="AX735" s="50" t="s">
        <v>108</v>
      </c>
      <c r="AY735" s="50" t="s">
        <v>110</v>
      </c>
      <c r="AZ735" s="54" t="s">
        <v>108</v>
      </c>
      <c r="BA735" s="12" t="s">
        <v>108</v>
      </c>
      <c r="BB735" s="12" t="s">
        <v>108</v>
      </c>
      <c r="BC735" s="12" t="str">
        <f t="shared" si="252"/>
        <v>M3A</v>
      </c>
      <c r="BD735" s="54" t="s">
        <v>108</v>
      </c>
      <c r="BE735" s="12" t="str">
        <f t="shared" si="253"/>
        <v>30 kw-24 krpm</v>
      </c>
      <c r="BF735" s="12" t="str">
        <f t="shared" si="254"/>
        <v>HSK-A 63</v>
      </c>
      <c r="BG735" s="112" t="str">
        <f t="shared" si="235"/>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2615</v>
      </c>
      <c r="CP735" s="64" t="str">
        <f>TabelladatiSinottico[[#This Row],[Serial_Number]]</f>
        <v>AV166.011</v>
      </c>
      <c r="CQ735" s="50" t="str">
        <f>TabelladatiSinottico[[#This Row],[Customer]]</f>
        <v>ZHEJIANG YUE JIN COMPANY</v>
      </c>
      <c r="CR735" s="54">
        <f t="shared" si="223"/>
        <v>734</v>
      </c>
      <c r="CS735" s="64" t="s">
        <v>108</v>
      </c>
    </row>
    <row r="736" spans="1:97" ht="14.25" customHeight="1" x14ac:dyDescent="0.25">
      <c r="A736" s="1" t="s">
        <v>2615</v>
      </c>
      <c r="B736" s="6" t="s">
        <v>222</v>
      </c>
      <c r="C736" s="7" t="s">
        <v>659</v>
      </c>
      <c r="D736" t="s">
        <v>2643</v>
      </c>
      <c r="E736" s="2">
        <v>2008</v>
      </c>
      <c r="F736" s="2" t="s">
        <v>653</v>
      </c>
      <c r="G736" s="2" t="s">
        <v>1298</v>
      </c>
      <c r="H736" s="2" t="s">
        <v>103</v>
      </c>
      <c r="I736" s="2" t="s">
        <v>104</v>
      </c>
      <c r="J736" s="2" t="s">
        <v>2644</v>
      </c>
      <c r="K736" s="91" t="s">
        <v>2424</v>
      </c>
      <c r="L736" s="2" t="s">
        <v>2626</v>
      </c>
      <c r="M736" s="91" t="s">
        <v>2424</v>
      </c>
      <c r="N736" s="2" t="s">
        <v>107</v>
      </c>
      <c r="O736" s="39" t="s">
        <v>108</v>
      </c>
      <c r="P736" s="13" t="s">
        <v>2425</v>
      </c>
      <c r="Q736" s="90">
        <v>1200</v>
      </c>
      <c r="R736" s="90">
        <v>620</v>
      </c>
      <c r="S736" s="90">
        <v>600</v>
      </c>
      <c r="T736" s="2">
        <v>20</v>
      </c>
      <c r="U736" s="2" t="s">
        <v>109</v>
      </c>
      <c r="V736" s="7" t="s">
        <v>108</v>
      </c>
      <c r="W736" s="2" t="s">
        <v>108</v>
      </c>
      <c r="X736" s="2" t="s">
        <v>110</v>
      </c>
      <c r="Y736" s="2" t="s">
        <v>110</v>
      </c>
      <c r="Z736" s="2" t="s">
        <v>110</v>
      </c>
      <c r="AA736" s="2" t="s">
        <v>110</v>
      </c>
      <c r="AB736" s="18" t="s">
        <v>110</v>
      </c>
      <c r="AC736" s="7" t="s">
        <v>2620</v>
      </c>
      <c r="AD736" s="47" t="s">
        <v>108</v>
      </c>
      <c r="AE736" s="12" t="s">
        <v>108</v>
      </c>
      <c r="AF736" s="102" t="s">
        <v>108</v>
      </c>
      <c r="AG736" s="102" t="s">
        <v>108</v>
      </c>
      <c r="AH736" s="102" t="s">
        <v>108</v>
      </c>
      <c r="AI736" s="102" t="s">
        <v>108</v>
      </c>
      <c r="AJ736" s="102" t="s">
        <v>108</v>
      </c>
      <c r="AK736" s="93" t="s">
        <v>108</v>
      </c>
      <c r="AL736" s="12" t="s">
        <v>108</v>
      </c>
      <c r="AM736" s="12" t="s">
        <v>175</v>
      </c>
      <c r="AN736" s="14" t="s">
        <v>2425</v>
      </c>
      <c r="AO736" s="15" t="s">
        <v>175</v>
      </c>
      <c r="AQ736" s="54" t="s">
        <v>108</v>
      </c>
      <c r="AR736" s="50" t="str">
        <f t="shared" si="250"/>
        <v>AV166.012</v>
      </c>
      <c r="AS736" s="50" t="str">
        <f t="shared" si="251"/>
        <v>AV166_3A</v>
      </c>
      <c r="AT736" s="12" t="s">
        <v>110</v>
      </c>
      <c r="AU736" s="12" t="s">
        <v>110</v>
      </c>
      <c r="AV736" s="12" t="s">
        <v>110</v>
      </c>
      <c r="AW736" s="54" t="s">
        <v>108</v>
      </c>
      <c r="AX736" s="50" t="s">
        <v>155</v>
      </c>
      <c r="AY736" s="50" t="s">
        <v>110</v>
      </c>
      <c r="AZ736" s="54" t="s">
        <v>108</v>
      </c>
      <c r="BA736" s="12" t="s">
        <v>108</v>
      </c>
      <c r="BB736" s="12" t="s">
        <v>108</v>
      </c>
      <c r="BC736" s="12" t="str">
        <f t="shared" si="252"/>
        <v>M3A</v>
      </c>
      <c r="BD736" s="54" t="s">
        <v>108</v>
      </c>
      <c r="BE736" s="12" t="str">
        <f t="shared" si="253"/>
        <v>30 kw-24 krpm</v>
      </c>
      <c r="BF736" s="12" t="str">
        <f t="shared" si="254"/>
        <v>HSK-A 63</v>
      </c>
      <c r="BG736" s="112" t="str">
        <f t="shared" si="235"/>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2615</v>
      </c>
      <c r="CP736" s="64" t="str">
        <f>TabelladatiSinottico[[#This Row],[Serial_Number]]</f>
        <v>AV166.012</v>
      </c>
      <c r="CQ736" s="50" t="str">
        <f>TabelladatiSinottico[[#This Row],[Customer]]</f>
        <v>SOPRANO METALURGICA LTDA</v>
      </c>
      <c r="CR736" s="54">
        <f t="shared" si="223"/>
        <v>735</v>
      </c>
      <c r="CS736" s="64" t="s">
        <v>108</v>
      </c>
    </row>
    <row r="737" spans="1:97" ht="14.25" customHeight="1" x14ac:dyDescent="0.25">
      <c r="A737" s="1" t="s">
        <v>2615</v>
      </c>
      <c r="B737" s="6" t="s">
        <v>227</v>
      </c>
      <c r="C737" s="7" t="s">
        <v>659</v>
      </c>
      <c r="D737" t="s">
        <v>2645</v>
      </c>
      <c r="E737" s="2">
        <v>2008</v>
      </c>
      <c r="F737" s="2" t="s">
        <v>653</v>
      </c>
      <c r="G737" s="2" t="s">
        <v>1298</v>
      </c>
      <c r="H737" s="2" t="s">
        <v>103</v>
      </c>
      <c r="I737" s="2" t="s">
        <v>104</v>
      </c>
      <c r="J737" s="2" t="s">
        <v>2646</v>
      </c>
      <c r="K737" s="91" t="s">
        <v>2424</v>
      </c>
      <c r="L737" s="2" t="s">
        <v>2641</v>
      </c>
      <c r="M737" s="91" t="s">
        <v>2424</v>
      </c>
      <c r="N737" s="2" t="s">
        <v>107</v>
      </c>
      <c r="O737" s="39" t="s">
        <v>108</v>
      </c>
      <c r="P737" s="13" t="s">
        <v>2425</v>
      </c>
      <c r="Q737" s="90">
        <v>1200</v>
      </c>
      <c r="R737" s="90">
        <v>620</v>
      </c>
      <c r="S737" s="90">
        <v>600</v>
      </c>
      <c r="T737" s="2">
        <v>20</v>
      </c>
      <c r="U737" s="2" t="s">
        <v>109</v>
      </c>
      <c r="V737" s="7" t="s">
        <v>108</v>
      </c>
      <c r="W737" s="2" t="s">
        <v>108</v>
      </c>
      <c r="X737" s="2" t="s">
        <v>110</v>
      </c>
      <c r="Y737" s="2" t="s">
        <v>110</v>
      </c>
      <c r="Z737" s="2" t="s">
        <v>110</v>
      </c>
      <c r="AA737" s="2" t="s">
        <v>110</v>
      </c>
      <c r="AB737" s="18" t="s">
        <v>110</v>
      </c>
      <c r="AC737" s="7" t="s">
        <v>169</v>
      </c>
      <c r="AD737" s="47" t="s">
        <v>108</v>
      </c>
      <c r="AE737" s="12" t="s">
        <v>108</v>
      </c>
      <c r="AF737" s="102" t="s">
        <v>108</v>
      </c>
      <c r="AG737" s="102" t="s">
        <v>108</v>
      </c>
      <c r="AH737" s="102" t="s">
        <v>108</v>
      </c>
      <c r="AI737" s="102" t="s">
        <v>108</v>
      </c>
      <c r="AJ737" s="102" t="s">
        <v>108</v>
      </c>
      <c r="AK737" s="93" t="s">
        <v>108</v>
      </c>
      <c r="AL737" s="12" t="s">
        <v>108</v>
      </c>
      <c r="AM737" s="12" t="s">
        <v>175</v>
      </c>
      <c r="AN737" s="14" t="s">
        <v>2425</v>
      </c>
      <c r="AO737" s="15" t="s">
        <v>175</v>
      </c>
      <c r="AQ737" s="54" t="s">
        <v>108</v>
      </c>
      <c r="AR737" s="50" t="str">
        <f t="shared" si="250"/>
        <v>AV166.013</v>
      </c>
      <c r="AS737" s="50" t="str">
        <f t="shared" si="251"/>
        <v>AV166_3A</v>
      </c>
      <c r="AT737" s="12" t="s">
        <v>110</v>
      </c>
      <c r="AU737" s="12" t="s">
        <v>110</v>
      </c>
      <c r="AV737" s="12" t="s">
        <v>110</v>
      </c>
      <c r="AW737" s="54" t="s">
        <v>108</v>
      </c>
      <c r="AX737" s="50" t="s">
        <v>155</v>
      </c>
      <c r="AY737" s="50" t="s">
        <v>110</v>
      </c>
      <c r="AZ737" s="54" t="s">
        <v>108</v>
      </c>
      <c r="BA737" s="12" t="s">
        <v>108</v>
      </c>
      <c r="BB737" s="12" t="s">
        <v>108</v>
      </c>
      <c r="BC737" s="12" t="str">
        <f t="shared" si="252"/>
        <v>M3A</v>
      </c>
      <c r="BD737" s="54" t="s">
        <v>108</v>
      </c>
      <c r="BE737" s="12" t="str">
        <f t="shared" si="253"/>
        <v>30 kw-24 krpm</v>
      </c>
      <c r="BF737" s="12" t="str">
        <f t="shared" si="254"/>
        <v>HSK-A 63</v>
      </c>
      <c r="BG737" s="112" t="str">
        <f t="shared" si="235"/>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2615</v>
      </c>
      <c r="CP737" s="64" t="str">
        <f>TabelladatiSinottico[[#This Row],[Serial_Number]]</f>
        <v>AV166.013</v>
      </c>
      <c r="CQ737" s="50" t="str">
        <f>TabelladatiSinottico[[#This Row],[Customer]]</f>
        <v>BIRKENSTOCK GmbH ( ALSA GmbH )</v>
      </c>
      <c r="CR737" s="54">
        <f t="shared" si="223"/>
        <v>736</v>
      </c>
      <c r="CS737" s="64" t="s">
        <v>108</v>
      </c>
    </row>
    <row r="738" spans="1:97" ht="14.25" customHeight="1" x14ac:dyDescent="0.25">
      <c r="A738" s="1" t="s">
        <v>2615</v>
      </c>
      <c r="B738" s="6" t="s">
        <v>228</v>
      </c>
      <c r="C738" s="7" t="s">
        <v>659</v>
      </c>
      <c r="D738" t="s">
        <v>2647</v>
      </c>
      <c r="E738" s="2">
        <v>2011</v>
      </c>
      <c r="F738" s="2" t="s">
        <v>653</v>
      </c>
      <c r="G738" s="2" t="s">
        <v>1298</v>
      </c>
      <c r="H738" s="2" t="s">
        <v>103</v>
      </c>
      <c r="I738" s="2" t="s">
        <v>104</v>
      </c>
      <c r="J738" s="2" t="s">
        <v>2648</v>
      </c>
      <c r="K738" s="91" t="s">
        <v>2424</v>
      </c>
      <c r="L738" s="2" t="s">
        <v>2626</v>
      </c>
      <c r="M738" s="91" t="s">
        <v>2424</v>
      </c>
      <c r="N738" s="2" t="s">
        <v>107</v>
      </c>
      <c r="O738" s="39" t="s">
        <v>108</v>
      </c>
      <c r="P738" s="13" t="s">
        <v>2425</v>
      </c>
      <c r="Q738" s="90">
        <v>1200</v>
      </c>
      <c r="R738" s="90">
        <v>620</v>
      </c>
      <c r="S738" s="90">
        <v>600</v>
      </c>
      <c r="T738" s="2">
        <v>20</v>
      </c>
      <c r="U738" s="2" t="s">
        <v>108</v>
      </c>
      <c r="V738" s="7" t="s">
        <v>108</v>
      </c>
      <c r="W738" s="2" t="s">
        <v>108</v>
      </c>
      <c r="X738" s="2" t="s">
        <v>110</v>
      </c>
      <c r="Y738" s="2" t="s">
        <v>110</v>
      </c>
      <c r="Z738" s="2" t="s">
        <v>110</v>
      </c>
      <c r="AA738" s="2" t="s">
        <v>110</v>
      </c>
      <c r="AB738" s="18" t="s">
        <v>110</v>
      </c>
      <c r="AC738" s="7" t="s">
        <v>368</v>
      </c>
      <c r="AD738" s="47" t="s">
        <v>108</v>
      </c>
      <c r="AE738" s="12" t="s">
        <v>108</v>
      </c>
      <c r="AF738" s="102" t="s">
        <v>108</v>
      </c>
      <c r="AG738" s="102" t="s">
        <v>108</v>
      </c>
      <c r="AH738" s="102" t="s">
        <v>108</v>
      </c>
      <c r="AI738" s="102" t="s">
        <v>108</v>
      </c>
      <c r="AJ738" s="102" t="s">
        <v>108</v>
      </c>
      <c r="AK738" s="93" t="s">
        <v>108</v>
      </c>
      <c r="AL738" s="12" t="s">
        <v>108</v>
      </c>
      <c r="AM738" s="12" t="s">
        <v>175</v>
      </c>
      <c r="AN738" s="14" t="s">
        <v>2425</v>
      </c>
      <c r="AO738" s="15" t="s">
        <v>175</v>
      </c>
      <c r="AQ738" s="54" t="s">
        <v>108</v>
      </c>
      <c r="AR738" s="50" t="str">
        <f t="shared" si="250"/>
        <v>AV166.014</v>
      </c>
      <c r="AS738" s="50" t="str">
        <f t="shared" si="251"/>
        <v>AV166_3A</v>
      </c>
      <c r="AT738" s="12" t="s">
        <v>110</v>
      </c>
      <c r="AU738" s="12" t="s">
        <v>110</v>
      </c>
      <c r="AV738" s="12" t="s">
        <v>110</v>
      </c>
      <c r="AW738" s="54" t="s">
        <v>108</v>
      </c>
      <c r="AX738" s="50" t="s">
        <v>155</v>
      </c>
      <c r="AY738" s="50" t="s">
        <v>110</v>
      </c>
      <c r="AZ738" s="54" t="s">
        <v>108</v>
      </c>
      <c r="BA738" s="12" t="s">
        <v>108</v>
      </c>
      <c r="BB738" s="12" t="s">
        <v>108</v>
      </c>
      <c r="BC738" s="12" t="str">
        <f t="shared" si="252"/>
        <v>M3A</v>
      </c>
      <c r="BD738" s="54" t="s">
        <v>108</v>
      </c>
      <c r="BE738" s="12" t="str">
        <f t="shared" si="253"/>
        <v>30 kw-24 krpm</v>
      </c>
      <c r="BF738" s="12" t="str">
        <f t="shared" si="254"/>
        <v>HSK-A 63</v>
      </c>
      <c r="BG738" s="112" t="str">
        <f t="shared" si="235"/>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2615</v>
      </c>
      <c r="CP738" s="64" t="str">
        <f>TabelladatiSinottico[[#This Row],[Serial_Number]]</f>
        <v>AV166.014</v>
      </c>
      <c r="CQ738" s="50" t="str">
        <f>TabelladatiSinottico[[#This Row],[Customer]]</f>
        <v>OVERSTAMPI S.r.l. ( MATER )</v>
      </c>
      <c r="CR738" s="54">
        <f t="shared" si="223"/>
        <v>737</v>
      </c>
      <c r="CS738" s="64" t="s">
        <v>108</v>
      </c>
    </row>
    <row r="739" spans="1:97" ht="14.25" customHeight="1" x14ac:dyDescent="0.25">
      <c r="A739" s="1" t="s">
        <v>2615</v>
      </c>
      <c r="B739" s="6" t="s">
        <v>229</v>
      </c>
      <c r="C739" s="7" t="s">
        <v>659</v>
      </c>
      <c r="D739" t="s">
        <v>2649</v>
      </c>
      <c r="E739" s="2">
        <v>2009</v>
      </c>
      <c r="F739" s="2" t="s">
        <v>653</v>
      </c>
      <c r="G739" s="2" t="s">
        <v>1298</v>
      </c>
      <c r="H739" s="2" t="s">
        <v>103</v>
      </c>
      <c r="I739" s="2" t="s">
        <v>104</v>
      </c>
      <c r="J739" s="2" t="s">
        <v>2650</v>
      </c>
      <c r="K739" s="91" t="s">
        <v>2424</v>
      </c>
      <c r="L739" s="2" t="s">
        <v>2626</v>
      </c>
      <c r="M739" s="91" t="s">
        <v>2424</v>
      </c>
      <c r="N739" s="2" t="s">
        <v>107</v>
      </c>
      <c r="O739" s="39" t="s">
        <v>108</v>
      </c>
      <c r="P739" s="13" t="s">
        <v>2425</v>
      </c>
      <c r="Q739" s="90">
        <v>1200</v>
      </c>
      <c r="R739" s="90">
        <v>620</v>
      </c>
      <c r="S739" s="90">
        <v>600</v>
      </c>
      <c r="T739" s="2">
        <v>20</v>
      </c>
      <c r="U739" s="2" t="s">
        <v>108</v>
      </c>
      <c r="V739" s="7" t="s">
        <v>108</v>
      </c>
      <c r="W739" s="2" t="s">
        <v>108</v>
      </c>
      <c r="X739" s="2" t="s">
        <v>110</v>
      </c>
      <c r="Y739" s="2" t="s">
        <v>110</v>
      </c>
      <c r="Z739" s="2" t="s">
        <v>110</v>
      </c>
      <c r="AA739" s="2" t="s">
        <v>110</v>
      </c>
      <c r="AB739" s="18" t="s">
        <v>110</v>
      </c>
      <c r="AC739" s="7" t="s">
        <v>1747</v>
      </c>
      <c r="AD739" s="47" t="s">
        <v>108</v>
      </c>
      <c r="AE739" s="12" t="s">
        <v>108</v>
      </c>
      <c r="AF739" s="102" t="s">
        <v>108</v>
      </c>
      <c r="AG739" s="102" t="s">
        <v>108</v>
      </c>
      <c r="AH739" s="102" t="s">
        <v>108</v>
      </c>
      <c r="AI739" s="102" t="s">
        <v>108</v>
      </c>
      <c r="AJ739" s="102" t="s">
        <v>108</v>
      </c>
      <c r="AK739" s="93" t="s">
        <v>108</v>
      </c>
      <c r="AL739" s="12" t="s">
        <v>108</v>
      </c>
      <c r="AM739" s="12" t="s">
        <v>175</v>
      </c>
      <c r="AN739" s="14" t="s">
        <v>2425</v>
      </c>
      <c r="AO739" s="15" t="s">
        <v>175</v>
      </c>
      <c r="AQ739" s="54" t="s">
        <v>108</v>
      </c>
      <c r="AR739" s="50" t="str">
        <f t="shared" si="250"/>
        <v>AV166.015</v>
      </c>
      <c r="AS739" s="50" t="str">
        <f t="shared" si="251"/>
        <v>AV166_3A</v>
      </c>
      <c r="AT739" s="12" t="s">
        <v>110</v>
      </c>
      <c r="AU739" s="12" t="s">
        <v>110</v>
      </c>
      <c r="AV739" s="12" t="s">
        <v>110</v>
      </c>
      <c r="AW739" s="54" t="s">
        <v>108</v>
      </c>
      <c r="AX739" s="50" t="s">
        <v>108</v>
      </c>
      <c r="AY739" s="50" t="s">
        <v>110</v>
      </c>
      <c r="AZ739" s="54" t="s">
        <v>108</v>
      </c>
      <c r="BA739" s="12" t="s">
        <v>108</v>
      </c>
      <c r="BB739" s="12" t="s">
        <v>108</v>
      </c>
      <c r="BC739" s="12" t="str">
        <f t="shared" si="252"/>
        <v>M3A</v>
      </c>
      <c r="BD739" s="54" t="s">
        <v>108</v>
      </c>
      <c r="BE739" s="12" t="str">
        <f t="shared" si="253"/>
        <v>30 kw-24 krpm</v>
      </c>
      <c r="BF739" s="12" t="str">
        <f t="shared" si="254"/>
        <v>HSK-A 63</v>
      </c>
      <c r="BG739" s="112" t="str">
        <f t="shared" si="235"/>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2615</v>
      </c>
      <c r="CP739" s="64" t="str">
        <f>TabelladatiSinottico[[#This Row],[Serial_Number]]</f>
        <v>AV166.015</v>
      </c>
      <c r="CQ739" s="50" t="str">
        <f>TabelladatiSinottico[[#This Row],[Customer]]</f>
        <v>TAFIME MEXICO, S.A. DE C.V( MATER )</v>
      </c>
      <c r="CR739" s="54">
        <f t="shared" si="223"/>
        <v>738</v>
      </c>
      <c r="CS739" s="64" t="s">
        <v>108</v>
      </c>
    </row>
    <row r="740" spans="1:97" ht="14.25" customHeight="1" x14ac:dyDescent="0.25">
      <c r="A740" s="116" t="s">
        <v>2615</v>
      </c>
      <c r="B740" s="117" t="s">
        <v>230</v>
      </c>
      <c r="C740" s="50" t="s">
        <v>659</v>
      </c>
      <c r="D740" s="50" t="s">
        <v>2146</v>
      </c>
      <c r="E740" s="12">
        <v>2008</v>
      </c>
      <c r="F740" s="12" t="s">
        <v>653</v>
      </c>
      <c r="G740" s="12" t="s">
        <v>1298</v>
      </c>
      <c r="H740" s="12" t="s">
        <v>103</v>
      </c>
      <c r="I740" s="12" t="s">
        <v>104</v>
      </c>
      <c r="J740" s="12" t="s">
        <v>108</v>
      </c>
      <c r="K740" s="127" t="s">
        <v>2424</v>
      </c>
      <c r="L740" s="12" t="s">
        <v>108</v>
      </c>
      <c r="M740" s="127" t="s">
        <v>2424</v>
      </c>
      <c r="N740" s="12" t="s">
        <v>107</v>
      </c>
      <c r="O740" s="12" t="s">
        <v>108</v>
      </c>
      <c r="P740" s="128" t="s">
        <v>2425</v>
      </c>
      <c r="Q740" s="118">
        <v>1200</v>
      </c>
      <c r="R740" s="118">
        <v>580</v>
      </c>
      <c r="S740" s="118">
        <v>600</v>
      </c>
      <c r="T740" s="118">
        <v>20</v>
      </c>
      <c r="U740" s="12" t="s">
        <v>109</v>
      </c>
      <c r="V740" s="118" t="str">
        <f>TabelladatiSinottico[[#This Row],[ChipConveyorType]]</f>
        <v>-</v>
      </c>
      <c r="W740" s="12" t="s">
        <v>108</v>
      </c>
      <c r="X740" s="12" t="s">
        <v>110</v>
      </c>
      <c r="Y740" s="12" t="s">
        <v>110</v>
      </c>
      <c r="Z740" s="12" t="s">
        <v>110</v>
      </c>
      <c r="AA740" s="12" t="s">
        <v>110</v>
      </c>
      <c r="AB740" s="56" t="s">
        <v>110</v>
      </c>
      <c r="AC740" s="50" t="s">
        <v>2548</v>
      </c>
      <c r="AD740" s="47" t="s">
        <v>108</v>
      </c>
      <c r="AE740" s="12" t="s">
        <v>108</v>
      </c>
      <c r="AF740" s="102" t="s">
        <v>108</v>
      </c>
      <c r="AG740" s="102" t="s">
        <v>108</v>
      </c>
      <c r="AH740" s="102" t="s">
        <v>108</v>
      </c>
      <c r="AI740" s="102" t="s">
        <v>108</v>
      </c>
      <c r="AJ740" s="102" t="s">
        <v>108</v>
      </c>
      <c r="AK740" s="93" t="s">
        <v>108</v>
      </c>
      <c r="AL740" s="12" t="s">
        <v>108</v>
      </c>
      <c r="AM740" s="12" t="s">
        <v>175</v>
      </c>
      <c r="AN740" s="14" t="s">
        <v>2425</v>
      </c>
      <c r="AO740" s="15" t="s">
        <v>175</v>
      </c>
      <c r="AQ740" s="54" t="s">
        <v>108</v>
      </c>
      <c r="AR740" s="50" t="str">
        <f t="shared" si="250"/>
        <v>AV166.016</v>
      </c>
      <c r="AS740" s="50" t="str">
        <f t="shared" si="251"/>
        <v>AV166_3A</v>
      </c>
      <c r="AT740" s="12" t="s">
        <v>110</v>
      </c>
      <c r="AU740" s="12" t="s">
        <v>110</v>
      </c>
      <c r="AV740" s="12" t="s">
        <v>110</v>
      </c>
      <c r="AW740" s="54" t="s">
        <v>108</v>
      </c>
      <c r="AX740" s="50" t="s">
        <v>108</v>
      </c>
      <c r="AY740" s="50" t="s">
        <v>110</v>
      </c>
      <c r="AZ740" s="54" t="s">
        <v>108</v>
      </c>
      <c r="BA740" s="12" t="s">
        <v>108</v>
      </c>
      <c r="BB740" s="12" t="s">
        <v>108</v>
      </c>
      <c r="BC740" s="12" t="str">
        <f t="shared" si="252"/>
        <v>M3A</v>
      </c>
      <c r="BD740" s="54" t="s">
        <v>108</v>
      </c>
      <c r="BE740" s="12" t="str">
        <f t="shared" si="253"/>
        <v>30 kw-24 krpm</v>
      </c>
      <c r="BF740" s="12" t="str">
        <f t="shared" si="254"/>
        <v>HSK-A 63</v>
      </c>
      <c r="BG740" s="112" t="str">
        <f t="shared" si="235"/>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2615</v>
      </c>
      <c r="CP740" s="64" t="str">
        <f>TabelladatiSinottico[[#This Row],[Serial_Number]]</f>
        <v>AV166.016</v>
      </c>
      <c r="CQ740" s="50" t="str">
        <f>TabelladatiSinottico[[#This Row],[Customer]]</f>
        <v>NINGBO HELI MOULD</v>
      </c>
      <c r="CR740" s="54">
        <f t="shared" si="223"/>
        <v>739</v>
      </c>
      <c r="CS740" s="64" t="s">
        <v>108</v>
      </c>
    </row>
    <row r="741" spans="1:97" ht="14.25" customHeight="1" x14ac:dyDescent="0.25">
      <c r="A741" s="116" t="s">
        <v>2615</v>
      </c>
      <c r="B741" s="117" t="s">
        <v>231</v>
      </c>
      <c r="C741" s="50" t="s">
        <v>659</v>
      </c>
      <c r="D741" s="50" t="s">
        <v>2146</v>
      </c>
      <c r="E741" s="12">
        <v>2008</v>
      </c>
      <c r="F741" s="12" t="s">
        <v>653</v>
      </c>
      <c r="G741" s="12" t="s">
        <v>1298</v>
      </c>
      <c r="H741" s="12" t="s">
        <v>103</v>
      </c>
      <c r="I741" s="12" t="s">
        <v>104</v>
      </c>
      <c r="J741" s="12" t="s">
        <v>108</v>
      </c>
      <c r="K741" s="127" t="s">
        <v>2424</v>
      </c>
      <c r="L741" s="12" t="s">
        <v>108</v>
      </c>
      <c r="M741" s="127" t="s">
        <v>2424</v>
      </c>
      <c r="N741" s="12" t="s">
        <v>107</v>
      </c>
      <c r="O741" s="12" t="s">
        <v>108</v>
      </c>
      <c r="P741" s="128" t="s">
        <v>2425</v>
      </c>
      <c r="Q741" s="118">
        <v>1200</v>
      </c>
      <c r="R741" s="118">
        <v>580</v>
      </c>
      <c r="S741" s="118">
        <v>600</v>
      </c>
      <c r="T741" s="118">
        <v>20</v>
      </c>
      <c r="U741" s="12" t="s">
        <v>108</v>
      </c>
      <c r="V741" s="118" t="str">
        <f>TabelladatiSinottico[[#This Row],[ChipConveyorType]]</f>
        <v>-</v>
      </c>
      <c r="W741" s="12" t="s">
        <v>108</v>
      </c>
      <c r="X741" s="12" t="s">
        <v>110</v>
      </c>
      <c r="Y741" s="12" t="s">
        <v>110</v>
      </c>
      <c r="Z741" s="12" t="s">
        <v>110</v>
      </c>
      <c r="AA741" s="12" t="s">
        <v>110</v>
      </c>
      <c r="AB741" s="56" t="s">
        <v>110</v>
      </c>
      <c r="AC741" s="50" t="s">
        <v>2548</v>
      </c>
      <c r="AD741" s="47" t="s">
        <v>108</v>
      </c>
      <c r="AE741" s="12" t="s">
        <v>108</v>
      </c>
      <c r="AF741" s="102" t="s">
        <v>108</v>
      </c>
      <c r="AG741" s="102" t="s">
        <v>108</v>
      </c>
      <c r="AH741" s="102" t="s">
        <v>108</v>
      </c>
      <c r="AI741" s="102" t="s">
        <v>108</v>
      </c>
      <c r="AJ741" s="102" t="s">
        <v>108</v>
      </c>
      <c r="AK741" s="93" t="s">
        <v>108</v>
      </c>
      <c r="AL741" s="12" t="s">
        <v>108</v>
      </c>
      <c r="AM741" s="12" t="s">
        <v>175</v>
      </c>
      <c r="AN741" s="14" t="s">
        <v>2425</v>
      </c>
      <c r="AO741" s="15" t="s">
        <v>175</v>
      </c>
      <c r="AQ741" s="54" t="s">
        <v>108</v>
      </c>
      <c r="AR741" s="50" t="str">
        <f t="shared" si="250"/>
        <v>AV166.017</v>
      </c>
      <c r="AS741" s="50" t="str">
        <f t="shared" si="251"/>
        <v>AV166_3A</v>
      </c>
      <c r="AT741" s="12" t="s">
        <v>110</v>
      </c>
      <c r="AU741" s="12" t="s">
        <v>110</v>
      </c>
      <c r="AV741" s="12" t="s">
        <v>110</v>
      </c>
      <c r="AW741" s="54" t="s">
        <v>108</v>
      </c>
      <c r="AX741" s="50" t="s">
        <v>108</v>
      </c>
      <c r="AY741" s="50" t="s">
        <v>110</v>
      </c>
      <c r="AZ741" s="54" t="s">
        <v>108</v>
      </c>
      <c r="BA741" s="12" t="s">
        <v>108</v>
      </c>
      <c r="BB741" s="12" t="s">
        <v>108</v>
      </c>
      <c r="BC741" s="12" t="str">
        <f t="shared" si="252"/>
        <v>M3A</v>
      </c>
      <c r="BD741" s="54" t="s">
        <v>108</v>
      </c>
      <c r="BE741" s="12" t="str">
        <f t="shared" si="253"/>
        <v>30 kw-24 krpm</v>
      </c>
      <c r="BF741" s="12" t="str">
        <f t="shared" si="254"/>
        <v>HSK-A 63</v>
      </c>
      <c r="BG741" s="112" t="str">
        <f t="shared" si="235"/>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2615</v>
      </c>
      <c r="CP741" s="64" t="str">
        <f>TabelladatiSinottico[[#This Row],[Serial_Number]]</f>
        <v>AV166.017</v>
      </c>
      <c r="CQ741" s="50" t="str">
        <f>TabelladatiSinottico[[#This Row],[Customer]]</f>
        <v>NINGBO HELI MOULD</v>
      </c>
      <c r="CR741" s="54">
        <f t="shared" si="223"/>
        <v>740</v>
      </c>
      <c r="CS741" s="64" t="s">
        <v>108</v>
      </c>
    </row>
    <row r="742" spans="1:97" ht="14.25" customHeight="1" x14ac:dyDescent="0.25">
      <c r="A742" s="116" t="s">
        <v>2615</v>
      </c>
      <c r="B742" s="117" t="s">
        <v>232</v>
      </c>
      <c r="C742" s="50" t="s">
        <v>659</v>
      </c>
      <c r="D742" s="50" t="s">
        <v>2651</v>
      </c>
      <c r="E742" s="12">
        <v>2008</v>
      </c>
      <c r="F742" s="12" t="s">
        <v>653</v>
      </c>
      <c r="G742" s="12" t="s">
        <v>1298</v>
      </c>
      <c r="H742" s="12" t="s">
        <v>103</v>
      </c>
      <c r="I742" s="12" t="s">
        <v>104</v>
      </c>
      <c r="J742" s="12" t="s">
        <v>2652</v>
      </c>
      <c r="K742" s="127" t="s">
        <v>2424</v>
      </c>
      <c r="L742" s="12" t="s">
        <v>2641</v>
      </c>
      <c r="M742" s="127" t="s">
        <v>2424</v>
      </c>
      <c r="N742" s="12" t="s">
        <v>107</v>
      </c>
      <c r="O742" s="12" t="s">
        <v>108</v>
      </c>
      <c r="P742" s="128" t="s">
        <v>2425</v>
      </c>
      <c r="Q742" s="118">
        <v>1200</v>
      </c>
      <c r="R742" s="118">
        <v>620</v>
      </c>
      <c r="S742" s="118">
        <v>600</v>
      </c>
      <c r="T742" s="118">
        <v>20</v>
      </c>
      <c r="U742" s="12" t="s">
        <v>109</v>
      </c>
      <c r="V742" s="118" t="s">
        <v>108</v>
      </c>
      <c r="W742" s="12" t="s">
        <v>108</v>
      </c>
      <c r="X742" s="12" t="s">
        <v>110</v>
      </c>
      <c r="Y742" s="12" t="s">
        <v>110</v>
      </c>
      <c r="Z742" s="12" t="s">
        <v>110</v>
      </c>
      <c r="AA742" s="12" t="s">
        <v>110</v>
      </c>
      <c r="AB742" s="56" t="s">
        <v>110</v>
      </c>
      <c r="AC742" s="50" t="s">
        <v>368</v>
      </c>
      <c r="AD742" s="47" t="s">
        <v>108</v>
      </c>
      <c r="AE742" s="12" t="s">
        <v>108</v>
      </c>
      <c r="AF742" s="102" t="s">
        <v>108</v>
      </c>
      <c r="AG742" s="102" t="s">
        <v>108</v>
      </c>
      <c r="AH742" s="102" t="s">
        <v>108</v>
      </c>
      <c r="AI742" s="102" t="s">
        <v>108</v>
      </c>
      <c r="AJ742" s="102" t="s">
        <v>108</v>
      </c>
      <c r="AK742" s="93" t="s">
        <v>108</v>
      </c>
      <c r="AL742" s="12" t="s">
        <v>108</v>
      </c>
      <c r="AM742" s="12" t="s">
        <v>175</v>
      </c>
      <c r="AN742" s="14" t="s">
        <v>2425</v>
      </c>
      <c r="AO742" s="15" t="s">
        <v>175</v>
      </c>
      <c r="AQ742" s="54" t="s">
        <v>108</v>
      </c>
      <c r="AR742" s="50" t="str">
        <f t="shared" si="250"/>
        <v>AV166.018</v>
      </c>
      <c r="AS742" s="50" t="str">
        <f t="shared" si="251"/>
        <v>AV166_3A</v>
      </c>
      <c r="AT742" s="12" t="s">
        <v>110</v>
      </c>
      <c r="AU742" s="12" t="s">
        <v>110</v>
      </c>
      <c r="AV742" s="12" t="s">
        <v>110</v>
      </c>
      <c r="AW742" s="54" t="s">
        <v>108</v>
      </c>
      <c r="AX742" s="50" t="s">
        <v>155</v>
      </c>
      <c r="AY742" s="50" t="s">
        <v>110</v>
      </c>
      <c r="AZ742" s="54" t="s">
        <v>108</v>
      </c>
      <c r="BA742" s="12" t="s">
        <v>108</v>
      </c>
      <c r="BB742" s="12" t="s">
        <v>108</v>
      </c>
      <c r="BC742" s="12" t="str">
        <f t="shared" si="252"/>
        <v>M3A</v>
      </c>
      <c r="BD742" s="54" t="s">
        <v>108</v>
      </c>
      <c r="BE742" s="12" t="str">
        <f t="shared" si="253"/>
        <v>30 kw-24 krpm</v>
      </c>
      <c r="BF742" s="12" t="str">
        <f t="shared" si="254"/>
        <v>HSK-A 63</v>
      </c>
      <c r="BG742" s="112" t="str">
        <f t="shared" si="235"/>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2615</v>
      </c>
      <c r="CP742" s="64" t="str">
        <f>TabelladatiSinottico[[#This Row],[Serial_Number]]</f>
        <v>AV166.018</v>
      </c>
      <c r="CQ742" s="50" t="str">
        <f>TabelladatiSinottico[[#This Row],[Customer]]</f>
        <v>AD TECNO di Airoldi Davide</v>
      </c>
      <c r="CR742" s="54">
        <f t="shared" si="223"/>
        <v>741</v>
      </c>
      <c r="CS742" s="64" t="s">
        <v>108</v>
      </c>
    </row>
    <row r="743" spans="1:97" ht="14.25" customHeight="1" x14ac:dyDescent="0.25">
      <c r="A743" s="116" t="s">
        <v>2615</v>
      </c>
      <c r="B743" s="117" t="s">
        <v>233</v>
      </c>
      <c r="C743" s="50" t="s">
        <v>659</v>
      </c>
      <c r="D743" s="50" t="s">
        <v>2653</v>
      </c>
      <c r="E743" s="12">
        <v>2008</v>
      </c>
      <c r="F743" s="12" t="s">
        <v>653</v>
      </c>
      <c r="G743" s="12" t="s">
        <v>1298</v>
      </c>
      <c r="H743" s="12" t="s">
        <v>103</v>
      </c>
      <c r="I743" s="12" t="s">
        <v>104</v>
      </c>
      <c r="J743" s="12" t="s">
        <v>2654</v>
      </c>
      <c r="K743" s="127" t="s">
        <v>2424</v>
      </c>
      <c r="L743" s="12" t="s">
        <v>2626</v>
      </c>
      <c r="M743" s="127" t="s">
        <v>2424</v>
      </c>
      <c r="N743" s="12" t="s">
        <v>107</v>
      </c>
      <c r="O743" s="12" t="s">
        <v>108</v>
      </c>
      <c r="P743" s="128" t="s">
        <v>2425</v>
      </c>
      <c r="Q743" s="118">
        <v>1200</v>
      </c>
      <c r="R743" s="118">
        <v>580</v>
      </c>
      <c r="S743" s="118">
        <v>600</v>
      </c>
      <c r="T743" s="118">
        <v>20</v>
      </c>
      <c r="U743" s="12" t="s">
        <v>109</v>
      </c>
      <c r="V743" s="118" t="s">
        <v>108</v>
      </c>
      <c r="W743" s="12" t="s">
        <v>108</v>
      </c>
      <c r="X743" s="12" t="s">
        <v>110</v>
      </c>
      <c r="Y743" s="12" t="s">
        <v>110</v>
      </c>
      <c r="Z743" s="12" t="s">
        <v>110</v>
      </c>
      <c r="AA743" s="12" t="s">
        <v>110</v>
      </c>
      <c r="AB743" s="56" t="s">
        <v>110</v>
      </c>
      <c r="AC743" s="50" t="s">
        <v>368</v>
      </c>
      <c r="AD743" s="47" t="s">
        <v>108</v>
      </c>
      <c r="AE743" s="12" t="s">
        <v>108</v>
      </c>
      <c r="AF743" s="102" t="s">
        <v>108</v>
      </c>
      <c r="AG743" s="102" t="s">
        <v>108</v>
      </c>
      <c r="AH743" s="102" t="s">
        <v>108</v>
      </c>
      <c r="AI743" s="102" t="s">
        <v>108</v>
      </c>
      <c r="AJ743" s="102" t="s">
        <v>108</v>
      </c>
      <c r="AK743" s="93" t="s">
        <v>108</v>
      </c>
      <c r="AL743" s="12" t="s">
        <v>108</v>
      </c>
      <c r="AM743" s="12" t="s">
        <v>175</v>
      </c>
      <c r="AN743" s="14" t="s">
        <v>2425</v>
      </c>
      <c r="AO743" s="15" t="s">
        <v>175</v>
      </c>
      <c r="AQ743" s="54" t="s">
        <v>108</v>
      </c>
      <c r="AR743" s="50" t="str">
        <f t="shared" si="250"/>
        <v>AV166.019</v>
      </c>
      <c r="AS743" s="50" t="str">
        <f t="shared" si="251"/>
        <v>AV166_3A</v>
      </c>
      <c r="AT743" s="12" t="s">
        <v>110</v>
      </c>
      <c r="AU743" s="12" t="s">
        <v>110</v>
      </c>
      <c r="AV743" s="12" t="s">
        <v>110</v>
      </c>
      <c r="AW743" s="54" t="s">
        <v>108</v>
      </c>
      <c r="AX743" s="50" t="s">
        <v>155</v>
      </c>
      <c r="AY743" s="50" t="s">
        <v>110</v>
      </c>
      <c r="AZ743" s="54" t="s">
        <v>108</v>
      </c>
      <c r="BA743" s="12" t="s">
        <v>108</v>
      </c>
      <c r="BB743" s="12" t="s">
        <v>108</v>
      </c>
      <c r="BC743" s="12" t="str">
        <f t="shared" si="252"/>
        <v>M3A</v>
      </c>
      <c r="BD743" s="54" t="s">
        <v>108</v>
      </c>
      <c r="BE743" s="12" t="str">
        <f t="shared" si="253"/>
        <v>30 kw-24 krpm</v>
      </c>
      <c r="BF743" s="12" t="str">
        <f t="shared" si="254"/>
        <v>HSK-A 63</v>
      </c>
      <c r="BG743" s="112" t="str">
        <f t="shared" si="235"/>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2615</v>
      </c>
      <c r="CP743" s="64" t="str">
        <f>TabelladatiSinottico[[#This Row],[Serial_Number]]</f>
        <v>AV166.019</v>
      </c>
      <c r="CQ743" s="50" t="str">
        <f>TabelladatiSinottico[[#This Row],[Customer]]</f>
        <v>BERSANO CARLO S.a.s.</v>
      </c>
      <c r="CR743" s="54">
        <f t="shared" si="223"/>
        <v>742</v>
      </c>
      <c r="CS743" s="64" t="s">
        <v>108</v>
      </c>
    </row>
    <row r="744" spans="1:97" ht="14.25" customHeight="1" x14ac:dyDescent="0.25">
      <c r="A744" s="116" t="s">
        <v>2615</v>
      </c>
      <c r="B744" s="117" t="s">
        <v>242</v>
      </c>
      <c r="C744" s="50" t="s">
        <v>659</v>
      </c>
      <c r="D744" s="50" t="s">
        <v>2655</v>
      </c>
      <c r="E744" s="12">
        <v>2011</v>
      </c>
      <c r="F744" s="12" t="s">
        <v>653</v>
      </c>
      <c r="G744" s="12" t="s">
        <v>1298</v>
      </c>
      <c r="H744" s="12" t="s">
        <v>103</v>
      </c>
      <c r="I744" s="12" t="s">
        <v>104</v>
      </c>
      <c r="J744" s="12" t="s">
        <v>2656</v>
      </c>
      <c r="K744" s="127" t="s">
        <v>2424</v>
      </c>
      <c r="L744" s="12" t="s">
        <v>2626</v>
      </c>
      <c r="M744" s="127" t="s">
        <v>2424</v>
      </c>
      <c r="N744" s="12" t="s">
        <v>107</v>
      </c>
      <c r="O744" s="12" t="s">
        <v>108</v>
      </c>
      <c r="P744" s="128" t="s">
        <v>2425</v>
      </c>
      <c r="Q744" s="118">
        <v>1200</v>
      </c>
      <c r="R744" s="118">
        <v>580</v>
      </c>
      <c r="S744" s="118">
        <v>600</v>
      </c>
      <c r="T744" s="118">
        <v>20</v>
      </c>
      <c r="U744" s="12" t="s">
        <v>108</v>
      </c>
      <c r="V744" s="118" t="s">
        <v>108</v>
      </c>
      <c r="W744" s="12" t="s">
        <v>108</v>
      </c>
      <c r="X744" s="12" t="s">
        <v>110</v>
      </c>
      <c r="Y744" s="12" t="s">
        <v>110</v>
      </c>
      <c r="Z744" s="12" t="s">
        <v>110</v>
      </c>
      <c r="AA744" s="12" t="s">
        <v>110</v>
      </c>
      <c r="AB744" s="56" t="s">
        <v>110</v>
      </c>
      <c r="AC744" s="50" t="s">
        <v>368</v>
      </c>
      <c r="AD744" s="47" t="s">
        <v>108</v>
      </c>
      <c r="AE744" s="12" t="s">
        <v>108</v>
      </c>
      <c r="AF744" s="102" t="s">
        <v>108</v>
      </c>
      <c r="AG744" s="102" t="s">
        <v>108</v>
      </c>
      <c r="AH744" s="102" t="s">
        <v>108</v>
      </c>
      <c r="AI744" s="102" t="s">
        <v>108</v>
      </c>
      <c r="AJ744" s="102" t="s">
        <v>108</v>
      </c>
      <c r="AK744" s="93" t="s">
        <v>108</v>
      </c>
      <c r="AL744" s="12" t="s">
        <v>108</v>
      </c>
      <c r="AM744" s="12" t="s">
        <v>175</v>
      </c>
      <c r="AN744" s="14" t="s">
        <v>2425</v>
      </c>
      <c r="AO744" s="15" t="s">
        <v>175</v>
      </c>
      <c r="AQ744" s="54" t="s">
        <v>108</v>
      </c>
      <c r="AR744" s="50" t="str">
        <f t="shared" si="250"/>
        <v>AV166.020</v>
      </c>
      <c r="AS744" s="50" t="str">
        <f t="shared" si="251"/>
        <v>AV166_3A</v>
      </c>
      <c r="AT744" s="12" t="s">
        <v>110</v>
      </c>
      <c r="AU744" s="12" t="s">
        <v>110</v>
      </c>
      <c r="AV744" s="12" t="s">
        <v>110</v>
      </c>
      <c r="AW744" s="54" t="s">
        <v>108</v>
      </c>
      <c r="AX744" s="50" t="s">
        <v>108</v>
      </c>
      <c r="AY744" s="50" t="s">
        <v>110</v>
      </c>
      <c r="AZ744" s="54" t="s">
        <v>108</v>
      </c>
      <c r="BA744" s="12" t="s">
        <v>108</v>
      </c>
      <c r="BB744" s="12" t="s">
        <v>108</v>
      </c>
      <c r="BC744" s="12" t="str">
        <f t="shared" si="252"/>
        <v>M3A</v>
      </c>
      <c r="BD744" s="54" t="s">
        <v>108</v>
      </c>
      <c r="BE744" s="12" t="str">
        <f t="shared" si="253"/>
        <v>30 kw-24 krpm</v>
      </c>
      <c r="BF744" s="12" t="str">
        <f t="shared" si="254"/>
        <v>HSK-A 63</v>
      </c>
      <c r="BG744" s="112" t="str">
        <f t="shared" si="235"/>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2615</v>
      </c>
      <c r="CP744" s="64" t="str">
        <f>TabelladatiSinottico[[#This Row],[Serial_Number]]</f>
        <v>AV166.020</v>
      </c>
      <c r="CQ744" s="50" t="str">
        <f>TabelladatiSinottico[[#This Row],[Customer]]</f>
        <v>OVERSTAMPI S.r.l.</v>
      </c>
      <c r="CR744" s="54">
        <f t="shared" si="223"/>
        <v>743</v>
      </c>
      <c r="CS744" s="64" t="s">
        <v>108</v>
      </c>
    </row>
    <row r="745" spans="1:97" ht="14.25" customHeight="1" x14ac:dyDescent="0.25">
      <c r="A745" s="116" t="s">
        <v>2615</v>
      </c>
      <c r="B745" s="117" t="s">
        <v>250</v>
      </c>
      <c r="C745" s="50" t="s">
        <v>659</v>
      </c>
      <c r="D745" s="50" t="s">
        <v>2657</v>
      </c>
      <c r="E745" s="12">
        <v>2010</v>
      </c>
      <c r="F745" s="12" t="s">
        <v>653</v>
      </c>
      <c r="G745" s="12" t="s">
        <v>1298</v>
      </c>
      <c r="H745" s="12" t="s">
        <v>103</v>
      </c>
      <c r="I745" s="12" t="s">
        <v>104</v>
      </c>
      <c r="J745" s="12" t="s">
        <v>108</v>
      </c>
      <c r="K745" s="127" t="s">
        <v>2424</v>
      </c>
      <c r="L745" s="12" t="s">
        <v>108</v>
      </c>
      <c r="M745" s="127" t="s">
        <v>2424</v>
      </c>
      <c r="N745" s="12" t="s">
        <v>107</v>
      </c>
      <c r="O745" s="12" t="s">
        <v>108</v>
      </c>
      <c r="P745" s="128" t="s">
        <v>2425</v>
      </c>
      <c r="Q745" s="118">
        <v>1200</v>
      </c>
      <c r="R745" s="118">
        <v>580</v>
      </c>
      <c r="S745" s="118">
        <v>600</v>
      </c>
      <c r="T745" s="118" t="s">
        <v>108</v>
      </c>
      <c r="U745" s="12" t="s">
        <v>108</v>
      </c>
      <c r="V745" s="118" t="s">
        <v>108</v>
      </c>
      <c r="W745" s="12" t="s">
        <v>108</v>
      </c>
      <c r="X745" s="12" t="s">
        <v>110</v>
      </c>
      <c r="Y745" s="12" t="s">
        <v>110</v>
      </c>
      <c r="Z745" s="12" t="s">
        <v>110</v>
      </c>
      <c r="AA745" s="12" t="s">
        <v>110</v>
      </c>
      <c r="AB745" s="56" t="s">
        <v>110</v>
      </c>
      <c r="AC745" s="50" t="s">
        <v>141</v>
      </c>
      <c r="AD745" s="47" t="s">
        <v>108</v>
      </c>
      <c r="AE745" s="12" t="s">
        <v>108</v>
      </c>
      <c r="AF745" s="102" t="s">
        <v>108</v>
      </c>
      <c r="AG745" s="102" t="s">
        <v>108</v>
      </c>
      <c r="AH745" s="102" t="s">
        <v>108</v>
      </c>
      <c r="AI745" s="102" t="s">
        <v>108</v>
      </c>
      <c r="AJ745" s="102" t="s">
        <v>108</v>
      </c>
      <c r="AK745" s="93" t="s">
        <v>108</v>
      </c>
      <c r="AL745" s="12" t="s">
        <v>108</v>
      </c>
      <c r="AM745" s="12" t="s">
        <v>175</v>
      </c>
      <c r="AN745" s="14" t="s">
        <v>2425</v>
      </c>
      <c r="AO745" s="15" t="s">
        <v>175</v>
      </c>
      <c r="AQ745" s="54" t="s">
        <v>108</v>
      </c>
      <c r="AR745" s="50" t="str">
        <f t="shared" si="250"/>
        <v>AV166.021</v>
      </c>
      <c r="AS745" s="50" t="str">
        <f t="shared" si="251"/>
        <v>AV166_3A</v>
      </c>
      <c r="AT745" s="12" t="s">
        <v>110</v>
      </c>
      <c r="AU745" s="12" t="s">
        <v>110</v>
      </c>
      <c r="AV745" s="12" t="s">
        <v>110</v>
      </c>
      <c r="AW745" s="54" t="s">
        <v>108</v>
      </c>
      <c r="AX745" s="50" t="s">
        <v>108</v>
      </c>
      <c r="AY745" s="50" t="s">
        <v>110</v>
      </c>
      <c r="AZ745" s="54" t="s">
        <v>108</v>
      </c>
      <c r="BA745" s="12" t="s">
        <v>108</v>
      </c>
      <c r="BB745" s="12" t="s">
        <v>108</v>
      </c>
      <c r="BC745" s="12" t="str">
        <f t="shared" si="252"/>
        <v>M3A</v>
      </c>
      <c r="BD745" s="54" t="s">
        <v>108</v>
      </c>
      <c r="BE745" s="12" t="str">
        <f t="shared" si="253"/>
        <v>30 kw-24 krpm</v>
      </c>
      <c r="BF745" s="12" t="str">
        <f t="shared" si="254"/>
        <v>HSK-A 63</v>
      </c>
      <c r="BG745" s="112" t="str">
        <f t="shared" si="235"/>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2615</v>
      </c>
      <c r="CP745" s="64" t="str">
        <f>TabelladatiSinottico[[#This Row],[Serial_Number]]</f>
        <v>AV166.021</v>
      </c>
      <c r="CQ745" s="50" t="str">
        <f>TabelladatiSinottico[[#This Row],[Customer]]</f>
        <v>HUANGYANG XI'NUO MOULD CO. LTD.</v>
      </c>
      <c r="CR745" s="54">
        <f t="shared" si="223"/>
        <v>744</v>
      </c>
      <c r="CS745" s="64" t="s">
        <v>108</v>
      </c>
    </row>
    <row r="746" spans="1:97" ht="14.25" customHeight="1" x14ac:dyDescent="0.25">
      <c r="A746" s="116" t="s">
        <v>2615</v>
      </c>
      <c r="B746" s="117" t="s">
        <v>256</v>
      </c>
      <c r="C746" s="50" t="s">
        <v>659</v>
      </c>
      <c r="D746" s="50" t="s">
        <v>2657</v>
      </c>
      <c r="E746" s="12">
        <v>2010</v>
      </c>
      <c r="F746" s="12" t="s">
        <v>653</v>
      </c>
      <c r="G746" s="12" t="s">
        <v>1298</v>
      </c>
      <c r="H746" s="12" t="s">
        <v>103</v>
      </c>
      <c r="I746" s="12" t="s">
        <v>104</v>
      </c>
      <c r="J746" s="12" t="s">
        <v>108</v>
      </c>
      <c r="K746" s="127" t="s">
        <v>2424</v>
      </c>
      <c r="L746" s="12" t="s">
        <v>108</v>
      </c>
      <c r="M746" s="127" t="s">
        <v>2424</v>
      </c>
      <c r="N746" s="12" t="s">
        <v>107</v>
      </c>
      <c r="O746" s="12" t="s">
        <v>108</v>
      </c>
      <c r="P746" s="128" t="s">
        <v>2425</v>
      </c>
      <c r="Q746" s="118">
        <v>1200</v>
      </c>
      <c r="R746" s="118">
        <v>580</v>
      </c>
      <c r="S746" s="118">
        <v>600</v>
      </c>
      <c r="T746" s="118" t="s">
        <v>108</v>
      </c>
      <c r="U746" s="12" t="s">
        <v>108</v>
      </c>
      <c r="V746" s="118" t="s">
        <v>108</v>
      </c>
      <c r="W746" s="12" t="s">
        <v>108</v>
      </c>
      <c r="X746" s="12" t="s">
        <v>110</v>
      </c>
      <c r="Y746" s="12" t="s">
        <v>110</v>
      </c>
      <c r="Z746" s="12" t="s">
        <v>110</v>
      </c>
      <c r="AA746" s="12" t="s">
        <v>110</v>
      </c>
      <c r="AB746" s="56" t="s">
        <v>110</v>
      </c>
      <c r="AC746" s="50" t="s">
        <v>141</v>
      </c>
      <c r="AD746" s="47" t="s">
        <v>108</v>
      </c>
      <c r="AE746" s="12" t="s">
        <v>108</v>
      </c>
      <c r="AF746" s="102" t="s">
        <v>108</v>
      </c>
      <c r="AG746" s="102" t="s">
        <v>108</v>
      </c>
      <c r="AH746" s="102" t="s">
        <v>108</v>
      </c>
      <c r="AI746" s="102" t="s">
        <v>108</v>
      </c>
      <c r="AJ746" s="102" t="s">
        <v>108</v>
      </c>
      <c r="AK746" s="93" t="s">
        <v>108</v>
      </c>
      <c r="AL746" s="12" t="s">
        <v>108</v>
      </c>
      <c r="AM746" s="12" t="s">
        <v>175</v>
      </c>
      <c r="AN746" s="14" t="s">
        <v>2425</v>
      </c>
      <c r="AO746" s="15" t="s">
        <v>175</v>
      </c>
      <c r="AQ746" s="54" t="s">
        <v>108</v>
      </c>
      <c r="AR746" s="50" t="str">
        <f t="shared" si="250"/>
        <v>AV166.022</v>
      </c>
      <c r="AS746" s="50" t="str">
        <f t="shared" si="251"/>
        <v>AV166_3A</v>
      </c>
      <c r="AT746" s="12" t="s">
        <v>110</v>
      </c>
      <c r="AU746" s="12" t="s">
        <v>110</v>
      </c>
      <c r="AV746" s="12" t="s">
        <v>110</v>
      </c>
      <c r="AW746" s="54" t="s">
        <v>108</v>
      </c>
      <c r="AX746" s="50" t="s">
        <v>108</v>
      </c>
      <c r="AY746" s="50" t="s">
        <v>110</v>
      </c>
      <c r="AZ746" s="54" t="s">
        <v>108</v>
      </c>
      <c r="BA746" s="12" t="s">
        <v>108</v>
      </c>
      <c r="BB746" s="12" t="s">
        <v>108</v>
      </c>
      <c r="BC746" s="12" t="str">
        <f t="shared" si="252"/>
        <v>M3A</v>
      </c>
      <c r="BD746" s="54" t="s">
        <v>108</v>
      </c>
      <c r="BE746" s="12" t="str">
        <f t="shared" si="253"/>
        <v>30 kw-24 krpm</v>
      </c>
      <c r="BF746" s="12" t="str">
        <f t="shared" si="254"/>
        <v>HSK-A 63</v>
      </c>
      <c r="BG746" s="112" t="str">
        <f t="shared" si="235"/>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2615</v>
      </c>
      <c r="CP746" s="64" t="str">
        <f>TabelladatiSinottico[[#This Row],[Serial_Number]]</f>
        <v>AV166.022</v>
      </c>
      <c r="CQ746" s="50" t="str">
        <f>TabelladatiSinottico[[#This Row],[Customer]]</f>
        <v>HUANGYANG XI'NUO MOULD CO. LTD.</v>
      </c>
      <c r="CR746" s="54">
        <f t="shared" si="223"/>
        <v>745</v>
      </c>
      <c r="CS746" s="64" t="s">
        <v>108</v>
      </c>
    </row>
    <row r="747" spans="1:97" ht="14.25" customHeight="1" x14ac:dyDescent="0.25">
      <c r="A747" s="116" t="s">
        <v>2615</v>
      </c>
      <c r="B747" s="117" t="s">
        <v>266</v>
      </c>
      <c r="C747" s="50" t="s">
        <v>659</v>
      </c>
      <c r="D747" s="50" t="s">
        <v>2657</v>
      </c>
      <c r="E747" s="12">
        <v>2010</v>
      </c>
      <c r="F747" s="12" t="s">
        <v>653</v>
      </c>
      <c r="G747" s="12" t="s">
        <v>1298</v>
      </c>
      <c r="H747" s="12" t="s">
        <v>103</v>
      </c>
      <c r="I747" s="12" t="s">
        <v>104</v>
      </c>
      <c r="J747" s="12" t="s">
        <v>108</v>
      </c>
      <c r="K747" s="127" t="s">
        <v>2424</v>
      </c>
      <c r="L747" s="12" t="s">
        <v>108</v>
      </c>
      <c r="M747" s="127" t="s">
        <v>2424</v>
      </c>
      <c r="N747" s="12" t="s">
        <v>107</v>
      </c>
      <c r="O747" s="12" t="s">
        <v>108</v>
      </c>
      <c r="P747" s="128" t="s">
        <v>2425</v>
      </c>
      <c r="Q747" s="118">
        <v>1200</v>
      </c>
      <c r="R747" s="118">
        <v>580</v>
      </c>
      <c r="S747" s="118">
        <v>600</v>
      </c>
      <c r="T747" s="118" t="s">
        <v>108</v>
      </c>
      <c r="U747" s="12" t="s">
        <v>108</v>
      </c>
      <c r="V747" s="118" t="s">
        <v>108</v>
      </c>
      <c r="W747" s="12" t="s">
        <v>108</v>
      </c>
      <c r="X747" s="12" t="s">
        <v>110</v>
      </c>
      <c r="Y747" s="12" t="s">
        <v>110</v>
      </c>
      <c r="Z747" s="12" t="s">
        <v>110</v>
      </c>
      <c r="AA747" s="12" t="s">
        <v>110</v>
      </c>
      <c r="AB747" s="56" t="s">
        <v>110</v>
      </c>
      <c r="AC747" s="50" t="s">
        <v>141</v>
      </c>
      <c r="AD747" s="47" t="s">
        <v>108</v>
      </c>
      <c r="AE747" s="12" t="s">
        <v>108</v>
      </c>
      <c r="AF747" s="102" t="s">
        <v>108</v>
      </c>
      <c r="AG747" s="102" t="s">
        <v>108</v>
      </c>
      <c r="AH747" s="102" t="s">
        <v>108</v>
      </c>
      <c r="AI747" s="102" t="s">
        <v>108</v>
      </c>
      <c r="AJ747" s="102" t="s">
        <v>108</v>
      </c>
      <c r="AK747" s="93" t="s">
        <v>108</v>
      </c>
      <c r="AL747" s="12" t="s">
        <v>108</v>
      </c>
      <c r="AM747" s="12" t="s">
        <v>175</v>
      </c>
      <c r="AN747" s="14" t="s">
        <v>2425</v>
      </c>
      <c r="AO747" s="15" t="s">
        <v>175</v>
      </c>
      <c r="AQ747" s="54" t="s">
        <v>108</v>
      </c>
      <c r="AR747" s="50" t="str">
        <f t="shared" ref="AR747" si="255">A747&amp;"."&amp;B747</f>
        <v>AV166.023</v>
      </c>
      <c r="AS747" s="50" t="str">
        <f t="shared" ref="AS747" si="256">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7">F747</f>
        <v>M3A</v>
      </c>
      <c r="BD747" s="54" t="s">
        <v>108</v>
      </c>
      <c r="BE747" s="12" t="str">
        <f t="shared" ref="BE747" si="258">G747</f>
        <v>30 kw-24 krpm</v>
      </c>
      <c r="BF747" s="12" t="str">
        <f t="shared" ref="BF747" si="259">I747</f>
        <v>HSK-A 63</v>
      </c>
      <c r="BG747" s="112" t="str">
        <f t="shared" si="235"/>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2615</v>
      </c>
      <c r="CP747" s="64" t="str">
        <f>TabelladatiSinottico[[#This Row],[Serial_Number]]</f>
        <v>AV166.023</v>
      </c>
      <c r="CQ747" s="50" t="str">
        <f>TabelladatiSinottico[[#This Row],[Customer]]</f>
        <v>HUANGYANG XI'NUO MOULD CO. LTD.</v>
      </c>
      <c r="CR747" s="54">
        <f t="shared" si="223"/>
        <v>746</v>
      </c>
      <c r="CS747" s="64" t="s">
        <v>108</v>
      </c>
    </row>
    <row r="748" spans="1:97" ht="14.25" customHeight="1" x14ac:dyDescent="0.25">
      <c r="A748" s="116" t="s">
        <v>2658</v>
      </c>
      <c r="B748" s="117" t="s">
        <v>98</v>
      </c>
      <c r="C748" s="50" t="s">
        <v>2387</v>
      </c>
      <c r="D748" s="50" t="s">
        <v>2659</v>
      </c>
      <c r="E748" s="12">
        <v>2025</v>
      </c>
      <c r="F748" s="12" t="s">
        <v>101</v>
      </c>
      <c r="G748" s="12" t="s">
        <v>576</v>
      </c>
      <c r="H748" s="12" t="s">
        <v>103</v>
      </c>
      <c r="I748" s="12" t="s">
        <v>104</v>
      </c>
      <c r="J748" s="12" t="s">
        <v>2660</v>
      </c>
      <c r="K748" s="127" t="s">
        <v>2424</v>
      </c>
      <c r="L748" s="12" t="s">
        <v>108</v>
      </c>
      <c r="M748" s="127" t="s">
        <v>2424</v>
      </c>
      <c r="N748" s="12" t="s">
        <v>107</v>
      </c>
      <c r="O748" s="12" t="s">
        <v>108</v>
      </c>
      <c r="P748" s="128" t="s">
        <v>2425</v>
      </c>
      <c r="Q748" s="118">
        <v>4200</v>
      </c>
      <c r="R748" s="118">
        <v>2200</v>
      </c>
      <c r="S748" s="118">
        <v>1000</v>
      </c>
      <c r="T748" s="118">
        <v>24</v>
      </c>
      <c r="U748" s="12" t="s">
        <v>109</v>
      </c>
      <c r="V748" s="118" t="s">
        <v>108</v>
      </c>
      <c r="W748" s="12" t="s">
        <v>109</v>
      </c>
      <c r="X748" s="12" t="s">
        <v>110</v>
      </c>
      <c r="Y748" s="12" t="s">
        <v>110</v>
      </c>
      <c r="Z748" s="12" t="s">
        <v>110</v>
      </c>
      <c r="AA748" s="12" t="s">
        <v>110</v>
      </c>
      <c r="AB748" s="56" t="s">
        <v>110</v>
      </c>
      <c r="AC748" s="50" t="s">
        <v>485</v>
      </c>
      <c r="AD748" s="47" t="s">
        <v>108</v>
      </c>
      <c r="AE748" s="12" t="s">
        <v>108</v>
      </c>
      <c r="AF748" s="102" t="s">
        <v>108</v>
      </c>
      <c r="AG748" s="102" t="s">
        <v>108</v>
      </c>
      <c r="AH748" s="102" t="s">
        <v>108</v>
      </c>
      <c r="AI748" s="102" t="s">
        <v>108</v>
      </c>
      <c r="AJ748" s="102" t="s">
        <v>108</v>
      </c>
      <c r="AK748" s="93" t="s">
        <v>108</v>
      </c>
      <c r="AL748" s="12" t="s">
        <v>108</v>
      </c>
      <c r="AM748" s="12" t="s">
        <v>175</v>
      </c>
      <c r="AN748" s="14" t="s">
        <v>2425</v>
      </c>
      <c r="AO748" s="15" t="s">
        <v>175</v>
      </c>
      <c r="AQ748" s="54" t="s">
        <v>108</v>
      </c>
      <c r="AR748" s="50" t="str">
        <f t="shared" si="250"/>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2"/>
        <v>M5A</v>
      </c>
      <c r="BD748" s="54" t="s">
        <v>108</v>
      </c>
      <c r="BE748" s="12" t="str">
        <f t="shared" si="253"/>
        <v>55 kw-24 krpm</v>
      </c>
      <c r="BF748" s="12" t="str">
        <f t="shared" si="254"/>
        <v>HSK-A 63</v>
      </c>
      <c r="BG748" s="112" t="str">
        <f t="shared" si="235"/>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2661</v>
      </c>
      <c r="CO748" s="132" t="s">
        <v>2662</v>
      </c>
      <c r="CP748" s="132" t="str">
        <f>TabelladatiSinottico[[#This Row],[Serial_Number]]</f>
        <v>B5E.001</v>
      </c>
      <c r="CQ748" s="133" t="str">
        <f>TabelladatiSinottico[[#This Row],[Customer]]</f>
        <v>SANNIER MOULES INDUSTRIEL (S.M.I.) S.a.s.</v>
      </c>
      <c r="CR748" s="54">
        <f t="shared" si="223"/>
        <v>747</v>
      </c>
      <c r="CS748" s="64" t="s">
        <v>108</v>
      </c>
    </row>
    <row r="749" spans="1:97" ht="14.25" customHeight="1" x14ac:dyDescent="0.25">
      <c r="A749" s="116" t="s">
        <v>2658</v>
      </c>
      <c r="B749" s="117" t="s">
        <v>121</v>
      </c>
      <c r="C749" s="50" t="s">
        <v>2387</v>
      </c>
      <c r="D749" s="50" t="s">
        <v>2663</v>
      </c>
      <c r="E749" s="12">
        <v>2025</v>
      </c>
      <c r="F749" s="12" t="s">
        <v>101</v>
      </c>
      <c r="G749" s="12" t="s">
        <v>1497</v>
      </c>
      <c r="H749" s="12" t="s">
        <v>103</v>
      </c>
      <c r="I749" s="12" t="s">
        <v>224</v>
      </c>
      <c r="J749" s="12" t="s">
        <v>2664</v>
      </c>
      <c r="K749" s="127" t="s">
        <v>2424</v>
      </c>
      <c r="L749" s="12" t="s">
        <v>108</v>
      </c>
      <c r="M749" s="127" t="s">
        <v>2424</v>
      </c>
      <c r="N749" s="12" t="s">
        <v>107</v>
      </c>
      <c r="O749" s="12" t="s">
        <v>108</v>
      </c>
      <c r="P749" s="128" t="s">
        <v>2425</v>
      </c>
      <c r="Q749" s="118">
        <v>2200</v>
      </c>
      <c r="R749" s="118">
        <v>1700</v>
      </c>
      <c r="S749" s="118">
        <v>1000</v>
      </c>
      <c r="T749" s="118" t="s">
        <v>108</v>
      </c>
      <c r="U749" s="12" t="s">
        <v>108</v>
      </c>
      <c r="V749" s="118" t="s">
        <v>108</v>
      </c>
      <c r="W749" s="12" t="s">
        <v>108</v>
      </c>
      <c r="X749" s="12" t="s">
        <v>110</v>
      </c>
      <c r="Y749" s="12" t="s">
        <v>110</v>
      </c>
      <c r="Z749" s="12" t="s">
        <v>110</v>
      </c>
      <c r="AA749" s="12" t="s">
        <v>110</v>
      </c>
      <c r="AB749" s="56" t="s">
        <v>110</v>
      </c>
      <c r="AC749" s="50" t="s">
        <v>2620</v>
      </c>
      <c r="AD749" s="47" t="s">
        <v>108</v>
      </c>
      <c r="AE749" s="12" t="s">
        <v>108</v>
      </c>
      <c r="AF749" s="102" t="s">
        <v>108</v>
      </c>
      <c r="AG749" s="102" t="s">
        <v>108</v>
      </c>
      <c r="AH749" s="102" t="s">
        <v>108</v>
      </c>
      <c r="AI749" s="102" t="s">
        <v>108</v>
      </c>
      <c r="AJ749" s="102" t="s">
        <v>108</v>
      </c>
      <c r="AK749" s="93" t="s">
        <v>108</v>
      </c>
      <c r="AL749" s="12" t="s">
        <v>108</v>
      </c>
      <c r="AM749" s="12" t="s">
        <v>175</v>
      </c>
      <c r="AN749" s="14" t="s">
        <v>2425</v>
      </c>
      <c r="AO749" s="15" t="s">
        <v>175</v>
      </c>
      <c r="AQ749" s="54" t="s">
        <v>108</v>
      </c>
      <c r="AR749" s="50" t="str">
        <f t="shared" si="250"/>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2"/>
        <v>M5A</v>
      </c>
      <c r="BD749" s="54" t="s">
        <v>108</v>
      </c>
      <c r="BE749" s="12" t="str">
        <f t="shared" si="253"/>
        <v>65 kw-15 krpm</v>
      </c>
      <c r="BF749" s="12" t="str">
        <f t="shared" si="254"/>
        <v>HSK-A 100</v>
      </c>
      <c r="BG749" s="112" t="str">
        <f t="shared" si="235"/>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2661</v>
      </c>
      <c r="CO749" s="64" t="s">
        <v>2665</v>
      </c>
      <c r="CP749" s="64" t="str">
        <f>TabelladatiSinottico[[#This Row],[Serial_Number]]</f>
        <v>B5E.002</v>
      </c>
      <c r="CQ749" s="50" t="str">
        <f>TabelladatiSinottico[[#This Row],[Customer]]</f>
        <v>TOPLINE</v>
      </c>
      <c r="CR749" s="54">
        <f t="shared" si="223"/>
        <v>748</v>
      </c>
      <c r="CS749" s="64" t="s">
        <v>108</v>
      </c>
    </row>
    <row r="750" spans="1:97" ht="14.25" customHeight="1" x14ac:dyDescent="0.25">
      <c r="A750" s="116" t="s">
        <v>2658</v>
      </c>
      <c r="B750" s="120" t="s">
        <v>137</v>
      </c>
      <c r="C750" s="113" t="s">
        <v>2387</v>
      </c>
      <c r="D750" s="113" t="s">
        <v>2666</v>
      </c>
      <c r="E750" s="112" t="s">
        <v>108</v>
      </c>
      <c r="F750" s="112" t="s">
        <v>101</v>
      </c>
      <c r="G750" s="112" t="s">
        <v>108</v>
      </c>
      <c r="H750" s="112" t="s">
        <v>108</v>
      </c>
      <c r="I750" s="112" t="s">
        <v>108</v>
      </c>
      <c r="J750" s="112" t="s">
        <v>108</v>
      </c>
      <c r="K750" s="127" t="s">
        <v>2424</v>
      </c>
      <c r="L750" s="112" t="s">
        <v>108</v>
      </c>
      <c r="M750" s="127" t="s">
        <v>2424</v>
      </c>
      <c r="N750" s="12" t="s">
        <v>107</v>
      </c>
      <c r="O750" s="12" t="s">
        <v>108</v>
      </c>
      <c r="P750" s="128" t="s">
        <v>2425</v>
      </c>
      <c r="Q750" s="119">
        <v>3200</v>
      </c>
      <c r="R750" s="119">
        <v>1700</v>
      </c>
      <c r="S750" s="119">
        <v>1000</v>
      </c>
      <c r="T750" s="119" t="s">
        <v>108</v>
      </c>
      <c r="U750" s="112" t="s">
        <v>108</v>
      </c>
      <c r="V750" s="118" t="s">
        <v>108</v>
      </c>
      <c r="W750" s="112" t="s">
        <v>108</v>
      </c>
      <c r="X750" s="112" t="s">
        <v>110</v>
      </c>
      <c r="Y750" s="112" t="s">
        <v>110</v>
      </c>
      <c r="Z750" s="112" t="s">
        <v>110</v>
      </c>
      <c r="AA750" s="112" t="s">
        <v>110</v>
      </c>
      <c r="AB750" s="114" t="s">
        <v>110</v>
      </c>
      <c r="AC750" s="50" t="s">
        <v>2620</v>
      </c>
      <c r="AD750" s="47" t="s">
        <v>108</v>
      </c>
      <c r="AE750" s="12" t="s">
        <v>108</v>
      </c>
      <c r="AF750" s="102" t="s">
        <v>108</v>
      </c>
      <c r="AG750" s="102" t="s">
        <v>108</v>
      </c>
      <c r="AH750" s="102" t="s">
        <v>108</v>
      </c>
      <c r="AI750" s="102" t="s">
        <v>108</v>
      </c>
      <c r="AJ750" s="102" t="s">
        <v>108</v>
      </c>
      <c r="AK750" s="93" t="s">
        <v>108</v>
      </c>
      <c r="AL750" s="12" t="s">
        <v>108</v>
      </c>
      <c r="AM750" s="12" t="s">
        <v>175</v>
      </c>
      <c r="AN750" s="14" t="s">
        <v>2425</v>
      </c>
      <c r="AO750" s="15" t="s">
        <v>175</v>
      </c>
      <c r="AQ750" s="54" t="s">
        <v>108</v>
      </c>
      <c r="AR750" s="50" t="str">
        <f t="shared" si="250"/>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2"/>
        <v>M5A</v>
      </c>
      <c r="BD750" s="54" t="s">
        <v>108</v>
      </c>
      <c r="BE750" s="12" t="str">
        <f t="shared" si="253"/>
        <v>-</v>
      </c>
      <c r="BF750" s="12" t="str">
        <f t="shared" si="254"/>
        <v>-</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2661</v>
      </c>
      <c r="CO750" s="64" t="str">
        <f>TabelladatiSinottico[[#This Row],[Model]]</f>
        <v>B5E</v>
      </c>
      <c r="CP750" s="64" t="str">
        <f>TabelladatiSinottico[[#This Row],[Serial_Number]]</f>
        <v>B5E.003</v>
      </c>
      <c r="CQ750" s="50" t="str">
        <f>TabelladatiSinottico[[#This Row],[Customer]]</f>
        <v>FASTWORK</v>
      </c>
      <c r="CR750" s="54">
        <f t="shared" si="223"/>
        <v>749</v>
      </c>
      <c r="CS750" s="64" t="s">
        <v>108</v>
      </c>
    </row>
    <row r="751" spans="1:97" ht="14.25" customHeight="1" x14ac:dyDescent="0.25">
      <c r="A751" s="116" t="s">
        <v>2667</v>
      </c>
      <c r="B751" s="117" t="s">
        <v>1014</v>
      </c>
      <c r="C751" s="50" t="s">
        <v>659</v>
      </c>
      <c r="D751" s="50" t="s">
        <v>2668</v>
      </c>
      <c r="E751" s="12">
        <v>2014</v>
      </c>
      <c r="F751" s="12" t="s">
        <v>653</v>
      </c>
      <c r="G751" s="112" t="s">
        <v>2669</v>
      </c>
      <c r="H751" s="112" t="s">
        <v>917</v>
      </c>
      <c r="I751" s="112" t="s">
        <v>655</v>
      </c>
      <c r="J751" s="112" t="s">
        <v>2670</v>
      </c>
      <c r="K751" s="127" t="s">
        <v>2424</v>
      </c>
      <c r="L751" s="112" t="s">
        <v>2671</v>
      </c>
      <c r="M751" s="127" t="s">
        <v>2424</v>
      </c>
      <c r="N751" s="12" t="s">
        <v>107</v>
      </c>
      <c r="O751" s="12" t="s">
        <v>108</v>
      </c>
      <c r="P751" s="128" t="s">
        <v>2425</v>
      </c>
      <c r="Q751" s="118">
        <v>2209</v>
      </c>
      <c r="R751" s="118">
        <v>2200</v>
      </c>
      <c r="S751" s="118">
        <v>900</v>
      </c>
      <c r="T751" s="118">
        <v>24</v>
      </c>
      <c r="U751" s="12" t="s">
        <v>109</v>
      </c>
      <c r="V751" s="118" t="s">
        <v>108</v>
      </c>
      <c r="W751" s="12" t="s">
        <v>108</v>
      </c>
      <c r="X751" s="12" t="s">
        <v>110</v>
      </c>
      <c r="Y751" s="12" t="s">
        <v>110</v>
      </c>
      <c r="Z751" s="12" t="s">
        <v>110</v>
      </c>
      <c r="AA751" s="12" t="s">
        <v>110</v>
      </c>
      <c r="AB751" s="56" t="s">
        <v>110</v>
      </c>
      <c r="AC751" s="50" t="s">
        <v>368</v>
      </c>
      <c r="AD751" s="47" t="s">
        <v>108</v>
      </c>
      <c r="AE751" s="12" t="s">
        <v>108</v>
      </c>
      <c r="AF751" s="102" t="s">
        <v>108</v>
      </c>
      <c r="AG751" s="102" t="s">
        <v>108</v>
      </c>
      <c r="AH751" s="102" t="s">
        <v>108</v>
      </c>
      <c r="AI751" s="102" t="s">
        <v>108</v>
      </c>
      <c r="AJ751" s="102" t="s">
        <v>108</v>
      </c>
      <c r="AK751" s="93" t="s">
        <v>108</v>
      </c>
      <c r="AL751" s="12" t="s">
        <v>108</v>
      </c>
      <c r="AM751" s="12" t="s">
        <v>175</v>
      </c>
      <c r="AN751" s="14" t="s">
        <v>2425</v>
      </c>
      <c r="AO751" s="15" t="s">
        <v>175</v>
      </c>
      <c r="AQ751" s="54" t="s">
        <v>108</v>
      </c>
      <c r="AR751" s="50" t="str">
        <f t="shared" ref="AR751:AR752" si="260">A751&amp;"."&amp;B751</f>
        <v>BHE.101</v>
      </c>
      <c r="AS751" s="50" t="str">
        <f t="shared" ref="AS751:AS752" si="261">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2">F751</f>
        <v>M3A</v>
      </c>
      <c r="BD751" s="54" t="s">
        <v>108</v>
      </c>
      <c r="BE751" s="12" t="str">
        <f t="shared" ref="BE751:BE752" si="263">G751</f>
        <v>25 kw-6 krpm</v>
      </c>
      <c r="BF751" s="12" t="str">
        <f t="shared" ref="BF751:BF752" si="264">I751</f>
        <v>ISO50</v>
      </c>
      <c r="BG751" s="112" t="s">
        <v>2672</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2661</v>
      </c>
      <c r="CO751" s="132" t="s">
        <v>2673</v>
      </c>
      <c r="CP751" s="132" t="str">
        <f>TabelladatiSinottico[[#This Row],[Serial_Number]]</f>
        <v>BHE.101</v>
      </c>
      <c r="CQ751" s="133" t="str">
        <f>TabelladatiSinottico[[#This Row],[Customer]]</f>
        <v>PASOTTI STAMPI di Pasotti Virgilio &amp; C. S.n.c.</v>
      </c>
      <c r="CR751" s="54">
        <f t="shared" si="223"/>
        <v>750</v>
      </c>
      <c r="CS751" s="64" t="s">
        <v>108</v>
      </c>
    </row>
    <row r="752" spans="1:97" ht="14.25" customHeight="1" x14ac:dyDescent="0.25">
      <c r="A752" s="116" t="s">
        <v>2667</v>
      </c>
      <c r="B752" s="117" t="s">
        <v>1829</v>
      </c>
      <c r="C752" s="50" t="s">
        <v>659</v>
      </c>
      <c r="D752" s="50" t="s">
        <v>2674</v>
      </c>
      <c r="E752" s="12">
        <v>2016</v>
      </c>
      <c r="F752" s="12" t="s">
        <v>653</v>
      </c>
      <c r="G752" s="112" t="s">
        <v>108</v>
      </c>
      <c r="H752" s="112" t="s">
        <v>108</v>
      </c>
      <c r="I752" s="112" t="s">
        <v>108</v>
      </c>
      <c r="J752" s="112" t="s">
        <v>108</v>
      </c>
      <c r="K752" s="127" t="s">
        <v>2424</v>
      </c>
      <c r="L752" s="112" t="s">
        <v>108</v>
      </c>
      <c r="M752" s="127" t="s">
        <v>2424</v>
      </c>
      <c r="N752" s="12" t="s">
        <v>107</v>
      </c>
      <c r="O752" s="12" t="s">
        <v>108</v>
      </c>
      <c r="P752" s="128" t="s">
        <v>2425</v>
      </c>
      <c r="Q752" s="118">
        <v>1709</v>
      </c>
      <c r="R752" s="118">
        <v>2200</v>
      </c>
      <c r="S752" s="118">
        <v>900</v>
      </c>
      <c r="T752" s="118" t="s">
        <v>108</v>
      </c>
      <c r="U752" s="12" t="s">
        <v>108</v>
      </c>
      <c r="V752" s="118" t="s">
        <v>108</v>
      </c>
      <c r="W752" s="12" t="s">
        <v>108</v>
      </c>
      <c r="X752" s="12" t="s">
        <v>110</v>
      </c>
      <c r="Y752" s="12" t="s">
        <v>110</v>
      </c>
      <c r="Z752" s="12" t="s">
        <v>110</v>
      </c>
      <c r="AA752" s="12" t="s">
        <v>110</v>
      </c>
      <c r="AB752" s="56" t="s">
        <v>110</v>
      </c>
      <c r="AC752" s="50" t="s">
        <v>111</v>
      </c>
      <c r="AD752" s="47" t="s">
        <v>108</v>
      </c>
      <c r="AE752" s="12" t="s">
        <v>108</v>
      </c>
      <c r="AF752" s="102" t="s">
        <v>108</v>
      </c>
      <c r="AG752" s="102" t="s">
        <v>108</v>
      </c>
      <c r="AH752" s="102" t="s">
        <v>108</v>
      </c>
      <c r="AI752" s="102" t="s">
        <v>108</v>
      </c>
      <c r="AJ752" s="102" t="s">
        <v>108</v>
      </c>
      <c r="AK752" s="93" t="s">
        <v>108</v>
      </c>
      <c r="AL752" s="12" t="s">
        <v>108</v>
      </c>
      <c r="AM752" s="12" t="s">
        <v>175</v>
      </c>
      <c r="AN752" s="14" t="s">
        <v>2425</v>
      </c>
      <c r="AO752" s="15" t="s">
        <v>175</v>
      </c>
      <c r="AQ752" s="54" t="s">
        <v>108</v>
      </c>
      <c r="AR752" s="50" t="str">
        <f t="shared" si="260"/>
        <v>BHE.102</v>
      </c>
      <c r="AS752" s="50" t="str">
        <f t="shared" si="261"/>
        <v>BHE_3A</v>
      </c>
      <c r="AT752" s="12" t="s">
        <v>110</v>
      </c>
      <c r="AU752" s="12" t="s">
        <v>110</v>
      </c>
      <c r="AV752" s="12" t="s">
        <v>110</v>
      </c>
      <c r="AW752" s="54" t="s">
        <v>108</v>
      </c>
      <c r="AX752" s="50" t="s">
        <v>108</v>
      </c>
      <c r="AY752" s="50" t="s">
        <v>110</v>
      </c>
      <c r="AZ752" s="54" t="s">
        <v>108</v>
      </c>
      <c r="BA752" s="12" t="s">
        <v>108</v>
      </c>
      <c r="BB752" s="12" t="s">
        <v>108</v>
      </c>
      <c r="BC752" s="12" t="str">
        <f t="shared" si="262"/>
        <v>M3A</v>
      </c>
      <c r="BD752" s="54" t="s">
        <v>108</v>
      </c>
      <c r="BE752" s="12" t="str">
        <f t="shared" si="263"/>
        <v>-</v>
      </c>
      <c r="BF752" s="12" t="str">
        <f t="shared" si="264"/>
        <v>-</v>
      </c>
      <c r="BG752" s="112" t="str">
        <f t="shared" ref="BG752:BG766" si="265">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2661</v>
      </c>
      <c r="CO752" s="64" t="str">
        <f>TabelladatiSinottico[[#This Row],[Model]]</f>
        <v>BHE</v>
      </c>
      <c r="CP752" s="132" t="str">
        <f>TabelladatiSinottico[[#This Row],[Serial_Number]]</f>
        <v>BHE.102</v>
      </c>
      <c r="CQ752" s="133" t="str">
        <f>TabelladatiSinottico[[#This Row],[Customer]]</f>
        <v>TEKSID BRASIL</v>
      </c>
      <c r="CR752" s="54">
        <f t="shared" si="223"/>
        <v>751</v>
      </c>
      <c r="CS752" s="64" t="s">
        <v>108</v>
      </c>
    </row>
    <row r="753" spans="1:97" ht="14.25" customHeight="1" x14ac:dyDescent="0.25">
      <c r="A753" s="116" t="s">
        <v>2667</v>
      </c>
      <c r="B753" s="117" t="s">
        <v>1021</v>
      </c>
      <c r="C753" s="50" t="s">
        <v>659</v>
      </c>
      <c r="D753" s="50" t="s">
        <v>2675</v>
      </c>
      <c r="E753" s="12">
        <v>2016</v>
      </c>
      <c r="F753" s="12" t="s">
        <v>653</v>
      </c>
      <c r="G753" s="112" t="s">
        <v>108</v>
      </c>
      <c r="H753" s="112" t="s">
        <v>108</v>
      </c>
      <c r="I753" s="112" t="s">
        <v>108</v>
      </c>
      <c r="J753" s="112" t="s">
        <v>108</v>
      </c>
      <c r="K753" s="127" t="s">
        <v>2424</v>
      </c>
      <c r="L753" s="112" t="s">
        <v>108</v>
      </c>
      <c r="M753" s="127" t="s">
        <v>2424</v>
      </c>
      <c r="N753" s="12" t="s">
        <v>107</v>
      </c>
      <c r="O753" s="12" t="s">
        <v>108</v>
      </c>
      <c r="P753" s="128" t="s">
        <v>2425</v>
      </c>
      <c r="Q753" s="118">
        <v>2209</v>
      </c>
      <c r="R753" s="118">
        <v>2200</v>
      </c>
      <c r="S753" s="118">
        <v>900</v>
      </c>
      <c r="T753" s="118" t="s">
        <v>108</v>
      </c>
      <c r="U753" s="12" t="s">
        <v>108</v>
      </c>
      <c r="V753" s="118" t="s">
        <v>108</v>
      </c>
      <c r="W753" s="12" t="s">
        <v>108</v>
      </c>
      <c r="X753" s="12" t="s">
        <v>110</v>
      </c>
      <c r="Y753" s="12" t="s">
        <v>110</v>
      </c>
      <c r="Z753" s="12" t="s">
        <v>110</v>
      </c>
      <c r="AA753" s="12" t="s">
        <v>110</v>
      </c>
      <c r="AB753" s="56" t="s">
        <v>110</v>
      </c>
      <c r="AC753" s="50" t="s">
        <v>111</v>
      </c>
      <c r="AD753" s="47" t="s">
        <v>108</v>
      </c>
      <c r="AE753" s="12" t="s">
        <v>108</v>
      </c>
      <c r="AF753" s="102" t="s">
        <v>108</v>
      </c>
      <c r="AG753" s="102" t="s">
        <v>108</v>
      </c>
      <c r="AH753" s="102" t="s">
        <v>108</v>
      </c>
      <c r="AI753" s="102" t="s">
        <v>108</v>
      </c>
      <c r="AJ753" s="102" t="s">
        <v>108</v>
      </c>
      <c r="AK753" s="93" t="s">
        <v>108</v>
      </c>
      <c r="AL753" s="12" t="s">
        <v>108</v>
      </c>
      <c r="AM753" s="12" t="s">
        <v>175</v>
      </c>
      <c r="AN753" s="14" t="s">
        <v>2425</v>
      </c>
      <c r="AO753" s="15" t="s">
        <v>175</v>
      </c>
      <c r="AQ753" s="54" t="s">
        <v>108</v>
      </c>
      <c r="AR753" s="50" t="str">
        <f t="shared" ref="AR753" si="266">A753&amp;"."&amp;B753</f>
        <v>BHE.103</v>
      </c>
      <c r="AS753" s="50" t="str">
        <f t="shared" ref="AS753" si="267">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8">F753</f>
        <v>M3A</v>
      </c>
      <c r="BD753" s="54" t="s">
        <v>108</v>
      </c>
      <c r="BE753" s="12" t="str">
        <f t="shared" ref="BE753" si="269">G753</f>
        <v>-</v>
      </c>
      <c r="BF753" s="12" t="str">
        <f t="shared" ref="BF753" si="270">I753</f>
        <v>-</v>
      </c>
      <c r="BG753" s="112" t="str">
        <f t="shared" si="265"/>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2661</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108</v>
      </c>
    </row>
    <row r="754" spans="1:97" ht="14.25" customHeight="1" x14ac:dyDescent="0.25">
      <c r="A754" s="116" t="s">
        <v>2667</v>
      </c>
      <c r="B754" s="117" t="s">
        <v>1025</v>
      </c>
      <c r="C754" s="50" t="s">
        <v>659</v>
      </c>
      <c r="D754" s="50" t="s">
        <v>2676</v>
      </c>
      <c r="E754" s="12">
        <v>2016</v>
      </c>
      <c r="F754" s="12" t="s">
        <v>653</v>
      </c>
      <c r="G754" s="112" t="s">
        <v>2677</v>
      </c>
      <c r="H754" s="112" t="s">
        <v>108</v>
      </c>
      <c r="I754" s="112" t="s">
        <v>224</v>
      </c>
      <c r="J754" s="112" t="s">
        <v>2670</v>
      </c>
      <c r="K754" s="127" t="s">
        <v>2424</v>
      </c>
      <c r="L754" s="112" t="s">
        <v>2671</v>
      </c>
      <c r="M754" s="127" t="s">
        <v>2424</v>
      </c>
      <c r="N754" s="12" t="s">
        <v>107</v>
      </c>
      <c r="O754" s="12" t="s">
        <v>108</v>
      </c>
      <c r="P754" s="128" t="s">
        <v>2425</v>
      </c>
      <c r="Q754" s="118">
        <v>3200</v>
      </c>
      <c r="R754" s="118">
        <v>2213</v>
      </c>
      <c r="S754" s="118">
        <v>1300</v>
      </c>
      <c r="T754" s="118">
        <v>24</v>
      </c>
      <c r="U754" s="12" t="s">
        <v>109</v>
      </c>
      <c r="V754" s="118" t="s">
        <v>108</v>
      </c>
      <c r="W754" s="12" t="s">
        <v>108</v>
      </c>
      <c r="X754" s="12" t="s">
        <v>110</v>
      </c>
      <c r="Y754" s="12" t="s">
        <v>110</v>
      </c>
      <c r="Z754" s="12" t="s">
        <v>110</v>
      </c>
      <c r="AA754" s="12" t="s">
        <v>110</v>
      </c>
      <c r="AB754" s="56" t="s">
        <v>110</v>
      </c>
      <c r="AC754" s="50" t="s">
        <v>368</v>
      </c>
      <c r="AD754" s="47" t="s">
        <v>108</v>
      </c>
      <c r="AE754" s="12" t="s">
        <v>108</v>
      </c>
      <c r="AF754" s="102" t="s">
        <v>108</v>
      </c>
      <c r="AG754" s="102" t="s">
        <v>108</v>
      </c>
      <c r="AH754" s="102" t="s">
        <v>108</v>
      </c>
      <c r="AI754" s="102" t="s">
        <v>108</v>
      </c>
      <c r="AJ754" s="102" t="s">
        <v>108</v>
      </c>
      <c r="AK754" s="93" t="s">
        <v>108</v>
      </c>
      <c r="AL754" s="12" t="s">
        <v>108</v>
      </c>
      <c r="AM754" s="12" t="s">
        <v>175</v>
      </c>
      <c r="AN754" s="14" t="s">
        <v>2425</v>
      </c>
      <c r="AO754" s="15" t="s">
        <v>175</v>
      </c>
      <c r="AQ754" s="54" t="s">
        <v>108</v>
      </c>
      <c r="AR754" s="50" t="str">
        <f t="shared" ref="AR754:AR755" si="271">A754&amp;"."&amp;B754</f>
        <v>BHE.104</v>
      </c>
      <c r="AS754" s="50" t="str">
        <f t="shared" ref="AS754:AS755" si="272">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3">F754</f>
        <v>M3A</v>
      </c>
      <c r="BD754" s="54" t="s">
        <v>108</v>
      </c>
      <c r="BE754" s="12" t="str">
        <f t="shared" ref="BE754:BE755" si="274">G754</f>
        <v>26 kw-15 krpm</v>
      </c>
      <c r="BF754" s="12" t="str">
        <f t="shared" ref="BF754:BF755" si="275">I754</f>
        <v>HSK-A 100</v>
      </c>
      <c r="BG754" s="112" t="str">
        <f t="shared" si="265"/>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2661</v>
      </c>
      <c r="CO754" s="132" t="s">
        <v>2678</v>
      </c>
      <c r="CP754" s="132" t="str">
        <f>TabelladatiSinottico[[#This Row],[Serial_Number]]</f>
        <v>BHE.104</v>
      </c>
      <c r="CQ754" s="133" t="str">
        <f>TabelladatiSinottico[[#This Row],[Customer]]</f>
        <v>TEKSID ALUMINIUM S.r.l.</v>
      </c>
      <c r="CR754" s="54">
        <f t="shared" si="223"/>
        <v>753</v>
      </c>
      <c r="CS754" s="64" t="s">
        <v>108</v>
      </c>
    </row>
    <row r="755" spans="1:97" ht="14.25" customHeight="1" x14ac:dyDescent="0.25">
      <c r="A755" s="124" t="s">
        <v>2667</v>
      </c>
      <c r="B755" s="126" t="s">
        <v>1029</v>
      </c>
      <c r="C755" s="113" t="s">
        <v>659</v>
      </c>
      <c r="D755" s="113" t="s">
        <v>2679</v>
      </c>
      <c r="E755" s="112" t="s">
        <v>108</v>
      </c>
      <c r="F755" s="112" t="s">
        <v>108</v>
      </c>
      <c r="G755" s="112" t="s">
        <v>108</v>
      </c>
      <c r="H755" s="112" t="s">
        <v>108</v>
      </c>
      <c r="I755" s="112" t="s">
        <v>108</v>
      </c>
      <c r="J755" s="112" t="s">
        <v>108</v>
      </c>
      <c r="K755" s="127" t="s">
        <v>2424</v>
      </c>
      <c r="L755" s="112" t="s">
        <v>108</v>
      </c>
      <c r="M755" s="127" t="s">
        <v>2424</v>
      </c>
      <c r="N755" s="12" t="s">
        <v>107</v>
      </c>
      <c r="O755" s="12" t="s">
        <v>108</v>
      </c>
      <c r="P755" s="128" t="s">
        <v>2425</v>
      </c>
      <c r="Q755" s="119">
        <v>2213</v>
      </c>
      <c r="R755" s="119">
        <v>3200</v>
      </c>
      <c r="S755" s="119">
        <v>1300</v>
      </c>
      <c r="T755" s="119" t="s">
        <v>108</v>
      </c>
      <c r="U755" s="112" t="s">
        <v>108</v>
      </c>
      <c r="V755" s="118" t="s">
        <v>108</v>
      </c>
      <c r="W755" s="112" t="s">
        <v>108</v>
      </c>
      <c r="X755" s="112" t="s">
        <v>110</v>
      </c>
      <c r="Y755" s="112" t="s">
        <v>110</v>
      </c>
      <c r="Z755" s="112" t="s">
        <v>110</v>
      </c>
      <c r="AA755" s="112" t="s">
        <v>110</v>
      </c>
      <c r="AB755" s="114" t="s">
        <v>110</v>
      </c>
      <c r="AC755" s="113" t="s">
        <v>111</v>
      </c>
      <c r="AD755" s="47" t="s">
        <v>108</v>
      </c>
      <c r="AE755" s="12" t="s">
        <v>108</v>
      </c>
      <c r="AF755" s="102" t="s">
        <v>108</v>
      </c>
      <c r="AG755" s="102" t="s">
        <v>108</v>
      </c>
      <c r="AH755" s="102" t="s">
        <v>108</v>
      </c>
      <c r="AI755" s="102" t="s">
        <v>108</v>
      </c>
      <c r="AJ755" s="102" t="s">
        <v>108</v>
      </c>
      <c r="AK755" s="93" t="s">
        <v>108</v>
      </c>
      <c r="AL755" s="12" t="s">
        <v>108</v>
      </c>
      <c r="AM755" s="12" t="s">
        <v>175</v>
      </c>
      <c r="AN755" s="14" t="s">
        <v>2425</v>
      </c>
      <c r="AO755" s="15" t="s">
        <v>175</v>
      </c>
      <c r="AQ755" s="54" t="s">
        <v>108</v>
      </c>
      <c r="AR755" s="50" t="str">
        <f t="shared" si="271"/>
        <v>BHE.105</v>
      </c>
      <c r="AS755" s="50" t="str">
        <f t="shared" si="272"/>
        <v>BHE_3A</v>
      </c>
      <c r="AT755" s="12" t="s">
        <v>110</v>
      </c>
      <c r="AU755" s="12" t="s">
        <v>110</v>
      </c>
      <c r="AV755" s="12" t="s">
        <v>110</v>
      </c>
      <c r="AW755" s="54" t="s">
        <v>108</v>
      </c>
      <c r="AX755" s="50" t="s">
        <v>108</v>
      </c>
      <c r="AY755" s="50" t="s">
        <v>110</v>
      </c>
      <c r="AZ755" s="54" t="s">
        <v>108</v>
      </c>
      <c r="BA755" s="12" t="s">
        <v>108</v>
      </c>
      <c r="BB755" s="12" t="s">
        <v>108</v>
      </c>
      <c r="BC755" s="12" t="str">
        <f t="shared" si="273"/>
        <v>-</v>
      </c>
      <c r="BD755" s="54" t="s">
        <v>108</v>
      </c>
      <c r="BE755" s="12" t="str">
        <f t="shared" si="274"/>
        <v>-</v>
      </c>
      <c r="BF755" s="12" t="str">
        <f t="shared" si="275"/>
        <v>-</v>
      </c>
      <c r="BG755" s="112" t="str">
        <f t="shared" si="265"/>
        <v>-_BHE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2661</v>
      </c>
      <c r="CO755" s="64" t="str">
        <f>TabelladatiSinottico[[#This Row],[Model]]</f>
        <v>BHE</v>
      </c>
      <c r="CP755" s="121" t="str">
        <f>TabelladatiSinottico[[#This Row],[Serial_Number]]</f>
        <v>BHE.105</v>
      </c>
      <c r="CQ755" s="123" t="str">
        <f>TabelladatiSinottico[[#This Row],[Customer]]</f>
        <v>BELTRONENSE</v>
      </c>
      <c r="CR755" s="54">
        <f t="shared" si="223"/>
        <v>754</v>
      </c>
      <c r="CS755" s="64" t="s">
        <v>108</v>
      </c>
    </row>
    <row r="756" spans="1:97" ht="14.25" customHeight="1" x14ac:dyDescent="0.25">
      <c r="A756" s="116" t="s">
        <v>2667</v>
      </c>
      <c r="B756" s="117" t="s">
        <v>1032</v>
      </c>
      <c r="C756" s="50" t="s">
        <v>659</v>
      </c>
      <c r="D756" s="50" t="s">
        <v>2680</v>
      </c>
      <c r="E756" s="12">
        <v>2016</v>
      </c>
      <c r="F756" s="12" t="s">
        <v>653</v>
      </c>
      <c r="G756" s="112" t="s">
        <v>108</v>
      </c>
      <c r="H756" s="112" t="s">
        <v>108</v>
      </c>
      <c r="I756" s="112" t="s">
        <v>108</v>
      </c>
      <c r="J756" s="112" t="s">
        <v>108</v>
      </c>
      <c r="K756" s="127" t="s">
        <v>2424</v>
      </c>
      <c r="L756" s="112" t="s">
        <v>108</v>
      </c>
      <c r="M756" s="127" t="s">
        <v>2424</v>
      </c>
      <c r="N756" s="12" t="s">
        <v>107</v>
      </c>
      <c r="O756" s="12" t="s">
        <v>108</v>
      </c>
      <c r="P756" s="128" t="s">
        <v>2425</v>
      </c>
      <c r="Q756" s="118">
        <v>3200</v>
      </c>
      <c r="R756" s="118">
        <v>2200</v>
      </c>
      <c r="S756" s="118">
        <v>900</v>
      </c>
      <c r="T756" s="118" t="s">
        <v>108</v>
      </c>
      <c r="U756" s="12" t="s">
        <v>108</v>
      </c>
      <c r="V756" s="118" t="s">
        <v>108</v>
      </c>
      <c r="W756" s="12" t="s">
        <v>108</v>
      </c>
      <c r="X756" s="12" t="s">
        <v>110</v>
      </c>
      <c r="Y756" s="12" t="s">
        <v>110</v>
      </c>
      <c r="Z756" s="12" t="s">
        <v>110</v>
      </c>
      <c r="AA756" s="12" t="s">
        <v>110</v>
      </c>
      <c r="AB756" s="56" t="s">
        <v>110</v>
      </c>
      <c r="AC756" s="50" t="s">
        <v>111</v>
      </c>
      <c r="AD756" s="47" t="s">
        <v>108</v>
      </c>
      <c r="AE756" s="12" t="s">
        <v>108</v>
      </c>
      <c r="AF756" s="102" t="s">
        <v>108</v>
      </c>
      <c r="AG756" s="102" t="s">
        <v>108</v>
      </c>
      <c r="AH756" s="102" t="s">
        <v>108</v>
      </c>
      <c r="AI756" s="102" t="s">
        <v>108</v>
      </c>
      <c r="AJ756" s="102" t="s">
        <v>108</v>
      </c>
      <c r="AK756" s="93" t="s">
        <v>108</v>
      </c>
      <c r="AL756" s="12" t="s">
        <v>108</v>
      </c>
      <c r="AM756" s="12" t="s">
        <v>175</v>
      </c>
      <c r="AN756" s="14" t="s">
        <v>2425</v>
      </c>
      <c r="AO756" s="15" t="s">
        <v>175</v>
      </c>
      <c r="AQ756" s="54" t="s">
        <v>108</v>
      </c>
      <c r="AR756" s="50" t="str">
        <f t="shared" ref="AR756" si="276">A756&amp;"."&amp;B756</f>
        <v>BHE.106</v>
      </c>
      <c r="AS756" s="50" t="str">
        <f t="shared" ref="AS756" si="277">A756&amp;"_"&amp;C756</f>
        <v>BHE_3A</v>
      </c>
      <c r="AT756" s="12" t="s">
        <v>110</v>
      </c>
      <c r="AU756" s="12" t="s">
        <v>110</v>
      </c>
      <c r="AV756" s="12" t="s">
        <v>110</v>
      </c>
      <c r="AW756" s="54" t="s">
        <v>108</v>
      </c>
      <c r="AX756" s="50" t="s">
        <v>108</v>
      </c>
      <c r="AY756" s="50" t="s">
        <v>110</v>
      </c>
      <c r="AZ756" s="54" t="s">
        <v>108</v>
      </c>
      <c r="BA756" s="12" t="s">
        <v>108</v>
      </c>
      <c r="BB756" s="12" t="s">
        <v>108</v>
      </c>
      <c r="BC756" s="12" t="str">
        <f t="shared" ref="BC756" si="278">F756</f>
        <v>M3A</v>
      </c>
      <c r="BD756" s="54" t="s">
        <v>108</v>
      </c>
      <c r="BE756" s="12" t="str">
        <f t="shared" ref="BE756" si="279">G756</f>
        <v>-</v>
      </c>
      <c r="BF756" s="12" t="str">
        <f t="shared" ref="BF756" si="280">I756</f>
        <v>-</v>
      </c>
      <c r="BG756" s="112" t="str">
        <f t="shared" si="265"/>
        <v>M3A_BHE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2661</v>
      </c>
      <c r="CO756" s="64" t="str">
        <f>TabelladatiSinottico[[#This Row],[Model]]</f>
        <v>BHE</v>
      </c>
      <c r="CP756" s="132" t="str">
        <f>TabelladatiSinottico[[#This Row],[Serial_Number]]</f>
        <v>BHE.106</v>
      </c>
      <c r="CQ756" s="133" t="str">
        <f>TabelladatiSinottico[[#This Row],[Customer]]</f>
        <v>HONDA AUTOMOVEIS</v>
      </c>
      <c r="CR756" s="54">
        <f t="shared" si="223"/>
        <v>755</v>
      </c>
      <c r="CS756" s="64" t="s">
        <v>108</v>
      </c>
    </row>
    <row r="757" spans="1:97" ht="14.25" customHeight="1" x14ac:dyDescent="0.25">
      <c r="A757" s="116" t="s">
        <v>2667</v>
      </c>
      <c r="B757" s="117" t="s">
        <v>1038</v>
      </c>
      <c r="C757" s="50" t="s">
        <v>659</v>
      </c>
      <c r="D757" s="50" t="s">
        <v>2681</v>
      </c>
      <c r="E757" s="12">
        <v>2020</v>
      </c>
      <c r="F757" s="12" t="s">
        <v>653</v>
      </c>
      <c r="G757" s="112" t="s">
        <v>2682</v>
      </c>
      <c r="H757" s="112" t="s">
        <v>917</v>
      </c>
      <c r="I757" s="112" t="s">
        <v>655</v>
      </c>
      <c r="J757" s="12" t="s">
        <v>2683</v>
      </c>
      <c r="K757" s="127" t="s">
        <v>2424</v>
      </c>
      <c r="L757" s="12" t="s">
        <v>2684</v>
      </c>
      <c r="M757" s="127" t="s">
        <v>2424</v>
      </c>
      <c r="N757" s="12" t="s">
        <v>107</v>
      </c>
      <c r="O757" s="12" t="s">
        <v>108</v>
      </c>
      <c r="P757" s="128" t="s">
        <v>2425</v>
      </c>
      <c r="Q757" s="118">
        <v>3200</v>
      </c>
      <c r="R757" s="118">
        <v>1750</v>
      </c>
      <c r="S757" s="118">
        <v>900</v>
      </c>
      <c r="T757" s="118">
        <v>24</v>
      </c>
      <c r="U757" s="12" t="s">
        <v>109</v>
      </c>
      <c r="V757" s="118" t="s">
        <v>108</v>
      </c>
      <c r="W757" s="12" t="s">
        <v>108</v>
      </c>
      <c r="X757" s="12" t="s">
        <v>110</v>
      </c>
      <c r="Y757" s="12" t="s">
        <v>110</v>
      </c>
      <c r="Z757" s="12" t="s">
        <v>110</v>
      </c>
      <c r="AA757" s="12" t="s">
        <v>110</v>
      </c>
      <c r="AB757" s="56" t="s">
        <v>110</v>
      </c>
      <c r="AC757" s="50" t="s">
        <v>148</v>
      </c>
      <c r="AD757" s="47" t="s">
        <v>108</v>
      </c>
      <c r="AE757" s="12" t="s">
        <v>108</v>
      </c>
      <c r="AF757" s="102" t="s">
        <v>108</v>
      </c>
      <c r="AG757" s="102" t="s">
        <v>108</v>
      </c>
      <c r="AH757" s="102" t="s">
        <v>108</v>
      </c>
      <c r="AI757" s="102" t="s">
        <v>108</v>
      </c>
      <c r="AJ757" s="102" t="s">
        <v>108</v>
      </c>
      <c r="AK757" s="93" t="s">
        <v>108</v>
      </c>
      <c r="AL757" s="12" t="s">
        <v>108</v>
      </c>
      <c r="AM757" s="12" t="s">
        <v>175</v>
      </c>
      <c r="AN757" s="14" t="s">
        <v>2425</v>
      </c>
      <c r="AO757" s="15" t="s">
        <v>175</v>
      </c>
      <c r="AQ757" s="54" t="s">
        <v>108</v>
      </c>
      <c r="AR757" s="50" t="str">
        <f t="shared" ref="AR757" si="281">A757&amp;"."&amp;B757</f>
        <v>BHE.107</v>
      </c>
      <c r="AS757" s="50" t="str">
        <f t="shared" ref="AS757" si="282">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3">F757</f>
        <v>M3A</v>
      </c>
      <c r="BD757" s="54" t="s">
        <v>108</v>
      </c>
      <c r="BE757" s="12" t="str">
        <f t="shared" ref="BE757" si="284">G757</f>
        <v>36 kw-8 krpm</v>
      </c>
      <c r="BF757" s="12" t="str">
        <f t="shared" ref="BF757" si="285">I757</f>
        <v>ISO50</v>
      </c>
      <c r="BG757" s="112" t="str">
        <f t="shared" si="265"/>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2661</v>
      </c>
      <c r="CO757" s="132" t="s">
        <v>2685</v>
      </c>
      <c r="CP757" s="132" t="str">
        <f>TabelladatiSinottico[[#This Row],[Serial_Number]]</f>
        <v>BHE.107</v>
      </c>
      <c r="CQ757" s="133" t="str">
        <f>TabelladatiSinottico[[#This Row],[Customer]]</f>
        <v>NICHOLS TILLAGE TOOLS, INC.</v>
      </c>
      <c r="CR757" s="54">
        <f t="shared" si="223"/>
        <v>756</v>
      </c>
      <c r="CS757" s="64" t="s">
        <v>108</v>
      </c>
    </row>
    <row r="758" spans="1:97" ht="14.25" customHeight="1" x14ac:dyDescent="0.25">
      <c r="A758" s="116" t="s">
        <v>2667</v>
      </c>
      <c r="B758" s="117" t="s">
        <v>1043</v>
      </c>
      <c r="C758" s="50" t="s">
        <v>659</v>
      </c>
      <c r="D758" s="50" t="s">
        <v>2686</v>
      </c>
      <c r="E758" s="12">
        <v>2018</v>
      </c>
      <c r="F758" s="12" t="s">
        <v>653</v>
      </c>
      <c r="G758" s="112" t="s">
        <v>2687</v>
      </c>
      <c r="H758" s="112" t="s">
        <v>108</v>
      </c>
      <c r="I758" s="112" t="s">
        <v>108</v>
      </c>
      <c r="J758" s="112" t="s">
        <v>2670</v>
      </c>
      <c r="K758" s="127" t="s">
        <v>2424</v>
      </c>
      <c r="L758" s="112" t="s">
        <v>2671</v>
      </c>
      <c r="M758" s="127" t="s">
        <v>2424</v>
      </c>
      <c r="N758" s="12" t="s">
        <v>107</v>
      </c>
      <c r="O758" s="12" t="s">
        <v>108</v>
      </c>
      <c r="P758" s="128" t="s">
        <v>2425</v>
      </c>
      <c r="Q758" s="118">
        <v>3200</v>
      </c>
      <c r="R758" s="118">
        <v>2200</v>
      </c>
      <c r="S758" s="118">
        <v>1100</v>
      </c>
      <c r="T758" s="118">
        <v>40</v>
      </c>
      <c r="U758" s="12" t="s">
        <v>108</v>
      </c>
      <c r="V758" s="118" t="s">
        <v>108</v>
      </c>
      <c r="W758" s="12" t="s">
        <v>108</v>
      </c>
      <c r="X758" s="12" t="s">
        <v>110</v>
      </c>
      <c r="Y758" s="12" t="s">
        <v>110</v>
      </c>
      <c r="Z758" s="12" t="s">
        <v>110</v>
      </c>
      <c r="AA758" s="12" t="s">
        <v>110</v>
      </c>
      <c r="AB758" s="56" t="s">
        <v>110</v>
      </c>
      <c r="AC758" s="50" t="s">
        <v>368</v>
      </c>
      <c r="AD758" s="47" t="s">
        <v>108</v>
      </c>
      <c r="AE758" s="12" t="s">
        <v>108</v>
      </c>
      <c r="AF758" s="102" t="s">
        <v>108</v>
      </c>
      <c r="AG758" s="102" t="s">
        <v>108</v>
      </c>
      <c r="AH758" s="102" t="s">
        <v>108</v>
      </c>
      <c r="AI758" s="102" t="s">
        <v>108</v>
      </c>
      <c r="AJ758" s="102" t="s">
        <v>108</v>
      </c>
      <c r="AK758" s="93" t="s">
        <v>108</v>
      </c>
      <c r="AL758" s="12" t="s">
        <v>108</v>
      </c>
      <c r="AM758" s="12" t="s">
        <v>175</v>
      </c>
      <c r="AN758" s="14" t="s">
        <v>2425</v>
      </c>
      <c r="AO758" s="15" t="s">
        <v>175</v>
      </c>
      <c r="AQ758" s="54" t="s">
        <v>108</v>
      </c>
      <c r="AR758" s="50" t="str">
        <f t="shared" ref="AR758" si="286">A758&amp;"."&amp;B758</f>
        <v>BHE.108</v>
      </c>
      <c r="AS758" s="50" t="str">
        <f t="shared" ref="AS758" si="287">A758&amp;"_"&amp;C758</f>
        <v>BHE_3A</v>
      </c>
      <c r="AT758" s="12" t="s">
        <v>110</v>
      </c>
      <c r="AU758" s="12" t="s">
        <v>110</v>
      </c>
      <c r="AV758" s="12" t="s">
        <v>110</v>
      </c>
      <c r="AW758" s="54" t="s">
        <v>108</v>
      </c>
      <c r="AX758" s="50" t="s">
        <v>155</v>
      </c>
      <c r="AY758" s="50" t="s">
        <v>110</v>
      </c>
      <c r="AZ758" s="54" t="s">
        <v>108</v>
      </c>
      <c r="BA758" s="12" t="s">
        <v>108</v>
      </c>
      <c r="BB758" s="12" t="s">
        <v>108</v>
      </c>
      <c r="BC758" s="12" t="str">
        <f t="shared" ref="BC758" si="288">F758</f>
        <v>M3A</v>
      </c>
      <c r="BD758" s="54" t="s">
        <v>108</v>
      </c>
      <c r="BE758" s="12" t="str">
        <f t="shared" ref="BE758" si="289">G758</f>
        <v>?? Kw-4 krpm VH-2.5</v>
      </c>
      <c r="BF758" s="12" t="str">
        <f t="shared" ref="BF758" si="290">I758</f>
        <v>-</v>
      </c>
      <c r="BG758" s="112" t="str">
        <f t="shared" si="265"/>
        <v>M3A_BHE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2661</v>
      </c>
      <c r="CO758" s="132" t="s">
        <v>2688</v>
      </c>
      <c r="CP758" s="132" t="str">
        <f>TabelladatiSinottico[[#This Row],[Serial_Number]]</f>
        <v>BHE.108</v>
      </c>
      <c r="CQ758" s="133" t="str">
        <f>TabelladatiSinottico[[#This Row],[Customer]]</f>
        <v>CAPECCI&amp; C. di Capecci Enzo S.a.s</v>
      </c>
      <c r="CR758" s="54">
        <f t="shared" si="223"/>
        <v>757</v>
      </c>
      <c r="CS758" s="64" t="s">
        <v>108</v>
      </c>
    </row>
    <row r="759" spans="1:97" ht="14.25" customHeight="1" x14ac:dyDescent="0.25">
      <c r="A759" s="116" t="s">
        <v>2667</v>
      </c>
      <c r="B759" s="117" t="s">
        <v>1047</v>
      </c>
      <c r="C759" s="50" t="s">
        <v>659</v>
      </c>
      <c r="D759" s="50" t="s">
        <v>2689</v>
      </c>
      <c r="E759" s="12">
        <v>2018</v>
      </c>
      <c r="F759" s="12" t="s">
        <v>653</v>
      </c>
      <c r="G759" s="112" t="s">
        <v>2669</v>
      </c>
      <c r="H759" s="112" t="s">
        <v>917</v>
      </c>
      <c r="I759" s="112" t="s">
        <v>655</v>
      </c>
      <c r="J759" s="112" t="s">
        <v>2670</v>
      </c>
      <c r="K759" s="127" t="s">
        <v>2424</v>
      </c>
      <c r="L759" s="112" t="s">
        <v>108</v>
      </c>
      <c r="M759" s="127" t="s">
        <v>2424</v>
      </c>
      <c r="N759" s="12" t="s">
        <v>107</v>
      </c>
      <c r="O759" s="12" t="s">
        <v>108</v>
      </c>
      <c r="P759" s="128" t="s">
        <v>2425</v>
      </c>
      <c r="Q759" s="118">
        <v>2200</v>
      </c>
      <c r="R759" s="118">
        <v>1700</v>
      </c>
      <c r="S759" s="118">
        <v>900</v>
      </c>
      <c r="T759" s="118">
        <v>24</v>
      </c>
      <c r="U759" s="12" t="s">
        <v>109</v>
      </c>
      <c r="V759" s="118" t="s">
        <v>108</v>
      </c>
      <c r="W759" s="12" t="s">
        <v>109</v>
      </c>
      <c r="X759" s="12" t="s">
        <v>110</v>
      </c>
      <c r="Y759" s="12" t="s">
        <v>110</v>
      </c>
      <c r="Z759" s="12" t="s">
        <v>110</v>
      </c>
      <c r="AA759" s="12" t="s">
        <v>110</v>
      </c>
      <c r="AB759" s="56" t="s">
        <v>110</v>
      </c>
      <c r="AC759" s="50" t="s">
        <v>368</v>
      </c>
      <c r="AD759" s="47" t="s">
        <v>108</v>
      </c>
      <c r="AE759" s="12" t="s">
        <v>108</v>
      </c>
      <c r="AF759" s="102" t="s">
        <v>108</v>
      </c>
      <c r="AG759" s="102" t="s">
        <v>108</v>
      </c>
      <c r="AH759" s="102" t="s">
        <v>108</v>
      </c>
      <c r="AI759" s="102" t="s">
        <v>108</v>
      </c>
      <c r="AJ759" s="102" t="s">
        <v>108</v>
      </c>
      <c r="AK759" s="93" t="s">
        <v>108</v>
      </c>
      <c r="AL759" s="12" t="s">
        <v>108</v>
      </c>
      <c r="AM759" s="12" t="s">
        <v>175</v>
      </c>
      <c r="AN759" s="14" t="s">
        <v>2425</v>
      </c>
      <c r="AO759" s="15" t="s">
        <v>175</v>
      </c>
      <c r="AQ759" s="54" t="s">
        <v>108</v>
      </c>
      <c r="AR759" s="50" t="str">
        <f t="shared" ref="AR759:AR769" si="291">A759&amp;"."&amp;B759</f>
        <v>BHE.109</v>
      </c>
      <c r="AS759" s="50" t="str">
        <f t="shared" ref="AS759:AS769" si="292">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3">F759</f>
        <v>M3A</v>
      </c>
      <c r="BD759" s="54" t="s">
        <v>108</v>
      </c>
      <c r="BE759" s="12" t="str">
        <f t="shared" ref="BE759:BE769" si="294">G759</f>
        <v>25 kw-6 krpm</v>
      </c>
      <c r="BF759" s="12" t="str">
        <f t="shared" ref="BF759:BF769" si="295">I759</f>
        <v>ISO50</v>
      </c>
      <c r="BG759" s="112" t="str">
        <f t="shared" si="265"/>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2661</v>
      </c>
      <c r="CO759" s="132" t="s">
        <v>2690</v>
      </c>
      <c r="CP759" s="132" t="str">
        <f>TabelladatiSinottico[[#This Row],[Serial_Number]]</f>
        <v>BHE.109</v>
      </c>
      <c r="CQ759" s="133" t="str">
        <f>TabelladatiSinottico[[#This Row],[Customer]]</f>
        <v>MECCANICA PADANA S.R.L.</v>
      </c>
      <c r="CR759" s="54">
        <f t="shared" si="223"/>
        <v>758</v>
      </c>
      <c r="CS759" s="64" t="s">
        <v>108</v>
      </c>
    </row>
    <row r="760" spans="1:97" ht="14.25" customHeight="1" x14ac:dyDescent="0.25">
      <c r="A760" s="116" t="s">
        <v>2667</v>
      </c>
      <c r="B760" s="117" t="s">
        <v>1051</v>
      </c>
      <c r="C760" s="50" t="s">
        <v>2387</v>
      </c>
      <c r="D760" s="50" t="s">
        <v>2691</v>
      </c>
      <c r="E760" s="12">
        <v>2018</v>
      </c>
      <c r="F760" s="12" t="s">
        <v>1189</v>
      </c>
      <c r="G760" s="112" t="s">
        <v>108</v>
      </c>
      <c r="H760" s="112" t="s">
        <v>108</v>
      </c>
      <c r="I760" s="112" t="s">
        <v>108</v>
      </c>
      <c r="J760" s="112" t="s">
        <v>2692</v>
      </c>
      <c r="K760" s="127" t="s">
        <v>2424</v>
      </c>
      <c r="L760" s="112" t="s">
        <v>2671</v>
      </c>
      <c r="M760" s="127" t="s">
        <v>2424</v>
      </c>
      <c r="N760" s="12" t="s">
        <v>107</v>
      </c>
      <c r="O760" s="12" t="s">
        <v>108</v>
      </c>
      <c r="P760" s="128" t="s">
        <v>2425</v>
      </c>
      <c r="Q760" s="118">
        <v>3200</v>
      </c>
      <c r="R760" s="118">
        <v>2600</v>
      </c>
      <c r="S760" s="118">
        <v>690</v>
      </c>
      <c r="T760" s="118" t="s">
        <v>108</v>
      </c>
      <c r="U760" s="12" t="s">
        <v>108</v>
      </c>
      <c r="V760" s="118" t="s">
        <v>108</v>
      </c>
      <c r="W760" s="12" t="s">
        <v>108</v>
      </c>
      <c r="X760" s="12" t="s">
        <v>110</v>
      </c>
      <c r="Y760" s="12" t="s">
        <v>110</v>
      </c>
      <c r="Z760" s="12" t="s">
        <v>110</v>
      </c>
      <c r="AA760" s="12" t="s">
        <v>110</v>
      </c>
      <c r="AB760" s="56" t="s">
        <v>110</v>
      </c>
      <c r="AC760" s="50" t="s">
        <v>148</v>
      </c>
      <c r="AD760" s="47" t="s">
        <v>108</v>
      </c>
      <c r="AE760" s="12" t="s">
        <v>108</v>
      </c>
      <c r="AF760" s="102" t="s">
        <v>108</v>
      </c>
      <c r="AG760" s="102" t="s">
        <v>108</v>
      </c>
      <c r="AH760" s="102" t="s">
        <v>108</v>
      </c>
      <c r="AI760" s="102" t="s">
        <v>108</v>
      </c>
      <c r="AJ760" s="102" t="s">
        <v>108</v>
      </c>
      <c r="AK760" s="93" t="s">
        <v>108</v>
      </c>
      <c r="AL760" s="12" t="s">
        <v>108</v>
      </c>
      <c r="AM760" s="12" t="s">
        <v>175</v>
      </c>
      <c r="AN760" s="14" t="s">
        <v>2425</v>
      </c>
      <c r="AO760" s="15" t="s">
        <v>175</v>
      </c>
      <c r="AQ760" s="54" t="s">
        <v>108</v>
      </c>
      <c r="AR760" s="50" t="str">
        <f t="shared" si="291"/>
        <v>BHE.110</v>
      </c>
      <c r="AS760" s="50" t="str">
        <f t="shared" si="292"/>
        <v>BHE_5A</v>
      </c>
      <c r="AT760" s="12" t="s">
        <v>110</v>
      </c>
      <c r="AU760" s="12" t="s">
        <v>110</v>
      </c>
      <c r="AV760" s="12" t="s">
        <v>110</v>
      </c>
      <c r="AW760" s="54" t="s">
        <v>108</v>
      </c>
      <c r="AX760" s="50" t="s">
        <v>108</v>
      </c>
      <c r="AY760" s="50" t="s">
        <v>110</v>
      </c>
      <c r="AZ760" s="54" t="s">
        <v>108</v>
      </c>
      <c r="BA760" s="12" t="s">
        <v>108</v>
      </c>
      <c r="BB760" s="12" t="s">
        <v>108</v>
      </c>
      <c r="BC760" s="12" t="str">
        <f t="shared" si="293"/>
        <v>VGCI</v>
      </c>
      <c r="BD760" s="54" t="s">
        <v>108</v>
      </c>
      <c r="BE760" s="12" t="str">
        <f t="shared" si="294"/>
        <v>-</v>
      </c>
      <c r="BF760" s="12" t="str">
        <f t="shared" si="295"/>
        <v>-</v>
      </c>
      <c r="BG760" s="112" t="s">
        <v>1196</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2661</v>
      </c>
      <c r="CO760" s="132" t="s">
        <v>2693</v>
      </c>
      <c r="CP760" s="132" t="str">
        <f>TabelladatiSinottico[[#This Row],[Serial_Number]]</f>
        <v>BHE.110</v>
      </c>
      <c r="CQ760" s="133" t="str">
        <f>TabelladatiSinottico[[#This Row],[Customer]]</f>
        <v>FORD TOOL &amp; DIE</v>
      </c>
      <c r="CR760" s="54">
        <f t="shared" si="223"/>
        <v>759</v>
      </c>
      <c r="CS760" s="64" t="s">
        <v>108</v>
      </c>
    </row>
    <row r="761" spans="1:97" ht="14.25" customHeight="1" x14ac:dyDescent="0.25">
      <c r="A761" s="116" t="s">
        <v>2667</v>
      </c>
      <c r="B761" s="117" t="s">
        <v>1056</v>
      </c>
      <c r="C761" s="50" t="s">
        <v>2387</v>
      </c>
      <c r="D761" s="50" t="s">
        <v>2691</v>
      </c>
      <c r="E761" s="12">
        <v>2018</v>
      </c>
      <c r="F761" s="12" t="s">
        <v>1189</v>
      </c>
      <c r="G761" s="112" t="s">
        <v>108</v>
      </c>
      <c r="H761" s="112" t="s">
        <v>108</v>
      </c>
      <c r="I761" s="112" t="s">
        <v>108</v>
      </c>
      <c r="J761" s="112" t="s">
        <v>2692</v>
      </c>
      <c r="K761" s="127" t="s">
        <v>2424</v>
      </c>
      <c r="L761" s="112" t="s">
        <v>2671</v>
      </c>
      <c r="M761" s="127" t="s">
        <v>2424</v>
      </c>
      <c r="N761" s="12" t="s">
        <v>107</v>
      </c>
      <c r="O761" s="12" t="s">
        <v>108</v>
      </c>
      <c r="P761" s="128" t="s">
        <v>2425</v>
      </c>
      <c r="Q761" s="118">
        <v>3200</v>
      </c>
      <c r="R761" s="118">
        <v>2600</v>
      </c>
      <c r="S761" s="118">
        <v>690</v>
      </c>
      <c r="T761" s="118" t="s">
        <v>108</v>
      </c>
      <c r="U761" s="12" t="s">
        <v>108</v>
      </c>
      <c r="V761" s="118" t="s">
        <v>108</v>
      </c>
      <c r="W761" s="12" t="s">
        <v>108</v>
      </c>
      <c r="X761" s="12" t="s">
        <v>110</v>
      </c>
      <c r="Y761" s="12" t="s">
        <v>110</v>
      </c>
      <c r="Z761" s="12" t="s">
        <v>110</v>
      </c>
      <c r="AA761" s="12" t="s">
        <v>110</v>
      </c>
      <c r="AB761" s="56" t="s">
        <v>110</v>
      </c>
      <c r="AC761" s="50" t="s">
        <v>148</v>
      </c>
      <c r="AD761" s="47" t="s">
        <v>108</v>
      </c>
      <c r="AE761" s="12" t="s">
        <v>108</v>
      </c>
      <c r="AF761" s="102" t="s">
        <v>108</v>
      </c>
      <c r="AG761" s="102" t="s">
        <v>108</v>
      </c>
      <c r="AH761" s="102" t="s">
        <v>108</v>
      </c>
      <c r="AI761" s="102" t="s">
        <v>108</v>
      </c>
      <c r="AJ761" s="102" t="s">
        <v>108</v>
      </c>
      <c r="AK761" s="93" t="s">
        <v>108</v>
      </c>
      <c r="AL761" s="12" t="s">
        <v>108</v>
      </c>
      <c r="AM761" s="12" t="s">
        <v>175</v>
      </c>
      <c r="AN761" s="14" t="s">
        <v>2425</v>
      </c>
      <c r="AO761" s="15" t="s">
        <v>175</v>
      </c>
      <c r="AQ761" s="54" t="s">
        <v>108</v>
      </c>
      <c r="AR761" s="50" t="str">
        <f t="shared" ref="AR761" si="296">A761&amp;"."&amp;B761</f>
        <v>BHE.111</v>
      </c>
      <c r="AS761" s="50" t="str">
        <f t="shared" ref="AS761" si="297">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8">F761</f>
        <v>VGCI</v>
      </c>
      <c r="BD761" s="54" t="s">
        <v>108</v>
      </c>
      <c r="BE761" s="12" t="str">
        <f t="shared" ref="BE761" si="299">G761</f>
        <v>-</v>
      </c>
      <c r="BF761" s="12" t="str">
        <f t="shared" ref="BF761" si="300">I761</f>
        <v>-</v>
      </c>
      <c r="BG761" s="112" t="s">
        <v>1196</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2661</v>
      </c>
      <c r="CO761" s="132" t="s">
        <v>2693</v>
      </c>
      <c r="CP761" s="132" t="str">
        <f>TabelladatiSinottico[[#This Row],[Serial_Number]]</f>
        <v>BHE.111</v>
      </c>
      <c r="CQ761" s="133" t="str">
        <f>TabelladatiSinottico[[#This Row],[Customer]]</f>
        <v>FORD TOOL &amp; DIE</v>
      </c>
      <c r="CR761" s="54">
        <f t="shared" si="223"/>
        <v>760</v>
      </c>
      <c r="CS761" s="64" t="s">
        <v>108</v>
      </c>
    </row>
    <row r="762" spans="1:97" ht="14.25" customHeight="1" x14ac:dyDescent="0.25">
      <c r="A762" s="116" t="s">
        <v>2667</v>
      </c>
      <c r="B762" s="117" t="s">
        <v>1057</v>
      </c>
      <c r="C762" s="50" t="s">
        <v>659</v>
      </c>
      <c r="D762" s="50" t="s">
        <v>2694</v>
      </c>
      <c r="E762" s="12">
        <v>2019</v>
      </c>
      <c r="F762" s="12" t="s">
        <v>653</v>
      </c>
      <c r="G762" s="112" t="s">
        <v>2669</v>
      </c>
      <c r="H762" s="112" t="s">
        <v>917</v>
      </c>
      <c r="I762" s="112" t="s">
        <v>655</v>
      </c>
      <c r="J762" s="112" t="s">
        <v>2692</v>
      </c>
      <c r="K762" s="127" t="s">
        <v>2424</v>
      </c>
      <c r="L762" s="112" t="s">
        <v>2671</v>
      </c>
      <c r="M762" s="127" t="s">
        <v>2424</v>
      </c>
      <c r="N762" s="12" t="s">
        <v>107</v>
      </c>
      <c r="O762" s="12" t="s">
        <v>108</v>
      </c>
      <c r="P762" s="128" t="s">
        <v>2425</v>
      </c>
      <c r="Q762" s="118">
        <v>3200</v>
      </c>
      <c r="R762" s="118">
        <v>2200</v>
      </c>
      <c r="S762" s="118">
        <v>1300</v>
      </c>
      <c r="T762" s="118">
        <v>60</v>
      </c>
      <c r="U762" s="12" t="s">
        <v>109</v>
      </c>
      <c r="V762" s="118" t="s">
        <v>108</v>
      </c>
      <c r="W762" s="12" t="s">
        <v>109</v>
      </c>
      <c r="X762" s="12" t="s">
        <v>110</v>
      </c>
      <c r="Y762" s="12" t="s">
        <v>110</v>
      </c>
      <c r="Z762" s="12" t="s">
        <v>110</v>
      </c>
      <c r="AA762" s="12" t="s">
        <v>110</v>
      </c>
      <c r="AB762" s="56" t="s">
        <v>110</v>
      </c>
      <c r="AC762" s="50" t="s">
        <v>368</v>
      </c>
      <c r="AD762" s="47" t="s">
        <v>108</v>
      </c>
      <c r="AE762" s="12" t="s">
        <v>108</v>
      </c>
      <c r="AF762" s="102" t="s">
        <v>108</v>
      </c>
      <c r="AG762" s="102" t="s">
        <v>108</v>
      </c>
      <c r="AH762" s="102" t="s">
        <v>108</v>
      </c>
      <c r="AI762" s="102" t="s">
        <v>108</v>
      </c>
      <c r="AJ762" s="102" t="s">
        <v>108</v>
      </c>
      <c r="AK762" s="93" t="s">
        <v>108</v>
      </c>
      <c r="AL762" s="12" t="s">
        <v>108</v>
      </c>
      <c r="AM762" s="12" t="s">
        <v>175</v>
      </c>
      <c r="AN762" s="14" t="s">
        <v>2425</v>
      </c>
      <c r="AO762" s="15" t="s">
        <v>175</v>
      </c>
      <c r="AQ762" s="54" t="s">
        <v>108</v>
      </c>
      <c r="AR762" s="50" t="str">
        <f t="shared" si="291"/>
        <v>BHE.112</v>
      </c>
      <c r="AS762" s="50" t="str">
        <f t="shared" si="292"/>
        <v>BHE_3A</v>
      </c>
      <c r="AT762" s="12" t="s">
        <v>110</v>
      </c>
      <c r="AU762" s="12" t="s">
        <v>110</v>
      </c>
      <c r="AV762" s="12" t="s">
        <v>110</v>
      </c>
      <c r="AW762" s="54" t="s">
        <v>108</v>
      </c>
      <c r="AX762" s="50" t="s">
        <v>155</v>
      </c>
      <c r="AY762" s="50" t="s">
        <v>110</v>
      </c>
      <c r="AZ762" s="54" t="s">
        <v>108</v>
      </c>
      <c r="BA762" s="12" t="s">
        <v>108</v>
      </c>
      <c r="BB762" s="12" t="s">
        <v>108</v>
      </c>
      <c r="BC762" s="12" t="str">
        <f t="shared" si="293"/>
        <v>M3A</v>
      </c>
      <c r="BD762" s="54" t="s">
        <v>108</v>
      </c>
      <c r="BE762" s="12" t="str">
        <f t="shared" si="294"/>
        <v>25 kw-6 krpm</v>
      </c>
      <c r="BF762" s="12" t="str">
        <f t="shared" si="295"/>
        <v>ISO50</v>
      </c>
      <c r="BG762" s="112" t="str">
        <f t="shared" si="265"/>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2661</v>
      </c>
      <c r="CO762" s="132" t="s">
        <v>2695</v>
      </c>
      <c r="CP762" s="132" t="str">
        <f>TabelladatiSinottico[[#This Row],[Serial_Number]]</f>
        <v>BHE.112</v>
      </c>
      <c r="CQ762" s="133" t="str">
        <f>TabelladatiSinottico[[#This Row],[Customer]]</f>
        <v>DRILL &amp; MILL S.R.L.</v>
      </c>
      <c r="CR762" s="54">
        <f t="shared" si="223"/>
        <v>761</v>
      </c>
      <c r="CS762" s="64" t="s">
        <v>108</v>
      </c>
    </row>
    <row r="763" spans="1:97" ht="14.25" customHeight="1" x14ac:dyDescent="0.25">
      <c r="A763" s="116" t="s">
        <v>2667</v>
      </c>
      <c r="B763" s="117" t="s">
        <v>1058</v>
      </c>
      <c r="C763" s="50" t="s">
        <v>659</v>
      </c>
      <c r="D763" s="50" t="s">
        <v>2696</v>
      </c>
      <c r="E763" s="12">
        <v>2022</v>
      </c>
      <c r="F763" s="12" t="s">
        <v>653</v>
      </c>
      <c r="G763" s="112" t="s">
        <v>108</v>
      </c>
      <c r="H763" s="112" t="s">
        <v>108</v>
      </c>
      <c r="I763" s="112" t="s">
        <v>108</v>
      </c>
      <c r="J763" s="112" t="s">
        <v>108</v>
      </c>
      <c r="K763" s="127" t="s">
        <v>2424</v>
      </c>
      <c r="L763" s="112" t="s">
        <v>108</v>
      </c>
      <c r="M763" s="127" t="s">
        <v>2424</v>
      </c>
      <c r="N763" s="12" t="s">
        <v>107</v>
      </c>
      <c r="O763" s="12" t="s">
        <v>108</v>
      </c>
      <c r="P763" s="128" t="s">
        <v>2425</v>
      </c>
      <c r="Q763" s="118">
        <v>2200</v>
      </c>
      <c r="R763" s="118">
        <v>1700</v>
      </c>
      <c r="S763" s="118">
        <v>700</v>
      </c>
      <c r="T763" s="118" t="s">
        <v>108</v>
      </c>
      <c r="U763" s="12" t="s">
        <v>108</v>
      </c>
      <c r="V763" s="118" t="s">
        <v>108</v>
      </c>
      <c r="W763" s="12" t="s">
        <v>108</v>
      </c>
      <c r="X763" s="12" t="s">
        <v>110</v>
      </c>
      <c r="Y763" s="12" t="s">
        <v>110</v>
      </c>
      <c r="Z763" s="12" t="s">
        <v>110</v>
      </c>
      <c r="AA763" s="12" t="s">
        <v>110</v>
      </c>
      <c r="AB763" s="56" t="s">
        <v>110</v>
      </c>
      <c r="AC763" s="50" t="s">
        <v>111</v>
      </c>
      <c r="AD763" s="47" t="s">
        <v>108</v>
      </c>
      <c r="AE763" s="12" t="s">
        <v>108</v>
      </c>
      <c r="AF763" s="102" t="s">
        <v>108</v>
      </c>
      <c r="AG763" s="102" t="s">
        <v>108</v>
      </c>
      <c r="AH763" s="102" t="s">
        <v>108</v>
      </c>
      <c r="AI763" s="102" t="s">
        <v>108</v>
      </c>
      <c r="AJ763" s="102" t="s">
        <v>108</v>
      </c>
      <c r="AK763" s="93" t="s">
        <v>108</v>
      </c>
      <c r="AL763" s="12" t="s">
        <v>108</v>
      </c>
      <c r="AM763" s="12" t="s">
        <v>175</v>
      </c>
      <c r="AN763" s="14" t="s">
        <v>2425</v>
      </c>
      <c r="AO763" s="15" t="s">
        <v>175</v>
      </c>
      <c r="AQ763" s="54" t="s">
        <v>108</v>
      </c>
      <c r="AR763" s="50" t="str">
        <f t="shared" si="291"/>
        <v>BHE.113</v>
      </c>
      <c r="AS763" s="50" t="str">
        <f t="shared" si="292"/>
        <v>BHE_3A</v>
      </c>
      <c r="AT763" s="12" t="s">
        <v>110</v>
      </c>
      <c r="AU763" s="12" t="s">
        <v>110</v>
      </c>
      <c r="AV763" s="12" t="s">
        <v>110</v>
      </c>
      <c r="AW763" s="54" t="s">
        <v>108</v>
      </c>
      <c r="AX763" s="50" t="s">
        <v>108</v>
      </c>
      <c r="AY763" s="50" t="s">
        <v>110</v>
      </c>
      <c r="AZ763" s="54" t="s">
        <v>108</v>
      </c>
      <c r="BA763" s="12" t="s">
        <v>108</v>
      </c>
      <c r="BB763" s="12" t="s">
        <v>108</v>
      </c>
      <c r="BC763" s="12" t="str">
        <f t="shared" si="293"/>
        <v>M3A</v>
      </c>
      <c r="BD763" s="54" t="s">
        <v>108</v>
      </c>
      <c r="BE763" s="12" t="str">
        <f t="shared" si="294"/>
        <v>-</v>
      </c>
      <c r="BF763" s="12" t="str">
        <f t="shared" si="295"/>
        <v>-</v>
      </c>
      <c r="BG763" s="112" t="str">
        <f t="shared" si="265"/>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2661</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108</v>
      </c>
    </row>
    <row r="764" spans="1:97" ht="14.25" customHeight="1" x14ac:dyDescent="0.25">
      <c r="A764" s="116" t="s">
        <v>2667</v>
      </c>
      <c r="B764" s="117" t="s">
        <v>1065</v>
      </c>
      <c r="C764" s="50" t="s">
        <v>659</v>
      </c>
      <c r="D764" s="50" t="s">
        <v>2697</v>
      </c>
      <c r="E764" s="12">
        <v>2025</v>
      </c>
      <c r="F764" s="12" t="s">
        <v>653</v>
      </c>
      <c r="G764" s="112" t="s">
        <v>2669</v>
      </c>
      <c r="H764" s="112" t="s">
        <v>917</v>
      </c>
      <c r="I764" s="112" t="s">
        <v>655</v>
      </c>
      <c r="J764" s="112" t="s">
        <v>2692</v>
      </c>
      <c r="K764" s="127" t="s">
        <v>2424</v>
      </c>
      <c r="L764" s="112" t="s">
        <v>2671</v>
      </c>
      <c r="M764" s="127" t="s">
        <v>2424</v>
      </c>
      <c r="N764" s="12" t="s">
        <v>107</v>
      </c>
      <c r="O764" s="12" t="s">
        <v>108</v>
      </c>
      <c r="P764" s="128" t="s">
        <v>2425</v>
      </c>
      <c r="Q764" s="118">
        <v>2200</v>
      </c>
      <c r="R764" s="118">
        <v>1700</v>
      </c>
      <c r="S764" s="118">
        <v>700</v>
      </c>
      <c r="T764" s="118">
        <v>24</v>
      </c>
      <c r="U764" s="12" t="s">
        <v>109</v>
      </c>
      <c r="V764" s="118" t="s">
        <v>108</v>
      </c>
      <c r="W764" s="12" t="s">
        <v>108</v>
      </c>
      <c r="X764" s="12" t="s">
        <v>110</v>
      </c>
      <c r="Y764" s="12" t="s">
        <v>110</v>
      </c>
      <c r="Z764" s="12" t="s">
        <v>110</v>
      </c>
      <c r="AA764" s="12" t="s">
        <v>110</v>
      </c>
      <c r="AB764" s="56" t="s">
        <v>110</v>
      </c>
      <c r="AC764" s="50" t="s">
        <v>368</v>
      </c>
      <c r="AD764" s="47" t="s">
        <v>108</v>
      </c>
      <c r="AE764" s="12" t="s">
        <v>108</v>
      </c>
      <c r="AF764" s="102" t="s">
        <v>108</v>
      </c>
      <c r="AG764" s="102" t="s">
        <v>108</v>
      </c>
      <c r="AH764" s="102" t="s">
        <v>108</v>
      </c>
      <c r="AI764" s="102" t="s">
        <v>108</v>
      </c>
      <c r="AJ764" s="102" t="s">
        <v>108</v>
      </c>
      <c r="AK764" s="93" t="s">
        <v>108</v>
      </c>
      <c r="AL764" s="12" t="s">
        <v>108</v>
      </c>
      <c r="AM764" s="12" t="s">
        <v>175</v>
      </c>
      <c r="AN764" s="14" t="s">
        <v>2425</v>
      </c>
      <c r="AO764" s="15" t="s">
        <v>175</v>
      </c>
      <c r="AQ764" s="54" t="s">
        <v>108</v>
      </c>
      <c r="AR764" s="50" t="str">
        <f t="shared" si="291"/>
        <v>BHE.114</v>
      </c>
      <c r="AS764" s="50" t="str">
        <f t="shared" si="292"/>
        <v>BHE_3A</v>
      </c>
      <c r="AT764" s="12" t="s">
        <v>110</v>
      </c>
      <c r="AU764" s="12" t="s">
        <v>110</v>
      </c>
      <c r="AV764" s="12" t="s">
        <v>110</v>
      </c>
      <c r="AW764" s="54" t="s">
        <v>108</v>
      </c>
      <c r="AX764" s="50" t="s">
        <v>155</v>
      </c>
      <c r="AY764" s="50" t="s">
        <v>110</v>
      </c>
      <c r="AZ764" s="54" t="s">
        <v>108</v>
      </c>
      <c r="BA764" s="12" t="s">
        <v>108</v>
      </c>
      <c r="BB764" s="12" t="s">
        <v>108</v>
      </c>
      <c r="BC764" s="12" t="str">
        <f t="shared" si="293"/>
        <v>M3A</v>
      </c>
      <c r="BD764" s="54" t="s">
        <v>108</v>
      </c>
      <c r="BE764" s="12" t="str">
        <f t="shared" si="294"/>
        <v>25 kw-6 krpm</v>
      </c>
      <c r="BF764" s="12" t="str">
        <f t="shared" si="295"/>
        <v>ISO50</v>
      </c>
      <c r="BG764" s="112" t="str">
        <f t="shared" si="265"/>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2661</v>
      </c>
      <c r="CO764" s="132" t="s">
        <v>2690</v>
      </c>
      <c r="CP764" s="132" t="str">
        <f>TabelladatiSinottico[[#This Row],[Serial_Number]]</f>
        <v>BHE.114</v>
      </c>
      <c r="CQ764" s="133" t="str">
        <f>TabelladatiSinottico[[#This Row],[Customer]]</f>
        <v>C.S.M. MODELLERIA COSTRUZIONESTAMPI E MODELLI SRL</v>
      </c>
      <c r="CR764" s="54">
        <f t="shared" si="223"/>
        <v>763</v>
      </c>
      <c r="CS764" s="64" t="s">
        <v>108</v>
      </c>
    </row>
    <row r="765" spans="1:97" ht="14.25" customHeight="1" x14ac:dyDescent="0.25">
      <c r="A765" s="124" t="s">
        <v>2667</v>
      </c>
      <c r="B765" s="126" t="s">
        <v>1068</v>
      </c>
      <c r="C765" s="113" t="s">
        <v>659</v>
      </c>
      <c r="D765" s="113" t="s">
        <v>2698</v>
      </c>
      <c r="E765" s="112" t="s">
        <v>108</v>
      </c>
      <c r="F765" s="112" t="s">
        <v>108</v>
      </c>
      <c r="G765" s="112" t="s">
        <v>108</v>
      </c>
      <c r="H765" s="112" t="s">
        <v>108</v>
      </c>
      <c r="I765" s="112" t="s">
        <v>108</v>
      </c>
      <c r="J765" s="112" t="s">
        <v>108</v>
      </c>
      <c r="K765" s="127" t="s">
        <v>2424</v>
      </c>
      <c r="L765" s="112" t="s">
        <v>108</v>
      </c>
      <c r="M765" s="127" t="s">
        <v>2424</v>
      </c>
      <c r="N765" s="12" t="s">
        <v>107</v>
      </c>
      <c r="O765" s="12" t="s">
        <v>108</v>
      </c>
      <c r="P765" s="128" t="s">
        <v>2425</v>
      </c>
      <c r="Q765" s="119">
        <v>3200</v>
      </c>
      <c r="R765" s="119">
        <v>2200</v>
      </c>
      <c r="S765" s="119">
        <v>900</v>
      </c>
      <c r="T765" s="119" t="s">
        <v>108</v>
      </c>
      <c r="U765" s="112" t="s">
        <v>108</v>
      </c>
      <c r="V765" s="118"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
        <v>175</v>
      </c>
      <c r="AN765" s="14" t="s">
        <v>2425</v>
      </c>
      <c r="AO765" s="15" t="s">
        <v>175</v>
      </c>
      <c r="AQ765" s="54" t="s">
        <v>108</v>
      </c>
      <c r="AR765" s="50" t="str">
        <f t="shared" ref="AR765" si="301">A765&amp;"."&amp;B765</f>
        <v>BHE.115</v>
      </c>
      <c r="AS765" s="50" t="str">
        <f t="shared" ref="AS765" si="302">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3">F765</f>
        <v>-</v>
      </c>
      <c r="BD765" s="54" t="s">
        <v>108</v>
      </c>
      <c r="BE765" s="12" t="str">
        <f t="shared" ref="BE765" si="304">G765</f>
        <v>-</v>
      </c>
      <c r="BF765" s="12" t="str">
        <f t="shared" ref="BF765" si="305">I765</f>
        <v>-</v>
      </c>
      <c r="BG765" s="112" t="str">
        <f t="shared" si="265"/>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2661</v>
      </c>
      <c r="CO765" s="64" t="str">
        <f>TabelladatiSinottico[[#This Row],[Model]]</f>
        <v>BHE</v>
      </c>
      <c r="CP765" s="121" t="str">
        <f>TabelladatiSinottico[[#This Row],[Serial_Number]]</f>
        <v>BHE.115</v>
      </c>
      <c r="CQ765" s="123" t="str">
        <f>TabelladatiSinottico[[#This Row],[Customer]]</f>
        <v>Volkswgen do Brasil</v>
      </c>
      <c r="CR765" s="54">
        <f t="shared" si="223"/>
        <v>764</v>
      </c>
      <c r="CS765" s="64" t="s">
        <v>108</v>
      </c>
    </row>
    <row r="766" spans="1:97" ht="14.25" customHeight="1" x14ac:dyDescent="0.25">
      <c r="A766" s="116" t="s">
        <v>2667</v>
      </c>
      <c r="B766" s="117" t="s">
        <v>1069</v>
      </c>
      <c r="C766" s="50" t="s">
        <v>659</v>
      </c>
      <c r="D766" s="50" t="s">
        <v>2699</v>
      </c>
      <c r="E766" s="12">
        <v>2024</v>
      </c>
      <c r="F766" s="12" t="s">
        <v>653</v>
      </c>
      <c r="G766" s="112" t="s">
        <v>2669</v>
      </c>
      <c r="H766" s="112" t="s">
        <v>917</v>
      </c>
      <c r="I766" s="112" t="s">
        <v>655</v>
      </c>
      <c r="J766" s="112" t="s">
        <v>2692</v>
      </c>
      <c r="K766" s="127" t="s">
        <v>2424</v>
      </c>
      <c r="L766" s="112" t="s">
        <v>2671</v>
      </c>
      <c r="M766" s="127" t="s">
        <v>2424</v>
      </c>
      <c r="N766" s="12" t="s">
        <v>107</v>
      </c>
      <c r="O766" s="12" t="s">
        <v>108</v>
      </c>
      <c r="P766" s="128" t="s">
        <v>2425</v>
      </c>
      <c r="Q766" s="118">
        <v>3200</v>
      </c>
      <c r="R766" s="118">
        <v>2200</v>
      </c>
      <c r="S766" s="118">
        <v>1100</v>
      </c>
      <c r="T766" s="118">
        <v>40</v>
      </c>
      <c r="U766" s="12" t="s">
        <v>109</v>
      </c>
      <c r="V766" s="118" t="s">
        <v>108</v>
      </c>
      <c r="W766" s="12" t="s">
        <v>109</v>
      </c>
      <c r="X766" s="12" t="s">
        <v>110</v>
      </c>
      <c r="Y766" s="12" t="s">
        <v>110</v>
      </c>
      <c r="Z766" s="12" t="s">
        <v>110</v>
      </c>
      <c r="AA766" s="12" t="s">
        <v>110</v>
      </c>
      <c r="AB766" s="56" t="s">
        <v>110</v>
      </c>
      <c r="AC766" s="50" t="s">
        <v>2269</v>
      </c>
      <c r="AD766" s="47" t="s">
        <v>108</v>
      </c>
      <c r="AE766" s="12" t="s">
        <v>108</v>
      </c>
      <c r="AF766" s="102" t="s">
        <v>108</v>
      </c>
      <c r="AG766" s="102" t="s">
        <v>108</v>
      </c>
      <c r="AH766" s="102" t="s">
        <v>108</v>
      </c>
      <c r="AI766" s="102" t="s">
        <v>108</v>
      </c>
      <c r="AJ766" s="102" t="s">
        <v>108</v>
      </c>
      <c r="AK766" s="93" t="s">
        <v>108</v>
      </c>
      <c r="AL766" s="12" t="s">
        <v>108</v>
      </c>
      <c r="AM766" s="12" t="s">
        <v>175</v>
      </c>
      <c r="AN766" s="14" t="s">
        <v>2425</v>
      </c>
      <c r="AO766" s="15" t="s">
        <v>175</v>
      </c>
      <c r="AQ766" s="54" t="s">
        <v>108</v>
      </c>
      <c r="AR766" s="50" t="str">
        <f t="shared" si="291"/>
        <v>BHE.116</v>
      </c>
      <c r="AS766" s="50" t="str">
        <f t="shared" si="292"/>
        <v>BHE_3A</v>
      </c>
      <c r="AT766" s="12" t="s">
        <v>110</v>
      </c>
      <c r="AU766" s="12" t="s">
        <v>110</v>
      </c>
      <c r="AV766" s="12" t="s">
        <v>110</v>
      </c>
      <c r="AW766" s="54" t="s">
        <v>108</v>
      </c>
      <c r="AX766" s="50" t="s">
        <v>155</v>
      </c>
      <c r="AY766" s="50" t="s">
        <v>110</v>
      </c>
      <c r="AZ766" s="54" t="s">
        <v>108</v>
      </c>
      <c r="BA766" s="12" t="s">
        <v>108</v>
      </c>
      <c r="BB766" s="12" t="s">
        <v>108</v>
      </c>
      <c r="BC766" s="12" t="str">
        <f t="shared" si="293"/>
        <v>M3A</v>
      </c>
      <c r="BD766" s="54" t="s">
        <v>108</v>
      </c>
      <c r="BE766" s="12" t="str">
        <f t="shared" si="294"/>
        <v>25 kw-6 krpm</v>
      </c>
      <c r="BF766" s="12" t="str">
        <f t="shared" si="295"/>
        <v>ISO50</v>
      </c>
      <c r="BG766" s="112" t="str">
        <f t="shared" si="265"/>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2661</v>
      </c>
      <c r="CO766" s="64" t="s">
        <v>2688</v>
      </c>
      <c r="CP766" s="64" t="str">
        <f>TabelladatiSinottico[[#This Row],[Serial_Number]]</f>
        <v>BHE.116</v>
      </c>
      <c r="CQ766" s="50" t="str">
        <f>TabelladatiSinottico[[#This Row],[Customer]]</f>
        <v>LINEX WOLF SRL</v>
      </c>
      <c r="CR766" s="54">
        <f t="shared" si="223"/>
        <v>765</v>
      </c>
      <c r="CS766" s="64" t="s">
        <v>108</v>
      </c>
    </row>
    <row r="767" spans="1:97" ht="14.25" customHeight="1" x14ac:dyDescent="0.25">
      <c r="A767" s="116" t="s">
        <v>2700</v>
      </c>
      <c r="B767" s="117" t="s">
        <v>1014</v>
      </c>
      <c r="C767" s="50" t="s">
        <v>659</v>
      </c>
      <c r="D767" s="50" t="s">
        <v>2701</v>
      </c>
      <c r="E767" s="12">
        <v>2014</v>
      </c>
      <c r="F767" s="12" t="s">
        <v>653</v>
      </c>
      <c r="G767" s="112" t="s">
        <v>2702</v>
      </c>
      <c r="H767" s="112" t="s">
        <v>103</v>
      </c>
      <c r="I767" s="112" t="s">
        <v>104</v>
      </c>
      <c r="J767" s="112" t="s">
        <v>108</v>
      </c>
      <c r="K767" s="127" t="s">
        <v>2424</v>
      </c>
      <c r="L767" s="112" t="s">
        <v>108</v>
      </c>
      <c r="M767" s="127" t="s">
        <v>2424</v>
      </c>
      <c r="N767" s="12" t="s">
        <v>107</v>
      </c>
      <c r="O767" s="12" t="s">
        <v>108</v>
      </c>
      <c r="P767" s="128" t="s">
        <v>2425</v>
      </c>
      <c r="Q767" s="119">
        <v>1750</v>
      </c>
      <c r="R767" s="119">
        <v>1000</v>
      </c>
      <c r="S767" s="119">
        <v>750</v>
      </c>
      <c r="T767" s="118">
        <v>24</v>
      </c>
      <c r="U767" s="12" t="s">
        <v>109</v>
      </c>
      <c r="V767" s="118" t="s">
        <v>108</v>
      </c>
      <c r="W767" s="12" t="s">
        <v>109</v>
      </c>
      <c r="X767" s="12" t="s">
        <v>110</v>
      </c>
      <c r="Y767" s="12" t="s">
        <v>110</v>
      </c>
      <c r="Z767" s="12" t="s">
        <v>110</v>
      </c>
      <c r="AA767" s="12" t="s">
        <v>110</v>
      </c>
      <c r="AB767" s="56" t="s">
        <v>110</v>
      </c>
      <c r="AC767" s="50" t="s">
        <v>812</v>
      </c>
      <c r="AD767" s="47" t="s">
        <v>108</v>
      </c>
      <c r="AE767" s="12" t="s">
        <v>108</v>
      </c>
      <c r="AF767" s="102" t="s">
        <v>108</v>
      </c>
      <c r="AG767" s="102" t="s">
        <v>108</v>
      </c>
      <c r="AH767" s="102" t="s">
        <v>108</v>
      </c>
      <c r="AI767" s="102" t="s">
        <v>108</v>
      </c>
      <c r="AJ767" s="102" t="s">
        <v>108</v>
      </c>
      <c r="AK767" s="93" t="s">
        <v>108</v>
      </c>
      <c r="AL767" s="12" t="s">
        <v>108</v>
      </c>
      <c r="AM767" s="12" t="s">
        <v>175</v>
      </c>
      <c r="AN767" s="14" t="s">
        <v>2425</v>
      </c>
      <c r="AO767" s="15" t="s">
        <v>175</v>
      </c>
      <c r="AQ767" s="54" t="s">
        <v>108</v>
      </c>
      <c r="AR767" s="50" t="str">
        <f t="shared" si="291"/>
        <v>BSE1700.101</v>
      </c>
      <c r="AS767" s="50" t="str">
        <f t="shared" si="292"/>
        <v>BSE1700_3A</v>
      </c>
      <c r="AT767" s="12" t="s">
        <v>110</v>
      </c>
      <c r="AU767" s="12" t="s">
        <v>110</v>
      </c>
      <c r="AV767" s="12" t="s">
        <v>110</v>
      </c>
      <c r="AW767" s="54" t="s">
        <v>108</v>
      </c>
      <c r="AX767" s="50" t="s">
        <v>155</v>
      </c>
      <c r="AY767" s="50" t="s">
        <v>110</v>
      </c>
      <c r="AZ767" s="54" t="s">
        <v>108</v>
      </c>
      <c r="BA767" s="12" t="s">
        <v>108</v>
      </c>
      <c r="BB767" s="12" t="s">
        <v>108</v>
      </c>
      <c r="BC767" s="12" t="str">
        <f t="shared" si="293"/>
        <v>M3A</v>
      </c>
      <c r="BD767" s="54" t="s">
        <v>108</v>
      </c>
      <c r="BE767" s="12" t="str">
        <f t="shared" si="294"/>
        <v>32 kw-18 krpm</v>
      </c>
      <c r="BF767" s="12" t="str">
        <f t="shared" si="295"/>
        <v>HSK-A 63</v>
      </c>
      <c r="BG767" s="112" t="str">
        <f t="shared" ref="BG767:BG830" si="306">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2661</v>
      </c>
      <c r="CO767" s="132" t="s">
        <v>2703</v>
      </c>
      <c r="CP767" s="132" t="str">
        <f>TabelladatiSinottico[[#This Row],[Serial_Number]]</f>
        <v>BSE1700.101</v>
      </c>
      <c r="CQ767" s="133" t="str">
        <f>TabelladatiSinottico[[#This Row],[Customer]]</f>
        <v>COBI S.A.</v>
      </c>
      <c r="CR767" s="54">
        <f t="shared" si="223"/>
        <v>766</v>
      </c>
      <c r="CS767" s="64" t="s">
        <v>108</v>
      </c>
    </row>
    <row r="768" spans="1:97" ht="14.25" customHeight="1" x14ac:dyDescent="0.25">
      <c r="A768" s="116" t="s">
        <v>2700</v>
      </c>
      <c r="B768" s="117" t="s">
        <v>1829</v>
      </c>
      <c r="C768" s="50" t="s">
        <v>659</v>
      </c>
      <c r="D768" s="50" t="s">
        <v>2704</v>
      </c>
      <c r="E768" s="12">
        <v>2016</v>
      </c>
      <c r="F768" s="12" t="s">
        <v>653</v>
      </c>
      <c r="G768" s="112" t="s">
        <v>108</v>
      </c>
      <c r="H768" s="112" t="s">
        <v>108</v>
      </c>
      <c r="I768" s="112" t="s">
        <v>108</v>
      </c>
      <c r="J768" s="112" t="s">
        <v>108</v>
      </c>
      <c r="K768" s="127" t="s">
        <v>2424</v>
      </c>
      <c r="L768" s="112" t="s">
        <v>108</v>
      </c>
      <c r="M768" s="127" t="s">
        <v>2424</v>
      </c>
      <c r="N768" s="12" t="s">
        <v>107</v>
      </c>
      <c r="O768" s="12" t="s">
        <v>108</v>
      </c>
      <c r="P768" s="128" t="s">
        <v>2425</v>
      </c>
      <c r="Q768" s="119">
        <v>1750</v>
      </c>
      <c r="R768" s="119">
        <v>1000</v>
      </c>
      <c r="S768" s="119">
        <v>750</v>
      </c>
      <c r="T768" s="118" t="s">
        <v>108</v>
      </c>
      <c r="U768" s="12" t="s">
        <v>108</v>
      </c>
      <c r="V768" s="118" t="s">
        <v>108</v>
      </c>
      <c r="W768" s="12" t="s">
        <v>108</v>
      </c>
      <c r="X768" s="12" t="s">
        <v>110</v>
      </c>
      <c r="Y768" s="12" t="s">
        <v>110</v>
      </c>
      <c r="Z768" s="12" t="s">
        <v>110</v>
      </c>
      <c r="AA768" s="12" t="s">
        <v>110</v>
      </c>
      <c r="AB768" s="56" t="s">
        <v>110</v>
      </c>
      <c r="AC768" s="50" t="s">
        <v>111</v>
      </c>
      <c r="AD768" s="47" t="s">
        <v>108</v>
      </c>
      <c r="AE768" s="12" t="s">
        <v>108</v>
      </c>
      <c r="AF768" s="102" t="s">
        <v>108</v>
      </c>
      <c r="AG768" s="102" t="s">
        <v>108</v>
      </c>
      <c r="AH768" s="102" t="s">
        <v>108</v>
      </c>
      <c r="AI768" s="102" t="s">
        <v>108</v>
      </c>
      <c r="AJ768" s="102" t="s">
        <v>108</v>
      </c>
      <c r="AK768" s="93" t="s">
        <v>108</v>
      </c>
      <c r="AL768" s="12" t="s">
        <v>108</v>
      </c>
      <c r="AM768" s="12" t="s">
        <v>175</v>
      </c>
      <c r="AN768" s="14" t="s">
        <v>2425</v>
      </c>
      <c r="AO768" s="15" t="s">
        <v>175</v>
      </c>
      <c r="AQ768" s="54" t="s">
        <v>108</v>
      </c>
      <c r="AR768" s="50" t="str">
        <f t="shared" si="291"/>
        <v>BSE1700.102</v>
      </c>
      <c r="AS768" s="50" t="str">
        <f t="shared" si="292"/>
        <v>BSE1700_3A</v>
      </c>
      <c r="AT768" s="12" t="s">
        <v>110</v>
      </c>
      <c r="AU768" s="12" t="s">
        <v>110</v>
      </c>
      <c r="AV768" s="12" t="s">
        <v>110</v>
      </c>
      <c r="AW768" s="54" t="s">
        <v>108</v>
      </c>
      <c r="AX768" s="50" t="s">
        <v>108</v>
      </c>
      <c r="AY768" s="50" t="s">
        <v>110</v>
      </c>
      <c r="AZ768" s="54" t="s">
        <v>108</v>
      </c>
      <c r="BA768" s="12" t="s">
        <v>108</v>
      </c>
      <c r="BB768" s="12" t="s">
        <v>108</v>
      </c>
      <c r="BC768" s="12" t="str">
        <f t="shared" si="293"/>
        <v>M3A</v>
      </c>
      <c r="BD768" s="54" t="s">
        <v>108</v>
      </c>
      <c r="BE768" s="12" t="str">
        <f t="shared" si="294"/>
        <v>-</v>
      </c>
      <c r="BF768" s="12" t="str">
        <f t="shared" si="295"/>
        <v>-</v>
      </c>
      <c r="BG768" s="112" t="str">
        <f t="shared" si="306"/>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2661</v>
      </c>
      <c r="CO768" s="132" t="s">
        <v>2703</v>
      </c>
      <c r="CP768" s="132" t="str">
        <f>TabelladatiSinottico[[#This Row],[Serial_Number]]</f>
        <v>BSE1700.102</v>
      </c>
      <c r="CQ768" s="133" t="str">
        <f>TabelladatiSinottico[[#This Row],[Customer]]</f>
        <v>TOP LINE FERRAMENTARIA</v>
      </c>
      <c r="CR768" s="54">
        <f t="shared" si="223"/>
        <v>767</v>
      </c>
      <c r="CS768" s="64" t="s">
        <v>108</v>
      </c>
    </row>
    <row r="769" spans="1:97" ht="14.25" customHeight="1" x14ac:dyDescent="0.25">
      <c r="A769" s="116" t="s">
        <v>2700</v>
      </c>
      <c r="B769" s="117" t="s">
        <v>1021</v>
      </c>
      <c r="C769" s="50" t="s">
        <v>659</v>
      </c>
      <c r="D769" s="50" t="s">
        <v>2591</v>
      </c>
      <c r="E769" s="12">
        <v>2015</v>
      </c>
      <c r="F769" s="12" t="s">
        <v>653</v>
      </c>
      <c r="G769" s="112" t="s">
        <v>108</v>
      </c>
      <c r="H769" s="112" t="s">
        <v>108</v>
      </c>
      <c r="I769" s="112" t="s">
        <v>108</v>
      </c>
      <c r="J769" s="112" t="s">
        <v>108</v>
      </c>
      <c r="K769" s="127" t="s">
        <v>2424</v>
      </c>
      <c r="L769" s="112" t="s">
        <v>108</v>
      </c>
      <c r="M769" s="127" t="s">
        <v>2424</v>
      </c>
      <c r="N769" s="12" t="s">
        <v>107</v>
      </c>
      <c r="O769" s="12" t="s">
        <v>108</v>
      </c>
      <c r="P769" s="128" t="s">
        <v>2425</v>
      </c>
      <c r="Q769" s="119">
        <v>1750</v>
      </c>
      <c r="R769" s="119">
        <v>1000</v>
      </c>
      <c r="S769" s="119">
        <v>750</v>
      </c>
      <c r="T769" s="118" t="s">
        <v>108</v>
      </c>
      <c r="U769" s="12" t="s">
        <v>108</v>
      </c>
      <c r="V769" s="118" t="s">
        <v>108</v>
      </c>
      <c r="W769" s="12" t="s">
        <v>108</v>
      </c>
      <c r="X769" s="12" t="s">
        <v>110</v>
      </c>
      <c r="Y769" s="12" t="s">
        <v>110</v>
      </c>
      <c r="Z769" s="12" t="s">
        <v>110</v>
      </c>
      <c r="AA769" s="12" t="s">
        <v>110</v>
      </c>
      <c r="AB769" s="56" t="s">
        <v>110</v>
      </c>
      <c r="AC769" s="50" t="s">
        <v>485</v>
      </c>
      <c r="AD769" s="47" t="s">
        <v>108</v>
      </c>
      <c r="AE769" s="12" t="s">
        <v>108</v>
      </c>
      <c r="AF769" s="102" t="s">
        <v>108</v>
      </c>
      <c r="AG769" s="102" t="s">
        <v>108</v>
      </c>
      <c r="AH769" s="102" t="s">
        <v>108</v>
      </c>
      <c r="AI769" s="102" t="s">
        <v>108</v>
      </c>
      <c r="AJ769" s="102" t="s">
        <v>108</v>
      </c>
      <c r="AK769" s="93" t="s">
        <v>108</v>
      </c>
      <c r="AL769" s="12" t="s">
        <v>108</v>
      </c>
      <c r="AM769" s="12" t="s">
        <v>175</v>
      </c>
      <c r="AN769" s="14" t="s">
        <v>2425</v>
      </c>
      <c r="AO769" s="15" t="s">
        <v>175</v>
      </c>
      <c r="AQ769" s="54" t="s">
        <v>108</v>
      </c>
      <c r="AR769" s="50" t="str">
        <f t="shared" si="291"/>
        <v>BSE1700.103</v>
      </c>
      <c r="AS769" s="50" t="str">
        <f t="shared" si="292"/>
        <v>BSE1700_3A</v>
      </c>
      <c r="AT769" s="12" t="s">
        <v>110</v>
      </c>
      <c r="AU769" s="12" t="s">
        <v>110</v>
      </c>
      <c r="AV769" s="12" t="s">
        <v>110</v>
      </c>
      <c r="AW769" s="54" t="s">
        <v>108</v>
      </c>
      <c r="AX769" s="50" t="s">
        <v>155</v>
      </c>
      <c r="AY769" s="50" t="s">
        <v>110</v>
      </c>
      <c r="AZ769" s="54" t="s">
        <v>108</v>
      </c>
      <c r="BA769" s="12" t="s">
        <v>108</v>
      </c>
      <c r="BB769" s="12" t="s">
        <v>108</v>
      </c>
      <c r="BC769" s="12" t="str">
        <f t="shared" si="293"/>
        <v>M3A</v>
      </c>
      <c r="BD769" s="54" t="s">
        <v>108</v>
      </c>
      <c r="BE769" s="12" t="str">
        <f t="shared" si="294"/>
        <v>-</v>
      </c>
      <c r="BF769" s="12" t="str">
        <f t="shared" si="295"/>
        <v>-</v>
      </c>
      <c r="BG769" s="112" t="str">
        <f t="shared" si="306"/>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2661</v>
      </c>
      <c r="CO769" s="132" t="s">
        <v>2703</v>
      </c>
      <c r="CP769" s="132" t="str">
        <f>TabelladatiSinottico[[#This Row],[Serial_Number]]</f>
        <v>BSE1700.103</v>
      </c>
      <c r="CQ769" s="133" t="str">
        <f>TabelladatiSinottico[[#This Row],[Customer]]</f>
        <v>ARDENN' OUTILLAGES</v>
      </c>
      <c r="CR769" s="54">
        <f t="shared" si="223"/>
        <v>768</v>
      </c>
      <c r="CS769" s="64" t="s">
        <v>108</v>
      </c>
    </row>
    <row r="770" spans="1:97" ht="14.25" customHeight="1" x14ac:dyDescent="0.25">
      <c r="A770" s="116" t="s">
        <v>2700</v>
      </c>
      <c r="B770" s="117" t="s">
        <v>1025</v>
      </c>
      <c r="C770" s="50" t="s">
        <v>659</v>
      </c>
      <c r="D770" s="50" t="s">
        <v>2705</v>
      </c>
      <c r="E770" s="12">
        <v>2016</v>
      </c>
      <c r="F770" s="12" t="s">
        <v>653</v>
      </c>
      <c r="G770" s="112" t="s">
        <v>108</v>
      </c>
      <c r="H770" s="112" t="s">
        <v>108</v>
      </c>
      <c r="I770" s="112" t="s">
        <v>108</v>
      </c>
      <c r="J770" s="112" t="s">
        <v>108</v>
      </c>
      <c r="K770" s="127" t="s">
        <v>2424</v>
      </c>
      <c r="L770" s="112" t="s">
        <v>108</v>
      </c>
      <c r="M770" s="127" t="s">
        <v>2424</v>
      </c>
      <c r="N770" s="12" t="s">
        <v>107</v>
      </c>
      <c r="O770" s="12" t="s">
        <v>108</v>
      </c>
      <c r="P770" s="128" t="s">
        <v>2425</v>
      </c>
      <c r="Q770" s="119">
        <v>1750</v>
      </c>
      <c r="R770" s="119">
        <v>1000</v>
      </c>
      <c r="S770" s="119">
        <v>750</v>
      </c>
      <c r="T770" s="118" t="s">
        <v>108</v>
      </c>
      <c r="U770" s="12" t="s">
        <v>108</v>
      </c>
      <c r="V770" s="118" t="s">
        <v>108</v>
      </c>
      <c r="W770" s="12" t="s">
        <v>108</v>
      </c>
      <c r="X770" s="12" t="s">
        <v>110</v>
      </c>
      <c r="Y770" s="12" t="s">
        <v>110</v>
      </c>
      <c r="Z770" s="12" t="s">
        <v>110</v>
      </c>
      <c r="AA770" s="12" t="s">
        <v>110</v>
      </c>
      <c r="AB770" s="56" t="s">
        <v>110</v>
      </c>
      <c r="AC770" s="50" t="s">
        <v>111</v>
      </c>
      <c r="AD770" s="47" t="s">
        <v>108</v>
      </c>
      <c r="AE770" s="12" t="s">
        <v>108</v>
      </c>
      <c r="AF770" s="102" t="s">
        <v>108</v>
      </c>
      <c r="AG770" s="102" t="s">
        <v>108</v>
      </c>
      <c r="AH770" s="102" t="s">
        <v>108</v>
      </c>
      <c r="AI770" s="102" t="s">
        <v>108</v>
      </c>
      <c r="AJ770" s="102" t="s">
        <v>108</v>
      </c>
      <c r="AK770" s="93" t="s">
        <v>108</v>
      </c>
      <c r="AL770" s="12" t="s">
        <v>108</v>
      </c>
      <c r="AM770" s="12" t="s">
        <v>175</v>
      </c>
      <c r="AN770" s="14" t="s">
        <v>2425</v>
      </c>
      <c r="AO770" s="15" t="s">
        <v>175</v>
      </c>
      <c r="AQ770" s="54" t="s">
        <v>108</v>
      </c>
      <c r="AR770" s="50" t="str">
        <f t="shared" ref="AR770:AR776" si="307">A770&amp;"."&amp;B770</f>
        <v>BSE1700.104</v>
      </c>
      <c r="AS770" s="50" t="str">
        <f t="shared" ref="AS770:AS776" si="308">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09">F770</f>
        <v>M3A</v>
      </c>
      <c r="BD770" s="54" t="s">
        <v>108</v>
      </c>
      <c r="BE770" s="12" t="str">
        <f t="shared" ref="BE770:BE776" si="310">G770</f>
        <v>-</v>
      </c>
      <c r="BF770" s="12" t="str">
        <f t="shared" ref="BF770:BF776" si="311">I770</f>
        <v>-</v>
      </c>
      <c r="BG770" s="112" t="str">
        <f t="shared" si="306"/>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2661</v>
      </c>
      <c r="CO770" s="132" t="s">
        <v>2703</v>
      </c>
      <c r="CP770" s="132" t="str">
        <f>TabelladatiSinottico[[#This Row],[Serial_Number]]</f>
        <v>BSE1700.104</v>
      </c>
      <c r="CQ770" s="133" t="str">
        <f>TabelladatiSinottico[[#This Row],[Customer]]</f>
        <v>MOLDTOOL FERRAMENTARIA</v>
      </c>
      <c r="CR770" s="54">
        <f t="shared" si="223"/>
        <v>769</v>
      </c>
      <c r="CS770" s="64" t="s">
        <v>108</v>
      </c>
    </row>
    <row r="771" spans="1:97" ht="14.25" customHeight="1" x14ac:dyDescent="0.25">
      <c r="A771" s="116" t="s">
        <v>2700</v>
      </c>
      <c r="B771" s="117" t="s">
        <v>1029</v>
      </c>
      <c r="C771" s="50" t="s">
        <v>659</v>
      </c>
      <c r="D771" s="50" t="s">
        <v>2706</v>
      </c>
      <c r="E771" s="12">
        <v>2016</v>
      </c>
      <c r="F771" s="12" t="s">
        <v>653</v>
      </c>
      <c r="G771" s="112" t="s">
        <v>108</v>
      </c>
      <c r="H771" s="112" t="s">
        <v>108</v>
      </c>
      <c r="I771" s="112" t="s">
        <v>108</v>
      </c>
      <c r="J771" s="112" t="s">
        <v>108</v>
      </c>
      <c r="K771" s="127" t="s">
        <v>2424</v>
      </c>
      <c r="L771" s="112" t="s">
        <v>108</v>
      </c>
      <c r="M771" s="127" t="s">
        <v>2424</v>
      </c>
      <c r="N771" s="12" t="s">
        <v>107</v>
      </c>
      <c r="O771" s="12" t="s">
        <v>108</v>
      </c>
      <c r="P771" s="128" t="s">
        <v>2425</v>
      </c>
      <c r="Q771" s="119">
        <v>1750</v>
      </c>
      <c r="R771" s="119">
        <v>1000</v>
      </c>
      <c r="S771" s="119">
        <v>750</v>
      </c>
      <c r="T771" s="118" t="s">
        <v>108</v>
      </c>
      <c r="U771" s="12" t="s">
        <v>108</v>
      </c>
      <c r="V771" s="118" t="s">
        <v>108</v>
      </c>
      <c r="W771" s="12" t="s">
        <v>108</v>
      </c>
      <c r="X771" s="12" t="s">
        <v>110</v>
      </c>
      <c r="Y771" s="12" t="s">
        <v>110</v>
      </c>
      <c r="Z771" s="12" t="s">
        <v>110</v>
      </c>
      <c r="AA771" s="12" t="s">
        <v>110</v>
      </c>
      <c r="AB771" s="56" t="s">
        <v>110</v>
      </c>
      <c r="AC771" s="50" t="s">
        <v>111</v>
      </c>
      <c r="AD771" s="47" t="s">
        <v>108</v>
      </c>
      <c r="AE771" s="12" t="s">
        <v>108</v>
      </c>
      <c r="AF771" s="102" t="s">
        <v>108</v>
      </c>
      <c r="AG771" s="102" t="s">
        <v>108</v>
      </c>
      <c r="AH771" s="102" t="s">
        <v>108</v>
      </c>
      <c r="AI771" s="102" t="s">
        <v>108</v>
      </c>
      <c r="AJ771" s="102" t="s">
        <v>108</v>
      </c>
      <c r="AK771" s="93" t="s">
        <v>108</v>
      </c>
      <c r="AL771" s="12" t="s">
        <v>108</v>
      </c>
      <c r="AM771" s="12" t="s">
        <v>175</v>
      </c>
      <c r="AN771" s="14" t="s">
        <v>2425</v>
      </c>
      <c r="AO771" s="15" t="s">
        <v>175</v>
      </c>
      <c r="AQ771" s="54" t="s">
        <v>108</v>
      </c>
      <c r="AR771" s="50" t="str">
        <f t="shared" si="307"/>
        <v>BSE1700.105</v>
      </c>
      <c r="AS771" s="50" t="str">
        <f t="shared" si="308"/>
        <v>BSE1700_3A</v>
      </c>
      <c r="AT771" s="12" t="s">
        <v>110</v>
      </c>
      <c r="AU771" s="12" t="s">
        <v>110</v>
      </c>
      <c r="AV771" s="12" t="s">
        <v>110</v>
      </c>
      <c r="AW771" s="54" t="s">
        <v>108</v>
      </c>
      <c r="AX771" s="50" t="s">
        <v>108</v>
      </c>
      <c r="AY771" s="50" t="s">
        <v>110</v>
      </c>
      <c r="AZ771" s="54" t="s">
        <v>108</v>
      </c>
      <c r="BA771" s="12" t="s">
        <v>108</v>
      </c>
      <c r="BB771" s="12" t="s">
        <v>108</v>
      </c>
      <c r="BC771" s="12" t="str">
        <f t="shared" si="309"/>
        <v>M3A</v>
      </c>
      <c r="BD771" s="54" t="s">
        <v>108</v>
      </c>
      <c r="BE771" s="12" t="str">
        <f t="shared" si="310"/>
        <v>-</v>
      </c>
      <c r="BF771" s="12" t="str">
        <f t="shared" si="311"/>
        <v>-</v>
      </c>
      <c r="BG771" s="112" t="str">
        <f t="shared" si="306"/>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2661</v>
      </c>
      <c r="CO771" s="132" t="s">
        <v>2703</v>
      </c>
      <c r="CP771" s="132" t="str">
        <f>TabelladatiSinottico[[#This Row],[Serial_Number]]</f>
        <v>BSE1700.105</v>
      </c>
      <c r="CQ771" s="133" t="str">
        <f>TabelladatiSinottico[[#This Row],[Customer]]</f>
        <v>HORUS MATRIZES &amp; MOLDES</v>
      </c>
      <c r="CR771" s="54">
        <f t="shared" ref="CR771:CR834" si="312">CR770+1</f>
        <v>770</v>
      </c>
      <c r="CS771" s="64" t="s">
        <v>108</v>
      </c>
    </row>
    <row r="772" spans="1:97" ht="14.25" customHeight="1" x14ac:dyDescent="0.25">
      <c r="A772" s="116" t="s">
        <v>2700</v>
      </c>
      <c r="B772" s="117" t="s">
        <v>1032</v>
      </c>
      <c r="C772" s="50" t="s">
        <v>659</v>
      </c>
      <c r="D772" s="50" t="s">
        <v>2251</v>
      </c>
      <c r="E772" s="12">
        <v>2017</v>
      </c>
      <c r="F772" s="12" t="s">
        <v>653</v>
      </c>
      <c r="G772" s="112" t="s">
        <v>108</v>
      </c>
      <c r="H772" s="112" t="s">
        <v>108</v>
      </c>
      <c r="I772" s="112" t="s">
        <v>108</v>
      </c>
      <c r="J772" s="112" t="s">
        <v>108</v>
      </c>
      <c r="K772" s="127" t="s">
        <v>2424</v>
      </c>
      <c r="L772" s="112" t="s">
        <v>108</v>
      </c>
      <c r="M772" s="127" t="s">
        <v>2424</v>
      </c>
      <c r="N772" s="12" t="s">
        <v>107</v>
      </c>
      <c r="O772" s="12" t="s">
        <v>108</v>
      </c>
      <c r="P772" s="128" t="s">
        <v>2425</v>
      </c>
      <c r="Q772" s="119">
        <v>1750</v>
      </c>
      <c r="R772" s="119">
        <v>1000</v>
      </c>
      <c r="S772" s="119">
        <v>750</v>
      </c>
      <c r="T772" s="118" t="s">
        <v>108</v>
      </c>
      <c r="U772" s="12" t="s">
        <v>108</v>
      </c>
      <c r="V772" s="118" t="s">
        <v>108</v>
      </c>
      <c r="W772" s="12" t="s">
        <v>108</v>
      </c>
      <c r="X772" s="12" t="s">
        <v>110</v>
      </c>
      <c r="Y772" s="12" t="s">
        <v>110</v>
      </c>
      <c r="Z772" s="12" t="s">
        <v>110</v>
      </c>
      <c r="AA772" s="12" t="s">
        <v>110</v>
      </c>
      <c r="AB772" s="56" t="s">
        <v>110</v>
      </c>
      <c r="AC772" s="50" t="s">
        <v>148</v>
      </c>
      <c r="AD772" s="47" t="s">
        <v>108</v>
      </c>
      <c r="AE772" s="12" t="s">
        <v>108</v>
      </c>
      <c r="AF772" s="102" t="s">
        <v>108</v>
      </c>
      <c r="AG772" s="102" t="s">
        <v>108</v>
      </c>
      <c r="AH772" s="102" t="s">
        <v>108</v>
      </c>
      <c r="AI772" s="102" t="s">
        <v>108</v>
      </c>
      <c r="AJ772" s="102" t="s">
        <v>108</v>
      </c>
      <c r="AK772" s="93" t="s">
        <v>108</v>
      </c>
      <c r="AL772" s="12" t="s">
        <v>108</v>
      </c>
      <c r="AM772" s="12" t="s">
        <v>175</v>
      </c>
      <c r="AN772" s="14" t="s">
        <v>2425</v>
      </c>
      <c r="AO772" s="15" t="s">
        <v>175</v>
      </c>
      <c r="AQ772" s="54" t="s">
        <v>108</v>
      </c>
      <c r="AR772" s="50" t="str">
        <f t="shared" si="307"/>
        <v>BSE1700.106</v>
      </c>
      <c r="AS772" s="50" t="str">
        <f t="shared" si="308"/>
        <v>BSE1700_3A</v>
      </c>
      <c r="AT772" s="12" t="s">
        <v>110</v>
      </c>
      <c r="AU772" s="12" t="s">
        <v>110</v>
      </c>
      <c r="AV772" s="12" t="s">
        <v>110</v>
      </c>
      <c r="AW772" s="54" t="s">
        <v>108</v>
      </c>
      <c r="AX772" s="50" t="s">
        <v>108</v>
      </c>
      <c r="AY772" s="50" t="s">
        <v>110</v>
      </c>
      <c r="AZ772" s="54" t="s">
        <v>108</v>
      </c>
      <c r="BA772" s="12" t="s">
        <v>108</v>
      </c>
      <c r="BB772" s="12" t="s">
        <v>108</v>
      </c>
      <c r="BC772" s="12" t="str">
        <f t="shared" si="309"/>
        <v>M3A</v>
      </c>
      <c r="BD772" s="54" t="s">
        <v>108</v>
      </c>
      <c r="BE772" s="12" t="str">
        <f t="shared" si="310"/>
        <v>-</v>
      </c>
      <c r="BF772" s="12" t="str">
        <f t="shared" si="311"/>
        <v>-</v>
      </c>
      <c r="BG772" s="112" t="str">
        <f t="shared" si="306"/>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2661</v>
      </c>
      <c r="CO772" s="132" t="s">
        <v>2703</v>
      </c>
      <c r="CP772" s="132" t="str">
        <f>TabelladatiSinottico[[#This Row],[Serial_Number]]</f>
        <v>BSE1700.106</v>
      </c>
      <c r="CQ772" s="133" t="str">
        <f>TabelladatiSinottico[[#This Row],[Customer]]</f>
        <v>GAGE PATTERN &amp; MODEL INC.</v>
      </c>
      <c r="CR772" s="54">
        <f t="shared" si="312"/>
        <v>771</v>
      </c>
      <c r="CS772" s="64" t="s">
        <v>108</v>
      </c>
    </row>
    <row r="773" spans="1:97" ht="14.25" customHeight="1" x14ac:dyDescent="0.25">
      <c r="A773" s="116" t="s">
        <v>2700</v>
      </c>
      <c r="B773" s="117" t="s">
        <v>1038</v>
      </c>
      <c r="C773" s="50" t="s">
        <v>659</v>
      </c>
      <c r="D773" s="50" t="s">
        <v>2704</v>
      </c>
      <c r="E773" s="12">
        <v>2017</v>
      </c>
      <c r="F773" s="12" t="s">
        <v>653</v>
      </c>
      <c r="G773" s="112" t="s">
        <v>108</v>
      </c>
      <c r="H773" s="112" t="s">
        <v>108</v>
      </c>
      <c r="I773" s="112" t="s">
        <v>108</v>
      </c>
      <c r="J773" s="112" t="s">
        <v>108</v>
      </c>
      <c r="K773" s="127" t="s">
        <v>2424</v>
      </c>
      <c r="L773" s="112" t="s">
        <v>108</v>
      </c>
      <c r="M773" s="127" t="s">
        <v>2424</v>
      </c>
      <c r="N773" s="12" t="s">
        <v>107</v>
      </c>
      <c r="O773" s="12" t="s">
        <v>108</v>
      </c>
      <c r="P773" s="128" t="s">
        <v>2425</v>
      </c>
      <c r="Q773" s="119">
        <v>1750</v>
      </c>
      <c r="R773" s="119">
        <v>1000</v>
      </c>
      <c r="S773" s="119">
        <v>750</v>
      </c>
      <c r="T773" s="118" t="s">
        <v>108</v>
      </c>
      <c r="U773" s="12" t="s">
        <v>108</v>
      </c>
      <c r="V773" s="118" t="s">
        <v>108</v>
      </c>
      <c r="W773" s="12" t="s">
        <v>108</v>
      </c>
      <c r="X773" s="12" t="s">
        <v>110</v>
      </c>
      <c r="Y773" s="12" t="s">
        <v>110</v>
      </c>
      <c r="Z773" s="12" t="s">
        <v>110</v>
      </c>
      <c r="AA773" s="12" t="s">
        <v>110</v>
      </c>
      <c r="AB773" s="56" t="s">
        <v>110</v>
      </c>
      <c r="AC773" s="50" t="s">
        <v>111</v>
      </c>
      <c r="AD773" s="47" t="s">
        <v>108</v>
      </c>
      <c r="AE773" s="12" t="s">
        <v>108</v>
      </c>
      <c r="AF773" s="102" t="s">
        <v>108</v>
      </c>
      <c r="AG773" s="102" t="s">
        <v>108</v>
      </c>
      <c r="AH773" s="102" t="s">
        <v>108</v>
      </c>
      <c r="AI773" s="102" t="s">
        <v>108</v>
      </c>
      <c r="AJ773" s="102" t="s">
        <v>108</v>
      </c>
      <c r="AK773" s="93" t="s">
        <v>108</v>
      </c>
      <c r="AL773" s="12" t="s">
        <v>108</v>
      </c>
      <c r="AM773" s="12" t="s">
        <v>175</v>
      </c>
      <c r="AN773" s="14" t="s">
        <v>2425</v>
      </c>
      <c r="AO773" s="15" t="s">
        <v>175</v>
      </c>
      <c r="AQ773" s="54" t="s">
        <v>108</v>
      </c>
      <c r="AR773" s="50" t="str">
        <f t="shared" si="307"/>
        <v>BSE1700.107</v>
      </c>
      <c r="AS773" s="50" t="str">
        <f t="shared" si="308"/>
        <v>BSE1700_3A</v>
      </c>
      <c r="AT773" s="12" t="s">
        <v>110</v>
      </c>
      <c r="AU773" s="12" t="s">
        <v>110</v>
      </c>
      <c r="AV773" s="12" t="s">
        <v>110</v>
      </c>
      <c r="AW773" s="54" t="s">
        <v>108</v>
      </c>
      <c r="AX773" s="50" t="s">
        <v>108</v>
      </c>
      <c r="AY773" s="50" t="s">
        <v>110</v>
      </c>
      <c r="AZ773" s="54" t="s">
        <v>108</v>
      </c>
      <c r="BA773" s="12" t="s">
        <v>108</v>
      </c>
      <c r="BB773" s="12" t="s">
        <v>108</v>
      </c>
      <c r="BC773" s="12" t="str">
        <f t="shared" si="309"/>
        <v>M3A</v>
      </c>
      <c r="BD773" s="54" t="s">
        <v>108</v>
      </c>
      <c r="BE773" s="12" t="str">
        <f t="shared" si="310"/>
        <v>-</v>
      </c>
      <c r="BF773" s="12" t="str">
        <f t="shared" si="311"/>
        <v>-</v>
      </c>
      <c r="BG773" s="112" t="str">
        <f t="shared" si="306"/>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2661</v>
      </c>
      <c r="CO773" s="132" t="s">
        <v>2703</v>
      </c>
      <c r="CP773" s="132" t="str">
        <f>TabelladatiSinottico[[#This Row],[Serial_Number]]</f>
        <v>BSE1700.107</v>
      </c>
      <c r="CQ773" s="133" t="str">
        <f>TabelladatiSinottico[[#This Row],[Customer]]</f>
        <v>TOP LINE FERRAMENTARIA</v>
      </c>
      <c r="CR773" s="54">
        <f t="shared" si="312"/>
        <v>772</v>
      </c>
      <c r="CS773" s="64" t="s">
        <v>108</v>
      </c>
    </row>
    <row r="774" spans="1:97" ht="14.25" customHeight="1" x14ac:dyDescent="0.25">
      <c r="A774" s="124" t="s">
        <v>2700</v>
      </c>
      <c r="B774" s="126" t="s">
        <v>1043</v>
      </c>
      <c r="C774" s="113" t="s">
        <v>659</v>
      </c>
      <c r="D774" s="113" t="s">
        <v>2707</v>
      </c>
      <c r="E774" s="112" t="s">
        <v>108</v>
      </c>
      <c r="F774" s="112" t="s">
        <v>108</v>
      </c>
      <c r="G774" s="112" t="s">
        <v>108</v>
      </c>
      <c r="H774" s="112" t="s">
        <v>108</v>
      </c>
      <c r="I774" s="112" t="s">
        <v>108</v>
      </c>
      <c r="J774" s="112" t="s">
        <v>108</v>
      </c>
      <c r="K774" s="127" t="s">
        <v>2424</v>
      </c>
      <c r="L774" s="112" t="s">
        <v>108</v>
      </c>
      <c r="M774" s="127" t="s">
        <v>2424</v>
      </c>
      <c r="N774" s="12" t="s">
        <v>107</v>
      </c>
      <c r="O774" s="12" t="s">
        <v>108</v>
      </c>
      <c r="P774" s="128" t="s">
        <v>2425</v>
      </c>
      <c r="Q774" s="119">
        <v>1750</v>
      </c>
      <c r="R774" s="119">
        <v>1000</v>
      </c>
      <c r="S774" s="119">
        <v>750</v>
      </c>
      <c r="T774" s="119" t="s">
        <v>108</v>
      </c>
      <c r="U774" s="112" t="s">
        <v>108</v>
      </c>
      <c r="V774" s="118" t="s">
        <v>108</v>
      </c>
      <c r="W774" s="112" t="s">
        <v>108</v>
      </c>
      <c r="X774" s="112" t="s">
        <v>110</v>
      </c>
      <c r="Y774" s="112" t="s">
        <v>110</v>
      </c>
      <c r="Z774" s="112" t="s">
        <v>110</v>
      </c>
      <c r="AA774" s="112" t="s">
        <v>110</v>
      </c>
      <c r="AB774" s="114" t="s">
        <v>110</v>
      </c>
      <c r="AC774" s="50" t="s">
        <v>111</v>
      </c>
      <c r="AD774" s="47" t="s">
        <v>108</v>
      </c>
      <c r="AE774" s="12" t="s">
        <v>108</v>
      </c>
      <c r="AF774" s="102" t="s">
        <v>108</v>
      </c>
      <c r="AG774" s="102" t="s">
        <v>108</v>
      </c>
      <c r="AH774" s="102" t="s">
        <v>108</v>
      </c>
      <c r="AI774" s="102" t="s">
        <v>108</v>
      </c>
      <c r="AJ774" s="102" t="s">
        <v>108</v>
      </c>
      <c r="AK774" s="93" t="s">
        <v>108</v>
      </c>
      <c r="AL774" s="12" t="s">
        <v>108</v>
      </c>
      <c r="AM774" s="12" t="s">
        <v>175</v>
      </c>
      <c r="AN774" s="14" t="s">
        <v>2425</v>
      </c>
      <c r="AO774" s="15" t="s">
        <v>175</v>
      </c>
      <c r="AQ774" s="54" t="s">
        <v>108</v>
      </c>
      <c r="AR774" s="50" t="str">
        <f t="shared" si="307"/>
        <v>BSE1700.108</v>
      </c>
      <c r="AS774" s="50" t="str">
        <f t="shared" si="308"/>
        <v>BSE1700_3A</v>
      </c>
      <c r="AT774" s="12" t="s">
        <v>110</v>
      </c>
      <c r="AU774" s="12" t="s">
        <v>110</v>
      </c>
      <c r="AV774" s="12" t="s">
        <v>110</v>
      </c>
      <c r="AW774" s="54" t="s">
        <v>108</v>
      </c>
      <c r="AX774" s="50" t="s">
        <v>108</v>
      </c>
      <c r="AY774" s="50" t="s">
        <v>110</v>
      </c>
      <c r="AZ774" s="54" t="s">
        <v>108</v>
      </c>
      <c r="BA774" s="12" t="s">
        <v>108</v>
      </c>
      <c r="BB774" s="12" t="s">
        <v>108</v>
      </c>
      <c r="BC774" s="12" t="str">
        <f t="shared" si="309"/>
        <v>-</v>
      </c>
      <c r="BD774" s="54" t="s">
        <v>108</v>
      </c>
      <c r="BE774" s="12" t="str">
        <f t="shared" si="310"/>
        <v>-</v>
      </c>
      <c r="BF774" s="12" t="str">
        <f t="shared" si="311"/>
        <v>-</v>
      </c>
      <c r="BG774" s="112" t="str">
        <f t="shared" si="306"/>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2661</v>
      </c>
      <c r="CO774" s="132" t="s">
        <v>2703</v>
      </c>
      <c r="CP774" s="121" t="str">
        <f>TabelladatiSinottico[[#This Row],[Serial_Number]]</f>
        <v>BSE1700.108</v>
      </c>
      <c r="CQ774" s="123" t="str">
        <f>TabelladatiSinottico[[#This Row],[Customer]]</f>
        <v>PROTTOS FERRAMENTARIA</v>
      </c>
      <c r="CR774" s="54">
        <f t="shared" si="312"/>
        <v>773</v>
      </c>
      <c r="CS774" s="64" t="s">
        <v>108</v>
      </c>
    </row>
    <row r="775" spans="1:97" ht="14.25" customHeight="1" x14ac:dyDescent="0.25">
      <c r="A775" s="116" t="s">
        <v>2700</v>
      </c>
      <c r="B775" s="117" t="s">
        <v>1047</v>
      </c>
      <c r="C775" s="50" t="s">
        <v>659</v>
      </c>
      <c r="D775" s="50" t="s">
        <v>2708</v>
      </c>
      <c r="E775" s="12">
        <v>2019</v>
      </c>
      <c r="F775" s="12" t="s">
        <v>653</v>
      </c>
      <c r="G775" s="112" t="s">
        <v>108</v>
      </c>
      <c r="H775" s="112" t="s">
        <v>108</v>
      </c>
      <c r="I775" s="112" t="s">
        <v>108</v>
      </c>
      <c r="J775" s="112" t="s">
        <v>2692</v>
      </c>
      <c r="K775" s="127" t="s">
        <v>2424</v>
      </c>
      <c r="L775" s="112" t="s">
        <v>2671</v>
      </c>
      <c r="M775" s="127" t="s">
        <v>2424</v>
      </c>
      <c r="N775" s="12" t="s">
        <v>107</v>
      </c>
      <c r="O775" s="12" t="s">
        <v>108</v>
      </c>
      <c r="P775" s="128" t="s">
        <v>2425</v>
      </c>
      <c r="Q775" s="119">
        <v>1750</v>
      </c>
      <c r="R775" s="119">
        <v>1000</v>
      </c>
      <c r="S775" s="119">
        <v>750</v>
      </c>
      <c r="T775" s="118" t="s">
        <v>108</v>
      </c>
      <c r="U775" s="12" t="s">
        <v>108</v>
      </c>
      <c r="V775" s="118" t="s">
        <v>108</v>
      </c>
      <c r="W775" s="12" t="s">
        <v>108</v>
      </c>
      <c r="X775" s="12" t="s">
        <v>110</v>
      </c>
      <c r="Y775" s="12" t="s">
        <v>110</v>
      </c>
      <c r="Z775" s="12" t="s">
        <v>110</v>
      </c>
      <c r="AA775" s="12" t="s">
        <v>110</v>
      </c>
      <c r="AB775" s="56" t="s">
        <v>110</v>
      </c>
      <c r="AC775" s="50" t="s">
        <v>485</v>
      </c>
      <c r="AD775" s="47" t="s">
        <v>108</v>
      </c>
      <c r="AE775" s="12" t="s">
        <v>108</v>
      </c>
      <c r="AF775" s="102" t="s">
        <v>108</v>
      </c>
      <c r="AG775" s="102" t="s">
        <v>108</v>
      </c>
      <c r="AH775" s="102" t="s">
        <v>108</v>
      </c>
      <c r="AI775" s="102" t="s">
        <v>108</v>
      </c>
      <c r="AJ775" s="102" t="s">
        <v>108</v>
      </c>
      <c r="AK775" s="93" t="s">
        <v>108</v>
      </c>
      <c r="AL775" s="12" t="s">
        <v>108</v>
      </c>
      <c r="AM775" s="12" t="s">
        <v>175</v>
      </c>
      <c r="AN775" s="14" t="s">
        <v>2425</v>
      </c>
      <c r="AO775" s="15" t="s">
        <v>175</v>
      </c>
      <c r="AQ775" s="54" t="s">
        <v>108</v>
      </c>
      <c r="AR775" s="50" t="str">
        <f t="shared" si="307"/>
        <v>BSE1700.109</v>
      </c>
      <c r="AS775" s="50" t="str">
        <f t="shared" si="308"/>
        <v>BSE1700_3A</v>
      </c>
      <c r="AT775" s="12" t="s">
        <v>110</v>
      </c>
      <c r="AU775" s="12" t="s">
        <v>110</v>
      </c>
      <c r="AV775" s="12" t="s">
        <v>110</v>
      </c>
      <c r="AW775" s="54" t="s">
        <v>108</v>
      </c>
      <c r="AX775" s="50" t="s">
        <v>108</v>
      </c>
      <c r="AY775" s="50" t="s">
        <v>110</v>
      </c>
      <c r="AZ775" s="54" t="s">
        <v>108</v>
      </c>
      <c r="BA775" s="12" t="s">
        <v>108</v>
      </c>
      <c r="BB775" s="12" t="s">
        <v>108</v>
      </c>
      <c r="BC775" s="12" t="str">
        <f t="shared" si="309"/>
        <v>M3A</v>
      </c>
      <c r="BD775" s="54" t="s">
        <v>108</v>
      </c>
      <c r="BE775" s="12" t="str">
        <f t="shared" si="310"/>
        <v>-</v>
      </c>
      <c r="BF775" s="12" t="str">
        <f t="shared" si="311"/>
        <v>-</v>
      </c>
      <c r="BG775" s="112" t="str">
        <f t="shared" si="306"/>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2661</v>
      </c>
      <c r="CO775" s="132" t="s">
        <v>2703</v>
      </c>
      <c r="CP775" s="132" t="str">
        <f>TabelladatiSinottico[[#This Row],[Serial_Number]]</f>
        <v>BSE1700.109</v>
      </c>
      <c r="CQ775" s="133" t="str">
        <f>TabelladatiSinottico[[#This Row],[Customer]]</f>
        <v>G.L.M. MECANIQUE</v>
      </c>
      <c r="CR775" s="54">
        <f t="shared" si="312"/>
        <v>774</v>
      </c>
      <c r="CS775" s="64" t="s">
        <v>108</v>
      </c>
    </row>
    <row r="776" spans="1:97" ht="14.25" customHeight="1" x14ac:dyDescent="0.25">
      <c r="A776" s="116" t="s">
        <v>2700</v>
      </c>
      <c r="B776" s="117" t="s">
        <v>1051</v>
      </c>
      <c r="C776" s="50" t="s">
        <v>659</v>
      </c>
      <c r="D776" s="50" t="s">
        <v>2709</v>
      </c>
      <c r="E776" s="12">
        <v>2019</v>
      </c>
      <c r="F776" s="12" t="s">
        <v>653</v>
      </c>
      <c r="G776" s="112" t="s">
        <v>108</v>
      </c>
      <c r="H776" s="112" t="s">
        <v>108</v>
      </c>
      <c r="I776" s="112" t="s">
        <v>108</v>
      </c>
      <c r="J776" s="112" t="s">
        <v>108</v>
      </c>
      <c r="K776" s="127" t="s">
        <v>2424</v>
      </c>
      <c r="L776" s="112" t="s">
        <v>108</v>
      </c>
      <c r="M776" s="127" t="s">
        <v>2424</v>
      </c>
      <c r="N776" s="12" t="s">
        <v>107</v>
      </c>
      <c r="O776" s="12" t="s">
        <v>108</v>
      </c>
      <c r="P776" s="128" t="s">
        <v>2425</v>
      </c>
      <c r="Q776" s="119">
        <v>1750</v>
      </c>
      <c r="R776" s="119">
        <v>1000</v>
      </c>
      <c r="S776" s="119">
        <v>750</v>
      </c>
      <c r="T776" s="118" t="s">
        <v>108</v>
      </c>
      <c r="U776" s="12" t="s">
        <v>108</v>
      </c>
      <c r="V776" s="118" t="s">
        <v>108</v>
      </c>
      <c r="W776" s="12" t="s">
        <v>108</v>
      </c>
      <c r="X776" s="12" t="s">
        <v>110</v>
      </c>
      <c r="Y776" s="12" t="s">
        <v>110</v>
      </c>
      <c r="Z776" s="12" t="s">
        <v>110</v>
      </c>
      <c r="AA776" s="12" t="s">
        <v>110</v>
      </c>
      <c r="AB776" s="56" t="s">
        <v>110</v>
      </c>
      <c r="AC776" s="50" t="s">
        <v>111</v>
      </c>
      <c r="AD776" s="47" t="s">
        <v>108</v>
      </c>
      <c r="AE776" s="12" t="s">
        <v>108</v>
      </c>
      <c r="AF776" s="102" t="s">
        <v>108</v>
      </c>
      <c r="AG776" s="102" t="s">
        <v>108</v>
      </c>
      <c r="AH776" s="102" t="s">
        <v>108</v>
      </c>
      <c r="AI776" s="102" t="s">
        <v>108</v>
      </c>
      <c r="AJ776" s="102" t="s">
        <v>108</v>
      </c>
      <c r="AK776" s="93" t="s">
        <v>108</v>
      </c>
      <c r="AL776" s="12" t="s">
        <v>108</v>
      </c>
      <c r="AM776" s="12" t="s">
        <v>175</v>
      </c>
      <c r="AN776" s="14" t="s">
        <v>2425</v>
      </c>
      <c r="AO776" s="15" t="s">
        <v>175</v>
      </c>
      <c r="AQ776" s="54" t="s">
        <v>108</v>
      </c>
      <c r="AR776" s="50" t="str">
        <f t="shared" si="307"/>
        <v>BSE1700.110</v>
      </c>
      <c r="AS776" s="50" t="str">
        <f t="shared" si="308"/>
        <v>BSE1700_3A</v>
      </c>
      <c r="AT776" s="12" t="s">
        <v>110</v>
      </c>
      <c r="AU776" s="12" t="s">
        <v>110</v>
      </c>
      <c r="AV776" s="12" t="s">
        <v>110</v>
      </c>
      <c r="AW776" s="54" t="s">
        <v>108</v>
      </c>
      <c r="AX776" s="50" t="s">
        <v>108</v>
      </c>
      <c r="AY776" s="50" t="s">
        <v>110</v>
      </c>
      <c r="AZ776" s="54" t="s">
        <v>108</v>
      </c>
      <c r="BA776" s="12" t="s">
        <v>108</v>
      </c>
      <c r="BB776" s="12" t="s">
        <v>108</v>
      </c>
      <c r="BC776" s="12" t="str">
        <f t="shared" si="309"/>
        <v>M3A</v>
      </c>
      <c r="BD776" s="54" t="s">
        <v>108</v>
      </c>
      <c r="BE776" s="12" t="str">
        <f t="shared" si="310"/>
        <v>-</v>
      </c>
      <c r="BF776" s="12" t="str">
        <f t="shared" si="311"/>
        <v>-</v>
      </c>
      <c r="BG776" s="112" t="str">
        <f t="shared" si="306"/>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2661</v>
      </c>
      <c r="CO776" s="132" t="s">
        <v>2703</v>
      </c>
      <c r="CP776" s="132" t="str">
        <f>TabelladatiSinottico[[#This Row],[Serial_Number]]</f>
        <v>BSE1700.110</v>
      </c>
      <c r="CQ776" s="133" t="str">
        <f>TabelladatiSinottico[[#This Row],[Customer]]</f>
        <v>ELITE INDUSTRIA DE MATRIZES LTDA</v>
      </c>
      <c r="CR776" s="54">
        <f t="shared" si="312"/>
        <v>775</v>
      </c>
      <c r="CS776" s="64" t="s">
        <v>108</v>
      </c>
    </row>
    <row r="777" spans="1:97" ht="14.25" customHeight="1" x14ac:dyDescent="0.25">
      <c r="A777" s="124" t="s">
        <v>2700</v>
      </c>
      <c r="B777" s="126" t="s">
        <v>1056</v>
      </c>
      <c r="C777" s="113" t="s">
        <v>659</v>
      </c>
      <c r="D777" s="113" t="s">
        <v>2321</v>
      </c>
      <c r="E777" s="112" t="s">
        <v>108</v>
      </c>
      <c r="F777" s="112" t="s">
        <v>108</v>
      </c>
      <c r="G777" s="112" t="s">
        <v>108</v>
      </c>
      <c r="H777" s="112" t="s">
        <v>108</v>
      </c>
      <c r="I777" s="112" t="s">
        <v>108</v>
      </c>
      <c r="J777" s="112" t="s">
        <v>108</v>
      </c>
      <c r="K777" s="127" t="s">
        <v>2424</v>
      </c>
      <c r="L777" s="112" t="s">
        <v>108</v>
      </c>
      <c r="M777" s="127" t="s">
        <v>2424</v>
      </c>
      <c r="N777" s="12" t="s">
        <v>107</v>
      </c>
      <c r="O777" s="12" t="s">
        <v>108</v>
      </c>
      <c r="P777" s="128" t="s">
        <v>2425</v>
      </c>
      <c r="Q777" s="119">
        <v>1750</v>
      </c>
      <c r="R777" s="119">
        <v>1000</v>
      </c>
      <c r="S777" s="119">
        <v>750</v>
      </c>
      <c r="T777" s="119" t="s">
        <v>108</v>
      </c>
      <c r="U777" s="112" t="s">
        <v>108</v>
      </c>
      <c r="V777" s="118" t="s">
        <v>108</v>
      </c>
      <c r="W777" s="112" t="s">
        <v>108</v>
      </c>
      <c r="X777" s="112" t="s">
        <v>110</v>
      </c>
      <c r="Y777" s="112" t="s">
        <v>110</v>
      </c>
      <c r="Z777" s="112" t="s">
        <v>110</v>
      </c>
      <c r="AA777" s="112" t="s">
        <v>110</v>
      </c>
      <c r="AB777" s="114" t="s">
        <v>110</v>
      </c>
      <c r="AC777" s="50" t="s">
        <v>111</v>
      </c>
      <c r="AD777" s="47" t="s">
        <v>108</v>
      </c>
      <c r="AE777" s="12" t="s">
        <v>108</v>
      </c>
      <c r="AF777" s="102" t="s">
        <v>108</v>
      </c>
      <c r="AG777" s="102" t="s">
        <v>108</v>
      </c>
      <c r="AH777" s="102" t="s">
        <v>108</v>
      </c>
      <c r="AI777" s="102" t="s">
        <v>108</v>
      </c>
      <c r="AJ777" s="102" t="s">
        <v>108</v>
      </c>
      <c r="AK777" s="93" t="s">
        <v>108</v>
      </c>
      <c r="AL777" s="12" t="s">
        <v>108</v>
      </c>
      <c r="AM777" s="12" t="s">
        <v>175</v>
      </c>
      <c r="AN777" s="14" t="s">
        <v>2425</v>
      </c>
      <c r="AO777" s="15" t="s">
        <v>175</v>
      </c>
      <c r="AQ777" s="54" t="s">
        <v>108</v>
      </c>
      <c r="AR777" s="50" t="str">
        <f t="shared" ref="AR777:AR780" si="313">A777&amp;"."&amp;B777</f>
        <v>BSE1700.111</v>
      </c>
      <c r="AS777" s="50" t="str">
        <f t="shared" ref="AS777:AS780" si="314">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5">F777</f>
        <v>-</v>
      </c>
      <c r="BD777" s="54" t="s">
        <v>108</v>
      </c>
      <c r="BE777" s="12" t="str">
        <f t="shared" ref="BE777:BE780" si="316">G777</f>
        <v>-</v>
      </c>
      <c r="BF777" s="12" t="str">
        <f t="shared" ref="BF777:BF780" si="317">I777</f>
        <v>-</v>
      </c>
      <c r="BG777" s="112" t="str">
        <f t="shared" si="306"/>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2661</v>
      </c>
      <c r="CO777" s="132" t="s">
        <v>2703</v>
      </c>
      <c r="CP777" s="121" t="str">
        <f>TabelladatiSinottico[[#This Row],[Serial_Number]]</f>
        <v>BSE1700.111</v>
      </c>
      <c r="CQ777" s="123" t="str">
        <f>TabelladatiSinottico[[#This Row],[Customer]]</f>
        <v>BRITANIA ELETRONICOS</v>
      </c>
      <c r="CR777" s="54">
        <f t="shared" si="312"/>
        <v>776</v>
      </c>
      <c r="CS777" s="64" t="s">
        <v>108</v>
      </c>
    </row>
    <row r="778" spans="1:97" ht="14.25" customHeight="1" x14ac:dyDescent="0.25">
      <c r="A778" s="124" t="s">
        <v>2700</v>
      </c>
      <c r="B778" s="126" t="s">
        <v>1057</v>
      </c>
      <c r="C778" s="113" t="s">
        <v>659</v>
      </c>
      <c r="D778" s="113" t="s">
        <v>2704</v>
      </c>
      <c r="E778" s="112" t="s">
        <v>108</v>
      </c>
      <c r="F778" s="112" t="s">
        <v>108</v>
      </c>
      <c r="G778" s="112" t="s">
        <v>108</v>
      </c>
      <c r="H778" s="112" t="s">
        <v>108</v>
      </c>
      <c r="I778" s="112" t="s">
        <v>108</v>
      </c>
      <c r="J778" s="112" t="s">
        <v>108</v>
      </c>
      <c r="K778" s="127" t="s">
        <v>2424</v>
      </c>
      <c r="L778" s="112" t="s">
        <v>108</v>
      </c>
      <c r="M778" s="127" t="s">
        <v>2424</v>
      </c>
      <c r="N778" s="12" t="s">
        <v>107</v>
      </c>
      <c r="O778" s="12" t="s">
        <v>108</v>
      </c>
      <c r="P778" s="128" t="s">
        <v>2425</v>
      </c>
      <c r="Q778" s="119">
        <v>1750</v>
      </c>
      <c r="R778" s="119">
        <v>1000</v>
      </c>
      <c r="S778" s="119">
        <v>750</v>
      </c>
      <c r="T778" s="119" t="s">
        <v>108</v>
      </c>
      <c r="U778" s="112" t="s">
        <v>108</v>
      </c>
      <c r="V778" s="118" t="s">
        <v>108</v>
      </c>
      <c r="W778" s="112" t="s">
        <v>108</v>
      </c>
      <c r="X778" s="112" t="s">
        <v>110</v>
      </c>
      <c r="Y778" s="112" t="s">
        <v>110</v>
      </c>
      <c r="Z778" s="112" t="s">
        <v>110</v>
      </c>
      <c r="AA778" s="112" t="s">
        <v>110</v>
      </c>
      <c r="AB778" s="114" t="s">
        <v>110</v>
      </c>
      <c r="AC778" s="50" t="s">
        <v>111</v>
      </c>
      <c r="AD778" s="47" t="s">
        <v>108</v>
      </c>
      <c r="AE778" s="12" t="s">
        <v>108</v>
      </c>
      <c r="AF778" s="102" t="s">
        <v>108</v>
      </c>
      <c r="AG778" s="102" t="s">
        <v>108</v>
      </c>
      <c r="AH778" s="102" t="s">
        <v>108</v>
      </c>
      <c r="AI778" s="102" t="s">
        <v>108</v>
      </c>
      <c r="AJ778" s="102" t="s">
        <v>108</v>
      </c>
      <c r="AK778" s="93" t="s">
        <v>108</v>
      </c>
      <c r="AL778" s="12" t="s">
        <v>108</v>
      </c>
      <c r="AM778" s="12" t="s">
        <v>175</v>
      </c>
      <c r="AN778" s="14" t="s">
        <v>2425</v>
      </c>
      <c r="AO778" s="15" t="s">
        <v>175</v>
      </c>
      <c r="AQ778" s="54" t="s">
        <v>108</v>
      </c>
      <c r="AR778" s="50" t="str">
        <f t="shared" si="313"/>
        <v>BSE1700.112</v>
      </c>
      <c r="AS778" s="50" t="str">
        <f t="shared" si="314"/>
        <v>BSE1700_3A</v>
      </c>
      <c r="AT778" s="12" t="s">
        <v>110</v>
      </c>
      <c r="AU778" s="12" t="s">
        <v>110</v>
      </c>
      <c r="AV778" s="12" t="s">
        <v>110</v>
      </c>
      <c r="AW778" s="54" t="s">
        <v>108</v>
      </c>
      <c r="AX778" s="50" t="s">
        <v>108</v>
      </c>
      <c r="AY778" s="50" t="s">
        <v>110</v>
      </c>
      <c r="AZ778" s="54" t="s">
        <v>108</v>
      </c>
      <c r="BA778" s="12" t="s">
        <v>108</v>
      </c>
      <c r="BB778" s="12" t="s">
        <v>108</v>
      </c>
      <c r="BC778" s="12" t="str">
        <f t="shared" si="315"/>
        <v>-</v>
      </c>
      <c r="BD778" s="54" t="s">
        <v>108</v>
      </c>
      <c r="BE778" s="12" t="str">
        <f t="shared" si="316"/>
        <v>-</v>
      </c>
      <c r="BF778" s="12" t="str">
        <f t="shared" si="317"/>
        <v>-</v>
      </c>
      <c r="BG778" s="112" t="str">
        <f t="shared" si="306"/>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2661</v>
      </c>
      <c r="CO778" s="132" t="s">
        <v>2703</v>
      </c>
      <c r="CP778" s="121" t="str">
        <f>TabelladatiSinottico[[#This Row],[Serial_Number]]</f>
        <v>BSE1700.112</v>
      </c>
      <c r="CQ778" s="123" t="str">
        <f>TabelladatiSinottico[[#This Row],[Customer]]</f>
        <v>TOP LINE FERRAMENTARIA</v>
      </c>
      <c r="CR778" s="54">
        <f t="shared" si="312"/>
        <v>777</v>
      </c>
      <c r="CS778" s="64" t="s">
        <v>108</v>
      </c>
    </row>
    <row r="779" spans="1:97" ht="14.25" customHeight="1" x14ac:dyDescent="0.25">
      <c r="A779" s="116" t="s">
        <v>2700</v>
      </c>
      <c r="B779" s="117" t="s">
        <v>1058</v>
      </c>
      <c r="C779" s="50" t="s">
        <v>659</v>
      </c>
      <c r="D779" s="50" t="s">
        <v>2705</v>
      </c>
      <c r="E779" s="12">
        <v>2022</v>
      </c>
      <c r="F779" s="12" t="s">
        <v>653</v>
      </c>
      <c r="G779" s="112" t="s">
        <v>108</v>
      </c>
      <c r="H779" s="112" t="s">
        <v>108</v>
      </c>
      <c r="I779" s="112" t="s">
        <v>108</v>
      </c>
      <c r="J779" s="112" t="s">
        <v>108</v>
      </c>
      <c r="K779" s="127" t="s">
        <v>2424</v>
      </c>
      <c r="L779" s="112" t="s">
        <v>108</v>
      </c>
      <c r="M779" s="127" t="s">
        <v>2424</v>
      </c>
      <c r="N779" s="12" t="s">
        <v>107</v>
      </c>
      <c r="O779" s="12" t="s">
        <v>108</v>
      </c>
      <c r="P779" s="128" t="s">
        <v>2425</v>
      </c>
      <c r="Q779" s="119">
        <v>1750</v>
      </c>
      <c r="R779" s="119">
        <v>1000</v>
      </c>
      <c r="S779" s="119">
        <v>750</v>
      </c>
      <c r="T779" s="118" t="s">
        <v>108</v>
      </c>
      <c r="U779" s="12" t="s">
        <v>108</v>
      </c>
      <c r="V779" s="118" t="s">
        <v>108</v>
      </c>
      <c r="W779" s="12" t="s">
        <v>108</v>
      </c>
      <c r="X779" s="12" t="s">
        <v>110</v>
      </c>
      <c r="Y779" s="12" t="s">
        <v>110</v>
      </c>
      <c r="Z779" s="12" t="s">
        <v>110</v>
      </c>
      <c r="AA779" s="12" t="s">
        <v>110</v>
      </c>
      <c r="AB779" s="56" t="s">
        <v>110</v>
      </c>
      <c r="AC779" s="50" t="s">
        <v>111</v>
      </c>
      <c r="AD779" s="47" t="s">
        <v>108</v>
      </c>
      <c r="AE779" s="12" t="s">
        <v>108</v>
      </c>
      <c r="AF779" s="102" t="s">
        <v>108</v>
      </c>
      <c r="AG779" s="102" t="s">
        <v>108</v>
      </c>
      <c r="AH779" s="102" t="s">
        <v>108</v>
      </c>
      <c r="AI779" s="102" t="s">
        <v>108</v>
      </c>
      <c r="AJ779" s="102" t="s">
        <v>108</v>
      </c>
      <c r="AK779" s="93" t="s">
        <v>108</v>
      </c>
      <c r="AL779" s="12" t="s">
        <v>108</v>
      </c>
      <c r="AM779" s="12" t="s">
        <v>175</v>
      </c>
      <c r="AN779" s="14" t="s">
        <v>2425</v>
      </c>
      <c r="AO779" s="15" t="s">
        <v>175</v>
      </c>
      <c r="AQ779" s="54" t="s">
        <v>108</v>
      </c>
      <c r="AR779" s="50" t="str">
        <f t="shared" si="313"/>
        <v>BSE1700.113</v>
      </c>
      <c r="AS779" s="50" t="str">
        <f t="shared" si="314"/>
        <v>BSE1700_3A</v>
      </c>
      <c r="AT779" s="12" t="s">
        <v>110</v>
      </c>
      <c r="AU779" s="12" t="s">
        <v>110</v>
      </c>
      <c r="AV779" s="12" t="s">
        <v>110</v>
      </c>
      <c r="AW779" s="54" t="s">
        <v>108</v>
      </c>
      <c r="AX779" s="50" t="s">
        <v>108</v>
      </c>
      <c r="AY779" s="50" t="s">
        <v>110</v>
      </c>
      <c r="AZ779" s="54" t="s">
        <v>108</v>
      </c>
      <c r="BA779" s="12" t="s">
        <v>108</v>
      </c>
      <c r="BB779" s="12" t="s">
        <v>108</v>
      </c>
      <c r="BC779" s="12" t="str">
        <f t="shared" si="315"/>
        <v>M3A</v>
      </c>
      <c r="BD779" s="54" t="s">
        <v>108</v>
      </c>
      <c r="BE779" s="12" t="str">
        <f t="shared" si="316"/>
        <v>-</v>
      </c>
      <c r="BF779" s="12" t="str">
        <f t="shared" si="317"/>
        <v>-</v>
      </c>
      <c r="BG779" s="112" t="str">
        <f t="shared" si="306"/>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2661</v>
      </c>
      <c r="CO779" s="132" t="s">
        <v>2703</v>
      </c>
      <c r="CP779" s="132" t="str">
        <f>TabelladatiSinottico[[#This Row],[Serial_Number]]</f>
        <v>BSE1700.113</v>
      </c>
      <c r="CQ779" s="133" t="str">
        <f>TabelladatiSinottico[[#This Row],[Customer]]</f>
        <v>MOLDTOOL FERRAMENTARIA</v>
      </c>
      <c r="CR779" s="54">
        <f t="shared" si="312"/>
        <v>778</v>
      </c>
      <c r="CS779" s="64" t="s">
        <v>108</v>
      </c>
    </row>
    <row r="780" spans="1:97" ht="14.25" customHeight="1" x14ac:dyDescent="0.25">
      <c r="A780" s="124" t="s">
        <v>2700</v>
      </c>
      <c r="B780" s="126" t="s">
        <v>1065</v>
      </c>
      <c r="C780" s="113" t="s">
        <v>659</v>
      </c>
      <c r="D780" s="113" t="s">
        <v>2710</v>
      </c>
      <c r="E780" s="112" t="s">
        <v>108</v>
      </c>
      <c r="F780" s="112" t="s">
        <v>108</v>
      </c>
      <c r="G780" s="112" t="s">
        <v>108</v>
      </c>
      <c r="H780" s="112" t="s">
        <v>108</v>
      </c>
      <c r="I780" s="112" t="s">
        <v>108</v>
      </c>
      <c r="J780" s="112" t="s">
        <v>108</v>
      </c>
      <c r="K780" s="127" t="s">
        <v>2424</v>
      </c>
      <c r="L780" s="112" t="s">
        <v>108</v>
      </c>
      <c r="M780" s="127" t="s">
        <v>2424</v>
      </c>
      <c r="N780" s="12" t="s">
        <v>107</v>
      </c>
      <c r="O780" s="12" t="s">
        <v>108</v>
      </c>
      <c r="P780" s="128" t="s">
        <v>2425</v>
      </c>
      <c r="Q780" s="119">
        <v>1750</v>
      </c>
      <c r="R780" s="119">
        <v>1000</v>
      </c>
      <c r="S780" s="119">
        <v>750</v>
      </c>
      <c r="T780" s="119" t="s">
        <v>108</v>
      </c>
      <c r="U780" s="112" t="s">
        <v>108</v>
      </c>
      <c r="V780" s="118" t="s">
        <v>108</v>
      </c>
      <c r="W780" s="112" t="s">
        <v>108</v>
      </c>
      <c r="X780" s="112" t="s">
        <v>110</v>
      </c>
      <c r="Y780" s="112" t="s">
        <v>110</v>
      </c>
      <c r="Z780" s="112" t="s">
        <v>110</v>
      </c>
      <c r="AA780" s="112" t="s">
        <v>110</v>
      </c>
      <c r="AB780" s="114" t="s">
        <v>110</v>
      </c>
      <c r="AC780" s="50" t="s">
        <v>111</v>
      </c>
      <c r="AD780" s="47" t="s">
        <v>108</v>
      </c>
      <c r="AE780" s="12" t="s">
        <v>108</v>
      </c>
      <c r="AF780" s="102" t="s">
        <v>108</v>
      </c>
      <c r="AG780" s="102" t="s">
        <v>108</v>
      </c>
      <c r="AH780" s="102" t="s">
        <v>108</v>
      </c>
      <c r="AI780" s="102" t="s">
        <v>108</v>
      </c>
      <c r="AJ780" s="102" t="s">
        <v>108</v>
      </c>
      <c r="AK780" s="93" t="s">
        <v>108</v>
      </c>
      <c r="AL780" s="12" t="s">
        <v>108</v>
      </c>
      <c r="AM780" s="12" t="s">
        <v>175</v>
      </c>
      <c r="AN780" s="14" t="s">
        <v>2425</v>
      </c>
      <c r="AO780" s="15" t="s">
        <v>175</v>
      </c>
      <c r="AQ780" s="54" t="s">
        <v>108</v>
      </c>
      <c r="AR780" s="50" t="str">
        <f t="shared" si="313"/>
        <v>BSE1700.114</v>
      </c>
      <c r="AS780" s="50" t="str">
        <f t="shared" si="314"/>
        <v>BSE1700_3A</v>
      </c>
      <c r="AT780" s="12" t="s">
        <v>110</v>
      </c>
      <c r="AU780" s="12" t="s">
        <v>110</v>
      </c>
      <c r="AV780" s="12" t="s">
        <v>110</v>
      </c>
      <c r="AW780" s="54" t="s">
        <v>108</v>
      </c>
      <c r="AX780" s="50" t="s">
        <v>108</v>
      </c>
      <c r="AY780" s="50" t="s">
        <v>110</v>
      </c>
      <c r="AZ780" s="54" t="s">
        <v>108</v>
      </c>
      <c r="BA780" s="12" t="s">
        <v>108</v>
      </c>
      <c r="BB780" s="12" t="s">
        <v>108</v>
      </c>
      <c r="BC780" s="12" t="str">
        <f t="shared" si="315"/>
        <v>-</v>
      </c>
      <c r="BD780" s="54" t="s">
        <v>108</v>
      </c>
      <c r="BE780" s="12" t="str">
        <f t="shared" si="316"/>
        <v>-</v>
      </c>
      <c r="BF780" s="12" t="str">
        <f t="shared" si="317"/>
        <v>-</v>
      </c>
      <c r="BG780" s="112" t="str">
        <f t="shared" si="306"/>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2661</v>
      </c>
      <c r="CO780" s="132" t="s">
        <v>2703</v>
      </c>
      <c r="CP780" s="121" t="str">
        <f>TabelladatiSinottico[[#This Row],[Serial_Number]]</f>
        <v>BSE1700.114</v>
      </c>
      <c r="CQ780" s="123" t="str">
        <f>TabelladatiSinottico[[#This Row],[Customer]]</f>
        <v>SULBRAS MODLDES E PLASTICOS LTDA</v>
      </c>
      <c r="CR780" s="54">
        <f t="shared" si="312"/>
        <v>779</v>
      </c>
      <c r="CS780" s="64" t="s">
        <v>108</v>
      </c>
    </row>
    <row r="781" spans="1:97" ht="14.25" customHeight="1" x14ac:dyDescent="0.25">
      <c r="A781" s="116" t="s">
        <v>2700</v>
      </c>
      <c r="B781" s="117" t="s">
        <v>1068</v>
      </c>
      <c r="C781" s="50" t="s">
        <v>659</v>
      </c>
      <c r="D781" s="50" t="s">
        <v>2711</v>
      </c>
      <c r="E781" s="12">
        <v>2024</v>
      </c>
      <c r="F781" s="12" t="s">
        <v>653</v>
      </c>
      <c r="G781" s="112" t="s">
        <v>1538</v>
      </c>
      <c r="H781" s="112" t="s">
        <v>103</v>
      </c>
      <c r="I781" s="112" t="s">
        <v>104</v>
      </c>
      <c r="J781" s="112" t="s">
        <v>2692</v>
      </c>
      <c r="K781" s="127" t="s">
        <v>2424</v>
      </c>
      <c r="L781" s="112" t="s">
        <v>2671</v>
      </c>
      <c r="M781" s="127" t="s">
        <v>2424</v>
      </c>
      <c r="N781" s="12" t="s">
        <v>107</v>
      </c>
      <c r="O781" s="12" t="s">
        <v>108</v>
      </c>
      <c r="P781" s="128" t="s">
        <v>2425</v>
      </c>
      <c r="Q781" s="119">
        <v>1750</v>
      </c>
      <c r="R781" s="119">
        <v>1000</v>
      </c>
      <c r="S781" s="119">
        <v>750</v>
      </c>
      <c r="T781" s="118">
        <v>24</v>
      </c>
      <c r="U781" s="12" t="s">
        <v>109</v>
      </c>
      <c r="V781" s="118" t="s">
        <v>108</v>
      </c>
      <c r="W781" s="12" t="s">
        <v>108</v>
      </c>
      <c r="X781" s="12" t="s">
        <v>110</v>
      </c>
      <c r="Y781" s="12" t="s">
        <v>110</v>
      </c>
      <c r="Z781" s="12" t="s">
        <v>110</v>
      </c>
      <c r="AA781" s="12" t="s">
        <v>110</v>
      </c>
      <c r="AB781" s="56" t="s">
        <v>110</v>
      </c>
      <c r="AC781" s="50" t="s">
        <v>368</v>
      </c>
      <c r="AD781" s="47" t="s">
        <v>108</v>
      </c>
      <c r="AE781" s="12" t="s">
        <v>108</v>
      </c>
      <c r="AF781" s="102" t="s">
        <v>108</v>
      </c>
      <c r="AG781" s="102" t="s">
        <v>108</v>
      </c>
      <c r="AH781" s="102" t="s">
        <v>108</v>
      </c>
      <c r="AI781" s="102" t="s">
        <v>108</v>
      </c>
      <c r="AJ781" s="102" t="s">
        <v>108</v>
      </c>
      <c r="AK781" s="93" t="s">
        <v>108</v>
      </c>
      <c r="AL781" s="12" t="s">
        <v>108</v>
      </c>
      <c r="AM781" s="12" t="s">
        <v>175</v>
      </c>
      <c r="AN781" s="14" t="s">
        <v>2425</v>
      </c>
      <c r="AO781" s="15" t="s">
        <v>175</v>
      </c>
      <c r="AQ781" s="54" t="s">
        <v>108</v>
      </c>
      <c r="AR781" s="50" t="str">
        <f t="shared" ref="AR781:AR800" si="318">A781&amp;"."&amp;B781</f>
        <v>BSE1700.115</v>
      </c>
      <c r="AS781" s="50" t="str">
        <f t="shared" ref="AS781:AS800" si="319">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0">F781</f>
        <v>M3A</v>
      </c>
      <c r="BD781" s="54" t="s">
        <v>108</v>
      </c>
      <c r="BE781" s="12" t="str">
        <f t="shared" ref="BE781:BE800" si="321">G781</f>
        <v>27 kw-24 krpm</v>
      </c>
      <c r="BF781" s="12" t="str">
        <f t="shared" ref="BF781:BF800" si="322">I781</f>
        <v>HSK-A 63</v>
      </c>
      <c r="BG781" s="112" t="str">
        <f t="shared" si="306"/>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2661</v>
      </c>
      <c r="CO781" s="132" t="s">
        <v>2703</v>
      </c>
      <c r="CP781" s="64" t="str">
        <f>TabelladatiSinottico[[#This Row],[Serial_Number]]</f>
        <v>BSE1700.115</v>
      </c>
      <c r="CQ781" s="50" t="str">
        <f>TabelladatiSinottico[[#This Row],[Customer]]</f>
        <v>SALVAS SRL</v>
      </c>
      <c r="CR781" s="54">
        <f t="shared" si="312"/>
        <v>780</v>
      </c>
      <c r="CS781" s="64" t="s">
        <v>108</v>
      </c>
    </row>
    <row r="782" spans="1:97" ht="14.25" customHeight="1" x14ac:dyDescent="0.25">
      <c r="A782" s="116" t="s">
        <v>2700</v>
      </c>
      <c r="B782" s="117" t="s">
        <v>1069</v>
      </c>
      <c r="C782" s="50" t="s">
        <v>659</v>
      </c>
      <c r="D782" s="50" t="s">
        <v>2712</v>
      </c>
      <c r="E782" s="12">
        <v>2025</v>
      </c>
      <c r="F782" s="12" t="s">
        <v>653</v>
      </c>
      <c r="G782" s="112" t="s">
        <v>2702</v>
      </c>
      <c r="H782" s="112" t="s">
        <v>103</v>
      </c>
      <c r="I782" s="112" t="s">
        <v>104</v>
      </c>
      <c r="J782" s="12" t="s">
        <v>2713</v>
      </c>
      <c r="K782" s="127" t="s">
        <v>2424</v>
      </c>
      <c r="L782" s="12" t="s">
        <v>2714</v>
      </c>
      <c r="M782" s="127" t="s">
        <v>2424</v>
      </c>
      <c r="N782" s="12" t="s">
        <v>107</v>
      </c>
      <c r="O782" s="12" t="s">
        <v>108</v>
      </c>
      <c r="P782" s="128" t="s">
        <v>2425</v>
      </c>
      <c r="Q782" s="118">
        <v>1750</v>
      </c>
      <c r="R782" s="118">
        <v>1000</v>
      </c>
      <c r="S782" s="118">
        <v>750</v>
      </c>
      <c r="T782" s="118">
        <v>24</v>
      </c>
      <c r="U782" s="12" t="s">
        <v>109</v>
      </c>
      <c r="V782" s="118" t="s">
        <v>108</v>
      </c>
      <c r="W782" s="12" t="s">
        <v>108</v>
      </c>
      <c r="X782" s="12" t="s">
        <v>110</v>
      </c>
      <c r="Y782" s="12" t="s">
        <v>110</v>
      </c>
      <c r="Z782" s="12" t="s">
        <v>110</v>
      </c>
      <c r="AA782" s="12" t="s">
        <v>110</v>
      </c>
      <c r="AB782" s="56" t="s">
        <v>110</v>
      </c>
      <c r="AC782" s="50" t="s">
        <v>368</v>
      </c>
      <c r="AD782" s="47" t="s">
        <v>108</v>
      </c>
      <c r="AE782" s="12" t="s">
        <v>108</v>
      </c>
      <c r="AF782" s="102" t="s">
        <v>108</v>
      </c>
      <c r="AG782" s="102" t="s">
        <v>108</v>
      </c>
      <c r="AH782" s="102" t="s">
        <v>108</v>
      </c>
      <c r="AI782" s="102" t="s">
        <v>108</v>
      </c>
      <c r="AJ782" s="102" t="s">
        <v>108</v>
      </c>
      <c r="AK782" s="93" t="s">
        <v>108</v>
      </c>
      <c r="AL782" s="12" t="s">
        <v>108</v>
      </c>
      <c r="AM782" s="12" t="s">
        <v>175</v>
      </c>
      <c r="AN782" s="14" t="s">
        <v>2425</v>
      </c>
      <c r="AO782" s="15" t="s">
        <v>175</v>
      </c>
      <c r="AQ782" s="54" t="s">
        <v>108</v>
      </c>
      <c r="AR782" s="50" t="str">
        <f t="shared" si="318"/>
        <v>BSE1700.116</v>
      </c>
      <c r="AS782" s="50" t="str">
        <f t="shared" si="319"/>
        <v>BSE1700_3A</v>
      </c>
      <c r="AT782" s="12" t="s">
        <v>110</v>
      </c>
      <c r="AU782" s="12" t="s">
        <v>110</v>
      </c>
      <c r="AV782" s="12" t="s">
        <v>110</v>
      </c>
      <c r="AW782" s="54" t="s">
        <v>108</v>
      </c>
      <c r="AX782" s="50" t="s">
        <v>155</v>
      </c>
      <c r="AY782" s="50" t="s">
        <v>110</v>
      </c>
      <c r="AZ782" s="54" t="s">
        <v>108</v>
      </c>
      <c r="BA782" s="12" t="s">
        <v>108</v>
      </c>
      <c r="BB782" s="12" t="s">
        <v>108</v>
      </c>
      <c r="BC782" s="12" t="str">
        <f t="shared" si="320"/>
        <v>M3A</v>
      </c>
      <c r="BD782" s="54" t="s">
        <v>108</v>
      </c>
      <c r="BE782" s="12" t="str">
        <f t="shared" si="321"/>
        <v>32 kw-18 krpm</v>
      </c>
      <c r="BF782" s="12" t="str">
        <f t="shared" si="322"/>
        <v>HSK-A 63</v>
      </c>
      <c r="BG782" s="112" t="str">
        <f t="shared" si="306"/>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2661</v>
      </c>
      <c r="CO782" s="132" t="s">
        <v>2703</v>
      </c>
      <c r="CP782" s="64" t="str">
        <f>TabelladatiSinottico[[#This Row],[Serial_Number]]</f>
        <v>BSE1700.116</v>
      </c>
      <c r="CQ782" s="50" t="str">
        <f>TabelladatiSinottico[[#This Row],[Customer]]</f>
        <v>BEIPLAST SRL</v>
      </c>
      <c r="CR782" s="54">
        <f t="shared" si="312"/>
        <v>781</v>
      </c>
      <c r="CS782" s="64" t="s">
        <v>108</v>
      </c>
    </row>
    <row r="783" spans="1:97" ht="14.25" customHeight="1" x14ac:dyDescent="0.25">
      <c r="A783" s="116" t="s">
        <v>2715</v>
      </c>
      <c r="B783" s="117" t="s">
        <v>1014</v>
      </c>
      <c r="C783" s="50" t="s">
        <v>659</v>
      </c>
      <c r="D783" s="50" t="s">
        <v>2251</v>
      </c>
      <c r="E783" s="12">
        <v>2016</v>
      </c>
      <c r="F783" s="12" t="s">
        <v>653</v>
      </c>
      <c r="G783" s="112" t="s">
        <v>108</v>
      </c>
      <c r="H783" s="112" t="s">
        <v>108</v>
      </c>
      <c r="I783" s="112" t="s">
        <v>108</v>
      </c>
      <c r="J783" s="112" t="s">
        <v>108</v>
      </c>
      <c r="K783" s="127" t="s">
        <v>2424</v>
      </c>
      <c r="L783" s="112" t="s">
        <v>108</v>
      </c>
      <c r="M783" s="127" t="s">
        <v>2424</v>
      </c>
      <c r="N783" s="12" t="s">
        <v>107</v>
      </c>
      <c r="O783" s="12" t="s">
        <v>108</v>
      </c>
      <c r="P783" s="128" t="s">
        <v>2425</v>
      </c>
      <c r="Q783" s="119">
        <v>2200</v>
      </c>
      <c r="R783" s="119">
        <v>1750</v>
      </c>
      <c r="S783" s="119">
        <v>750</v>
      </c>
      <c r="T783" s="118" t="s">
        <v>108</v>
      </c>
      <c r="U783" s="12" t="s">
        <v>108</v>
      </c>
      <c r="V783" s="118" t="s">
        <v>108</v>
      </c>
      <c r="W783" s="12" t="s">
        <v>108</v>
      </c>
      <c r="X783" s="12" t="s">
        <v>110</v>
      </c>
      <c r="Y783" s="12" t="s">
        <v>110</v>
      </c>
      <c r="Z783" s="12" t="s">
        <v>110</v>
      </c>
      <c r="AA783" s="12" t="s">
        <v>110</v>
      </c>
      <c r="AB783" s="56" t="s">
        <v>110</v>
      </c>
      <c r="AC783" s="50" t="s">
        <v>148</v>
      </c>
      <c r="AD783" s="47" t="s">
        <v>108</v>
      </c>
      <c r="AE783" s="12" t="s">
        <v>108</v>
      </c>
      <c r="AF783" s="102" t="s">
        <v>108</v>
      </c>
      <c r="AG783" s="102" t="s">
        <v>108</v>
      </c>
      <c r="AH783" s="102" t="s">
        <v>108</v>
      </c>
      <c r="AI783" s="102" t="s">
        <v>108</v>
      </c>
      <c r="AJ783" s="102" t="s">
        <v>108</v>
      </c>
      <c r="AK783" s="93" t="s">
        <v>108</v>
      </c>
      <c r="AL783" s="12" t="s">
        <v>108</v>
      </c>
      <c r="AM783" s="12" t="s">
        <v>175</v>
      </c>
      <c r="AN783" s="14" t="s">
        <v>2425</v>
      </c>
      <c r="AO783" s="15" t="s">
        <v>175</v>
      </c>
      <c r="AQ783" s="54" t="s">
        <v>108</v>
      </c>
      <c r="AR783" s="50" t="str">
        <f t="shared" ref="AR783" si="323">A783&amp;"."&amp;B783</f>
        <v>BSE2200.101</v>
      </c>
      <c r="AS783" s="50" t="str">
        <f t="shared" ref="AS783" si="324">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5">F783</f>
        <v>M3A</v>
      </c>
      <c r="BD783" s="54" t="s">
        <v>108</v>
      </c>
      <c r="BE783" s="12" t="str">
        <f t="shared" ref="BE783" si="326">G783</f>
        <v>-</v>
      </c>
      <c r="BF783" s="12" t="str">
        <f t="shared" ref="BF783" si="327">I783</f>
        <v>-</v>
      </c>
      <c r="BG783" s="112" t="str">
        <f t="shared" si="306"/>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2661</v>
      </c>
      <c r="CO783" s="64" t="s">
        <v>2715</v>
      </c>
      <c r="CP783" s="64" t="str">
        <f>TabelladatiSinottico[[#This Row],[Serial_Number]]</f>
        <v>BSE2200.101</v>
      </c>
      <c r="CQ783" s="50" t="str">
        <f>TabelladatiSinottico[[#This Row],[Customer]]</f>
        <v>GAGE PATTERN &amp; MODEL INC.</v>
      </c>
      <c r="CR783" s="54">
        <f t="shared" si="312"/>
        <v>782</v>
      </c>
      <c r="CS783" s="64" t="s">
        <v>108</v>
      </c>
    </row>
    <row r="784" spans="1:97" ht="14.25" customHeight="1" x14ac:dyDescent="0.25">
      <c r="A784" s="116" t="s">
        <v>2715</v>
      </c>
      <c r="B784" s="117" t="s">
        <v>1829</v>
      </c>
      <c r="C784" s="50" t="s">
        <v>659</v>
      </c>
      <c r="D784" s="50" t="s">
        <v>2716</v>
      </c>
      <c r="E784" s="12">
        <v>2024</v>
      </c>
      <c r="F784" s="12" t="s">
        <v>653</v>
      </c>
      <c r="G784" s="112" t="s">
        <v>2702</v>
      </c>
      <c r="H784" s="112" t="s">
        <v>103</v>
      </c>
      <c r="I784" s="112" t="s">
        <v>104</v>
      </c>
      <c r="J784" s="112" t="s">
        <v>2692</v>
      </c>
      <c r="K784" s="127" t="s">
        <v>2424</v>
      </c>
      <c r="L784" s="112" t="s">
        <v>2671</v>
      </c>
      <c r="M784" s="127" t="s">
        <v>2424</v>
      </c>
      <c r="N784" s="12" t="s">
        <v>107</v>
      </c>
      <c r="O784" s="12" t="s">
        <v>108</v>
      </c>
      <c r="P784" s="128" t="s">
        <v>2425</v>
      </c>
      <c r="Q784" s="119">
        <v>2200</v>
      </c>
      <c r="R784" s="119">
        <v>1750</v>
      </c>
      <c r="S784" s="119">
        <v>750</v>
      </c>
      <c r="T784" s="118">
        <v>40</v>
      </c>
      <c r="U784" s="12" t="s">
        <v>109</v>
      </c>
      <c r="V784" s="118" t="s">
        <v>108</v>
      </c>
      <c r="W784" s="12" t="s">
        <v>108</v>
      </c>
      <c r="X784" s="12" t="s">
        <v>110</v>
      </c>
      <c r="Y784" s="12" t="s">
        <v>110</v>
      </c>
      <c r="Z784" s="12" t="s">
        <v>110</v>
      </c>
      <c r="AA784" s="12" t="s">
        <v>110</v>
      </c>
      <c r="AB784" s="56" t="s">
        <v>110</v>
      </c>
      <c r="AC784" s="50" t="s">
        <v>181</v>
      </c>
      <c r="AD784" s="47" t="s">
        <v>108</v>
      </c>
      <c r="AE784" s="12" t="s">
        <v>108</v>
      </c>
      <c r="AF784" s="102" t="s">
        <v>108</v>
      </c>
      <c r="AG784" s="102" t="s">
        <v>108</v>
      </c>
      <c r="AH784" s="102" t="s">
        <v>108</v>
      </c>
      <c r="AI784" s="102" t="s">
        <v>108</v>
      </c>
      <c r="AJ784" s="102" t="s">
        <v>108</v>
      </c>
      <c r="AK784" s="93" t="s">
        <v>108</v>
      </c>
      <c r="AL784" s="12" t="s">
        <v>108</v>
      </c>
      <c r="AM784" s="12" t="s">
        <v>175</v>
      </c>
      <c r="AN784" s="14" t="s">
        <v>2425</v>
      </c>
      <c r="AO784" s="15" t="s">
        <v>175</v>
      </c>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6"/>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2661</v>
      </c>
      <c r="CO784" s="64" t="s">
        <v>2715</v>
      </c>
      <c r="CP784" s="64" t="str">
        <f>TabelladatiSinottico[[#This Row],[Serial_Number]]</f>
        <v>BSE2200.102</v>
      </c>
      <c r="CQ784" s="50" t="str">
        <f>TabelladatiSinottico[[#This Row],[Customer]]</f>
        <v>JMG-ASISTENCIA TECNICA S.L.(ex. Delta Italy)</v>
      </c>
      <c r="CR784" s="54">
        <f t="shared" si="312"/>
        <v>783</v>
      </c>
      <c r="CS784" s="64" t="s">
        <v>108</v>
      </c>
    </row>
    <row r="785" spans="1:97" ht="14.25" customHeight="1" x14ac:dyDescent="0.25">
      <c r="A785" s="116" t="s">
        <v>2715</v>
      </c>
      <c r="B785" s="117" t="s">
        <v>1021</v>
      </c>
      <c r="C785" s="50" t="s">
        <v>659</v>
      </c>
      <c r="D785" s="50" t="s">
        <v>2624</v>
      </c>
      <c r="E785" s="12">
        <v>2018</v>
      </c>
      <c r="F785" s="12" t="s">
        <v>653</v>
      </c>
      <c r="G785" s="112" t="s">
        <v>2702</v>
      </c>
      <c r="H785" s="112" t="s">
        <v>103</v>
      </c>
      <c r="I785" s="112" t="s">
        <v>104</v>
      </c>
      <c r="J785" s="112" t="s">
        <v>2692</v>
      </c>
      <c r="K785" s="127" t="s">
        <v>2424</v>
      </c>
      <c r="L785" s="112" t="s">
        <v>2671</v>
      </c>
      <c r="M785" s="127" t="s">
        <v>2424</v>
      </c>
      <c r="N785" s="12" t="s">
        <v>107</v>
      </c>
      <c r="O785" s="12" t="s">
        <v>108</v>
      </c>
      <c r="P785" s="128" t="s">
        <v>2425</v>
      </c>
      <c r="Q785" s="119">
        <v>2200</v>
      </c>
      <c r="R785" s="119">
        <v>1750</v>
      </c>
      <c r="S785" s="119">
        <v>750</v>
      </c>
      <c r="T785" s="118">
        <v>24</v>
      </c>
      <c r="U785" s="12" t="s">
        <v>109</v>
      </c>
      <c r="V785" s="118" t="s">
        <v>108</v>
      </c>
      <c r="W785" s="12" t="s">
        <v>108</v>
      </c>
      <c r="X785" s="12" t="s">
        <v>110</v>
      </c>
      <c r="Y785" s="12" t="s">
        <v>110</v>
      </c>
      <c r="Z785" s="12" t="s">
        <v>110</v>
      </c>
      <c r="AA785" s="12" t="s">
        <v>110</v>
      </c>
      <c r="AB785" s="56" t="s">
        <v>110</v>
      </c>
      <c r="AC785" s="50" t="s">
        <v>812</v>
      </c>
      <c r="AD785" s="47" t="s">
        <v>108</v>
      </c>
      <c r="AE785" s="12" t="s">
        <v>108</v>
      </c>
      <c r="AF785" s="102" t="s">
        <v>108</v>
      </c>
      <c r="AG785" s="102" t="s">
        <v>108</v>
      </c>
      <c r="AH785" s="102" t="s">
        <v>108</v>
      </c>
      <c r="AI785" s="102" t="s">
        <v>108</v>
      </c>
      <c r="AJ785" s="102" t="s">
        <v>108</v>
      </c>
      <c r="AK785" s="93" t="s">
        <v>108</v>
      </c>
      <c r="AL785" s="12" t="s">
        <v>108</v>
      </c>
      <c r="AM785" s="12" t="s">
        <v>175</v>
      </c>
      <c r="AN785" s="14" t="s">
        <v>2425</v>
      </c>
      <c r="AO785" s="15" t="s">
        <v>175</v>
      </c>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6"/>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2661</v>
      </c>
      <c r="CO785" s="64" t="s">
        <v>2715</v>
      </c>
      <c r="CP785" s="64" t="str">
        <f>TabelladatiSinottico[[#This Row],[Serial_Number]]</f>
        <v>BSE2200.103</v>
      </c>
      <c r="CQ785" s="50" t="str">
        <f>TabelladatiSinottico[[#This Row],[Customer]]</f>
        <v>Zaklad Tworzyw Sztucznych ARTGOS S.A.</v>
      </c>
      <c r="CR785" s="54">
        <f t="shared" si="312"/>
        <v>784</v>
      </c>
      <c r="CS785" s="64" t="s">
        <v>108</v>
      </c>
    </row>
    <row r="786" spans="1:97" ht="14.25" customHeight="1" x14ac:dyDescent="0.25">
      <c r="A786" s="116" t="s">
        <v>2717</v>
      </c>
      <c r="B786" s="117" t="s">
        <v>1014</v>
      </c>
      <c r="C786" s="50" t="s">
        <v>2387</v>
      </c>
      <c r="D786" s="50" t="s">
        <v>2718</v>
      </c>
      <c r="E786" s="12">
        <v>2014</v>
      </c>
      <c r="F786" s="12" t="s">
        <v>653</v>
      </c>
      <c r="G786" s="112" t="s">
        <v>108</v>
      </c>
      <c r="H786" s="112" t="s">
        <v>108</v>
      </c>
      <c r="I786" s="112" t="s">
        <v>108</v>
      </c>
      <c r="J786" s="112" t="s">
        <v>2719</v>
      </c>
      <c r="K786" s="127" t="s">
        <v>2424</v>
      </c>
      <c r="L786" s="112" t="s">
        <v>11</v>
      </c>
      <c r="M786" s="127" t="s">
        <v>2424</v>
      </c>
      <c r="N786" s="12" t="s">
        <v>107</v>
      </c>
      <c r="O786" s="12" t="s">
        <v>108</v>
      </c>
      <c r="P786" s="128" t="s">
        <v>2425</v>
      </c>
      <c r="Q786" s="118" t="s">
        <v>108</v>
      </c>
      <c r="R786" s="118" t="s">
        <v>108</v>
      </c>
      <c r="S786" s="118" t="s">
        <v>108</v>
      </c>
      <c r="T786" s="118" t="s">
        <v>108</v>
      </c>
      <c r="U786" s="12" t="s">
        <v>108</v>
      </c>
      <c r="V786" s="118" t="s">
        <v>108</v>
      </c>
      <c r="W786" s="12" t="s">
        <v>108</v>
      </c>
      <c r="X786" s="12" t="s">
        <v>110</v>
      </c>
      <c r="Y786" s="12" t="s">
        <v>110</v>
      </c>
      <c r="Z786" s="12" t="s">
        <v>110</v>
      </c>
      <c r="AA786" s="12" t="s">
        <v>110</v>
      </c>
      <c r="AB786" s="56" t="s">
        <v>110</v>
      </c>
      <c r="AC786" s="50" t="s">
        <v>111</v>
      </c>
      <c r="AD786" s="47" t="s">
        <v>108</v>
      </c>
      <c r="AE786" s="12" t="s">
        <v>108</v>
      </c>
      <c r="AF786" s="102" t="s">
        <v>108</v>
      </c>
      <c r="AG786" s="102" t="s">
        <v>108</v>
      </c>
      <c r="AH786" s="102" t="s">
        <v>108</v>
      </c>
      <c r="AI786" s="102" t="s">
        <v>108</v>
      </c>
      <c r="AJ786" s="102" t="s">
        <v>108</v>
      </c>
      <c r="AK786" s="93" t="s">
        <v>108</v>
      </c>
      <c r="AL786" s="12" t="s">
        <v>108</v>
      </c>
      <c r="AM786" s="12" t="s">
        <v>175</v>
      </c>
      <c r="AN786" s="14" t="s">
        <v>2425</v>
      </c>
      <c r="AO786" s="15" t="s">
        <v>175</v>
      </c>
      <c r="AQ786" s="54" t="s">
        <v>108</v>
      </c>
      <c r="AR786" s="50" t="str">
        <f t="shared" ref="AR786" si="328">A786&amp;"."&amp;B786</f>
        <v>UBT1500.101</v>
      </c>
      <c r="AS786" s="50" t="str">
        <f t="shared" ref="AS786" si="329">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0">F786</f>
        <v>M3A</v>
      </c>
      <c r="BD786" s="54" t="s">
        <v>108</v>
      </c>
      <c r="BE786" s="12" t="str">
        <f t="shared" ref="BE786" si="331">G786</f>
        <v>-</v>
      </c>
      <c r="BF786" s="12" t="str">
        <f t="shared" ref="BF786" si="332">I786</f>
        <v>-</v>
      </c>
      <c r="BG786" s="112" t="str">
        <f t="shared" si="306"/>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2661</v>
      </c>
      <c r="CO786" s="64" t="s">
        <v>2717</v>
      </c>
      <c r="CP786" s="64" t="str">
        <f>TabelladatiSinottico[[#This Row],[Serial_Number]]</f>
        <v>UBT1500.101</v>
      </c>
      <c r="CQ786" s="50" t="str">
        <f>TabelladatiSinottico[[#This Row],[Customer]]</f>
        <v>SIEMAG</v>
      </c>
      <c r="CR786" s="54">
        <f t="shared" si="312"/>
        <v>785</v>
      </c>
      <c r="CS786" s="64" t="s">
        <v>108</v>
      </c>
    </row>
    <row r="787" spans="1:97" ht="14.25" customHeight="1" x14ac:dyDescent="0.25">
      <c r="A787" s="116" t="s">
        <v>2720</v>
      </c>
      <c r="B787" s="117" t="s">
        <v>1014</v>
      </c>
      <c r="C787" s="50" t="s">
        <v>2387</v>
      </c>
      <c r="D787" s="50" t="s">
        <v>2721</v>
      </c>
      <c r="E787" s="12">
        <v>2019</v>
      </c>
      <c r="F787" s="12" t="s">
        <v>653</v>
      </c>
      <c r="G787" s="112" t="s">
        <v>108</v>
      </c>
      <c r="H787" s="112" t="s">
        <v>108</v>
      </c>
      <c r="I787" s="112" t="s">
        <v>108</v>
      </c>
      <c r="J787" s="112" t="s">
        <v>2719</v>
      </c>
      <c r="K787" s="127" t="s">
        <v>2424</v>
      </c>
      <c r="L787" s="112" t="s">
        <v>11</v>
      </c>
      <c r="M787" s="127" t="s">
        <v>2424</v>
      </c>
      <c r="N787" s="12" t="s">
        <v>107</v>
      </c>
      <c r="O787" s="12" t="s">
        <v>108</v>
      </c>
      <c r="P787" s="128" t="s">
        <v>2425</v>
      </c>
      <c r="Q787" s="119">
        <v>1000</v>
      </c>
      <c r="R787" s="119">
        <v>800</v>
      </c>
      <c r="S787" s="119">
        <v>700</v>
      </c>
      <c r="T787" s="118" t="s">
        <v>108</v>
      </c>
      <c r="U787" s="12" t="s">
        <v>108</v>
      </c>
      <c r="V787" s="118" t="s">
        <v>108</v>
      </c>
      <c r="W787" s="12" t="s">
        <v>108</v>
      </c>
      <c r="X787" s="12" t="s">
        <v>110</v>
      </c>
      <c r="Y787" s="12" t="s">
        <v>110</v>
      </c>
      <c r="Z787" s="12" t="s">
        <v>110</v>
      </c>
      <c r="AA787" s="12" t="s">
        <v>110</v>
      </c>
      <c r="AB787" s="56" t="s">
        <v>110</v>
      </c>
      <c r="AC787" s="50" t="s">
        <v>368</v>
      </c>
      <c r="AD787" s="47" t="s">
        <v>108</v>
      </c>
      <c r="AE787" s="12" t="s">
        <v>108</v>
      </c>
      <c r="AF787" s="102" t="s">
        <v>108</v>
      </c>
      <c r="AG787" s="102" t="s">
        <v>108</v>
      </c>
      <c r="AH787" s="102" t="s">
        <v>108</v>
      </c>
      <c r="AI787" s="102" t="s">
        <v>108</v>
      </c>
      <c r="AJ787" s="102" t="s">
        <v>108</v>
      </c>
      <c r="AK787" s="93" t="s">
        <v>108</v>
      </c>
      <c r="AL787" s="12" t="s">
        <v>108</v>
      </c>
      <c r="AM787" s="12" t="s">
        <v>175</v>
      </c>
      <c r="AN787" s="14" t="s">
        <v>2425</v>
      </c>
      <c r="AO787" s="15" t="s">
        <v>175</v>
      </c>
      <c r="AQ787" s="54" t="s">
        <v>108</v>
      </c>
      <c r="AR787" s="50" t="str">
        <f t="shared" si="318"/>
        <v>UHE1000 .101</v>
      </c>
      <c r="AS787" s="50" t="str">
        <f t="shared" si="319"/>
        <v>UHE1000 _5A</v>
      </c>
      <c r="AT787" s="12" t="s">
        <v>110</v>
      </c>
      <c r="AU787" s="12" t="s">
        <v>110</v>
      </c>
      <c r="AV787" s="12" t="s">
        <v>110</v>
      </c>
      <c r="AW787" s="54" t="s">
        <v>108</v>
      </c>
      <c r="AX787" s="50" t="s">
        <v>108</v>
      </c>
      <c r="AY787" s="50" t="s">
        <v>110</v>
      </c>
      <c r="AZ787" s="54" t="s">
        <v>108</v>
      </c>
      <c r="BA787" s="12" t="s">
        <v>108</v>
      </c>
      <c r="BB787" s="12" t="s">
        <v>108</v>
      </c>
      <c r="BC787" s="12" t="str">
        <f t="shared" si="320"/>
        <v>M3A</v>
      </c>
      <c r="BD787" s="54" t="s">
        <v>108</v>
      </c>
      <c r="BE787" s="12" t="str">
        <f t="shared" si="321"/>
        <v>-</v>
      </c>
      <c r="BF787" s="12" t="str">
        <f t="shared" si="322"/>
        <v>-</v>
      </c>
      <c r="BG787" s="112" t="str">
        <f t="shared" si="306"/>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2661</v>
      </c>
      <c r="CO787" s="64" t="s">
        <v>2720</v>
      </c>
      <c r="CP787" s="64" t="str">
        <f>TabelladatiSinottico[[#This Row],[Serial_Number]]</f>
        <v>UHE1000 .101</v>
      </c>
      <c r="CQ787" s="50" t="str">
        <f>TabelladatiSinottico[[#This Row],[Customer]]</f>
        <v>DUE GI S.n.c. di Gatti Cristiano &amp; C.</v>
      </c>
      <c r="CR787" s="54">
        <f t="shared" si="312"/>
        <v>786</v>
      </c>
      <c r="CS787" s="64" t="s">
        <v>108</v>
      </c>
    </row>
    <row r="788" spans="1:97" ht="14.25" customHeight="1" x14ac:dyDescent="0.25">
      <c r="A788" s="116" t="s">
        <v>2722</v>
      </c>
      <c r="B788" s="117" t="s">
        <v>1014</v>
      </c>
      <c r="C788" s="50" t="s">
        <v>659</v>
      </c>
      <c r="D788" s="50" t="s">
        <v>2655</v>
      </c>
      <c r="E788" s="12" t="s">
        <v>108</v>
      </c>
      <c r="F788" s="12" t="s">
        <v>108</v>
      </c>
      <c r="G788" s="112" t="s">
        <v>108</v>
      </c>
      <c r="H788" s="112" t="s">
        <v>108</v>
      </c>
      <c r="I788" s="112" t="s">
        <v>108</v>
      </c>
      <c r="J788" s="112" t="s">
        <v>108</v>
      </c>
      <c r="K788" s="127" t="s">
        <v>2424</v>
      </c>
      <c r="L788" s="112" t="s">
        <v>108</v>
      </c>
      <c r="M788" s="127" t="s">
        <v>2424</v>
      </c>
      <c r="N788" s="12" t="s">
        <v>107</v>
      </c>
      <c r="O788" s="12" t="s">
        <v>108</v>
      </c>
      <c r="P788" s="128" t="s">
        <v>2425</v>
      </c>
      <c r="Q788" s="118" t="s">
        <v>108</v>
      </c>
      <c r="R788" s="118" t="s">
        <v>108</v>
      </c>
      <c r="S788" s="118" t="s">
        <v>108</v>
      </c>
      <c r="T788" s="118" t="s">
        <v>108</v>
      </c>
      <c r="U788" s="12" t="s">
        <v>108</v>
      </c>
      <c r="V788" s="118" t="s">
        <v>108</v>
      </c>
      <c r="W788" s="12" t="s">
        <v>108</v>
      </c>
      <c r="X788" s="12" t="s">
        <v>110</v>
      </c>
      <c r="Y788" s="12" t="s">
        <v>110</v>
      </c>
      <c r="Z788" s="12" t="s">
        <v>110</v>
      </c>
      <c r="AA788" s="12" t="s">
        <v>110</v>
      </c>
      <c r="AB788" s="56" t="s">
        <v>110</v>
      </c>
      <c r="AC788" s="50" t="s">
        <v>368</v>
      </c>
      <c r="AD788" s="47" t="s">
        <v>108</v>
      </c>
      <c r="AE788" s="12" t="s">
        <v>108</v>
      </c>
      <c r="AF788" s="102" t="s">
        <v>108</v>
      </c>
      <c r="AG788" s="102" t="s">
        <v>108</v>
      </c>
      <c r="AH788" s="102" t="s">
        <v>108</v>
      </c>
      <c r="AI788" s="102" t="s">
        <v>108</v>
      </c>
      <c r="AJ788" s="102" t="s">
        <v>108</v>
      </c>
      <c r="AK788" s="93" t="s">
        <v>108</v>
      </c>
      <c r="AL788" s="12" t="s">
        <v>108</v>
      </c>
      <c r="AM788" s="12" t="s">
        <v>175</v>
      </c>
      <c r="AN788" s="14" t="s">
        <v>2425</v>
      </c>
      <c r="AO788" s="15" t="s">
        <v>175</v>
      </c>
      <c r="AQ788" s="54" t="s">
        <v>108</v>
      </c>
      <c r="AR788" s="50" t="str">
        <f t="shared" si="318"/>
        <v>VMC700.101</v>
      </c>
      <c r="AS788" s="50" t="str">
        <f t="shared" si="319"/>
        <v>VMC700_3A</v>
      </c>
      <c r="AT788" s="12" t="s">
        <v>110</v>
      </c>
      <c r="AU788" s="12" t="s">
        <v>110</v>
      </c>
      <c r="AV788" s="12" t="s">
        <v>110</v>
      </c>
      <c r="AW788" s="54" t="s">
        <v>108</v>
      </c>
      <c r="AX788" s="50" t="s">
        <v>108</v>
      </c>
      <c r="AY788" s="50" t="s">
        <v>110</v>
      </c>
      <c r="AZ788" s="54" t="s">
        <v>108</v>
      </c>
      <c r="BA788" s="12" t="s">
        <v>108</v>
      </c>
      <c r="BB788" s="12" t="s">
        <v>108</v>
      </c>
      <c r="BC788" s="12" t="str">
        <f t="shared" si="320"/>
        <v>-</v>
      </c>
      <c r="BD788" s="54" t="s">
        <v>108</v>
      </c>
      <c r="BE788" s="12" t="str">
        <f t="shared" si="321"/>
        <v>-</v>
      </c>
      <c r="BF788" s="12" t="str">
        <f t="shared" si="322"/>
        <v>-</v>
      </c>
      <c r="BG788" s="112" t="str">
        <f t="shared" si="306"/>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2661</v>
      </c>
      <c r="CO788" s="64" t="s">
        <v>2722</v>
      </c>
      <c r="CP788" s="64" t="str">
        <f>TabelladatiSinottico[[#This Row],[Serial_Number]]</f>
        <v>VMC700.101</v>
      </c>
      <c r="CQ788" s="50" t="str">
        <f>TabelladatiSinottico[[#This Row],[Customer]]</f>
        <v>OVERSTAMPI S.r.l.</v>
      </c>
      <c r="CR788" s="54">
        <f t="shared" si="312"/>
        <v>787</v>
      </c>
      <c r="CS788" s="64" t="s">
        <v>108</v>
      </c>
    </row>
    <row r="789" spans="1:97" ht="14.25" customHeight="1" x14ac:dyDescent="0.25">
      <c r="A789" s="116" t="s">
        <v>2723</v>
      </c>
      <c r="B789" s="117" t="s">
        <v>1014</v>
      </c>
      <c r="C789" s="50" t="s">
        <v>659</v>
      </c>
      <c r="D789" s="50" t="s">
        <v>2724</v>
      </c>
      <c r="E789" s="12">
        <v>2013</v>
      </c>
      <c r="F789" s="12" t="s">
        <v>653</v>
      </c>
      <c r="G789" s="112" t="s">
        <v>108</v>
      </c>
      <c r="H789" s="112" t="s">
        <v>108</v>
      </c>
      <c r="I789" s="112" t="s">
        <v>108</v>
      </c>
      <c r="J789" s="112" t="s">
        <v>108</v>
      </c>
      <c r="K789" s="127" t="s">
        <v>2424</v>
      </c>
      <c r="L789" s="112" t="s">
        <v>108</v>
      </c>
      <c r="M789" s="127" t="s">
        <v>2424</v>
      </c>
      <c r="N789" s="12" t="s">
        <v>107</v>
      </c>
      <c r="O789" s="12" t="s">
        <v>108</v>
      </c>
      <c r="P789" s="128" t="s">
        <v>2425</v>
      </c>
      <c r="Q789" s="118" t="s">
        <v>108</v>
      </c>
      <c r="R789" s="118" t="s">
        <v>108</v>
      </c>
      <c r="S789" s="118" t="s">
        <v>108</v>
      </c>
      <c r="T789" s="118" t="s">
        <v>108</v>
      </c>
      <c r="U789" s="12" t="s">
        <v>108</v>
      </c>
      <c r="V789" s="118" t="s">
        <v>108</v>
      </c>
      <c r="W789" s="12" t="s">
        <v>108</v>
      </c>
      <c r="X789" s="12" t="s">
        <v>110</v>
      </c>
      <c r="Y789" s="12" t="s">
        <v>110</v>
      </c>
      <c r="Z789" s="12" t="s">
        <v>110</v>
      </c>
      <c r="AA789" s="12" t="s">
        <v>110</v>
      </c>
      <c r="AB789" s="56" t="s">
        <v>110</v>
      </c>
      <c r="AC789" s="50" t="s">
        <v>111</v>
      </c>
      <c r="AD789" s="47" t="s">
        <v>108</v>
      </c>
      <c r="AE789" s="12" t="s">
        <v>108</v>
      </c>
      <c r="AF789" s="102" t="s">
        <v>108</v>
      </c>
      <c r="AG789" s="102" t="s">
        <v>108</v>
      </c>
      <c r="AH789" s="102" t="s">
        <v>108</v>
      </c>
      <c r="AI789" s="102" t="s">
        <v>108</v>
      </c>
      <c r="AJ789" s="102" t="s">
        <v>108</v>
      </c>
      <c r="AK789" s="93" t="s">
        <v>108</v>
      </c>
      <c r="AL789" s="12" t="s">
        <v>108</v>
      </c>
      <c r="AM789" s="12" t="s">
        <v>175</v>
      </c>
      <c r="AN789" s="14" t="s">
        <v>2425</v>
      </c>
      <c r="AO789" s="15" t="s">
        <v>175</v>
      </c>
      <c r="AQ789" s="54" t="s">
        <v>108</v>
      </c>
      <c r="AR789" s="50" t="str">
        <f t="shared" si="318"/>
        <v>VHE1000.101</v>
      </c>
      <c r="AS789" s="50" t="str">
        <f t="shared" si="319"/>
        <v>VHE1000_3A</v>
      </c>
      <c r="AT789" s="12" t="s">
        <v>110</v>
      </c>
      <c r="AU789" s="12" t="s">
        <v>110</v>
      </c>
      <c r="AV789" s="12" t="s">
        <v>110</v>
      </c>
      <c r="AW789" s="54" t="s">
        <v>108</v>
      </c>
      <c r="AX789" s="50" t="s">
        <v>108</v>
      </c>
      <c r="AY789" s="50" t="s">
        <v>110</v>
      </c>
      <c r="AZ789" s="54" t="s">
        <v>108</v>
      </c>
      <c r="BA789" s="12" t="s">
        <v>108</v>
      </c>
      <c r="BB789" s="12" t="s">
        <v>108</v>
      </c>
      <c r="BC789" s="12" t="str">
        <f t="shared" si="320"/>
        <v>M3A</v>
      </c>
      <c r="BD789" s="54" t="s">
        <v>108</v>
      </c>
      <c r="BE789" s="12" t="str">
        <f t="shared" si="321"/>
        <v>-</v>
      </c>
      <c r="BF789" s="12" t="str">
        <f t="shared" si="322"/>
        <v>-</v>
      </c>
      <c r="BG789" s="112" t="str">
        <f t="shared" si="306"/>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2661</v>
      </c>
      <c r="CO789" s="64" t="s">
        <v>2723</v>
      </c>
      <c r="CP789" s="64" t="str">
        <f>TabelladatiSinottico[[#This Row],[Serial_Number]]</f>
        <v>VHE1000.101</v>
      </c>
      <c r="CQ789" s="50" t="str">
        <f>TabelladatiSinottico[[#This Row],[Customer]]</f>
        <v>CTR USINAGEM</v>
      </c>
      <c r="CR789" s="54">
        <f t="shared" si="312"/>
        <v>788</v>
      </c>
      <c r="CS789" s="64" t="s">
        <v>108</v>
      </c>
    </row>
    <row r="790" spans="1:97" ht="14.25" customHeight="1" x14ac:dyDescent="0.25">
      <c r="A790" s="116" t="s">
        <v>2725</v>
      </c>
      <c r="B790" s="117" t="s">
        <v>1014</v>
      </c>
      <c r="C790" s="50" t="s">
        <v>659</v>
      </c>
      <c r="D790" s="50" t="s">
        <v>2726</v>
      </c>
      <c r="E790" s="12">
        <v>2014</v>
      </c>
      <c r="F790" s="12" t="s">
        <v>653</v>
      </c>
      <c r="G790" s="112" t="s">
        <v>2669</v>
      </c>
      <c r="H790" s="112" t="s">
        <v>917</v>
      </c>
      <c r="I790" s="112" t="s">
        <v>655</v>
      </c>
      <c r="J790" s="112" t="s">
        <v>108</v>
      </c>
      <c r="K790" s="127" t="s">
        <v>2424</v>
      </c>
      <c r="L790" s="112" t="s">
        <v>108</v>
      </c>
      <c r="M790" s="127" t="s">
        <v>2424</v>
      </c>
      <c r="N790" s="12" t="s">
        <v>107</v>
      </c>
      <c r="O790" s="12" t="s">
        <v>108</v>
      </c>
      <c r="P790" s="128" t="s">
        <v>2425</v>
      </c>
      <c r="Q790" s="119">
        <v>1100</v>
      </c>
      <c r="R790" s="119">
        <v>610</v>
      </c>
      <c r="S790" s="119">
        <v>610</v>
      </c>
      <c r="T790" s="118">
        <v>24</v>
      </c>
      <c r="U790" s="12" t="s">
        <v>108</v>
      </c>
      <c r="V790" s="118" t="s">
        <v>108</v>
      </c>
      <c r="W790" s="12" t="s">
        <v>108</v>
      </c>
      <c r="X790" s="12" t="s">
        <v>110</v>
      </c>
      <c r="Y790" s="12" t="s">
        <v>110</v>
      </c>
      <c r="Z790" s="12" t="s">
        <v>110</v>
      </c>
      <c r="AA790" s="12" t="s">
        <v>110</v>
      </c>
      <c r="AB790" s="56" t="s">
        <v>110</v>
      </c>
      <c r="AC790" s="50" t="s">
        <v>368</v>
      </c>
      <c r="AD790" s="47" t="s">
        <v>108</v>
      </c>
      <c r="AE790" s="12" t="s">
        <v>108</v>
      </c>
      <c r="AF790" s="102" t="s">
        <v>108</v>
      </c>
      <c r="AG790" s="102" t="s">
        <v>108</v>
      </c>
      <c r="AH790" s="102" t="s">
        <v>108</v>
      </c>
      <c r="AI790" s="102" t="s">
        <v>108</v>
      </c>
      <c r="AJ790" s="102" t="s">
        <v>108</v>
      </c>
      <c r="AK790" s="93" t="s">
        <v>108</v>
      </c>
      <c r="AL790" s="12" t="s">
        <v>108</v>
      </c>
      <c r="AM790" s="12" t="s">
        <v>175</v>
      </c>
      <c r="AN790" s="14" t="s">
        <v>2425</v>
      </c>
      <c r="AO790" s="15" t="s">
        <v>175</v>
      </c>
      <c r="AQ790" s="54" t="s">
        <v>108</v>
      </c>
      <c r="AR790" s="50" t="str">
        <f t="shared" ref="AR790" si="333">A790&amp;"."&amp;B790</f>
        <v>VHE1166.101</v>
      </c>
      <c r="AS790" s="50" t="str">
        <f t="shared" ref="AS790" si="334">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5">F790</f>
        <v>M3A</v>
      </c>
      <c r="BD790" s="54" t="s">
        <v>108</v>
      </c>
      <c r="BE790" s="12" t="str">
        <f t="shared" ref="BE790" si="336">G790</f>
        <v>25 kw-6 krpm</v>
      </c>
      <c r="BF790" s="12" t="str">
        <f t="shared" ref="BF790" si="337">I790</f>
        <v>ISO50</v>
      </c>
      <c r="BG790" s="112" t="str">
        <f t="shared" si="306"/>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2661</v>
      </c>
      <c r="CO790" s="64" t="s">
        <v>2725</v>
      </c>
      <c r="CP790" s="64" t="str">
        <f>TabelladatiSinottico[[#This Row],[Serial_Number]]</f>
        <v>VHE1166.101</v>
      </c>
      <c r="CQ790" s="50" t="str">
        <f>TabelladatiSinottico[[#This Row],[Customer]]</f>
        <v>CONTI &amp; C. S.r.l.</v>
      </c>
      <c r="CR790" s="54">
        <f t="shared" si="312"/>
        <v>789</v>
      </c>
      <c r="CS790" s="64" t="s">
        <v>108</v>
      </c>
    </row>
    <row r="791" spans="1:97" ht="14.25" customHeight="1" x14ac:dyDescent="0.25">
      <c r="A791" s="116" t="s">
        <v>2725</v>
      </c>
      <c r="B791" s="117" t="s">
        <v>1829</v>
      </c>
      <c r="C791" s="50" t="s">
        <v>659</v>
      </c>
      <c r="D791" s="50" t="s">
        <v>2727</v>
      </c>
      <c r="E791" s="12">
        <v>2015</v>
      </c>
      <c r="F791" s="12" t="s">
        <v>653</v>
      </c>
      <c r="G791" s="112" t="s">
        <v>108</v>
      </c>
      <c r="H791" s="112" t="s">
        <v>108</v>
      </c>
      <c r="I791" s="112" t="s">
        <v>108</v>
      </c>
      <c r="J791" s="112" t="s">
        <v>2719</v>
      </c>
      <c r="K791" s="127" t="s">
        <v>2424</v>
      </c>
      <c r="L791" s="112" t="s">
        <v>11</v>
      </c>
      <c r="M791" s="127" t="s">
        <v>2424</v>
      </c>
      <c r="N791" s="12" t="s">
        <v>107</v>
      </c>
      <c r="O791" s="12" t="s">
        <v>108</v>
      </c>
      <c r="P791" s="128" t="s">
        <v>2425</v>
      </c>
      <c r="Q791" s="119">
        <v>1100</v>
      </c>
      <c r="R791" s="119">
        <v>610</v>
      </c>
      <c r="S791" s="119">
        <v>610</v>
      </c>
      <c r="T791" s="118" t="s">
        <v>108</v>
      </c>
      <c r="U791" s="12" t="s">
        <v>108</v>
      </c>
      <c r="V791" s="118" t="s">
        <v>108</v>
      </c>
      <c r="W791" s="12" t="s">
        <v>108</v>
      </c>
      <c r="X791" s="12" t="s">
        <v>110</v>
      </c>
      <c r="Y791" s="12" t="s">
        <v>110</v>
      </c>
      <c r="Z791" s="12" t="s">
        <v>110</v>
      </c>
      <c r="AA791" s="12" t="s">
        <v>110</v>
      </c>
      <c r="AB791" s="56" t="s">
        <v>110</v>
      </c>
      <c r="AC791" s="50" t="s">
        <v>148</v>
      </c>
      <c r="AD791" s="47" t="s">
        <v>108</v>
      </c>
      <c r="AE791" s="12" t="s">
        <v>108</v>
      </c>
      <c r="AF791" s="102" t="s">
        <v>108</v>
      </c>
      <c r="AG791" s="102" t="s">
        <v>108</v>
      </c>
      <c r="AH791" s="102" t="s">
        <v>108</v>
      </c>
      <c r="AI791" s="102" t="s">
        <v>108</v>
      </c>
      <c r="AJ791" s="102" t="s">
        <v>108</v>
      </c>
      <c r="AK791" s="93" t="s">
        <v>108</v>
      </c>
      <c r="AL791" s="12" t="s">
        <v>108</v>
      </c>
      <c r="AM791" s="12" t="s">
        <v>175</v>
      </c>
      <c r="AN791" s="14" t="s">
        <v>2425</v>
      </c>
      <c r="AO791" s="15" t="s">
        <v>175</v>
      </c>
      <c r="AQ791" s="54" t="s">
        <v>108</v>
      </c>
      <c r="AR791" s="50" t="str">
        <f t="shared" ref="AR791" si="338">A791&amp;"."&amp;B791</f>
        <v>VHE1166.102</v>
      </c>
      <c r="AS791" s="50" t="str">
        <f t="shared" ref="AS791" si="339">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0">F791</f>
        <v>M3A</v>
      </c>
      <c r="BD791" s="54" t="s">
        <v>108</v>
      </c>
      <c r="BE791" s="12" t="str">
        <f t="shared" ref="BE791" si="341">G791</f>
        <v>-</v>
      </c>
      <c r="BF791" s="12" t="str">
        <f t="shared" ref="BF791" si="342">I791</f>
        <v>-</v>
      </c>
      <c r="BG791" s="112" t="str">
        <f t="shared" si="306"/>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2661</v>
      </c>
      <c r="CO791" s="64" t="s">
        <v>2725</v>
      </c>
      <c r="CP791" s="64" t="str">
        <f>TabelladatiSinottico[[#This Row],[Serial_Number]]</f>
        <v>VHE1166.102</v>
      </c>
      <c r="CQ791" s="50" t="str">
        <f>TabelladatiSinottico[[#This Row],[Customer]]</f>
        <v>MBL TOOL &amp; DIE INC.</v>
      </c>
      <c r="CR791" s="54">
        <f t="shared" si="312"/>
        <v>790</v>
      </c>
      <c r="CS791" s="64" t="s">
        <v>108</v>
      </c>
    </row>
    <row r="792" spans="1:97" ht="14.25" customHeight="1" x14ac:dyDescent="0.25">
      <c r="A792" s="116" t="s">
        <v>2725</v>
      </c>
      <c r="B792" s="117" t="s">
        <v>1021</v>
      </c>
      <c r="C792" s="50" t="s">
        <v>659</v>
      </c>
      <c r="D792" s="50" t="s">
        <v>2728</v>
      </c>
      <c r="E792" s="12">
        <v>2016</v>
      </c>
      <c r="F792" s="12" t="s">
        <v>653</v>
      </c>
      <c r="G792" s="112" t="s">
        <v>108</v>
      </c>
      <c r="H792" s="112" t="s">
        <v>108</v>
      </c>
      <c r="I792" s="112" t="s">
        <v>108</v>
      </c>
      <c r="J792" s="112" t="s">
        <v>2719</v>
      </c>
      <c r="K792" s="127" t="s">
        <v>2424</v>
      </c>
      <c r="L792" s="112" t="s">
        <v>11</v>
      </c>
      <c r="M792" s="127" t="s">
        <v>2424</v>
      </c>
      <c r="N792" s="12" t="s">
        <v>107</v>
      </c>
      <c r="O792" s="12" t="s">
        <v>108</v>
      </c>
      <c r="P792" s="128" t="s">
        <v>2425</v>
      </c>
      <c r="Q792" s="119">
        <v>1100</v>
      </c>
      <c r="R792" s="119">
        <v>610</v>
      </c>
      <c r="S792" s="119">
        <v>610</v>
      </c>
      <c r="T792" s="118" t="s">
        <v>108</v>
      </c>
      <c r="U792" s="12" t="s">
        <v>108</v>
      </c>
      <c r="V792" s="118" t="s">
        <v>108</v>
      </c>
      <c r="W792" s="12" t="s">
        <v>108</v>
      </c>
      <c r="X792" s="12" t="s">
        <v>110</v>
      </c>
      <c r="Y792" s="12" t="s">
        <v>110</v>
      </c>
      <c r="Z792" s="12" t="s">
        <v>110</v>
      </c>
      <c r="AA792" s="12" t="s">
        <v>110</v>
      </c>
      <c r="AB792" s="56" t="s">
        <v>110</v>
      </c>
      <c r="AC792" s="50" t="s">
        <v>2729</v>
      </c>
      <c r="AD792" s="47" t="s">
        <v>108</v>
      </c>
      <c r="AE792" s="12" t="s">
        <v>108</v>
      </c>
      <c r="AF792" s="102" t="s">
        <v>108</v>
      </c>
      <c r="AG792" s="102" t="s">
        <v>108</v>
      </c>
      <c r="AH792" s="102" t="s">
        <v>108</v>
      </c>
      <c r="AI792" s="102" t="s">
        <v>108</v>
      </c>
      <c r="AJ792" s="102" t="s">
        <v>108</v>
      </c>
      <c r="AK792" s="93" t="s">
        <v>108</v>
      </c>
      <c r="AL792" s="12" t="s">
        <v>108</v>
      </c>
      <c r="AM792" s="12" t="s">
        <v>175</v>
      </c>
      <c r="AN792" s="14" t="s">
        <v>2425</v>
      </c>
      <c r="AO792" s="15" t="s">
        <v>175</v>
      </c>
      <c r="AQ792" s="54" t="s">
        <v>108</v>
      </c>
      <c r="AR792" s="50" t="str">
        <f t="shared" si="318"/>
        <v>VHE1166.103</v>
      </c>
      <c r="AS792" s="50" t="str">
        <f t="shared" si="319"/>
        <v>VHE1166_3A</v>
      </c>
      <c r="AT792" s="12" t="s">
        <v>110</v>
      </c>
      <c r="AU792" s="12" t="s">
        <v>110</v>
      </c>
      <c r="AV792" s="12" t="s">
        <v>110</v>
      </c>
      <c r="AW792" s="54" t="s">
        <v>108</v>
      </c>
      <c r="AX792" s="50" t="s">
        <v>108</v>
      </c>
      <c r="AY792" s="50" t="s">
        <v>110</v>
      </c>
      <c r="AZ792" s="54" t="s">
        <v>108</v>
      </c>
      <c r="BA792" s="12" t="s">
        <v>108</v>
      </c>
      <c r="BB792" s="12" t="s">
        <v>108</v>
      </c>
      <c r="BC792" s="12" t="str">
        <f t="shared" si="320"/>
        <v>M3A</v>
      </c>
      <c r="BD792" s="54" t="s">
        <v>108</v>
      </c>
      <c r="BE792" s="12" t="str">
        <f t="shared" si="321"/>
        <v>-</v>
      </c>
      <c r="BF792" s="12" t="str">
        <f t="shared" si="322"/>
        <v>-</v>
      </c>
      <c r="BG792" s="112" t="str">
        <f t="shared" si="306"/>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2661</v>
      </c>
      <c r="CO792" s="64" t="s">
        <v>2725</v>
      </c>
      <c r="CP792" s="64" t="str">
        <f>TabelladatiSinottico[[#This Row],[Serial_Number]]</f>
        <v>VHE1166.103</v>
      </c>
      <c r="CQ792" s="50" t="str">
        <f>TabelladatiSinottico[[#This Row],[Customer]]</f>
        <v>GEELTEC s.r.o.</v>
      </c>
      <c r="CR792" s="54">
        <f t="shared" si="312"/>
        <v>791</v>
      </c>
      <c r="CS792" s="64" t="s">
        <v>108</v>
      </c>
    </row>
    <row r="793" spans="1:97" ht="14.25" customHeight="1" x14ac:dyDescent="0.25">
      <c r="A793" s="116" t="s">
        <v>2725</v>
      </c>
      <c r="B793" s="117" t="s">
        <v>1025</v>
      </c>
      <c r="C793" s="50" t="s">
        <v>659</v>
      </c>
      <c r="D793" s="50" t="s">
        <v>2730</v>
      </c>
      <c r="E793" s="12">
        <v>2017</v>
      </c>
      <c r="F793" s="12" t="s">
        <v>653</v>
      </c>
      <c r="G793" s="112" t="s">
        <v>108</v>
      </c>
      <c r="H793" s="112" t="s">
        <v>108</v>
      </c>
      <c r="I793" s="112" t="s">
        <v>108</v>
      </c>
      <c r="J793" s="112" t="s">
        <v>2692</v>
      </c>
      <c r="K793" s="127" t="s">
        <v>2424</v>
      </c>
      <c r="L793" s="112" t="s">
        <v>108</v>
      </c>
      <c r="M793" s="127" t="s">
        <v>2424</v>
      </c>
      <c r="N793" s="12" t="s">
        <v>107</v>
      </c>
      <c r="O793" s="12" t="s">
        <v>108</v>
      </c>
      <c r="P793" s="128" t="s">
        <v>2425</v>
      </c>
      <c r="Q793" s="119">
        <v>1100</v>
      </c>
      <c r="R793" s="119">
        <v>610</v>
      </c>
      <c r="S793" s="119">
        <v>610</v>
      </c>
      <c r="T793" s="118" t="s">
        <v>108</v>
      </c>
      <c r="U793" s="12" t="s">
        <v>108</v>
      </c>
      <c r="V793" s="118" t="s">
        <v>108</v>
      </c>
      <c r="W793" s="12" t="s">
        <v>108</v>
      </c>
      <c r="X793" s="12" t="s">
        <v>110</v>
      </c>
      <c r="Y793" s="12" t="s">
        <v>110</v>
      </c>
      <c r="Z793" s="12" t="s">
        <v>110</v>
      </c>
      <c r="AA793" s="12" t="s">
        <v>110</v>
      </c>
      <c r="AB793" s="56" t="s">
        <v>110</v>
      </c>
      <c r="AC793" s="50" t="s">
        <v>111</v>
      </c>
      <c r="AD793" s="47" t="s">
        <v>108</v>
      </c>
      <c r="AE793" s="12" t="s">
        <v>108</v>
      </c>
      <c r="AF793" s="102" t="s">
        <v>108</v>
      </c>
      <c r="AG793" s="102" t="s">
        <v>108</v>
      </c>
      <c r="AH793" s="102" t="s">
        <v>108</v>
      </c>
      <c r="AI793" s="102" t="s">
        <v>108</v>
      </c>
      <c r="AJ793" s="102" t="s">
        <v>108</v>
      </c>
      <c r="AK793" s="93" t="s">
        <v>108</v>
      </c>
      <c r="AL793" s="12" t="s">
        <v>108</v>
      </c>
      <c r="AM793" s="12" t="s">
        <v>175</v>
      </c>
      <c r="AN793" s="14" t="s">
        <v>2425</v>
      </c>
      <c r="AO793" s="15" t="s">
        <v>175</v>
      </c>
      <c r="AQ793" s="54" t="s">
        <v>108</v>
      </c>
      <c r="AR793" s="50" t="str">
        <f t="shared" ref="AR793:AR798" si="343">A793&amp;"."&amp;B793</f>
        <v>VHE1166.104</v>
      </c>
      <c r="AS793" s="50" t="str">
        <f t="shared" ref="AS793:AS798" si="344">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5">F793</f>
        <v>M3A</v>
      </c>
      <c r="BD793" s="54" t="s">
        <v>108</v>
      </c>
      <c r="BE793" s="12" t="str">
        <f t="shared" ref="BE793:BE798" si="346">G793</f>
        <v>-</v>
      </c>
      <c r="BF793" s="12" t="str">
        <f t="shared" ref="BF793:BF798" si="347">I793</f>
        <v>-</v>
      </c>
      <c r="BG793" s="112" t="str">
        <f t="shared" si="306"/>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2661</v>
      </c>
      <c r="CO793" s="64" t="s">
        <v>2725</v>
      </c>
      <c r="CP793" s="64" t="str">
        <f>TabelladatiSinottico[[#This Row],[Serial_Number]]</f>
        <v>VHE1166.104</v>
      </c>
      <c r="CQ793" s="50" t="str">
        <f>TabelladatiSinottico[[#This Row],[Customer]]</f>
        <v>MERCEDES DO BRASIL</v>
      </c>
      <c r="CR793" s="54">
        <f t="shared" si="312"/>
        <v>792</v>
      </c>
      <c r="CS793" s="64" t="s">
        <v>108</v>
      </c>
    </row>
    <row r="794" spans="1:97" ht="14.25" customHeight="1" x14ac:dyDescent="0.25">
      <c r="A794" s="116" t="s">
        <v>2725</v>
      </c>
      <c r="B794" s="117" t="s">
        <v>1029</v>
      </c>
      <c r="C794" s="50" t="s">
        <v>659</v>
      </c>
      <c r="D794" s="50" t="s">
        <v>2731</v>
      </c>
      <c r="E794" s="12">
        <v>2019</v>
      </c>
      <c r="F794" s="12" t="s">
        <v>653</v>
      </c>
      <c r="G794" s="112" t="s">
        <v>108</v>
      </c>
      <c r="H794" s="112" t="s">
        <v>108</v>
      </c>
      <c r="I794" s="112" t="s">
        <v>108</v>
      </c>
      <c r="J794" s="112" t="s">
        <v>2692</v>
      </c>
      <c r="K794" s="127" t="s">
        <v>2424</v>
      </c>
      <c r="L794" s="112" t="s">
        <v>2671</v>
      </c>
      <c r="M794" s="127" t="s">
        <v>2424</v>
      </c>
      <c r="N794" s="12" t="s">
        <v>107</v>
      </c>
      <c r="O794" s="12" t="s">
        <v>108</v>
      </c>
      <c r="P794" s="128" t="s">
        <v>2425</v>
      </c>
      <c r="Q794" s="119">
        <v>1100</v>
      </c>
      <c r="R794" s="119">
        <v>610</v>
      </c>
      <c r="S794" s="119">
        <v>610</v>
      </c>
      <c r="T794" s="118" t="s">
        <v>108</v>
      </c>
      <c r="U794" s="12" t="s">
        <v>108</v>
      </c>
      <c r="V794" s="118" t="s">
        <v>108</v>
      </c>
      <c r="W794" s="12" t="s">
        <v>108</v>
      </c>
      <c r="X794" s="12" t="s">
        <v>110</v>
      </c>
      <c r="Y794" s="12" t="s">
        <v>110</v>
      </c>
      <c r="Z794" s="12" t="s">
        <v>110</v>
      </c>
      <c r="AA794" s="12" t="s">
        <v>110</v>
      </c>
      <c r="AB794" s="56" t="s">
        <v>110</v>
      </c>
      <c r="AC794" s="50" t="s">
        <v>812</v>
      </c>
      <c r="AD794" s="47" t="s">
        <v>108</v>
      </c>
      <c r="AE794" s="12" t="s">
        <v>108</v>
      </c>
      <c r="AF794" s="102" t="s">
        <v>108</v>
      </c>
      <c r="AG794" s="102" t="s">
        <v>108</v>
      </c>
      <c r="AH794" s="102" t="s">
        <v>108</v>
      </c>
      <c r="AI794" s="102" t="s">
        <v>108</v>
      </c>
      <c r="AJ794" s="102" t="s">
        <v>108</v>
      </c>
      <c r="AK794" s="93" t="s">
        <v>108</v>
      </c>
      <c r="AL794" s="12" t="s">
        <v>108</v>
      </c>
      <c r="AM794" s="12" t="s">
        <v>175</v>
      </c>
      <c r="AN794" s="14" t="s">
        <v>2425</v>
      </c>
      <c r="AO794" s="15" t="s">
        <v>175</v>
      </c>
      <c r="AQ794" s="54" t="s">
        <v>108</v>
      </c>
      <c r="AR794" s="50" t="str">
        <f t="shared" si="343"/>
        <v>VHE1166.105</v>
      </c>
      <c r="AS794" s="50" t="str">
        <f t="shared" si="344"/>
        <v>VHE1166_3A</v>
      </c>
      <c r="AT794" s="12" t="s">
        <v>110</v>
      </c>
      <c r="AU794" s="12" t="s">
        <v>110</v>
      </c>
      <c r="AV794" s="12" t="s">
        <v>110</v>
      </c>
      <c r="AW794" s="54" t="s">
        <v>108</v>
      </c>
      <c r="AX794" s="50" t="s">
        <v>108</v>
      </c>
      <c r="AY794" s="50" t="s">
        <v>110</v>
      </c>
      <c r="AZ794" s="54" t="s">
        <v>108</v>
      </c>
      <c r="BA794" s="12" t="s">
        <v>108</v>
      </c>
      <c r="BB794" s="12" t="s">
        <v>108</v>
      </c>
      <c r="BC794" s="12" t="str">
        <f t="shared" si="345"/>
        <v>M3A</v>
      </c>
      <c r="BD794" s="54" t="s">
        <v>108</v>
      </c>
      <c r="BE794" s="12" t="str">
        <f t="shared" si="346"/>
        <v>-</v>
      </c>
      <c r="BF794" s="12" t="str">
        <f t="shared" si="347"/>
        <v>-</v>
      </c>
      <c r="BG794" s="112" t="str">
        <f t="shared" si="306"/>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2661</v>
      </c>
      <c r="CO794" s="64" t="s">
        <v>2725</v>
      </c>
      <c r="CP794" s="64" t="str">
        <f>TabelladatiSinottico[[#This Row],[Serial_Number]]</f>
        <v>VHE1166.105</v>
      </c>
      <c r="CQ794" s="50" t="str">
        <f>TabelladatiSinottico[[#This Row],[Customer]]</f>
        <v>COBI FACTORY S.A.</v>
      </c>
      <c r="CR794" s="54">
        <f t="shared" si="312"/>
        <v>793</v>
      </c>
      <c r="CS794" s="64" t="s">
        <v>108</v>
      </c>
    </row>
    <row r="795" spans="1:97" ht="14.25" customHeight="1" x14ac:dyDescent="0.25">
      <c r="A795" s="116" t="s">
        <v>2725</v>
      </c>
      <c r="B795" s="117" t="s">
        <v>1032</v>
      </c>
      <c r="C795" s="50" t="s">
        <v>659</v>
      </c>
      <c r="D795" s="50" t="s">
        <v>2732</v>
      </c>
      <c r="E795" s="12">
        <v>2020</v>
      </c>
      <c r="F795" s="12" t="s">
        <v>653</v>
      </c>
      <c r="G795" s="112" t="s">
        <v>108</v>
      </c>
      <c r="H795" s="112" t="s">
        <v>108</v>
      </c>
      <c r="I795" s="112" t="s">
        <v>108</v>
      </c>
      <c r="J795" s="12" t="s">
        <v>2733</v>
      </c>
      <c r="K795" s="127" t="s">
        <v>2424</v>
      </c>
      <c r="L795" s="112" t="s">
        <v>2671</v>
      </c>
      <c r="M795" s="127" t="s">
        <v>2424</v>
      </c>
      <c r="N795" s="12" t="s">
        <v>107</v>
      </c>
      <c r="O795" s="12" t="s">
        <v>108</v>
      </c>
      <c r="P795" s="128" t="s">
        <v>2425</v>
      </c>
      <c r="Q795" s="119">
        <v>1100</v>
      </c>
      <c r="R795" s="119">
        <v>610</v>
      </c>
      <c r="S795" s="119">
        <v>610</v>
      </c>
      <c r="T795" s="118" t="s">
        <v>108</v>
      </c>
      <c r="U795" s="12" t="s">
        <v>108</v>
      </c>
      <c r="V795" s="118" t="s">
        <v>108</v>
      </c>
      <c r="W795" s="12" t="s">
        <v>108</v>
      </c>
      <c r="X795" s="12" t="s">
        <v>110</v>
      </c>
      <c r="Y795" s="12" t="s">
        <v>110</v>
      </c>
      <c r="Z795" s="12" t="s">
        <v>110</v>
      </c>
      <c r="AA795" s="12" t="s">
        <v>110</v>
      </c>
      <c r="AB795" s="56" t="s">
        <v>110</v>
      </c>
      <c r="AC795" s="50" t="s">
        <v>2729</v>
      </c>
      <c r="AD795" s="47" t="s">
        <v>108</v>
      </c>
      <c r="AE795" s="12" t="s">
        <v>108</v>
      </c>
      <c r="AF795" s="102" t="s">
        <v>108</v>
      </c>
      <c r="AG795" s="102" t="s">
        <v>108</v>
      </c>
      <c r="AH795" s="102" t="s">
        <v>108</v>
      </c>
      <c r="AI795" s="102" t="s">
        <v>108</v>
      </c>
      <c r="AJ795" s="102" t="s">
        <v>108</v>
      </c>
      <c r="AK795" s="93" t="s">
        <v>108</v>
      </c>
      <c r="AL795" s="12" t="s">
        <v>108</v>
      </c>
      <c r="AM795" s="12" t="s">
        <v>175</v>
      </c>
      <c r="AN795" s="14" t="s">
        <v>2425</v>
      </c>
      <c r="AO795" s="15" t="s">
        <v>175</v>
      </c>
      <c r="AQ795" s="54" t="s">
        <v>108</v>
      </c>
      <c r="AR795" s="50" t="str">
        <f t="shared" si="343"/>
        <v>VHE1166.106</v>
      </c>
      <c r="AS795" s="50" t="str">
        <f t="shared" si="344"/>
        <v>VHE1166_3A</v>
      </c>
      <c r="AT795" s="12" t="s">
        <v>110</v>
      </c>
      <c r="AU795" s="12" t="s">
        <v>110</v>
      </c>
      <c r="AV795" s="12" t="s">
        <v>110</v>
      </c>
      <c r="AW795" s="54" t="s">
        <v>108</v>
      </c>
      <c r="AX795" s="50" t="s">
        <v>108</v>
      </c>
      <c r="AY795" s="50" t="s">
        <v>110</v>
      </c>
      <c r="AZ795" s="54" t="s">
        <v>108</v>
      </c>
      <c r="BA795" s="12" t="s">
        <v>108</v>
      </c>
      <c r="BB795" s="12" t="s">
        <v>108</v>
      </c>
      <c r="BC795" s="12" t="str">
        <f t="shared" si="345"/>
        <v>M3A</v>
      </c>
      <c r="BD795" s="54" t="s">
        <v>108</v>
      </c>
      <c r="BE795" s="12" t="str">
        <f t="shared" si="346"/>
        <v>-</v>
      </c>
      <c r="BF795" s="12" t="str">
        <f t="shared" si="347"/>
        <v>-</v>
      </c>
      <c r="BG795" s="112" t="str">
        <f t="shared" si="306"/>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2661</v>
      </c>
      <c r="CO795" s="64" t="s">
        <v>2725</v>
      </c>
      <c r="CP795" s="64" t="str">
        <f>TabelladatiSinottico[[#This Row],[Serial_Number]]</f>
        <v>VHE1166.106</v>
      </c>
      <c r="CQ795" s="50" t="str">
        <f>TabelladatiSinottico[[#This Row],[Customer]]</f>
        <v>PORSCHE Werkzeugbau S.r.o.</v>
      </c>
      <c r="CR795" s="54">
        <f t="shared" si="312"/>
        <v>794</v>
      </c>
      <c r="CS795" s="64" t="s">
        <v>108</v>
      </c>
    </row>
    <row r="796" spans="1:97" ht="14.25" customHeight="1" x14ac:dyDescent="0.25">
      <c r="A796" s="116" t="s">
        <v>2734</v>
      </c>
      <c r="B796" s="117" t="s">
        <v>1014</v>
      </c>
      <c r="C796" s="50" t="s">
        <v>659</v>
      </c>
      <c r="D796" s="50" t="s">
        <v>2668</v>
      </c>
      <c r="E796" s="12">
        <v>2017</v>
      </c>
      <c r="F796" s="12" t="s">
        <v>653</v>
      </c>
      <c r="G796" s="112" t="s">
        <v>2669</v>
      </c>
      <c r="H796" s="112" t="s">
        <v>917</v>
      </c>
      <c r="I796" s="112" t="s">
        <v>655</v>
      </c>
      <c r="J796" s="112" t="s">
        <v>108</v>
      </c>
      <c r="K796" s="127" t="s">
        <v>2424</v>
      </c>
      <c r="L796" s="112" t="s">
        <v>108</v>
      </c>
      <c r="M796" s="127" t="s">
        <v>2424</v>
      </c>
      <c r="N796" s="12" t="s">
        <v>107</v>
      </c>
      <c r="O796" s="12" t="s">
        <v>108</v>
      </c>
      <c r="P796" s="128" t="s">
        <v>2425</v>
      </c>
      <c r="Q796" s="119">
        <v>2150</v>
      </c>
      <c r="R796" s="119">
        <v>1100</v>
      </c>
      <c r="S796" s="119">
        <v>900</v>
      </c>
      <c r="T796" s="118">
        <v>24</v>
      </c>
      <c r="U796" s="12" t="s">
        <v>109</v>
      </c>
      <c r="V796" s="118" t="s">
        <v>108</v>
      </c>
      <c r="W796" s="12" t="s">
        <v>108</v>
      </c>
      <c r="X796" s="12" t="s">
        <v>110</v>
      </c>
      <c r="Y796" s="12" t="s">
        <v>110</v>
      </c>
      <c r="Z796" s="12" t="s">
        <v>110</v>
      </c>
      <c r="AA796" s="12" t="s">
        <v>110</v>
      </c>
      <c r="AB796" s="56" t="s">
        <v>110</v>
      </c>
      <c r="AC796" s="50" t="s">
        <v>368</v>
      </c>
      <c r="AD796" s="47" t="s">
        <v>108</v>
      </c>
      <c r="AE796" s="12" t="s">
        <v>108</v>
      </c>
      <c r="AF796" s="102" t="s">
        <v>108</v>
      </c>
      <c r="AG796" s="102" t="s">
        <v>108</v>
      </c>
      <c r="AH796" s="102" t="s">
        <v>108</v>
      </c>
      <c r="AI796" s="102" t="s">
        <v>108</v>
      </c>
      <c r="AJ796" s="102" t="s">
        <v>108</v>
      </c>
      <c r="AK796" s="93" t="s">
        <v>108</v>
      </c>
      <c r="AL796" s="12" t="s">
        <v>108</v>
      </c>
      <c r="AM796" s="12" t="s">
        <v>175</v>
      </c>
      <c r="AN796" s="14" t="s">
        <v>2425</v>
      </c>
      <c r="AO796" s="15" t="s">
        <v>175</v>
      </c>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6"/>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2661</v>
      </c>
      <c r="CO796" s="64" t="s">
        <v>2734</v>
      </c>
      <c r="CP796" s="64" t="str">
        <f>TabelladatiSinottico[[#This Row],[Serial_Number]]</f>
        <v>VHE2119.101</v>
      </c>
      <c r="CQ796" s="50" t="str">
        <f>TabelladatiSinottico[[#This Row],[Customer]]</f>
        <v>PASOTTI STAMPI di Pasotti Virgilio &amp; C. S.n.c.</v>
      </c>
      <c r="CR796" s="54">
        <f t="shared" si="312"/>
        <v>795</v>
      </c>
      <c r="CS796" s="64" t="s">
        <v>108</v>
      </c>
    </row>
    <row r="797" spans="1:97" ht="14.25" customHeight="1" x14ac:dyDescent="0.25">
      <c r="A797" s="116" t="s">
        <v>2734</v>
      </c>
      <c r="B797" s="117" t="s">
        <v>1829</v>
      </c>
      <c r="C797" s="50" t="s">
        <v>659</v>
      </c>
      <c r="D797" s="50" t="s">
        <v>2728</v>
      </c>
      <c r="E797" s="12">
        <v>2020</v>
      </c>
      <c r="F797" s="12" t="s">
        <v>653</v>
      </c>
      <c r="G797" s="112" t="s">
        <v>108</v>
      </c>
      <c r="H797" s="112" t="s">
        <v>108</v>
      </c>
      <c r="I797" s="112" t="s">
        <v>108</v>
      </c>
      <c r="J797" s="112" t="s">
        <v>2692</v>
      </c>
      <c r="K797" s="127" t="s">
        <v>2424</v>
      </c>
      <c r="L797" s="112" t="s">
        <v>2671</v>
      </c>
      <c r="M797" s="127" t="s">
        <v>2424</v>
      </c>
      <c r="N797" s="12" t="s">
        <v>107</v>
      </c>
      <c r="O797" s="12" t="s">
        <v>108</v>
      </c>
      <c r="P797" s="128" t="s">
        <v>2425</v>
      </c>
      <c r="Q797" s="119">
        <v>2150</v>
      </c>
      <c r="R797" s="119">
        <v>1100</v>
      </c>
      <c r="S797" s="119">
        <v>900</v>
      </c>
      <c r="T797" s="118" t="s">
        <v>108</v>
      </c>
      <c r="U797" s="12" t="s">
        <v>108</v>
      </c>
      <c r="V797" s="118" t="s">
        <v>108</v>
      </c>
      <c r="W797" s="12" t="s">
        <v>108</v>
      </c>
      <c r="X797" s="12" t="s">
        <v>110</v>
      </c>
      <c r="Y797" s="12" t="s">
        <v>110</v>
      </c>
      <c r="Z797" s="12" t="s">
        <v>110</v>
      </c>
      <c r="AA797" s="12" t="s">
        <v>110</v>
      </c>
      <c r="AB797" s="56" t="s">
        <v>110</v>
      </c>
      <c r="AC797" s="50" t="s">
        <v>2729</v>
      </c>
      <c r="AD797" s="47" t="s">
        <v>108</v>
      </c>
      <c r="AE797" s="12" t="s">
        <v>108</v>
      </c>
      <c r="AF797" s="102" t="s">
        <v>108</v>
      </c>
      <c r="AG797" s="102" t="s">
        <v>108</v>
      </c>
      <c r="AH797" s="102" t="s">
        <v>108</v>
      </c>
      <c r="AI797" s="102" t="s">
        <v>108</v>
      </c>
      <c r="AJ797" s="102" t="s">
        <v>108</v>
      </c>
      <c r="AK797" s="93" t="s">
        <v>108</v>
      </c>
      <c r="AL797" s="12" t="s">
        <v>108</v>
      </c>
      <c r="AM797" s="12" t="s">
        <v>175</v>
      </c>
      <c r="AN797" s="14" t="s">
        <v>2425</v>
      </c>
      <c r="AO797" s="15" t="s">
        <v>175</v>
      </c>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6"/>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2661</v>
      </c>
      <c r="CO797" s="64" t="s">
        <v>2734</v>
      </c>
      <c r="CP797" s="64" t="str">
        <f>TabelladatiSinottico[[#This Row],[Serial_Number]]</f>
        <v>VHE2119.102</v>
      </c>
      <c r="CQ797" s="50" t="str">
        <f>TabelladatiSinottico[[#This Row],[Customer]]</f>
        <v>GEELTEC s.r.o.</v>
      </c>
      <c r="CR797" s="54">
        <f t="shared" si="312"/>
        <v>796</v>
      </c>
      <c r="CS797" s="64" t="s">
        <v>108</v>
      </c>
    </row>
    <row r="798" spans="1:97" ht="14.25" customHeight="1" x14ac:dyDescent="0.25">
      <c r="A798" s="116" t="s">
        <v>2735</v>
      </c>
      <c r="B798" s="117" t="s">
        <v>1014</v>
      </c>
      <c r="C798" s="50" t="s">
        <v>659</v>
      </c>
      <c r="D798" s="50" t="s">
        <v>1357</v>
      </c>
      <c r="E798" s="12">
        <v>2018</v>
      </c>
      <c r="F798" s="12" t="s">
        <v>653</v>
      </c>
      <c r="G798" s="112" t="s">
        <v>108</v>
      </c>
      <c r="H798" s="112" t="s">
        <v>108</v>
      </c>
      <c r="I798" s="112" t="s">
        <v>108</v>
      </c>
      <c r="J798" s="112" t="s">
        <v>108</v>
      </c>
      <c r="K798" s="127" t="s">
        <v>2424</v>
      </c>
      <c r="L798" s="112" t="s">
        <v>108</v>
      </c>
      <c r="M798" s="127" t="s">
        <v>2424</v>
      </c>
      <c r="N798" s="12" t="s">
        <v>107</v>
      </c>
      <c r="O798" s="12" t="s">
        <v>108</v>
      </c>
      <c r="P798" s="128" t="s">
        <v>2425</v>
      </c>
      <c r="Q798" s="118" t="s">
        <v>108</v>
      </c>
      <c r="R798" s="118" t="s">
        <v>108</v>
      </c>
      <c r="S798" s="118" t="s">
        <v>108</v>
      </c>
      <c r="T798" s="118" t="s">
        <v>108</v>
      </c>
      <c r="U798" s="12" t="s">
        <v>108</v>
      </c>
      <c r="V798" s="118" t="s">
        <v>108</v>
      </c>
      <c r="W798" s="12" t="s">
        <v>108</v>
      </c>
      <c r="X798" s="12" t="s">
        <v>110</v>
      </c>
      <c r="Y798" s="12" t="s">
        <v>110</v>
      </c>
      <c r="Z798" s="12" t="s">
        <v>110</v>
      </c>
      <c r="AA798" s="12" t="s">
        <v>110</v>
      </c>
      <c r="AB798" s="56" t="s">
        <v>110</v>
      </c>
      <c r="AC798" s="50" t="s">
        <v>111</v>
      </c>
      <c r="AD798" s="47" t="s">
        <v>108</v>
      </c>
      <c r="AE798" s="12" t="s">
        <v>108</v>
      </c>
      <c r="AF798" s="102" t="s">
        <v>108</v>
      </c>
      <c r="AG798" s="102" t="s">
        <v>108</v>
      </c>
      <c r="AH798" s="102" t="s">
        <v>108</v>
      </c>
      <c r="AI798" s="102" t="s">
        <v>108</v>
      </c>
      <c r="AJ798" s="102" t="s">
        <v>108</v>
      </c>
      <c r="AK798" s="93" t="s">
        <v>108</v>
      </c>
      <c r="AL798" s="12" t="s">
        <v>108</v>
      </c>
      <c r="AM798" s="12" t="s">
        <v>175</v>
      </c>
      <c r="AN798" s="14" t="s">
        <v>2425</v>
      </c>
      <c r="AO798" s="15" t="s">
        <v>175</v>
      </c>
      <c r="AQ798" s="54" t="s">
        <v>108</v>
      </c>
      <c r="AR798" s="50" t="str">
        <f t="shared" si="343"/>
        <v>VSE755.101</v>
      </c>
      <c r="AS798" s="50" t="str">
        <f t="shared" si="344"/>
        <v>VSE755_3A</v>
      </c>
      <c r="AT798" s="12" t="s">
        <v>110</v>
      </c>
      <c r="AU798" s="12" t="s">
        <v>110</v>
      </c>
      <c r="AV798" s="12" t="s">
        <v>110</v>
      </c>
      <c r="AW798" s="54" t="s">
        <v>108</v>
      </c>
      <c r="AX798" s="50" t="s">
        <v>108</v>
      </c>
      <c r="AY798" s="50" t="s">
        <v>110</v>
      </c>
      <c r="AZ798" s="54" t="s">
        <v>108</v>
      </c>
      <c r="BA798" s="12" t="s">
        <v>108</v>
      </c>
      <c r="BB798" s="12" t="s">
        <v>108</v>
      </c>
      <c r="BC798" s="12" t="str">
        <f t="shared" si="345"/>
        <v>M3A</v>
      </c>
      <c r="BD798" s="54" t="s">
        <v>108</v>
      </c>
      <c r="BE798" s="12" t="str">
        <f t="shared" si="346"/>
        <v>-</v>
      </c>
      <c r="BF798" s="12" t="str">
        <f t="shared" si="347"/>
        <v>-</v>
      </c>
      <c r="BG798" s="112" t="str">
        <f t="shared" si="306"/>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2661</v>
      </c>
      <c r="CO798" s="64" t="s">
        <v>2735</v>
      </c>
      <c r="CP798" s="64" t="str">
        <f>TabelladatiSinottico[[#This Row],[Serial_Number]]</f>
        <v>VSE755.101</v>
      </c>
      <c r="CQ798" s="50" t="str">
        <f>TabelladatiSinottico[[#This Row],[Customer]]</f>
        <v>AEROMATRIZES Indústria de Matrizes Ltda.</v>
      </c>
      <c r="CR798" s="54">
        <f t="shared" si="312"/>
        <v>797</v>
      </c>
      <c r="CS798" s="64" t="s">
        <v>108</v>
      </c>
    </row>
    <row r="799" spans="1:97" ht="14.25" customHeight="1" x14ac:dyDescent="0.25">
      <c r="A799" s="116" t="s">
        <v>2736</v>
      </c>
      <c r="B799" s="117" t="s">
        <v>1829</v>
      </c>
      <c r="C799" s="50" t="s">
        <v>659</v>
      </c>
      <c r="D799" s="50" t="s">
        <v>100</v>
      </c>
      <c r="E799" s="12">
        <v>2022</v>
      </c>
      <c r="F799" s="12" t="s">
        <v>653</v>
      </c>
      <c r="G799" s="112" t="s">
        <v>108</v>
      </c>
      <c r="H799" s="112" t="s">
        <v>108</v>
      </c>
      <c r="I799" s="112" t="s">
        <v>108</v>
      </c>
      <c r="J799" s="112" t="s">
        <v>108</v>
      </c>
      <c r="K799" s="127" t="s">
        <v>2424</v>
      </c>
      <c r="L799" s="112" t="s">
        <v>108</v>
      </c>
      <c r="M799" s="127" t="s">
        <v>2424</v>
      </c>
      <c r="N799" s="12" t="s">
        <v>107</v>
      </c>
      <c r="O799" s="12" t="s">
        <v>108</v>
      </c>
      <c r="P799" s="128" t="s">
        <v>2425</v>
      </c>
      <c r="Q799" s="118" t="s">
        <v>108</v>
      </c>
      <c r="R799" s="118" t="s">
        <v>108</v>
      </c>
      <c r="S799" s="118" t="s">
        <v>108</v>
      </c>
      <c r="T799" s="118" t="s">
        <v>108</v>
      </c>
      <c r="U799" s="12" t="s">
        <v>108</v>
      </c>
      <c r="V799" s="118" t="s">
        <v>108</v>
      </c>
      <c r="W799" s="12" t="s">
        <v>108</v>
      </c>
      <c r="X799" s="12" t="s">
        <v>110</v>
      </c>
      <c r="Y799" s="12" t="s">
        <v>110</v>
      </c>
      <c r="Z799" s="12" t="s">
        <v>110</v>
      </c>
      <c r="AA799" s="12" t="s">
        <v>110</v>
      </c>
      <c r="AB799" s="56" t="s">
        <v>110</v>
      </c>
      <c r="AC799" s="50" t="s">
        <v>111</v>
      </c>
      <c r="AD799" s="47" t="s">
        <v>108</v>
      </c>
      <c r="AE799" s="12" t="s">
        <v>108</v>
      </c>
      <c r="AF799" s="102" t="s">
        <v>108</v>
      </c>
      <c r="AG799" s="102" t="s">
        <v>108</v>
      </c>
      <c r="AH799" s="102" t="s">
        <v>108</v>
      </c>
      <c r="AI799" s="102" t="s">
        <v>108</v>
      </c>
      <c r="AJ799" s="102" t="s">
        <v>108</v>
      </c>
      <c r="AK799" s="93" t="s">
        <v>108</v>
      </c>
      <c r="AL799" s="12" t="s">
        <v>108</v>
      </c>
      <c r="AM799" s="12" t="s">
        <v>175</v>
      </c>
      <c r="AN799" s="14" t="s">
        <v>2425</v>
      </c>
      <c r="AO799" s="15" t="s">
        <v>175</v>
      </c>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6"/>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2661</v>
      </c>
      <c r="CO799" s="64" t="s">
        <v>2736</v>
      </c>
      <c r="CP799" s="64" t="str">
        <f>TabelladatiSinottico[[#This Row],[Serial_Number]]</f>
        <v>VSE745.102</v>
      </c>
      <c r="CQ799" s="50" t="str">
        <f>TabelladatiSinottico[[#This Row],[Customer]]</f>
        <v>GTF INDUSTRIAL LTDA</v>
      </c>
      <c r="CR799" s="54">
        <f t="shared" si="312"/>
        <v>798</v>
      </c>
      <c r="CS799" s="64" t="s">
        <v>108</v>
      </c>
    </row>
    <row r="800" spans="1:97" ht="14.25" customHeight="1" x14ac:dyDescent="0.25">
      <c r="A800" s="116" t="s">
        <v>2737</v>
      </c>
      <c r="B800" s="117" t="s">
        <v>1014</v>
      </c>
      <c r="C800" s="50" t="s">
        <v>659</v>
      </c>
      <c r="D800" s="50" t="s">
        <v>2731</v>
      </c>
      <c r="E800" s="12">
        <v>2022</v>
      </c>
      <c r="F800" s="12" t="s">
        <v>653</v>
      </c>
      <c r="G800" s="112" t="s">
        <v>2738</v>
      </c>
      <c r="H800" s="112" t="s">
        <v>917</v>
      </c>
      <c r="I800" s="112" t="s">
        <v>2739</v>
      </c>
      <c r="J800" s="112" t="s">
        <v>108</v>
      </c>
      <c r="K800" s="127" t="s">
        <v>2424</v>
      </c>
      <c r="L800" s="112" t="s">
        <v>108</v>
      </c>
      <c r="M800" s="127" t="s">
        <v>2424</v>
      </c>
      <c r="N800" s="12" t="s">
        <v>107</v>
      </c>
      <c r="O800" s="12" t="s">
        <v>108</v>
      </c>
      <c r="P800" s="128" t="s">
        <v>2425</v>
      </c>
      <c r="Q800" s="118" t="s">
        <v>108</v>
      </c>
      <c r="R800" s="118" t="s">
        <v>108</v>
      </c>
      <c r="S800" s="118" t="s">
        <v>108</v>
      </c>
      <c r="T800" s="118">
        <v>24</v>
      </c>
      <c r="U800" s="12" t="s">
        <v>109</v>
      </c>
      <c r="V800" s="118" t="s">
        <v>108</v>
      </c>
      <c r="W800" s="12" t="s">
        <v>108</v>
      </c>
      <c r="X800" s="12" t="s">
        <v>110</v>
      </c>
      <c r="Y800" s="12" t="s">
        <v>110</v>
      </c>
      <c r="Z800" s="12" t="s">
        <v>110</v>
      </c>
      <c r="AA800" s="12" t="s">
        <v>110</v>
      </c>
      <c r="AB800" s="56" t="s">
        <v>110</v>
      </c>
      <c r="AC800" s="50" t="s">
        <v>812</v>
      </c>
      <c r="AD800" s="47" t="s">
        <v>108</v>
      </c>
      <c r="AE800" s="12" t="s">
        <v>108</v>
      </c>
      <c r="AF800" s="102" t="s">
        <v>108</v>
      </c>
      <c r="AG800" s="102" t="s">
        <v>108</v>
      </c>
      <c r="AH800" s="102" t="s">
        <v>108</v>
      </c>
      <c r="AI800" s="102" t="s">
        <v>108</v>
      </c>
      <c r="AJ800" s="102" t="s">
        <v>108</v>
      </c>
      <c r="AK800" s="93" t="s">
        <v>108</v>
      </c>
      <c r="AL800" s="12" t="s">
        <v>108</v>
      </c>
      <c r="AM800" s="12" t="s">
        <v>175</v>
      </c>
      <c r="AN800" s="14" t="s">
        <v>2425</v>
      </c>
      <c r="AO800" s="15" t="s">
        <v>175</v>
      </c>
      <c r="AQ800" s="54" t="s">
        <v>108</v>
      </c>
      <c r="AR800" s="50" t="str">
        <f t="shared" si="318"/>
        <v>VSE855.101</v>
      </c>
      <c r="AS800" s="50" t="str">
        <f t="shared" si="319"/>
        <v>VSE855_3A</v>
      </c>
      <c r="AT800" s="12" t="s">
        <v>110</v>
      </c>
      <c r="AU800" s="12" t="s">
        <v>110</v>
      </c>
      <c r="AV800" s="12" t="s">
        <v>110</v>
      </c>
      <c r="AW800" s="54" t="s">
        <v>108</v>
      </c>
      <c r="AX800" s="50" t="s">
        <v>155</v>
      </c>
      <c r="AY800" s="50" t="s">
        <v>110</v>
      </c>
      <c r="AZ800" s="54" t="s">
        <v>108</v>
      </c>
      <c r="BA800" s="12" t="s">
        <v>108</v>
      </c>
      <c r="BB800" s="12" t="s">
        <v>108</v>
      </c>
      <c r="BC800" s="12" t="str">
        <f t="shared" si="320"/>
        <v>M3A</v>
      </c>
      <c r="BD800" s="54" t="s">
        <v>108</v>
      </c>
      <c r="BE800" s="12" t="str">
        <f t="shared" si="321"/>
        <v>23 kw-15 krpm</v>
      </c>
      <c r="BF800" s="12" t="str">
        <f t="shared" si="322"/>
        <v>ISO40</v>
      </c>
      <c r="BG800" s="112" t="str">
        <f t="shared" si="306"/>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2661</v>
      </c>
      <c r="CO800" s="64" t="s">
        <v>2737</v>
      </c>
      <c r="CP800" s="64" t="str">
        <f>TabelladatiSinottico[[#This Row],[Serial_Number]]</f>
        <v>VSE855.101</v>
      </c>
      <c r="CQ800" s="50" t="str">
        <f>TabelladatiSinottico[[#This Row],[Customer]]</f>
        <v>COBI FACTORY S.A.</v>
      </c>
      <c r="CR800" s="54">
        <f t="shared" si="312"/>
        <v>799</v>
      </c>
      <c r="CS800" s="64" t="s">
        <v>108</v>
      </c>
    </row>
    <row r="801" spans="1:97" ht="14.25" customHeight="1" x14ac:dyDescent="0.25">
      <c r="A801" s="116" t="s">
        <v>2737</v>
      </c>
      <c r="B801" s="117" t="s">
        <v>1829</v>
      </c>
      <c r="C801" s="50" t="s">
        <v>659</v>
      </c>
      <c r="D801" s="50" t="s">
        <v>2740</v>
      </c>
      <c r="E801" s="12">
        <v>2023</v>
      </c>
      <c r="F801" s="12" t="s">
        <v>653</v>
      </c>
      <c r="G801" s="112" t="s">
        <v>108</v>
      </c>
      <c r="H801" s="112" t="s">
        <v>108</v>
      </c>
      <c r="I801" s="112" t="s">
        <v>108</v>
      </c>
      <c r="J801" s="112" t="s">
        <v>108</v>
      </c>
      <c r="K801" s="127" t="s">
        <v>2424</v>
      </c>
      <c r="L801" s="112" t="s">
        <v>108</v>
      </c>
      <c r="M801" s="127" t="s">
        <v>2424</v>
      </c>
      <c r="N801" s="12" t="s">
        <v>107</v>
      </c>
      <c r="O801" s="12" t="s">
        <v>108</v>
      </c>
      <c r="P801" s="128" t="s">
        <v>2425</v>
      </c>
      <c r="Q801" s="118" t="s">
        <v>108</v>
      </c>
      <c r="R801" s="118" t="s">
        <v>108</v>
      </c>
      <c r="S801" s="118" t="s">
        <v>108</v>
      </c>
      <c r="T801" s="118" t="s">
        <v>108</v>
      </c>
      <c r="U801" s="12" t="s">
        <v>108</v>
      </c>
      <c r="V801" s="118" t="s">
        <v>108</v>
      </c>
      <c r="W801" s="12" t="s">
        <v>108</v>
      </c>
      <c r="X801" s="12" t="s">
        <v>110</v>
      </c>
      <c r="Y801" s="12" t="s">
        <v>110</v>
      </c>
      <c r="Z801" s="12" t="s">
        <v>110</v>
      </c>
      <c r="AA801" s="12" t="s">
        <v>110</v>
      </c>
      <c r="AB801" s="56" t="s">
        <v>110</v>
      </c>
      <c r="AC801" s="50" t="s">
        <v>111</v>
      </c>
      <c r="AD801" s="47" t="s">
        <v>108</v>
      </c>
      <c r="AE801" s="12" t="s">
        <v>108</v>
      </c>
      <c r="AF801" s="102" t="s">
        <v>108</v>
      </c>
      <c r="AG801" s="102" t="s">
        <v>108</v>
      </c>
      <c r="AH801" s="102" t="s">
        <v>108</v>
      </c>
      <c r="AI801" s="102" t="s">
        <v>108</v>
      </c>
      <c r="AJ801" s="102" t="s">
        <v>108</v>
      </c>
      <c r="AK801" s="93" t="s">
        <v>108</v>
      </c>
      <c r="AL801" s="12" t="s">
        <v>108</v>
      </c>
      <c r="AM801" s="12" t="s">
        <v>175</v>
      </c>
      <c r="AN801" s="14" t="s">
        <v>2425</v>
      </c>
      <c r="AO801" s="15" t="s">
        <v>175</v>
      </c>
      <c r="AQ801" s="54" t="s">
        <v>108</v>
      </c>
      <c r="AR801" s="50" t="str">
        <f t="shared" ref="AR801" si="348">A801&amp;"."&amp;B801</f>
        <v>VSE855.102</v>
      </c>
      <c r="AS801" s="50" t="str">
        <f t="shared" ref="AS801" si="349">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0">F801</f>
        <v>M3A</v>
      </c>
      <c r="BD801" s="54" t="s">
        <v>108</v>
      </c>
      <c r="BE801" s="12" t="str">
        <f t="shared" ref="BE801" si="351">G801</f>
        <v>-</v>
      </c>
      <c r="BF801" s="12" t="str">
        <f t="shared" ref="BF801" si="352">I801</f>
        <v>-</v>
      </c>
      <c r="BG801" s="112" t="str">
        <f t="shared" si="306"/>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2661</v>
      </c>
      <c r="CO801" s="64" t="s">
        <v>2737</v>
      </c>
      <c r="CP801" s="64" t="str">
        <f>TabelladatiSinottico[[#This Row],[Serial_Number]]</f>
        <v>VSE855.102</v>
      </c>
      <c r="CQ801" s="50" t="str">
        <f>TabelladatiSinottico[[#This Row],[Customer]]</f>
        <v>VOLKSWAGEN do Brasil Ltda</v>
      </c>
      <c r="CR801" s="54">
        <f t="shared" si="312"/>
        <v>800</v>
      </c>
      <c r="CS801" s="64" t="s">
        <v>108</v>
      </c>
    </row>
    <row r="802" spans="1:97" ht="14.25" customHeight="1" x14ac:dyDescent="0.25">
      <c r="A802" s="116" t="s">
        <v>2741</v>
      </c>
      <c r="B802" s="117" t="s">
        <v>1014</v>
      </c>
      <c r="C802" s="50" t="s">
        <v>2371</v>
      </c>
      <c r="D802" s="50" t="s">
        <v>2742</v>
      </c>
      <c r="E802" s="12">
        <v>2019</v>
      </c>
      <c r="F802" s="12" t="s">
        <v>653</v>
      </c>
      <c r="G802" s="112" t="s">
        <v>2738</v>
      </c>
      <c r="H802" s="112" t="s">
        <v>917</v>
      </c>
      <c r="I802" s="112" t="s">
        <v>2739</v>
      </c>
      <c r="J802" s="112" t="s">
        <v>108</v>
      </c>
      <c r="K802" s="127" t="s">
        <v>2424</v>
      </c>
      <c r="L802" s="112" t="s">
        <v>108</v>
      </c>
      <c r="M802" s="127" t="s">
        <v>2424</v>
      </c>
      <c r="N802" s="12" t="s">
        <v>107</v>
      </c>
      <c r="O802" s="12" t="s">
        <v>108</v>
      </c>
      <c r="P802" s="128" t="s">
        <v>2425</v>
      </c>
      <c r="Q802" s="118">
        <v>800</v>
      </c>
      <c r="R802" s="118">
        <v>610</v>
      </c>
      <c r="S802" s="118">
        <v>510</v>
      </c>
      <c r="T802" s="118">
        <v>24</v>
      </c>
      <c r="U802" s="12" t="s">
        <v>109</v>
      </c>
      <c r="V802" s="118" t="s">
        <v>108</v>
      </c>
      <c r="W802" s="12" t="s">
        <v>108</v>
      </c>
      <c r="X802" s="12" t="s">
        <v>110</v>
      </c>
      <c r="Y802" s="12" t="s">
        <v>110</v>
      </c>
      <c r="Z802" s="12" t="s">
        <v>110</v>
      </c>
      <c r="AA802" s="12" t="s">
        <v>110</v>
      </c>
      <c r="AB802" s="56" t="s">
        <v>110</v>
      </c>
      <c r="AC802" s="50" t="s">
        <v>368</v>
      </c>
      <c r="AD802" s="47" t="s">
        <v>108</v>
      </c>
      <c r="AE802" s="12" t="s">
        <v>108</v>
      </c>
      <c r="AF802" s="102" t="s">
        <v>108</v>
      </c>
      <c r="AG802" s="102" t="s">
        <v>108</v>
      </c>
      <c r="AH802" s="102" t="s">
        <v>108</v>
      </c>
      <c r="AI802" s="102" t="s">
        <v>108</v>
      </c>
      <c r="AJ802" s="102" t="s">
        <v>108</v>
      </c>
      <c r="AK802" s="93" t="s">
        <v>108</v>
      </c>
      <c r="AL802" s="12" t="s">
        <v>108</v>
      </c>
      <c r="AM802" s="12" t="s">
        <v>175</v>
      </c>
      <c r="AN802" s="14" t="s">
        <v>2425</v>
      </c>
      <c r="AO802" s="15" t="s">
        <v>175</v>
      </c>
      <c r="AQ802" s="54" t="s">
        <v>108</v>
      </c>
      <c r="AR802" s="50" t="str">
        <f t="shared" ref="AR802:AR803" si="353">A802&amp;"."&amp;B802</f>
        <v>VSE865.101</v>
      </c>
      <c r="AS802" s="50" t="str">
        <f t="shared" ref="AS802:AS803" si="354">A802&amp;"_"&amp;C802</f>
        <v>VSE865_RT</v>
      </c>
      <c r="AT802" s="12" t="s">
        <v>2743</v>
      </c>
      <c r="AU802" s="12" t="s">
        <v>110</v>
      </c>
      <c r="AV802" s="12" t="s">
        <v>110</v>
      </c>
      <c r="AW802" s="54" t="s">
        <v>108</v>
      </c>
      <c r="AX802" s="50" t="s">
        <v>155</v>
      </c>
      <c r="AY802" s="50" t="s">
        <v>110</v>
      </c>
      <c r="AZ802" s="54" t="s">
        <v>108</v>
      </c>
      <c r="BA802" s="12" t="s">
        <v>108</v>
      </c>
      <c r="BB802" s="12" t="s">
        <v>108</v>
      </c>
      <c r="BC802" s="12" t="str">
        <f t="shared" ref="BC802:BC803" si="355">F802</f>
        <v>M3A</v>
      </c>
      <c r="BD802" s="54" t="s">
        <v>108</v>
      </c>
      <c r="BE802" s="12" t="str">
        <f t="shared" ref="BE802:BE803" si="356">G802</f>
        <v>23 kw-15 krpm</v>
      </c>
      <c r="BF802" s="12" t="str">
        <f t="shared" ref="BF802:BF803" si="357">I802</f>
        <v>ISO40</v>
      </c>
      <c r="BG802" s="112" t="str">
        <f t="shared" si="306"/>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2661</v>
      </c>
      <c r="CO802" s="64" t="s">
        <v>2741</v>
      </c>
      <c r="CP802" s="64" t="str">
        <f>TabelladatiSinottico[[#This Row],[Serial_Number]]</f>
        <v>VSE865.101</v>
      </c>
      <c r="CQ802" s="50" t="str">
        <f>TabelladatiSinottico[[#This Row],[Customer]]</f>
        <v>WALTON S.r.l.</v>
      </c>
      <c r="CR802" s="54">
        <f t="shared" si="312"/>
        <v>801</v>
      </c>
      <c r="CS802" s="64" t="s">
        <v>108</v>
      </c>
    </row>
    <row r="803" spans="1:97" ht="14.25" customHeight="1" x14ac:dyDescent="0.25">
      <c r="A803" s="125" t="s">
        <v>2744</v>
      </c>
      <c r="B803" s="126" t="s">
        <v>1014</v>
      </c>
      <c r="C803" s="113" t="s">
        <v>659</v>
      </c>
      <c r="D803" s="113" t="s">
        <v>2745</v>
      </c>
      <c r="E803" s="112">
        <v>2015</v>
      </c>
      <c r="F803" s="112" t="s">
        <v>653</v>
      </c>
      <c r="G803" s="112" t="s">
        <v>108</v>
      </c>
      <c r="H803" s="112" t="s">
        <v>108</v>
      </c>
      <c r="I803" s="112" t="s">
        <v>108</v>
      </c>
      <c r="J803" s="112" t="s">
        <v>108</v>
      </c>
      <c r="K803" s="127" t="s">
        <v>2424</v>
      </c>
      <c r="L803" s="112" t="s">
        <v>108</v>
      </c>
      <c r="M803" s="127" t="s">
        <v>2424</v>
      </c>
      <c r="N803" s="12" t="s">
        <v>107</v>
      </c>
      <c r="O803" s="12" t="s">
        <v>108</v>
      </c>
      <c r="P803" s="128" t="s">
        <v>2425</v>
      </c>
      <c r="Q803" s="119">
        <v>1020</v>
      </c>
      <c r="R803" s="119">
        <v>610</v>
      </c>
      <c r="S803" s="119">
        <v>610</v>
      </c>
      <c r="T803" s="119" t="s">
        <v>108</v>
      </c>
      <c r="U803" s="112" t="s">
        <v>108</v>
      </c>
      <c r="V803" s="118"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
        <v>175</v>
      </c>
      <c r="AN803" s="14" t="s">
        <v>2425</v>
      </c>
      <c r="AO803" s="15" t="s">
        <v>175</v>
      </c>
      <c r="AQ803" s="54" t="s">
        <v>108</v>
      </c>
      <c r="AR803" s="50" t="str">
        <f t="shared" si="353"/>
        <v>VSE1066.101</v>
      </c>
      <c r="AS803" s="50" t="str">
        <f t="shared" si="354"/>
        <v>VSE1066_3A</v>
      </c>
      <c r="AT803" s="12" t="s">
        <v>110</v>
      </c>
      <c r="AU803" s="12" t="s">
        <v>110</v>
      </c>
      <c r="AV803" s="12" t="s">
        <v>110</v>
      </c>
      <c r="AW803" s="54" t="s">
        <v>108</v>
      </c>
      <c r="AX803" s="50" t="s">
        <v>108</v>
      </c>
      <c r="AY803" s="50" t="s">
        <v>110</v>
      </c>
      <c r="AZ803" s="54" t="s">
        <v>108</v>
      </c>
      <c r="BA803" s="12" t="s">
        <v>108</v>
      </c>
      <c r="BB803" s="12" t="s">
        <v>108</v>
      </c>
      <c r="BC803" s="12" t="str">
        <f t="shared" si="355"/>
        <v>M3A</v>
      </c>
      <c r="BD803" s="54" t="s">
        <v>108</v>
      </c>
      <c r="BE803" s="12" t="str">
        <f t="shared" si="356"/>
        <v>-</v>
      </c>
      <c r="BF803" s="12" t="str">
        <f t="shared" si="357"/>
        <v>-</v>
      </c>
      <c r="BG803" s="112" t="str">
        <f t="shared" si="306"/>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2661</v>
      </c>
      <c r="CO803" s="121" t="s">
        <v>2744</v>
      </c>
      <c r="CP803" s="121" t="str">
        <f>TabelladatiSinottico[[#This Row],[Serial_Number]]</f>
        <v>VSE1066.101</v>
      </c>
      <c r="CQ803" s="123" t="str">
        <f>TabelladatiSinottico[[#This Row],[Customer]]</f>
        <v>IMM - INDUSTRIA DE MOLDES E MATRIZES</v>
      </c>
      <c r="CR803" s="54">
        <f t="shared" si="312"/>
        <v>802</v>
      </c>
      <c r="CS803" s="64" t="s">
        <v>108</v>
      </c>
    </row>
    <row r="804" spans="1:97" ht="14.25" customHeight="1" x14ac:dyDescent="0.25">
      <c r="A804" s="116" t="s">
        <v>2744</v>
      </c>
      <c r="B804" s="117" t="s">
        <v>1829</v>
      </c>
      <c r="C804" s="50" t="s">
        <v>659</v>
      </c>
      <c r="D804" s="50" t="s">
        <v>2746</v>
      </c>
      <c r="E804" s="12">
        <v>2021</v>
      </c>
      <c r="F804" s="12" t="s">
        <v>653</v>
      </c>
      <c r="G804" s="112" t="s">
        <v>108</v>
      </c>
      <c r="H804" s="112" t="s">
        <v>108</v>
      </c>
      <c r="I804" s="112" t="s">
        <v>108</v>
      </c>
      <c r="J804" s="112" t="s">
        <v>108</v>
      </c>
      <c r="K804" s="127" t="s">
        <v>2424</v>
      </c>
      <c r="L804" s="112" t="s">
        <v>108</v>
      </c>
      <c r="M804" s="127" t="s">
        <v>2424</v>
      </c>
      <c r="N804" s="12" t="s">
        <v>107</v>
      </c>
      <c r="O804" s="12" t="s">
        <v>108</v>
      </c>
      <c r="P804" s="128" t="s">
        <v>2425</v>
      </c>
      <c r="Q804" s="119">
        <v>1020</v>
      </c>
      <c r="R804" s="119">
        <v>610</v>
      </c>
      <c r="S804" s="119">
        <v>610</v>
      </c>
      <c r="T804" s="118" t="s">
        <v>108</v>
      </c>
      <c r="U804" s="12" t="s">
        <v>108</v>
      </c>
      <c r="V804" s="118" t="s">
        <v>108</v>
      </c>
      <c r="W804" s="12" t="s">
        <v>108</v>
      </c>
      <c r="X804" s="12" t="s">
        <v>110</v>
      </c>
      <c r="Y804" s="12" t="s">
        <v>110</v>
      </c>
      <c r="Z804" s="12" t="s">
        <v>110</v>
      </c>
      <c r="AA804" s="12" t="s">
        <v>110</v>
      </c>
      <c r="AB804" s="56" t="s">
        <v>110</v>
      </c>
      <c r="AC804" s="50" t="s">
        <v>169</v>
      </c>
      <c r="AD804" s="47" t="s">
        <v>108</v>
      </c>
      <c r="AE804" s="12" t="s">
        <v>108</v>
      </c>
      <c r="AF804" s="102" t="s">
        <v>108</v>
      </c>
      <c r="AG804" s="102" t="s">
        <v>108</v>
      </c>
      <c r="AH804" s="102" t="s">
        <v>108</v>
      </c>
      <c r="AI804" s="102" t="s">
        <v>108</v>
      </c>
      <c r="AJ804" s="102" t="s">
        <v>108</v>
      </c>
      <c r="AK804" s="93" t="s">
        <v>108</v>
      </c>
      <c r="AL804" s="12" t="s">
        <v>108</v>
      </c>
      <c r="AM804" s="12" t="s">
        <v>175</v>
      </c>
      <c r="AN804" s="14" t="s">
        <v>2425</v>
      </c>
      <c r="AO804" s="15" t="s">
        <v>175</v>
      </c>
      <c r="AQ804" s="54" t="s">
        <v>108</v>
      </c>
      <c r="AR804" s="50" t="str">
        <f t="shared" ref="AR804:AR817" si="358">A804&amp;"."&amp;B804</f>
        <v>VSE1066.102</v>
      </c>
      <c r="AS804" s="50" t="str">
        <f t="shared" ref="AS804:AS817" si="359">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0">F804</f>
        <v>M3A</v>
      </c>
      <c r="BD804" s="54" t="s">
        <v>108</v>
      </c>
      <c r="BE804" s="12" t="str">
        <f t="shared" ref="BE804:BE817" si="361">G804</f>
        <v>-</v>
      </c>
      <c r="BF804" s="12" t="str">
        <f t="shared" ref="BF804:BF817" si="362">I804</f>
        <v>-</v>
      </c>
      <c r="BG804" s="112" t="str">
        <f t="shared" si="306"/>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2661</v>
      </c>
      <c r="CO804" s="121" t="s">
        <v>2744</v>
      </c>
      <c r="CP804" s="64" t="str">
        <f>TabelladatiSinottico[[#This Row],[Serial_Number]]</f>
        <v>VSE1066.102</v>
      </c>
      <c r="CQ804" s="50" t="str">
        <f>TabelladatiSinottico[[#This Row],[Customer]]</f>
        <v>PORSCHE WERKZEUGBAU GmbH</v>
      </c>
      <c r="CR804" s="54">
        <f t="shared" si="312"/>
        <v>803</v>
      </c>
      <c r="CS804" s="64" t="s">
        <v>108</v>
      </c>
    </row>
    <row r="805" spans="1:97" ht="14.25" customHeight="1" x14ac:dyDescent="0.25">
      <c r="A805" s="116" t="s">
        <v>2744</v>
      </c>
      <c r="B805" s="117" t="s">
        <v>1021</v>
      </c>
      <c r="C805" s="50" t="s">
        <v>659</v>
      </c>
      <c r="D805" s="50" t="s">
        <v>1465</v>
      </c>
      <c r="E805" s="12">
        <v>2014</v>
      </c>
      <c r="F805" s="12" t="s">
        <v>653</v>
      </c>
      <c r="G805" s="112" t="s">
        <v>108</v>
      </c>
      <c r="H805" s="112" t="s">
        <v>108</v>
      </c>
      <c r="I805" s="112" t="s">
        <v>108</v>
      </c>
      <c r="J805" s="112" t="s">
        <v>2719</v>
      </c>
      <c r="K805" s="127" t="s">
        <v>2424</v>
      </c>
      <c r="L805" s="112" t="s">
        <v>2747</v>
      </c>
      <c r="M805" s="127" t="s">
        <v>2424</v>
      </c>
      <c r="N805" s="12" t="s">
        <v>107</v>
      </c>
      <c r="O805" s="12" t="s">
        <v>108</v>
      </c>
      <c r="P805" s="128" t="s">
        <v>2425</v>
      </c>
      <c r="Q805" s="119">
        <v>1020</v>
      </c>
      <c r="R805" s="119">
        <v>610</v>
      </c>
      <c r="S805" s="119">
        <v>610</v>
      </c>
      <c r="T805" s="118" t="s">
        <v>108</v>
      </c>
      <c r="U805" s="12" t="s">
        <v>108</v>
      </c>
      <c r="V805" s="118" t="s">
        <v>108</v>
      </c>
      <c r="W805" s="12" t="s">
        <v>108</v>
      </c>
      <c r="X805" s="12" t="s">
        <v>110</v>
      </c>
      <c r="Y805" s="12" t="s">
        <v>110</v>
      </c>
      <c r="Z805" s="12" t="s">
        <v>110</v>
      </c>
      <c r="AA805" s="12" t="s">
        <v>110</v>
      </c>
      <c r="AB805" s="56" t="s">
        <v>110</v>
      </c>
      <c r="AC805" s="50" t="s">
        <v>181</v>
      </c>
      <c r="AD805" s="47" t="s">
        <v>108</v>
      </c>
      <c r="AE805" s="12" t="s">
        <v>108</v>
      </c>
      <c r="AF805" s="102" t="s">
        <v>108</v>
      </c>
      <c r="AG805" s="102" t="s">
        <v>108</v>
      </c>
      <c r="AH805" s="102" t="s">
        <v>108</v>
      </c>
      <c r="AI805" s="102" t="s">
        <v>108</v>
      </c>
      <c r="AJ805" s="102" t="s">
        <v>108</v>
      </c>
      <c r="AK805" s="93" t="s">
        <v>108</v>
      </c>
      <c r="AL805" s="12" t="s">
        <v>108</v>
      </c>
      <c r="AM805" s="12" t="s">
        <v>175</v>
      </c>
      <c r="AN805" s="14" t="s">
        <v>2425</v>
      </c>
      <c r="AO805" s="15" t="s">
        <v>175</v>
      </c>
      <c r="AQ805" s="54" t="s">
        <v>108</v>
      </c>
      <c r="AR805" s="50" t="str">
        <f t="shared" si="358"/>
        <v>VSE1066.103</v>
      </c>
      <c r="AS805" s="50" t="str">
        <f t="shared" si="359"/>
        <v>VSE1066_3A</v>
      </c>
      <c r="AT805" s="12" t="s">
        <v>110</v>
      </c>
      <c r="AU805" s="12" t="s">
        <v>110</v>
      </c>
      <c r="AV805" s="12" t="s">
        <v>110</v>
      </c>
      <c r="AW805" s="54" t="s">
        <v>108</v>
      </c>
      <c r="AX805" s="50" t="s">
        <v>108</v>
      </c>
      <c r="AY805" s="50" t="s">
        <v>110</v>
      </c>
      <c r="AZ805" s="54" t="s">
        <v>108</v>
      </c>
      <c r="BA805" s="12" t="s">
        <v>108</v>
      </c>
      <c r="BB805" s="12" t="s">
        <v>108</v>
      </c>
      <c r="BC805" s="12" t="str">
        <f t="shared" si="360"/>
        <v>M3A</v>
      </c>
      <c r="BD805" s="54" t="s">
        <v>108</v>
      </c>
      <c r="BE805" s="12" t="str">
        <f t="shared" si="361"/>
        <v>-</v>
      </c>
      <c r="BF805" s="12" t="str">
        <f t="shared" si="362"/>
        <v>-</v>
      </c>
      <c r="BG805" s="112" t="str">
        <f t="shared" si="306"/>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2661</v>
      </c>
      <c r="CO805" s="121" t="s">
        <v>2744</v>
      </c>
      <c r="CP805" s="64" t="str">
        <f>TabelladatiSinottico[[#This Row],[Serial_Number]]</f>
        <v>VSE1066.103</v>
      </c>
      <c r="CQ805" s="50" t="str">
        <f>TabelladatiSinottico[[#This Row],[Customer]]</f>
        <v>AURRENAK S. Coop.</v>
      </c>
      <c r="CR805" s="54">
        <f t="shared" si="312"/>
        <v>804</v>
      </c>
      <c r="CS805" s="64" t="s">
        <v>108</v>
      </c>
    </row>
    <row r="806" spans="1:97" ht="14.25" customHeight="1" x14ac:dyDescent="0.25">
      <c r="A806" s="116" t="s">
        <v>2744</v>
      </c>
      <c r="B806" s="117" t="s">
        <v>1025</v>
      </c>
      <c r="C806" s="50" t="s">
        <v>659</v>
      </c>
      <c r="D806" s="50" t="s">
        <v>2655</v>
      </c>
      <c r="E806" s="12">
        <v>2015</v>
      </c>
      <c r="F806" s="12" t="s">
        <v>653</v>
      </c>
      <c r="G806" s="112" t="s">
        <v>108</v>
      </c>
      <c r="H806" s="112" t="s">
        <v>108</v>
      </c>
      <c r="I806" s="112" t="s">
        <v>108</v>
      </c>
      <c r="J806" s="112" t="s">
        <v>2692</v>
      </c>
      <c r="K806" s="127" t="s">
        <v>2424</v>
      </c>
      <c r="L806" s="112" t="s">
        <v>11</v>
      </c>
      <c r="M806" s="127" t="s">
        <v>2424</v>
      </c>
      <c r="N806" s="12" t="s">
        <v>107</v>
      </c>
      <c r="O806" s="12" t="s">
        <v>108</v>
      </c>
      <c r="P806" s="128" t="s">
        <v>2425</v>
      </c>
      <c r="Q806" s="119">
        <v>1020</v>
      </c>
      <c r="R806" s="119">
        <v>610</v>
      </c>
      <c r="S806" s="119">
        <v>610</v>
      </c>
      <c r="T806" s="118" t="s">
        <v>108</v>
      </c>
      <c r="U806" s="12" t="s">
        <v>108</v>
      </c>
      <c r="V806" s="118" t="s">
        <v>108</v>
      </c>
      <c r="W806" s="12" t="s">
        <v>108</v>
      </c>
      <c r="X806" s="12" t="s">
        <v>110</v>
      </c>
      <c r="Y806" s="12" t="s">
        <v>110</v>
      </c>
      <c r="Z806" s="12" t="s">
        <v>110</v>
      </c>
      <c r="AA806" s="12" t="s">
        <v>110</v>
      </c>
      <c r="AB806" s="56" t="s">
        <v>110</v>
      </c>
      <c r="AC806" s="50" t="s">
        <v>368</v>
      </c>
      <c r="AD806" s="47" t="s">
        <v>108</v>
      </c>
      <c r="AE806" s="12" t="s">
        <v>108</v>
      </c>
      <c r="AF806" s="102" t="s">
        <v>108</v>
      </c>
      <c r="AG806" s="102" t="s">
        <v>108</v>
      </c>
      <c r="AH806" s="102" t="s">
        <v>108</v>
      </c>
      <c r="AI806" s="102" t="s">
        <v>108</v>
      </c>
      <c r="AJ806" s="102" t="s">
        <v>108</v>
      </c>
      <c r="AK806" s="93" t="s">
        <v>108</v>
      </c>
      <c r="AL806" s="12" t="s">
        <v>108</v>
      </c>
      <c r="AM806" s="12" t="s">
        <v>175</v>
      </c>
      <c r="AN806" s="14" t="s">
        <v>2425</v>
      </c>
      <c r="AO806" s="15" t="s">
        <v>175</v>
      </c>
      <c r="AQ806" s="54" t="s">
        <v>108</v>
      </c>
      <c r="AR806" s="50" t="str">
        <f t="shared" si="358"/>
        <v>VSE1066.104</v>
      </c>
      <c r="AS806" s="50" t="str">
        <f t="shared" si="359"/>
        <v>VSE1066_3A</v>
      </c>
      <c r="AT806" s="12" t="s">
        <v>110</v>
      </c>
      <c r="AU806" s="12" t="s">
        <v>110</v>
      </c>
      <c r="AV806" s="12" t="s">
        <v>110</v>
      </c>
      <c r="AW806" s="54" t="s">
        <v>108</v>
      </c>
      <c r="AX806" s="50" t="s">
        <v>108</v>
      </c>
      <c r="AY806" s="50" t="s">
        <v>110</v>
      </c>
      <c r="AZ806" s="54" t="s">
        <v>108</v>
      </c>
      <c r="BA806" s="12" t="s">
        <v>108</v>
      </c>
      <c r="BB806" s="12" t="s">
        <v>108</v>
      </c>
      <c r="BC806" s="12" t="str">
        <f t="shared" si="360"/>
        <v>M3A</v>
      </c>
      <c r="BD806" s="54" t="s">
        <v>108</v>
      </c>
      <c r="BE806" s="12" t="str">
        <f t="shared" si="361"/>
        <v>-</v>
      </c>
      <c r="BF806" s="12" t="str">
        <f t="shared" si="362"/>
        <v>-</v>
      </c>
      <c r="BG806" s="112" t="str">
        <f t="shared" si="306"/>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2661</v>
      </c>
      <c r="CO806" s="121" t="s">
        <v>2744</v>
      </c>
      <c r="CP806" s="64" t="str">
        <f>TabelladatiSinottico[[#This Row],[Serial_Number]]</f>
        <v>VSE1066.104</v>
      </c>
      <c r="CQ806" s="50" t="str">
        <f>TabelladatiSinottico[[#This Row],[Customer]]</f>
        <v>OVERSTAMPI S.r.l.</v>
      </c>
      <c r="CR806" s="54">
        <f t="shared" si="312"/>
        <v>805</v>
      </c>
      <c r="CS806" s="64" t="s">
        <v>108</v>
      </c>
    </row>
    <row r="807" spans="1:97" ht="14.25" customHeight="1" x14ac:dyDescent="0.25">
      <c r="A807" s="116" t="s">
        <v>2744</v>
      </c>
      <c r="B807" s="117" t="s">
        <v>1029</v>
      </c>
      <c r="C807" s="50" t="s">
        <v>659</v>
      </c>
      <c r="D807" s="50" t="s">
        <v>1753</v>
      </c>
      <c r="E807" s="12">
        <v>2014</v>
      </c>
      <c r="F807" s="12" t="s">
        <v>653</v>
      </c>
      <c r="G807" s="112" t="s">
        <v>108</v>
      </c>
      <c r="H807" s="112" t="s">
        <v>108</v>
      </c>
      <c r="I807" s="112" t="s">
        <v>108</v>
      </c>
      <c r="J807" s="112" t="s">
        <v>2692</v>
      </c>
      <c r="K807" s="127" t="s">
        <v>2424</v>
      </c>
      <c r="L807" s="112" t="s">
        <v>11</v>
      </c>
      <c r="M807" s="127" t="s">
        <v>2424</v>
      </c>
      <c r="N807" s="12" t="s">
        <v>107</v>
      </c>
      <c r="O807" s="12" t="s">
        <v>108</v>
      </c>
      <c r="P807" s="128" t="s">
        <v>2425</v>
      </c>
      <c r="Q807" s="119">
        <v>1020</v>
      </c>
      <c r="R807" s="119">
        <v>610</v>
      </c>
      <c r="S807" s="119">
        <v>610</v>
      </c>
      <c r="T807" s="118" t="s">
        <v>108</v>
      </c>
      <c r="U807" s="12" t="s">
        <v>108</v>
      </c>
      <c r="V807" s="118" t="s">
        <v>108</v>
      </c>
      <c r="W807" s="12" t="s">
        <v>108</v>
      </c>
      <c r="X807" s="12" t="s">
        <v>110</v>
      </c>
      <c r="Y807" s="12" t="s">
        <v>110</v>
      </c>
      <c r="Z807" s="12" t="s">
        <v>110</v>
      </c>
      <c r="AA807" s="12" t="s">
        <v>110</v>
      </c>
      <c r="AB807" s="56" t="s">
        <v>110</v>
      </c>
      <c r="AC807" s="50" t="s">
        <v>111</v>
      </c>
      <c r="AD807" s="47" t="s">
        <v>108</v>
      </c>
      <c r="AE807" s="12" t="s">
        <v>108</v>
      </c>
      <c r="AF807" s="102" t="s">
        <v>108</v>
      </c>
      <c r="AG807" s="102" t="s">
        <v>108</v>
      </c>
      <c r="AH807" s="102" t="s">
        <v>108</v>
      </c>
      <c r="AI807" s="102" t="s">
        <v>108</v>
      </c>
      <c r="AJ807" s="102" t="s">
        <v>108</v>
      </c>
      <c r="AK807" s="93" t="s">
        <v>108</v>
      </c>
      <c r="AL807" s="12" t="s">
        <v>108</v>
      </c>
      <c r="AM807" s="12" t="s">
        <v>175</v>
      </c>
      <c r="AN807" s="14" t="s">
        <v>2425</v>
      </c>
      <c r="AO807" s="15" t="s">
        <v>175</v>
      </c>
      <c r="AQ807" s="54" t="s">
        <v>108</v>
      </c>
      <c r="AR807" s="50" t="str">
        <f t="shared" si="358"/>
        <v>VSE1066.105</v>
      </c>
      <c r="AS807" s="50" t="str">
        <f t="shared" si="359"/>
        <v>VSE1066_3A</v>
      </c>
      <c r="AT807" s="12" t="s">
        <v>110</v>
      </c>
      <c r="AU807" s="12" t="s">
        <v>110</v>
      </c>
      <c r="AV807" s="12" t="s">
        <v>110</v>
      </c>
      <c r="AW807" s="54" t="s">
        <v>108</v>
      </c>
      <c r="AX807" s="50" t="s">
        <v>108</v>
      </c>
      <c r="AY807" s="50" t="s">
        <v>110</v>
      </c>
      <c r="AZ807" s="54" t="s">
        <v>108</v>
      </c>
      <c r="BA807" s="12" t="s">
        <v>108</v>
      </c>
      <c r="BB807" s="12" t="s">
        <v>108</v>
      </c>
      <c r="BC807" s="12" t="str">
        <f t="shared" si="360"/>
        <v>M3A</v>
      </c>
      <c r="BD807" s="54" t="s">
        <v>108</v>
      </c>
      <c r="BE807" s="12" t="str">
        <f t="shared" si="361"/>
        <v>-</v>
      </c>
      <c r="BF807" s="12" t="str">
        <f t="shared" si="362"/>
        <v>-</v>
      </c>
      <c r="BG807" s="112" t="str">
        <f t="shared" si="306"/>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2661</v>
      </c>
      <c r="CO807" s="121" t="s">
        <v>2744</v>
      </c>
      <c r="CP807" s="64" t="str">
        <f>TabelladatiSinottico[[#This Row],[Serial_Number]]</f>
        <v>VSE1066.105</v>
      </c>
      <c r="CQ807" s="50" t="str">
        <f>TabelladatiSinottico[[#This Row],[Customer]]</f>
        <v>INSTALADORA SAO MARCOS LTDA (BEPO)</v>
      </c>
      <c r="CR807" s="54">
        <f t="shared" si="312"/>
        <v>806</v>
      </c>
      <c r="CS807" s="64" t="s">
        <v>108</v>
      </c>
    </row>
    <row r="808" spans="1:97" ht="14.25" customHeight="1" x14ac:dyDescent="0.25">
      <c r="A808" s="116" t="s">
        <v>2744</v>
      </c>
      <c r="B808" s="117" t="s">
        <v>1032</v>
      </c>
      <c r="C808" s="50" t="s">
        <v>659</v>
      </c>
      <c r="D808" s="50" t="s">
        <v>2748</v>
      </c>
      <c r="E808" s="12">
        <v>2015</v>
      </c>
      <c r="F808" s="12" t="s">
        <v>653</v>
      </c>
      <c r="G808" s="112" t="s">
        <v>108</v>
      </c>
      <c r="H808" s="112" t="s">
        <v>108</v>
      </c>
      <c r="I808" s="112" t="s">
        <v>108</v>
      </c>
      <c r="J808" s="112" t="s">
        <v>108</v>
      </c>
      <c r="K808" s="127" t="s">
        <v>2424</v>
      </c>
      <c r="L808" s="112" t="s">
        <v>108</v>
      </c>
      <c r="M808" s="127" t="s">
        <v>2424</v>
      </c>
      <c r="N808" s="12" t="s">
        <v>107</v>
      </c>
      <c r="O808" s="12" t="s">
        <v>108</v>
      </c>
      <c r="P808" s="128" t="s">
        <v>2425</v>
      </c>
      <c r="Q808" s="119">
        <v>1020</v>
      </c>
      <c r="R808" s="119">
        <v>610</v>
      </c>
      <c r="S808" s="119">
        <v>610</v>
      </c>
      <c r="T808" s="118" t="s">
        <v>108</v>
      </c>
      <c r="U808" s="12" t="s">
        <v>108</v>
      </c>
      <c r="V808" s="118" t="s">
        <v>108</v>
      </c>
      <c r="W808" s="12" t="s">
        <v>108</v>
      </c>
      <c r="X808" s="12" t="s">
        <v>110</v>
      </c>
      <c r="Y808" s="12" t="s">
        <v>110</v>
      </c>
      <c r="Z808" s="12" t="s">
        <v>110</v>
      </c>
      <c r="AA808" s="12" t="s">
        <v>110</v>
      </c>
      <c r="AB808" s="56" t="s">
        <v>110</v>
      </c>
      <c r="AC808" s="50" t="s">
        <v>111</v>
      </c>
      <c r="AD808" s="47" t="s">
        <v>108</v>
      </c>
      <c r="AE808" s="12" t="s">
        <v>108</v>
      </c>
      <c r="AF808" s="102" t="s">
        <v>108</v>
      </c>
      <c r="AG808" s="102" t="s">
        <v>108</v>
      </c>
      <c r="AH808" s="102" t="s">
        <v>108</v>
      </c>
      <c r="AI808" s="102" t="s">
        <v>108</v>
      </c>
      <c r="AJ808" s="102" t="s">
        <v>108</v>
      </c>
      <c r="AK808" s="93" t="s">
        <v>108</v>
      </c>
      <c r="AL808" s="12" t="s">
        <v>108</v>
      </c>
      <c r="AM808" s="12" t="s">
        <v>175</v>
      </c>
      <c r="AN808" s="14" t="s">
        <v>2425</v>
      </c>
      <c r="AO808" s="15" t="s">
        <v>175</v>
      </c>
      <c r="AQ808" s="54" t="s">
        <v>108</v>
      </c>
      <c r="AR808" s="50" t="str">
        <f t="shared" si="358"/>
        <v>VSE1066.106</v>
      </c>
      <c r="AS808" s="50" t="str">
        <f t="shared" si="359"/>
        <v>VSE1066_3A</v>
      </c>
      <c r="AT808" s="12" t="s">
        <v>110</v>
      </c>
      <c r="AU808" s="12" t="s">
        <v>110</v>
      </c>
      <c r="AV808" s="12" t="s">
        <v>110</v>
      </c>
      <c r="AW808" s="54" t="s">
        <v>108</v>
      </c>
      <c r="AX808" s="50" t="s">
        <v>108</v>
      </c>
      <c r="AY808" s="50" t="s">
        <v>110</v>
      </c>
      <c r="AZ808" s="54" t="s">
        <v>108</v>
      </c>
      <c r="BA808" s="12" t="s">
        <v>108</v>
      </c>
      <c r="BB808" s="12" t="s">
        <v>108</v>
      </c>
      <c r="BC808" s="12" t="str">
        <f t="shared" si="360"/>
        <v>M3A</v>
      </c>
      <c r="BD808" s="54" t="s">
        <v>108</v>
      </c>
      <c r="BE808" s="12" t="str">
        <f t="shared" si="361"/>
        <v>-</v>
      </c>
      <c r="BF808" s="12" t="str">
        <f t="shared" si="362"/>
        <v>-</v>
      </c>
      <c r="BG808" s="112" t="str">
        <f t="shared" si="306"/>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2661</v>
      </c>
      <c r="CO808" s="121" t="s">
        <v>2744</v>
      </c>
      <c r="CP808" s="64" t="str">
        <f>TabelladatiSinottico[[#This Row],[Serial_Number]]</f>
        <v>VSE1066.106</v>
      </c>
      <c r="CQ808" s="50" t="str">
        <f>TabelladatiSinottico[[#This Row],[Customer]]</f>
        <v>FIAT AUTOMAVIES</v>
      </c>
      <c r="CR808" s="54">
        <f t="shared" si="312"/>
        <v>807</v>
      </c>
      <c r="CS808" s="64" t="s">
        <v>108</v>
      </c>
    </row>
    <row r="809" spans="1:97" ht="14.25" customHeight="1" x14ac:dyDescent="0.25">
      <c r="A809" s="116" t="s">
        <v>2744</v>
      </c>
      <c r="B809" s="117" t="s">
        <v>1038</v>
      </c>
      <c r="C809" s="50" t="s">
        <v>659</v>
      </c>
      <c r="D809" s="50" t="s">
        <v>2749</v>
      </c>
      <c r="E809" s="12">
        <v>2017</v>
      </c>
      <c r="F809" s="12" t="s">
        <v>653</v>
      </c>
      <c r="G809" s="112" t="s">
        <v>108</v>
      </c>
      <c r="H809" s="112" t="s">
        <v>108</v>
      </c>
      <c r="I809" s="112" t="s">
        <v>108</v>
      </c>
      <c r="J809" s="112" t="s">
        <v>108</v>
      </c>
      <c r="K809" s="127" t="s">
        <v>2424</v>
      </c>
      <c r="L809" s="112" t="s">
        <v>108</v>
      </c>
      <c r="M809" s="127" t="s">
        <v>2424</v>
      </c>
      <c r="N809" s="12" t="s">
        <v>107</v>
      </c>
      <c r="O809" s="12" t="s">
        <v>108</v>
      </c>
      <c r="P809" s="128" t="s">
        <v>2425</v>
      </c>
      <c r="Q809" s="119">
        <v>1020</v>
      </c>
      <c r="R809" s="119">
        <v>610</v>
      </c>
      <c r="S809" s="119">
        <v>610</v>
      </c>
      <c r="T809" s="118" t="s">
        <v>108</v>
      </c>
      <c r="U809" s="12" t="s">
        <v>108</v>
      </c>
      <c r="V809" s="118" t="s">
        <v>108</v>
      </c>
      <c r="W809" s="12" t="s">
        <v>108</v>
      </c>
      <c r="X809" s="12" t="s">
        <v>110</v>
      </c>
      <c r="Y809" s="12" t="s">
        <v>110</v>
      </c>
      <c r="Z809" s="12" t="s">
        <v>110</v>
      </c>
      <c r="AA809" s="12" t="s">
        <v>110</v>
      </c>
      <c r="AB809" s="56" t="s">
        <v>110</v>
      </c>
      <c r="AC809" s="50" t="s">
        <v>368</v>
      </c>
      <c r="AD809" s="47" t="s">
        <v>108</v>
      </c>
      <c r="AE809" s="12" t="s">
        <v>108</v>
      </c>
      <c r="AF809" s="102" t="s">
        <v>108</v>
      </c>
      <c r="AG809" s="102" t="s">
        <v>108</v>
      </c>
      <c r="AH809" s="102" t="s">
        <v>108</v>
      </c>
      <c r="AI809" s="102" t="s">
        <v>108</v>
      </c>
      <c r="AJ809" s="102" t="s">
        <v>108</v>
      </c>
      <c r="AK809" s="93" t="s">
        <v>108</v>
      </c>
      <c r="AL809" s="12" t="s">
        <v>108</v>
      </c>
      <c r="AM809" s="12" t="s">
        <v>175</v>
      </c>
      <c r="AN809" s="14" t="s">
        <v>2425</v>
      </c>
      <c r="AO809" s="15" t="s">
        <v>175</v>
      </c>
      <c r="AQ809" s="54" t="s">
        <v>108</v>
      </c>
      <c r="AR809" s="50" t="str">
        <f t="shared" si="358"/>
        <v>VSE1066.107</v>
      </c>
      <c r="AS809" s="50" t="str">
        <f t="shared" si="359"/>
        <v>VSE1066_3A</v>
      </c>
      <c r="AT809" s="12" t="s">
        <v>110</v>
      </c>
      <c r="AU809" s="12" t="s">
        <v>110</v>
      </c>
      <c r="AV809" s="12" t="s">
        <v>110</v>
      </c>
      <c r="AW809" s="54" t="s">
        <v>108</v>
      </c>
      <c r="AX809" s="50" t="s">
        <v>108</v>
      </c>
      <c r="AY809" s="50" t="s">
        <v>110</v>
      </c>
      <c r="AZ809" s="54" t="s">
        <v>108</v>
      </c>
      <c r="BA809" s="12" t="s">
        <v>108</v>
      </c>
      <c r="BB809" s="12" t="s">
        <v>108</v>
      </c>
      <c r="BC809" s="12" t="str">
        <f t="shared" si="360"/>
        <v>M3A</v>
      </c>
      <c r="BD809" s="54" t="s">
        <v>108</v>
      </c>
      <c r="BE809" s="12" t="str">
        <f t="shared" si="361"/>
        <v>-</v>
      </c>
      <c r="BF809" s="12" t="str">
        <f t="shared" si="362"/>
        <v>-</v>
      </c>
      <c r="BG809" s="112" t="str">
        <f t="shared" si="306"/>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2661</v>
      </c>
      <c r="CO809" s="121" t="s">
        <v>2744</v>
      </c>
      <c r="CP809" s="64" t="str">
        <f>TabelladatiSinottico[[#This Row],[Serial_Number]]</f>
        <v>VSE1066.107</v>
      </c>
      <c r="CQ809" s="50" t="str">
        <f>TabelladatiSinottico[[#This Row],[Customer]]</f>
        <v>MAC 3 S.n.c. di Dorma Antonello &amp; C.</v>
      </c>
      <c r="CR809" s="54">
        <f t="shared" si="312"/>
        <v>808</v>
      </c>
      <c r="CS809" s="64" t="s">
        <v>108</v>
      </c>
    </row>
    <row r="810" spans="1:97" ht="14.25" customHeight="1" x14ac:dyDescent="0.25">
      <c r="A810" s="116" t="s">
        <v>2744</v>
      </c>
      <c r="B810" s="117" t="s">
        <v>1043</v>
      </c>
      <c r="C810" s="50" t="s">
        <v>659</v>
      </c>
      <c r="D810" s="50" t="s">
        <v>2750</v>
      </c>
      <c r="E810" s="12">
        <v>2016</v>
      </c>
      <c r="F810" s="12" t="s">
        <v>653</v>
      </c>
      <c r="G810" s="112" t="s">
        <v>108</v>
      </c>
      <c r="H810" s="112" t="s">
        <v>108</v>
      </c>
      <c r="I810" s="112" t="s">
        <v>108</v>
      </c>
      <c r="J810" s="112" t="s">
        <v>108</v>
      </c>
      <c r="K810" s="127" t="s">
        <v>2424</v>
      </c>
      <c r="L810" s="112" t="s">
        <v>108</v>
      </c>
      <c r="M810" s="127" t="s">
        <v>2424</v>
      </c>
      <c r="N810" s="12" t="s">
        <v>107</v>
      </c>
      <c r="O810" s="12" t="s">
        <v>108</v>
      </c>
      <c r="P810" s="128" t="s">
        <v>2425</v>
      </c>
      <c r="Q810" s="119">
        <v>1020</v>
      </c>
      <c r="R810" s="119">
        <v>610</v>
      </c>
      <c r="S810" s="119">
        <v>610</v>
      </c>
      <c r="T810" s="118" t="s">
        <v>108</v>
      </c>
      <c r="U810" s="12" t="s">
        <v>108</v>
      </c>
      <c r="V810" s="118" t="s">
        <v>108</v>
      </c>
      <c r="W810" s="12" t="s">
        <v>108</v>
      </c>
      <c r="X810" s="12" t="s">
        <v>110</v>
      </c>
      <c r="Y810" s="12" t="s">
        <v>110</v>
      </c>
      <c r="Z810" s="12" t="s">
        <v>110</v>
      </c>
      <c r="AA810" s="12" t="s">
        <v>110</v>
      </c>
      <c r="AB810" s="56" t="s">
        <v>110</v>
      </c>
      <c r="AC810" s="50" t="s">
        <v>368</v>
      </c>
      <c r="AD810" s="47" t="s">
        <v>108</v>
      </c>
      <c r="AE810" s="12" t="s">
        <v>108</v>
      </c>
      <c r="AF810" s="102" t="s">
        <v>108</v>
      </c>
      <c r="AG810" s="102" t="s">
        <v>108</v>
      </c>
      <c r="AH810" s="102" t="s">
        <v>108</v>
      </c>
      <c r="AI810" s="102" t="s">
        <v>108</v>
      </c>
      <c r="AJ810" s="102" t="s">
        <v>108</v>
      </c>
      <c r="AK810" s="93" t="s">
        <v>108</v>
      </c>
      <c r="AL810" s="12" t="s">
        <v>108</v>
      </c>
      <c r="AM810" s="12" t="s">
        <v>175</v>
      </c>
      <c r="AN810" s="14" t="s">
        <v>2425</v>
      </c>
      <c r="AO810" s="15" t="s">
        <v>175</v>
      </c>
      <c r="AQ810" s="54" t="s">
        <v>108</v>
      </c>
      <c r="AR810" s="50" t="str">
        <f t="shared" si="358"/>
        <v>VSE1066.108</v>
      </c>
      <c r="AS810" s="50" t="str">
        <f t="shared" si="359"/>
        <v>VSE1066_3A</v>
      </c>
      <c r="AT810" s="12" t="s">
        <v>110</v>
      </c>
      <c r="AU810" s="12" t="s">
        <v>110</v>
      </c>
      <c r="AV810" s="12" t="s">
        <v>110</v>
      </c>
      <c r="AW810" s="54" t="s">
        <v>108</v>
      </c>
      <c r="AX810" s="50" t="s">
        <v>108</v>
      </c>
      <c r="AY810" s="50" t="s">
        <v>110</v>
      </c>
      <c r="AZ810" s="54" t="s">
        <v>108</v>
      </c>
      <c r="BA810" s="12" t="s">
        <v>108</v>
      </c>
      <c r="BB810" s="12" t="s">
        <v>108</v>
      </c>
      <c r="BC810" s="12" t="str">
        <f t="shared" si="360"/>
        <v>M3A</v>
      </c>
      <c r="BD810" s="54" t="s">
        <v>108</v>
      </c>
      <c r="BE810" s="12" t="str">
        <f t="shared" si="361"/>
        <v>-</v>
      </c>
      <c r="BF810" s="12" t="str">
        <f t="shared" si="362"/>
        <v>-</v>
      </c>
      <c r="BG810" s="112" t="str">
        <f t="shared" si="306"/>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2661</v>
      </c>
      <c r="CO810" s="121" t="s">
        <v>2744</v>
      </c>
      <c r="CP810" s="64" t="str">
        <f>TabelladatiSinottico[[#This Row],[Serial_Number]]</f>
        <v>VSE1066.108</v>
      </c>
      <c r="CQ810" s="50" t="str">
        <f>TabelladatiSinottico[[#This Row],[Customer]]</f>
        <v>CO.S.MA. PLAST S.r.l.</v>
      </c>
      <c r="CR810" s="54">
        <f t="shared" si="312"/>
        <v>809</v>
      </c>
      <c r="CS810" s="64" t="s">
        <v>108</v>
      </c>
    </row>
    <row r="811" spans="1:97" ht="14.25" customHeight="1" x14ac:dyDescent="0.25">
      <c r="A811" s="116" t="s">
        <v>2744</v>
      </c>
      <c r="B811" s="117" t="s">
        <v>1047</v>
      </c>
      <c r="C811" s="50" t="s">
        <v>659</v>
      </c>
      <c r="D811" s="50" t="s">
        <v>2751</v>
      </c>
      <c r="E811" s="12">
        <v>2015</v>
      </c>
      <c r="F811" s="12" t="s">
        <v>653</v>
      </c>
      <c r="G811" s="112" t="s">
        <v>108</v>
      </c>
      <c r="H811" s="112" t="s">
        <v>108</v>
      </c>
      <c r="I811" s="112" t="s">
        <v>108</v>
      </c>
      <c r="J811" s="112" t="s">
        <v>2719</v>
      </c>
      <c r="K811" s="127" t="s">
        <v>2424</v>
      </c>
      <c r="L811" s="112" t="s">
        <v>2752</v>
      </c>
      <c r="M811" s="127" t="s">
        <v>2424</v>
      </c>
      <c r="N811" s="12" t="s">
        <v>107</v>
      </c>
      <c r="O811" s="12" t="s">
        <v>108</v>
      </c>
      <c r="P811" s="128" t="s">
        <v>2425</v>
      </c>
      <c r="Q811" s="119">
        <v>1020</v>
      </c>
      <c r="R811" s="119">
        <v>610</v>
      </c>
      <c r="S811" s="119">
        <v>610</v>
      </c>
      <c r="T811" s="118" t="s">
        <v>108</v>
      </c>
      <c r="U811" s="12" t="s">
        <v>108</v>
      </c>
      <c r="V811" s="118" t="s">
        <v>108</v>
      </c>
      <c r="W811" s="12" t="s">
        <v>108</v>
      </c>
      <c r="X811" s="12" t="s">
        <v>110</v>
      </c>
      <c r="Y811" s="12" t="s">
        <v>110</v>
      </c>
      <c r="Z811" s="12" t="s">
        <v>110</v>
      </c>
      <c r="AA811" s="12" t="s">
        <v>110</v>
      </c>
      <c r="AB811" s="56" t="s">
        <v>110</v>
      </c>
      <c r="AC811" s="50" t="s">
        <v>368</v>
      </c>
      <c r="AD811" s="47" t="s">
        <v>108</v>
      </c>
      <c r="AE811" s="12" t="s">
        <v>108</v>
      </c>
      <c r="AF811" s="102" t="s">
        <v>108</v>
      </c>
      <c r="AG811" s="102" t="s">
        <v>108</v>
      </c>
      <c r="AH811" s="102" t="s">
        <v>108</v>
      </c>
      <c r="AI811" s="102" t="s">
        <v>108</v>
      </c>
      <c r="AJ811" s="102" t="s">
        <v>108</v>
      </c>
      <c r="AK811" s="93" t="s">
        <v>108</v>
      </c>
      <c r="AL811" s="12" t="s">
        <v>108</v>
      </c>
      <c r="AM811" s="12" t="s">
        <v>175</v>
      </c>
      <c r="AN811" s="14" t="s">
        <v>2425</v>
      </c>
      <c r="AO811" s="15" t="s">
        <v>175</v>
      </c>
      <c r="AQ811" s="54" t="s">
        <v>108</v>
      </c>
      <c r="AR811" s="50" t="str">
        <f t="shared" si="358"/>
        <v>VSE1066.109</v>
      </c>
      <c r="AS811" s="50" t="str">
        <f t="shared" si="359"/>
        <v>VSE1066_3A</v>
      </c>
      <c r="AT811" s="12" t="s">
        <v>110</v>
      </c>
      <c r="AU811" s="12" t="s">
        <v>110</v>
      </c>
      <c r="AV811" s="12" t="s">
        <v>110</v>
      </c>
      <c r="AW811" s="54" t="s">
        <v>108</v>
      </c>
      <c r="AX811" s="50" t="s">
        <v>108</v>
      </c>
      <c r="AY811" s="50" t="s">
        <v>110</v>
      </c>
      <c r="AZ811" s="54" t="s">
        <v>108</v>
      </c>
      <c r="BA811" s="12" t="s">
        <v>108</v>
      </c>
      <c r="BB811" s="12" t="s">
        <v>108</v>
      </c>
      <c r="BC811" s="12" t="str">
        <f t="shared" si="360"/>
        <v>M3A</v>
      </c>
      <c r="BD811" s="54" t="s">
        <v>108</v>
      </c>
      <c r="BE811" s="12" t="str">
        <f t="shared" si="361"/>
        <v>-</v>
      </c>
      <c r="BF811" s="12" t="str">
        <f t="shared" si="362"/>
        <v>-</v>
      </c>
      <c r="BG811" s="112" t="str">
        <f t="shared" si="306"/>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2661</v>
      </c>
      <c r="CO811" s="121" t="s">
        <v>2744</v>
      </c>
      <c r="CP811" s="64" t="str">
        <f>TabelladatiSinottico[[#This Row],[Serial_Number]]</f>
        <v>VSE1066.109</v>
      </c>
      <c r="CQ811" s="50" t="str">
        <f>TabelladatiSinottico[[#This Row],[Customer]]</f>
        <v>MODA S.r.l.</v>
      </c>
      <c r="CR811" s="54">
        <f t="shared" si="312"/>
        <v>810</v>
      </c>
      <c r="CS811" s="64" t="s">
        <v>108</v>
      </c>
    </row>
    <row r="812" spans="1:97" ht="14.25" customHeight="1" x14ac:dyDescent="0.25">
      <c r="A812" s="116" t="s">
        <v>2744</v>
      </c>
      <c r="B812" s="117" t="s">
        <v>1051</v>
      </c>
      <c r="C812" s="50" t="s">
        <v>659</v>
      </c>
      <c r="D812" s="50" t="s">
        <v>2753</v>
      </c>
      <c r="E812" s="12">
        <v>2016</v>
      </c>
      <c r="F812" s="12" t="s">
        <v>653</v>
      </c>
      <c r="G812" s="112" t="s">
        <v>108</v>
      </c>
      <c r="H812" s="112" t="s">
        <v>108</v>
      </c>
      <c r="I812" s="112" t="s">
        <v>108</v>
      </c>
      <c r="J812" s="112" t="s">
        <v>108</v>
      </c>
      <c r="K812" s="127" t="s">
        <v>2424</v>
      </c>
      <c r="L812" s="112" t="s">
        <v>108</v>
      </c>
      <c r="M812" s="127" t="s">
        <v>2424</v>
      </c>
      <c r="N812" s="12" t="s">
        <v>107</v>
      </c>
      <c r="O812" s="12" t="s">
        <v>108</v>
      </c>
      <c r="P812" s="128" t="s">
        <v>2425</v>
      </c>
      <c r="Q812" s="119">
        <v>1020</v>
      </c>
      <c r="R812" s="119">
        <v>610</v>
      </c>
      <c r="S812" s="119">
        <v>610</v>
      </c>
      <c r="T812" s="118" t="s">
        <v>108</v>
      </c>
      <c r="U812" s="12" t="s">
        <v>108</v>
      </c>
      <c r="V812" s="118" t="s">
        <v>108</v>
      </c>
      <c r="W812" s="12" t="s">
        <v>108</v>
      </c>
      <c r="X812" s="12" t="s">
        <v>110</v>
      </c>
      <c r="Y812" s="12" t="s">
        <v>110</v>
      </c>
      <c r="Z812" s="12" t="s">
        <v>110</v>
      </c>
      <c r="AA812" s="12" t="s">
        <v>110</v>
      </c>
      <c r="AB812" s="56" t="s">
        <v>110</v>
      </c>
      <c r="AC812" s="50" t="s">
        <v>1650</v>
      </c>
      <c r="AD812" s="47" t="s">
        <v>108</v>
      </c>
      <c r="AE812" s="12" t="s">
        <v>108</v>
      </c>
      <c r="AF812" s="102" t="s">
        <v>108</v>
      </c>
      <c r="AG812" s="102" t="s">
        <v>108</v>
      </c>
      <c r="AH812" s="102" t="s">
        <v>108</v>
      </c>
      <c r="AI812" s="102" t="s">
        <v>108</v>
      </c>
      <c r="AJ812" s="102" t="s">
        <v>108</v>
      </c>
      <c r="AK812" s="93" t="s">
        <v>108</v>
      </c>
      <c r="AL812" s="12" t="s">
        <v>108</v>
      </c>
      <c r="AM812" s="12" t="s">
        <v>175</v>
      </c>
      <c r="AN812" s="14" t="s">
        <v>2425</v>
      </c>
      <c r="AO812" s="15" t="s">
        <v>175</v>
      </c>
      <c r="AQ812" s="54" t="s">
        <v>108</v>
      </c>
      <c r="AR812" s="50" t="str">
        <f t="shared" si="358"/>
        <v>VSE1066.110</v>
      </c>
      <c r="AS812" s="50" t="str">
        <f t="shared" si="359"/>
        <v>VSE1066_3A</v>
      </c>
      <c r="AT812" s="12" t="s">
        <v>110</v>
      </c>
      <c r="AU812" s="12" t="s">
        <v>110</v>
      </c>
      <c r="AV812" s="12" t="s">
        <v>110</v>
      </c>
      <c r="AW812" s="54" t="s">
        <v>108</v>
      </c>
      <c r="AX812" s="50" t="s">
        <v>108</v>
      </c>
      <c r="AY812" s="50" t="s">
        <v>110</v>
      </c>
      <c r="AZ812" s="54" t="s">
        <v>108</v>
      </c>
      <c r="BA812" s="12" t="s">
        <v>108</v>
      </c>
      <c r="BB812" s="12" t="s">
        <v>108</v>
      </c>
      <c r="BC812" s="12" t="str">
        <f t="shared" si="360"/>
        <v>M3A</v>
      </c>
      <c r="BD812" s="54" t="s">
        <v>108</v>
      </c>
      <c r="BE812" s="12" t="str">
        <f t="shared" si="361"/>
        <v>-</v>
      </c>
      <c r="BF812" s="12" t="str">
        <f t="shared" si="362"/>
        <v>-</v>
      </c>
      <c r="BG812" s="112" t="str">
        <f t="shared" si="306"/>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2661</v>
      </c>
      <c r="CO812" s="121" t="s">
        <v>2744</v>
      </c>
      <c r="CP812" s="64" t="str">
        <f>TabelladatiSinottico[[#This Row],[Serial_Number]]</f>
        <v>VSE1066.110</v>
      </c>
      <c r="CQ812" s="50" t="str">
        <f>TabelladatiSinottico[[#This Row],[Customer]]</f>
        <v>ISKOJ (OTJSC - KIROV ARTIFICIAL LEATHER INTEGRATED WORKS)</v>
      </c>
      <c r="CR812" s="54">
        <f t="shared" si="312"/>
        <v>811</v>
      </c>
      <c r="CS812" s="64" t="s">
        <v>108</v>
      </c>
    </row>
    <row r="813" spans="1:97" ht="14.25" customHeight="1" x14ac:dyDescent="0.25">
      <c r="A813" s="116" t="s">
        <v>2744</v>
      </c>
      <c r="B813" s="117" t="s">
        <v>1056</v>
      </c>
      <c r="C813" s="50" t="s">
        <v>659</v>
      </c>
      <c r="D813" s="50" t="s">
        <v>2754</v>
      </c>
      <c r="E813" s="12">
        <v>2017</v>
      </c>
      <c r="F813" s="12" t="s">
        <v>653</v>
      </c>
      <c r="G813" s="112" t="s">
        <v>108</v>
      </c>
      <c r="H813" s="112" t="s">
        <v>108</v>
      </c>
      <c r="I813" s="112" t="s">
        <v>108</v>
      </c>
      <c r="J813" s="112" t="s">
        <v>108</v>
      </c>
      <c r="K813" s="127" t="s">
        <v>2424</v>
      </c>
      <c r="L813" s="112" t="s">
        <v>108</v>
      </c>
      <c r="M813" s="127" t="s">
        <v>2424</v>
      </c>
      <c r="N813" s="12" t="s">
        <v>107</v>
      </c>
      <c r="O813" s="12" t="s">
        <v>108</v>
      </c>
      <c r="P813" s="128" t="s">
        <v>2425</v>
      </c>
      <c r="Q813" s="119">
        <v>1020</v>
      </c>
      <c r="R813" s="119">
        <v>610</v>
      </c>
      <c r="S813" s="119">
        <v>610</v>
      </c>
      <c r="T813" s="118" t="s">
        <v>108</v>
      </c>
      <c r="U813" s="12" t="s">
        <v>108</v>
      </c>
      <c r="V813" s="118" t="s">
        <v>108</v>
      </c>
      <c r="W813" s="12" t="s">
        <v>108</v>
      </c>
      <c r="X813" s="12" t="s">
        <v>110</v>
      </c>
      <c r="Y813" s="12" t="s">
        <v>110</v>
      </c>
      <c r="Z813" s="12" t="s">
        <v>110</v>
      </c>
      <c r="AA813" s="12" t="s">
        <v>110</v>
      </c>
      <c r="AB813" s="56" t="s">
        <v>110</v>
      </c>
      <c r="AC813" s="50" t="s">
        <v>111</v>
      </c>
      <c r="AD813" s="47" t="s">
        <v>108</v>
      </c>
      <c r="AE813" s="12" t="s">
        <v>108</v>
      </c>
      <c r="AF813" s="102" t="s">
        <v>108</v>
      </c>
      <c r="AG813" s="102" t="s">
        <v>108</v>
      </c>
      <c r="AH813" s="102" t="s">
        <v>108</v>
      </c>
      <c r="AI813" s="102" t="s">
        <v>108</v>
      </c>
      <c r="AJ813" s="102" t="s">
        <v>108</v>
      </c>
      <c r="AK813" s="93" t="s">
        <v>108</v>
      </c>
      <c r="AL813" s="12" t="s">
        <v>108</v>
      </c>
      <c r="AM813" s="12" t="s">
        <v>175</v>
      </c>
      <c r="AN813" s="14" t="s">
        <v>2425</v>
      </c>
      <c r="AO813" s="15" t="s">
        <v>175</v>
      </c>
      <c r="AQ813" s="54" t="s">
        <v>108</v>
      </c>
      <c r="AR813" s="50" t="str">
        <f t="shared" ref="AR813:AR815" si="363">A813&amp;"."&amp;B813</f>
        <v>VSE1066.111</v>
      </c>
      <c r="AS813" s="50" t="str">
        <f t="shared" ref="AS813:AS815" si="364">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5">F813</f>
        <v>M3A</v>
      </c>
      <c r="BD813" s="54" t="s">
        <v>108</v>
      </c>
      <c r="BE813" s="12" t="str">
        <f t="shared" ref="BE813:BE815" si="366">G813</f>
        <v>-</v>
      </c>
      <c r="BF813" s="12" t="str">
        <f t="shared" ref="BF813:BF815" si="367">I813</f>
        <v>-</v>
      </c>
      <c r="BG813" s="112" t="str">
        <f t="shared" si="306"/>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2661</v>
      </c>
      <c r="CO813" s="121" t="s">
        <v>2744</v>
      </c>
      <c r="CP813" s="64" t="str">
        <f>TabelladatiSinottico[[#This Row],[Serial_Number]]</f>
        <v>VSE1066.111</v>
      </c>
      <c r="CQ813" s="50" t="str">
        <f>TabelladatiSinottico[[#This Row],[Customer]]</f>
        <v>RENAULT BRASIL</v>
      </c>
      <c r="CR813" s="54">
        <f t="shared" si="312"/>
        <v>812</v>
      </c>
      <c r="CS813" s="64" t="s">
        <v>108</v>
      </c>
    </row>
    <row r="814" spans="1:97" ht="14.25" customHeight="1" x14ac:dyDescent="0.25">
      <c r="A814" s="116" t="s">
        <v>2744</v>
      </c>
      <c r="B814" s="117" t="s">
        <v>1057</v>
      </c>
      <c r="C814" s="50" t="s">
        <v>659</v>
      </c>
      <c r="D814" s="50" t="s">
        <v>2730</v>
      </c>
      <c r="E814" s="12">
        <v>2017</v>
      </c>
      <c r="F814" s="12" t="s">
        <v>653</v>
      </c>
      <c r="G814" s="112" t="s">
        <v>108</v>
      </c>
      <c r="H814" s="112" t="s">
        <v>108</v>
      </c>
      <c r="I814" s="112" t="s">
        <v>108</v>
      </c>
      <c r="J814" s="112" t="s">
        <v>108</v>
      </c>
      <c r="K814" s="127" t="s">
        <v>2424</v>
      </c>
      <c r="L814" s="112" t="s">
        <v>108</v>
      </c>
      <c r="M814" s="127" t="s">
        <v>2424</v>
      </c>
      <c r="N814" s="12" t="s">
        <v>107</v>
      </c>
      <c r="O814" s="12" t="s">
        <v>108</v>
      </c>
      <c r="P814" s="128" t="s">
        <v>2425</v>
      </c>
      <c r="Q814" s="119">
        <v>1020</v>
      </c>
      <c r="R814" s="119">
        <v>610</v>
      </c>
      <c r="S814" s="119">
        <v>610</v>
      </c>
      <c r="T814" s="118" t="s">
        <v>108</v>
      </c>
      <c r="U814" s="12" t="s">
        <v>108</v>
      </c>
      <c r="V814" s="118" t="s">
        <v>108</v>
      </c>
      <c r="W814" s="12" t="s">
        <v>108</v>
      </c>
      <c r="X814" s="12" t="s">
        <v>110</v>
      </c>
      <c r="Y814" s="12" t="s">
        <v>110</v>
      </c>
      <c r="Z814" s="12" t="s">
        <v>110</v>
      </c>
      <c r="AA814" s="12" t="s">
        <v>110</v>
      </c>
      <c r="AB814" s="56" t="s">
        <v>110</v>
      </c>
      <c r="AC814" s="50" t="s">
        <v>111</v>
      </c>
      <c r="AD814" s="47" t="s">
        <v>108</v>
      </c>
      <c r="AE814" s="12" t="s">
        <v>108</v>
      </c>
      <c r="AF814" s="102" t="s">
        <v>108</v>
      </c>
      <c r="AG814" s="102" t="s">
        <v>108</v>
      </c>
      <c r="AH814" s="102" t="s">
        <v>108</v>
      </c>
      <c r="AI814" s="102" t="s">
        <v>108</v>
      </c>
      <c r="AJ814" s="102" t="s">
        <v>108</v>
      </c>
      <c r="AK814" s="93" t="s">
        <v>108</v>
      </c>
      <c r="AL814" s="12" t="s">
        <v>108</v>
      </c>
      <c r="AM814" s="12" t="s">
        <v>175</v>
      </c>
      <c r="AN814" s="14" t="s">
        <v>2425</v>
      </c>
      <c r="AO814" s="15" t="s">
        <v>175</v>
      </c>
      <c r="AQ814" s="54" t="s">
        <v>108</v>
      </c>
      <c r="AR814" s="50" t="str">
        <f t="shared" si="363"/>
        <v>VSE1066.112</v>
      </c>
      <c r="AS814" s="50" t="str">
        <f t="shared" si="364"/>
        <v>VSE1066_3A</v>
      </c>
      <c r="AT814" s="12" t="s">
        <v>110</v>
      </c>
      <c r="AU814" s="12" t="s">
        <v>110</v>
      </c>
      <c r="AV814" s="12" t="s">
        <v>110</v>
      </c>
      <c r="AW814" s="54" t="s">
        <v>108</v>
      </c>
      <c r="AX814" s="50" t="s">
        <v>108</v>
      </c>
      <c r="AY814" s="50" t="s">
        <v>110</v>
      </c>
      <c r="AZ814" s="54" t="s">
        <v>108</v>
      </c>
      <c r="BA814" s="12" t="s">
        <v>108</v>
      </c>
      <c r="BB814" s="12" t="s">
        <v>108</v>
      </c>
      <c r="BC814" s="12" t="str">
        <f t="shared" si="365"/>
        <v>M3A</v>
      </c>
      <c r="BD814" s="54" t="s">
        <v>108</v>
      </c>
      <c r="BE814" s="12" t="str">
        <f t="shared" si="366"/>
        <v>-</v>
      </c>
      <c r="BF814" s="12" t="str">
        <f t="shared" si="367"/>
        <v>-</v>
      </c>
      <c r="BG814" s="112" t="str">
        <f t="shared" si="306"/>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2661</v>
      </c>
      <c r="CO814" s="121" t="s">
        <v>2744</v>
      </c>
      <c r="CP814" s="64" t="str">
        <f>TabelladatiSinottico[[#This Row],[Serial_Number]]</f>
        <v>VSE1066.112</v>
      </c>
      <c r="CQ814" s="50" t="str">
        <f>TabelladatiSinottico[[#This Row],[Customer]]</f>
        <v>MERCEDES DO BRASIL</v>
      </c>
      <c r="CR814" s="54">
        <f t="shared" si="312"/>
        <v>813</v>
      </c>
      <c r="CS814" s="64" t="s">
        <v>108</v>
      </c>
    </row>
    <row r="815" spans="1:97" ht="14.25" customHeight="1" x14ac:dyDescent="0.25">
      <c r="A815" s="116" t="s">
        <v>2744</v>
      </c>
      <c r="B815" s="117" t="s">
        <v>1058</v>
      </c>
      <c r="C815" s="50" t="s">
        <v>659</v>
      </c>
      <c r="D815" s="50" t="s">
        <v>2755</v>
      </c>
      <c r="E815" s="12">
        <v>2017</v>
      </c>
      <c r="F815" s="12" t="s">
        <v>653</v>
      </c>
      <c r="G815" s="112" t="s">
        <v>108</v>
      </c>
      <c r="H815" s="112" t="s">
        <v>108</v>
      </c>
      <c r="I815" s="112" t="s">
        <v>108</v>
      </c>
      <c r="J815" s="112" t="s">
        <v>108</v>
      </c>
      <c r="K815" s="127" t="s">
        <v>2424</v>
      </c>
      <c r="L815" s="112" t="s">
        <v>108</v>
      </c>
      <c r="M815" s="127" t="s">
        <v>2424</v>
      </c>
      <c r="N815" s="12" t="s">
        <v>107</v>
      </c>
      <c r="O815" s="12" t="s">
        <v>108</v>
      </c>
      <c r="P815" s="128" t="s">
        <v>2425</v>
      </c>
      <c r="Q815" s="119">
        <v>1020</v>
      </c>
      <c r="R815" s="119">
        <v>610</v>
      </c>
      <c r="S815" s="119">
        <v>610</v>
      </c>
      <c r="T815" s="118" t="s">
        <v>108</v>
      </c>
      <c r="U815" s="12" t="s">
        <v>108</v>
      </c>
      <c r="V815" s="118" t="s">
        <v>108</v>
      </c>
      <c r="W815" s="12" t="s">
        <v>108</v>
      </c>
      <c r="X815" s="12" t="s">
        <v>110</v>
      </c>
      <c r="Y815" s="12" t="s">
        <v>110</v>
      </c>
      <c r="Z815" s="12" t="s">
        <v>110</v>
      </c>
      <c r="AA815" s="12" t="s">
        <v>110</v>
      </c>
      <c r="AB815" s="56" t="s">
        <v>110</v>
      </c>
      <c r="AC815" s="50" t="s">
        <v>111</v>
      </c>
      <c r="AD815" s="47" t="s">
        <v>108</v>
      </c>
      <c r="AE815" s="12" t="s">
        <v>108</v>
      </c>
      <c r="AF815" s="102" t="s">
        <v>108</v>
      </c>
      <c r="AG815" s="102" t="s">
        <v>108</v>
      </c>
      <c r="AH815" s="102" t="s">
        <v>108</v>
      </c>
      <c r="AI815" s="102" t="s">
        <v>108</v>
      </c>
      <c r="AJ815" s="102" t="s">
        <v>108</v>
      </c>
      <c r="AK815" s="93" t="s">
        <v>108</v>
      </c>
      <c r="AL815" s="12" t="s">
        <v>108</v>
      </c>
      <c r="AM815" s="12" t="s">
        <v>175</v>
      </c>
      <c r="AN815" s="14" t="s">
        <v>2425</v>
      </c>
      <c r="AO815" s="15" t="s">
        <v>175</v>
      </c>
      <c r="AQ815" s="54" t="s">
        <v>108</v>
      </c>
      <c r="AR815" s="50" t="str">
        <f t="shared" si="363"/>
        <v>VSE1066.113</v>
      </c>
      <c r="AS815" s="50" t="str">
        <f t="shared" si="364"/>
        <v>VSE1066_3A</v>
      </c>
      <c r="AT815" s="12" t="s">
        <v>110</v>
      </c>
      <c r="AU815" s="12" t="s">
        <v>110</v>
      </c>
      <c r="AV815" s="12" t="s">
        <v>110</v>
      </c>
      <c r="AW815" s="54" t="s">
        <v>108</v>
      </c>
      <c r="AX815" s="50" t="s">
        <v>108</v>
      </c>
      <c r="AY815" s="50" t="s">
        <v>110</v>
      </c>
      <c r="AZ815" s="54" t="s">
        <v>108</v>
      </c>
      <c r="BA815" s="12" t="s">
        <v>108</v>
      </c>
      <c r="BB815" s="12" t="s">
        <v>108</v>
      </c>
      <c r="BC815" s="12" t="str">
        <f t="shared" si="365"/>
        <v>M3A</v>
      </c>
      <c r="BD815" s="54" t="s">
        <v>108</v>
      </c>
      <c r="BE815" s="12" t="str">
        <f t="shared" si="366"/>
        <v>-</v>
      </c>
      <c r="BF815" s="12" t="str">
        <f t="shared" si="367"/>
        <v>-</v>
      </c>
      <c r="BG815" s="112" t="str">
        <f t="shared" si="306"/>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2661</v>
      </c>
      <c r="CO815" s="121" t="s">
        <v>2744</v>
      </c>
      <c r="CP815" s="64" t="str">
        <f>TabelladatiSinottico[[#This Row],[Serial_Number]]</f>
        <v>VSE1066.113</v>
      </c>
      <c r="CQ815" s="50" t="str">
        <f>TabelladatiSinottico[[#This Row],[Customer]]</f>
        <v>LORENZETTI BRASIL</v>
      </c>
      <c r="CR815" s="54">
        <f t="shared" si="312"/>
        <v>814</v>
      </c>
      <c r="CS815" s="64" t="s">
        <v>108</v>
      </c>
    </row>
    <row r="816" spans="1:97" ht="14.25" customHeight="1" x14ac:dyDescent="0.25">
      <c r="A816" s="116" t="s">
        <v>2744</v>
      </c>
      <c r="B816" s="117" t="s">
        <v>1065</v>
      </c>
      <c r="C816" s="50" t="s">
        <v>659</v>
      </c>
      <c r="D816" s="50" t="s">
        <v>2756</v>
      </c>
      <c r="E816" s="12">
        <v>2017</v>
      </c>
      <c r="F816" s="12" t="s">
        <v>653</v>
      </c>
      <c r="G816" s="112" t="s">
        <v>108</v>
      </c>
      <c r="H816" s="112" t="s">
        <v>108</v>
      </c>
      <c r="I816" s="112" t="s">
        <v>108</v>
      </c>
      <c r="J816" s="112" t="s">
        <v>2719</v>
      </c>
      <c r="K816" s="127" t="s">
        <v>2424</v>
      </c>
      <c r="L816" s="112" t="s">
        <v>2752</v>
      </c>
      <c r="M816" s="127" t="s">
        <v>2424</v>
      </c>
      <c r="N816" s="12" t="s">
        <v>107</v>
      </c>
      <c r="O816" s="12" t="s">
        <v>108</v>
      </c>
      <c r="P816" s="128" t="s">
        <v>2425</v>
      </c>
      <c r="Q816" s="119">
        <v>1020</v>
      </c>
      <c r="R816" s="119">
        <v>610</v>
      </c>
      <c r="S816" s="119">
        <v>610</v>
      </c>
      <c r="T816" s="118" t="s">
        <v>108</v>
      </c>
      <c r="U816" s="12" t="s">
        <v>108</v>
      </c>
      <c r="V816" s="118" t="s">
        <v>108</v>
      </c>
      <c r="W816" s="12" t="s">
        <v>108</v>
      </c>
      <c r="X816" s="12" t="s">
        <v>110</v>
      </c>
      <c r="Y816" s="12" t="s">
        <v>110</v>
      </c>
      <c r="Z816" s="12" t="s">
        <v>110</v>
      </c>
      <c r="AA816" s="12" t="s">
        <v>110</v>
      </c>
      <c r="AB816" s="56" t="s">
        <v>110</v>
      </c>
      <c r="AC816" s="50" t="s">
        <v>368</v>
      </c>
      <c r="AD816" s="47" t="s">
        <v>108</v>
      </c>
      <c r="AE816" s="12" t="s">
        <v>108</v>
      </c>
      <c r="AF816" s="102" t="s">
        <v>108</v>
      </c>
      <c r="AG816" s="102" t="s">
        <v>108</v>
      </c>
      <c r="AH816" s="102" t="s">
        <v>108</v>
      </c>
      <c r="AI816" s="102" t="s">
        <v>108</v>
      </c>
      <c r="AJ816" s="102" t="s">
        <v>108</v>
      </c>
      <c r="AK816" s="93" t="s">
        <v>108</v>
      </c>
      <c r="AL816" s="12" t="s">
        <v>108</v>
      </c>
      <c r="AM816" s="12" t="s">
        <v>175</v>
      </c>
      <c r="AN816" s="14" t="s">
        <v>2425</v>
      </c>
      <c r="AO816" s="15" t="s">
        <v>175</v>
      </c>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6"/>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2661</v>
      </c>
      <c r="CO816" s="121" t="s">
        <v>2744</v>
      </c>
      <c r="CP816" s="64" t="str">
        <f>TabelladatiSinottico[[#This Row],[Serial_Number]]</f>
        <v>VSE1066.114</v>
      </c>
      <c r="CQ816" s="50" t="str">
        <f>TabelladatiSinottico[[#This Row],[Customer]]</f>
        <v>STAMPERIA SEGRINO S.r.l.</v>
      </c>
      <c r="CR816" s="54">
        <f t="shared" si="312"/>
        <v>815</v>
      </c>
      <c r="CS816" s="64" t="s">
        <v>108</v>
      </c>
    </row>
    <row r="817" spans="1:97" ht="14.25" customHeight="1" x14ac:dyDescent="0.25">
      <c r="A817" s="116" t="s">
        <v>2744</v>
      </c>
      <c r="B817" s="117" t="s">
        <v>1068</v>
      </c>
      <c r="C817" s="50" t="s">
        <v>659</v>
      </c>
      <c r="D817" s="50" t="s">
        <v>2321</v>
      </c>
      <c r="E817" s="12">
        <v>2018</v>
      </c>
      <c r="F817" s="12" t="s">
        <v>653</v>
      </c>
      <c r="G817" s="112" t="s">
        <v>108</v>
      </c>
      <c r="H817" s="112" t="s">
        <v>108</v>
      </c>
      <c r="I817" s="112" t="s">
        <v>108</v>
      </c>
      <c r="J817" s="112" t="s">
        <v>108</v>
      </c>
      <c r="K817" s="127" t="s">
        <v>2424</v>
      </c>
      <c r="L817" s="112" t="s">
        <v>108</v>
      </c>
      <c r="M817" s="127" t="s">
        <v>2424</v>
      </c>
      <c r="N817" s="12" t="s">
        <v>107</v>
      </c>
      <c r="O817" s="12" t="s">
        <v>108</v>
      </c>
      <c r="P817" s="128" t="s">
        <v>2425</v>
      </c>
      <c r="Q817" s="119">
        <v>1020</v>
      </c>
      <c r="R817" s="119">
        <v>610</v>
      </c>
      <c r="S817" s="119">
        <v>610</v>
      </c>
      <c r="T817" s="118" t="s">
        <v>108</v>
      </c>
      <c r="U817" s="12" t="s">
        <v>108</v>
      </c>
      <c r="V817" s="118" t="s">
        <v>108</v>
      </c>
      <c r="W817" s="12" t="s">
        <v>108</v>
      </c>
      <c r="X817" s="12" t="s">
        <v>110</v>
      </c>
      <c r="Y817" s="12" t="s">
        <v>110</v>
      </c>
      <c r="Z817" s="12" t="s">
        <v>110</v>
      </c>
      <c r="AA817" s="12" t="s">
        <v>110</v>
      </c>
      <c r="AB817" s="56" t="s">
        <v>110</v>
      </c>
      <c r="AC817" s="50" t="s">
        <v>111</v>
      </c>
      <c r="AD817" s="47" t="s">
        <v>108</v>
      </c>
      <c r="AE817" s="12" t="s">
        <v>108</v>
      </c>
      <c r="AF817" s="102" t="s">
        <v>108</v>
      </c>
      <c r="AG817" s="102" t="s">
        <v>108</v>
      </c>
      <c r="AH817" s="102" t="s">
        <v>108</v>
      </c>
      <c r="AI817" s="102" t="s">
        <v>108</v>
      </c>
      <c r="AJ817" s="102" t="s">
        <v>108</v>
      </c>
      <c r="AK817" s="93" t="s">
        <v>108</v>
      </c>
      <c r="AL817" s="12" t="s">
        <v>108</v>
      </c>
      <c r="AM817" s="12" t="s">
        <v>175</v>
      </c>
      <c r="AN817" s="14" t="s">
        <v>2425</v>
      </c>
      <c r="AO817" s="15" t="s">
        <v>175</v>
      </c>
      <c r="AQ817" s="54" t="s">
        <v>108</v>
      </c>
      <c r="AR817" s="50" t="str">
        <f t="shared" si="358"/>
        <v>VSE1066.115</v>
      </c>
      <c r="AS817" s="50" t="str">
        <f t="shared" si="359"/>
        <v>VSE1066_3A</v>
      </c>
      <c r="AT817" s="12" t="s">
        <v>110</v>
      </c>
      <c r="AU817" s="12" t="s">
        <v>110</v>
      </c>
      <c r="AV817" s="12" t="s">
        <v>110</v>
      </c>
      <c r="AW817" s="54" t="s">
        <v>108</v>
      </c>
      <c r="AX817" s="50" t="s">
        <v>108</v>
      </c>
      <c r="AY817" s="50" t="s">
        <v>110</v>
      </c>
      <c r="AZ817" s="54" t="s">
        <v>108</v>
      </c>
      <c r="BA817" s="12" t="s">
        <v>108</v>
      </c>
      <c r="BB817" s="12" t="s">
        <v>108</v>
      </c>
      <c r="BC817" s="12" t="str">
        <f t="shared" si="360"/>
        <v>M3A</v>
      </c>
      <c r="BD817" s="54" t="s">
        <v>108</v>
      </c>
      <c r="BE817" s="12" t="str">
        <f t="shared" si="361"/>
        <v>-</v>
      </c>
      <c r="BF817" s="12" t="str">
        <f t="shared" si="362"/>
        <v>-</v>
      </c>
      <c r="BG817" s="112" t="str">
        <f t="shared" si="306"/>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2661</v>
      </c>
      <c r="CO817" s="121" t="s">
        <v>2744</v>
      </c>
      <c r="CP817" s="64" t="str">
        <f>TabelladatiSinottico[[#This Row],[Serial_Number]]</f>
        <v>VSE1066.115</v>
      </c>
      <c r="CQ817" s="50" t="str">
        <f>TabelladatiSinottico[[#This Row],[Customer]]</f>
        <v>BRITANIA ELETRONICOS</v>
      </c>
      <c r="CR817" s="54">
        <f t="shared" si="312"/>
        <v>816</v>
      </c>
      <c r="CS817" s="64" t="s">
        <v>108</v>
      </c>
    </row>
    <row r="818" spans="1:97" ht="14.25" customHeight="1" x14ac:dyDescent="0.25">
      <c r="A818" s="116" t="s">
        <v>2744</v>
      </c>
      <c r="B818" s="117" t="s">
        <v>1069</v>
      </c>
      <c r="C818" s="50" t="s">
        <v>659</v>
      </c>
      <c r="D818" s="50" t="s">
        <v>1839</v>
      </c>
      <c r="E818" s="12">
        <v>2018</v>
      </c>
      <c r="F818" s="12" t="s">
        <v>653</v>
      </c>
      <c r="G818" s="112" t="s">
        <v>108</v>
      </c>
      <c r="H818" s="112" t="s">
        <v>108</v>
      </c>
      <c r="I818" s="112" t="s">
        <v>108</v>
      </c>
      <c r="J818" s="112" t="s">
        <v>2692</v>
      </c>
      <c r="K818" s="127" t="s">
        <v>2424</v>
      </c>
      <c r="L818" s="112" t="s">
        <v>108</v>
      </c>
      <c r="M818" s="127" t="s">
        <v>2424</v>
      </c>
      <c r="N818" s="12" t="s">
        <v>107</v>
      </c>
      <c r="O818" s="12" t="s">
        <v>108</v>
      </c>
      <c r="P818" s="128" t="s">
        <v>2425</v>
      </c>
      <c r="Q818" s="119">
        <v>1020</v>
      </c>
      <c r="R818" s="119">
        <v>610</v>
      </c>
      <c r="S818" s="119">
        <v>610</v>
      </c>
      <c r="T818" s="118" t="s">
        <v>108</v>
      </c>
      <c r="U818" s="12" t="s">
        <v>108</v>
      </c>
      <c r="V818" s="118" t="s">
        <v>108</v>
      </c>
      <c r="W818" s="12" t="s">
        <v>108</v>
      </c>
      <c r="X818" s="12" t="s">
        <v>110</v>
      </c>
      <c r="Y818" s="12" t="s">
        <v>110</v>
      </c>
      <c r="Z818" s="12" t="s">
        <v>110</v>
      </c>
      <c r="AA818" s="12" t="s">
        <v>110</v>
      </c>
      <c r="AB818" s="56" t="s">
        <v>110</v>
      </c>
      <c r="AC818" s="50" t="s">
        <v>368</v>
      </c>
      <c r="AD818" s="47" t="s">
        <v>108</v>
      </c>
      <c r="AE818" s="12" t="s">
        <v>108</v>
      </c>
      <c r="AF818" s="102" t="s">
        <v>108</v>
      </c>
      <c r="AG818" s="102" t="s">
        <v>108</v>
      </c>
      <c r="AH818" s="102" t="s">
        <v>108</v>
      </c>
      <c r="AI818" s="102" t="s">
        <v>108</v>
      </c>
      <c r="AJ818" s="102" t="s">
        <v>108</v>
      </c>
      <c r="AK818" s="93" t="s">
        <v>108</v>
      </c>
      <c r="AL818" s="12" t="s">
        <v>108</v>
      </c>
      <c r="AM818" s="12" t="s">
        <v>175</v>
      </c>
      <c r="AN818" s="14" t="s">
        <v>2425</v>
      </c>
      <c r="AO818" s="15" t="s">
        <v>175</v>
      </c>
      <c r="AQ818" s="54" t="s">
        <v>108</v>
      </c>
      <c r="AR818" s="50" t="str">
        <f t="shared" ref="AR818:AR820" si="368">A818&amp;"."&amp;B818</f>
        <v>VSE1066.116</v>
      </c>
      <c r="AS818" s="50" t="str">
        <f t="shared" ref="AS818:AS820" si="369">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0">F818</f>
        <v>M3A</v>
      </c>
      <c r="BD818" s="54" t="s">
        <v>108</v>
      </c>
      <c r="BE818" s="12" t="str">
        <f t="shared" ref="BE818:BE820" si="371">G818</f>
        <v>-</v>
      </c>
      <c r="BF818" s="12" t="str">
        <f t="shared" ref="BF818:BF820" si="372">I818</f>
        <v>-</v>
      </c>
      <c r="BG818" s="112" t="str">
        <f t="shared" si="306"/>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2661</v>
      </c>
      <c r="CO818" s="121" t="s">
        <v>2744</v>
      </c>
      <c r="CP818" s="64" t="str">
        <f>TabelladatiSinottico[[#This Row],[Serial_Number]]</f>
        <v>VSE1066.116</v>
      </c>
      <c r="CQ818" s="50" t="str">
        <f>TabelladatiSinottico[[#This Row],[Customer]]</f>
        <v>S.E.L. di Silvestro Sergio &amp; C. S.r.l.</v>
      </c>
      <c r="CR818" s="54">
        <f t="shared" si="312"/>
        <v>817</v>
      </c>
      <c r="CS818" s="64" t="s">
        <v>108</v>
      </c>
    </row>
    <row r="819" spans="1:97" ht="14.25" customHeight="1" x14ac:dyDescent="0.25">
      <c r="A819" s="116" t="s">
        <v>2744</v>
      </c>
      <c r="B819" s="117" t="s">
        <v>1071</v>
      </c>
      <c r="C819" s="50" t="s">
        <v>659</v>
      </c>
      <c r="D819" s="50" t="s">
        <v>1686</v>
      </c>
      <c r="E819" s="12">
        <v>2018</v>
      </c>
      <c r="F819" s="12" t="s">
        <v>653</v>
      </c>
      <c r="G819" s="112" t="s">
        <v>108</v>
      </c>
      <c r="H819" s="112" t="s">
        <v>108</v>
      </c>
      <c r="I819" s="112" t="s">
        <v>108</v>
      </c>
      <c r="J819" s="112" t="s">
        <v>2692</v>
      </c>
      <c r="K819" s="127" t="s">
        <v>2424</v>
      </c>
      <c r="L819" s="112" t="s">
        <v>108</v>
      </c>
      <c r="M819" s="127" t="s">
        <v>2424</v>
      </c>
      <c r="N819" s="12" t="s">
        <v>107</v>
      </c>
      <c r="O819" s="12" t="s">
        <v>108</v>
      </c>
      <c r="P819" s="128" t="s">
        <v>2425</v>
      </c>
      <c r="Q819" s="119">
        <v>1020</v>
      </c>
      <c r="R819" s="119">
        <v>610</v>
      </c>
      <c r="S819" s="119">
        <v>610</v>
      </c>
      <c r="T819" s="118" t="s">
        <v>108</v>
      </c>
      <c r="U819" s="12" t="s">
        <v>108</v>
      </c>
      <c r="V819" s="118" t="s">
        <v>108</v>
      </c>
      <c r="W819" s="12" t="s">
        <v>108</v>
      </c>
      <c r="X819" s="12" t="s">
        <v>110</v>
      </c>
      <c r="Y819" s="12" t="s">
        <v>110</v>
      </c>
      <c r="Z819" s="12" t="s">
        <v>110</v>
      </c>
      <c r="AA819" s="12" t="s">
        <v>110</v>
      </c>
      <c r="AB819" s="56" t="s">
        <v>110</v>
      </c>
      <c r="AC819" s="50" t="s">
        <v>1689</v>
      </c>
      <c r="AD819" s="47" t="s">
        <v>108</v>
      </c>
      <c r="AE819" s="12" t="s">
        <v>108</v>
      </c>
      <c r="AF819" s="102" t="s">
        <v>108</v>
      </c>
      <c r="AG819" s="102" t="s">
        <v>108</v>
      </c>
      <c r="AH819" s="102" t="s">
        <v>108</v>
      </c>
      <c r="AI819" s="102" t="s">
        <v>108</v>
      </c>
      <c r="AJ819" s="102" t="s">
        <v>108</v>
      </c>
      <c r="AK819" s="93" t="s">
        <v>108</v>
      </c>
      <c r="AL819" s="12" t="s">
        <v>108</v>
      </c>
      <c r="AM819" s="12" t="s">
        <v>175</v>
      </c>
      <c r="AN819" s="14" t="s">
        <v>2425</v>
      </c>
      <c r="AO819" s="15" t="s">
        <v>175</v>
      </c>
      <c r="AQ819" s="54" t="s">
        <v>108</v>
      </c>
      <c r="AR819" s="50" t="str">
        <f t="shared" si="368"/>
        <v>VSE1066.117</v>
      </c>
      <c r="AS819" s="50" t="str">
        <f t="shared" si="369"/>
        <v>VSE1066_3A</v>
      </c>
      <c r="AT819" s="12" t="s">
        <v>110</v>
      </c>
      <c r="AU819" s="12" t="s">
        <v>110</v>
      </c>
      <c r="AV819" s="12" t="s">
        <v>110</v>
      </c>
      <c r="AW819" s="54" t="s">
        <v>108</v>
      </c>
      <c r="AX819" s="50" t="s">
        <v>108</v>
      </c>
      <c r="AY819" s="50" t="s">
        <v>110</v>
      </c>
      <c r="AZ819" s="54" t="s">
        <v>108</v>
      </c>
      <c r="BA819" s="12" t="s">
        <v>108</v>
      </c>
      <c r="BB819" s="12" t="s">
        <v>108</v>
      </c>
      <c r="BC819" s="12" t="str">
        <f t="shared" si="370"/>
        <v>M3A</v>
      </c>
      <c r="BD819" s="54" t="s">
        <v>108</v>
      </c>
      <c r="BE819" s="12" t="str">
        <f t="shared" si="371"/>
        <v>-</v>
      </c>
      <c r="BF819" s="12" t="str">
        <f t="shared" si="372"/>
        <v>-</v>
      </c>
      <c r="BG819" s="112" t="str">
        <f t="shared" si="306"/>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2661</v>
      </c>
      <c r="CO819" s="121" t="s">
        <v>2744</v>
      </c>
      <c r="CP819" s="64" t="str">
        <f>TabelladatiSinottico[[#This Row],[Serial_Number]]</f>
        <v>VSE1066.117</v>
      </c>
      <c r="CQ819" s="50" t="str">
        <f>TabelladatiSinottico[[#This Row],[Customer]]</f>
        <v>CHARNG SHENG</v>
      </c>
      <c r="CR819" s="54">
        <f t="shared" si="312"/>
        <v>818</v>
      </c>
      <c r="CS819" s="64" t="s">
        <v>108</v>
      </c>
    </row>
    <row r="820" spans="1:97" ht="14.25" customHeight="1" x14ac:dyDescent="0.25">
      <c r="A820" s="116" t="s">
        <v>2744</v>
      </c>
      <c r="B820" s="117" t="s">
        <v>1075</v>
      </c>
      <c r="C820" s="50" t="s">
        <v>659</v>
      </c>
      <c r="D820" s="50" t="s">
        <v>2757</v>
      </c>
      <c r="E820" s="12">
        <v>2018</v>
      </c>
      <c r="F820" s="12" t="s">
        <v>653</v>
      </c>
      <c r="G820" s="112" t="s">
        <v>108</v>
      </c>
      <c r="H820" s="112" t="s">
        <v>108</v>
      </c>
      <c r="I820" s="112" t="s">
        <v>108</v>
      </c>
      <c r="J820" s="112" t="s">
        <v>2692</v>
      </c>
      <c r="K820" s="127" t="s">
        <v>2424</v>
      </c>
      <c r="L820" s="112" t="s">
        <v>108</v>
      </c>
      <c r="M820" s="127" t="s">
        <v>2424</v>
      </c>
      <c r="N820" s="12" t="s">
        <v>107</v>
      </c>
      <c r="O820" s="12" t="s">
        <v>108</v>
      </c>
      <c r="P820" s="128" t="s">
        <v>2425</v>
      </c>
      <c r="Q820" s="119">
        <v>1020</v>
      </c>
      <c r="R820" s="119">
        <v>610</v>
      </c>
      <c r="S820" s="119">
        <v>610</v>
      </c>
      <c r="T820" s="118" t="s">
        <v>108</v>
      </c>
      <c r="U820" s="12" t="s">
        <v>108</v>
      </c>
      <c r="V820" s="118" t="s">
        <v>108</v>
      </c>
      <c r="W820" s="12" t="s">
        <v>108</v>
      </c>
      <c r="X820" s="12" t="s">
        <v>110</v>
      </c>
      <c r="Y820" s="12" t="s">
        <v>110</v>
      </c>
      <c r="Z820" s="12" t="s">
        <v>110</v>
      </c>
      <c r="AA820" s="12" t="s">
        <v>110</v>
      </c>
      <c r="AB820" s="56" t="s">
        <v>110</v>
      </c>
      <c r="AC820" s="50" t="s">
        <v>368</v>
      </c>
      <c r="AD820" s="47" t="s">
        <v>108</v>
      </c>
      <c r="AE820" s="12" t="s">
        <v>108</v>
      </c>
      <c r="AF820" s="102" t="s">
        <v>108</v>
      </c>
      <c r="AG820" s="102" t="s">
        <v>108</v>
      </c>
      <c r="AH820" s="102" t="s">
        <v>108</v>
      </c>
      <c r="AI820" s="102" t="s">
        <v>108</v>
      </c>
      <c r="AJ820" s="102" t="s">
        <v>108</v>
      </c>
      <c r="AK820" s="93" t="s">
        <v>108</v>
      </c>
      <c r="AL820" s="12" t="s">
        <v>108</v>
      </c>
      <c r="AM820" s="12" t="s">
        <v>175</v>
      </c>
      <c r="AN820" s="14" t="s">
        <v>2425</v>
      </c>
      <c r="AO820" s="15" t="s">
        <v>175</v>
      </c>
      <c r="AQ820" s="54" t="s">
        <v>108</v>
      </c>
      <c r="AR820" s="50" t="str">
        <f t="shared" si="368"/>
        <v>VSE1066.118</v>
      </c>
      <c r="AS820" s="50" t="str">
        <f t="shared" si="369"/>
        <v>VSE1066_3A</v>
      </c>
      <c r="AT820" s="12" t="s">
        <v>110</v>
      </c>
      <c r="AU820" s="12" t="s">
        <v>110</v>
      </c>
      <c r="AV820" s="12" t="s">
        <v>110</v>
      </c>
      <c r="AW820" s="54" t="s">
        <v>108</v>
      </c>
      <c r="AX820" s="50" t="s">
        <v>108</v>
      </c>
      <c r="AY820" s="50" t="s">
        <v>110</v>
      </c>
      <c r="AZ820" s="54" t="s">
        <v>108</v>
      </c>
      <c r="BA820" s="12" t="s">
        <v>108</v>
      </c>
      <c r="BB820" s="12" t="s">
        <v>108</v>
      </c>
      <c r="BC820" s="12" t="str">
        <f t="shared" si="370"/>
        <v>M3A</v>
      </c>
      <c r="BD820" s="54" t="s">
        <v>108</v>
      </c>
      <c r="BE820" s="12" t="str">
        <f t="shared" si="371"/>
        <v>-</v>
      </c>
      <c r="BF820" s="12" t="str">
        <f t="shared" si="372"/>
        <v>-</v>
      </c>
      <c r="BG820" s="112" t="str">
        <f t="shared" si="306"/>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2661</v>
      </c>
      <c r="CO820" s="121" t="s">
        <v>2744</v>
      </c>
      <c r="CP820" s="64" t="str">
        <f>TabelladatiSinottico[[#This Row],[Serial_Number]]</f>
        <v>VSE1066.118</v>
      </c>
      <c r="CQ820" s="50" t="str">
        <f>TabelladatiSinottico[[#This Row],[Customer]]</f>
        <v>COSVECO S.r.l.</v>
      </c>
      <c r="CR820" s="54">
        <f t="shared" si="312"/>
        <v>819</v>
      </c>
      <c r="CS820" s="64" t="s">
        <v>108</v>
      </c>
    </row>
    <row r="821" spans="1:97" ht="14.25" customHeight="1" x14ac:dyDescent="0.25">
      <c r="A821" s="116" t="s">
        <v>2744</v>
      </c>
      <c r="B821" s="117" t="s">
        <v>1080</v>
      </c>
      <c r="C821" s="50" t="s">
        <v>659</v>
      </c>
      <c r="D821" s="50" t="s">
        <v>2758</v>
      </c>
      <c r="E821" s="12">
        <v>2019</v>
      </c>
      <c r="F821" s="12" t="s">
        <v>653</v>
      </c>
      <c r="G821" s="112" t="s">
        <v>2702</v>
      </c>
      <c r="H821" s="112" t="s">
        <v>917</v>
      </c>
      <c r="I821" s="112" t="s">
        <v>104</v>
      </c>
      <c r="J821" s="112" t="s">
        <v>2719</v>
      </c>
      <c r="K821" s="127" t="s">
        <v>2424</v>
      </c>
      <c r="L821" s="112" t="s">
        <v>2747</v>
      </c>
      <c r="M821" s="127" t="s">
        <v>2424</v>
      </c>
      <c r="N821" s="12" t="s">
        <v>107</v>
      </c>
      <c r="O821" s="12" t="s">
        <v>108</v>
      </c>
      <c r="P821" s="128" t="s">
        <v>2425</v>
      </c>
      <c r="Q821" s="119">
        <v>1020</v>
      </c>
      <c r="R821" s="119">
        <v>610</v>
      </c>
      <c r="S821" s="119">
        <v>610</v>
      </c>
      <c r="T821" s="118">
        <v>24</v>
      </c>
      <c r="U821" s="12" t="s">
        <v>108</v>
      </c>
      <c r="V821" s="118" t="s">
        <v>108</v>
      </c>
      <c r="W821" s="12" t="s">
        <v>108</v>
      </c>
      <c r="X821" s="12" t="s">
        <v>110</v>
      </c>
      <c r="Y821" s="12" t="s">
        <v>110</v>
      </c>
      <c r="Z821" s="12" t="s">
        <v>110</v>
      </c>
      <c r="AA821" s="12" t="s">
        <v>110</v>
      </c>
      <c r="AB821" s="56" t="s">
        <v>110</v>
      </c>
      <c r="AC821" s="50" t="s">
        <v>368</v>
      </c>
      <c r="AD821" s="47" t="s">
        <v>108</v>
      </c>
      <c r="AE821" s="12" t="s">
        <v>108</v>
      </c>
      <c r="AF821" s="102" t="s">
        <v>108</v>
      </c>
      <c r="AG821" s="102" t="s">
        <v>108</v>
      </c>
      <c r="AH821" s="102" t="s">
        <v>108</v>
      </c>
      <c r="AI821" s="102" t="s">
        <v>108</v>
      </c>
      <c r="AJ821" s="102" t="s">
        <v>108</v>
      </c>
      <c r="AK821" s="93" t="s">
        <v>108</v>
      </c>
      <c r="AL821" s="12" t="s">
        <v>108</v>
      </c>
      <c r="AM821" s="12" t="s">
        <v>175</v>
      </c>
      <c r="AN821" s="14" t="s">
        <v>2425</v>
      </c>
      <c r="AO821" s="15" t="s">
        <v>175</v>
      </c>
      <c r="AQ821" s="54" t="s">
        <v>108</v>
      </c>
      <c r="AR821" s="50" t="str">
        <f t="shared" ref="AR821:AR832" si="373">A821&amp;"."&amp;B821</f>
        <v>VSE1066.119</v>
      </c>
      <c r="AS821" s="50" t="str">
        <f t="shared" ref="AS821:AS832" si="374">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2" si="375">F821</f>
        <v>M3A</v>
      </c>
      <c r="BD821" s="54" t="s">
        <v>108</v>
      </c>
      <c r="BE821" s="12" t="str">
        <f t="shared" ref="BE821:BE832" si="376">G821</f>
        <v>32 kw-18 krpm</v>
      </c>
      <c r="BF821" s="12" t="str">
        <f t="shared" ref="BF821:BF832" si="377">I821</f>
        <v>HSK-A 63</v>
      </c>
      <c r="BG821" s="112" t="str">
        <f t="shared" si="306"/>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2661</v>
      </c>
      <c r="CO821" s="121" t="s">
        <v>2744</v>
      </c>
      <c r="CP821" s="64" t="str">
        <f>TabelladatiSinottico[[#This Row],[Serial_Number]]</f>
        <v>VSE1066.119</v>
      </c>
      <c r="CQ821" s="50" t="str">
        <f>TabelladatiSinottico[[#This Row],[Customer]]</f>
        <v>BERTOLINA FORGE S.r.l.</v>
      </c>
      <c r="CR821" s="54">
        <f t="shared" si="312"/>
        <v>820</v>
      </c>
      <c r="CS821" s="64" t="s">
        <v>108</v>
      </c>
    </row>
    <row r="822" spans="1:97" ht="14.25" customHeight="1" x14ac:dyDescent="0.25">
      <c r="A822" s="116" t="s">
        <v>2744</v>
      </c>
      <c r="B822" s="117" t="s">
        <v>2327</v>
      </c>
      <c r="C822" s="50" t="s">
        <v>659</v>
      </c>
      <c r="D822" s="50" t="s">
        <v>2705</v>
      </c>
      <c r="E822" s="12">
        <v>2022</v>
      </c>
      <c r="F822" s="12" t="s">
        <v>653</v>
      </c>
      <c r="G822" s="112" t="s">
        <v>108</v>
      </c>
      <c r="H822" s="112" t="s">
        <v>108</v>
      </c>
      <c r="I822" s="112" t="s">
        <v>108</v>
      </c>
      <c r="J822" s="112" t="s">
        <v>108</v>
      </c>
      <c r="K822" s="127" t="s">
        <v>2424</v>
      </c>
      <c r="L822" s="112" t="s">
        <v>108</v>
      </c>
      <c r="M822" s="127" t="s">
        <v>2424</v>
      </c>
      <c r="N822" s="12" t="s">
        <v>107</v>
      </c>
      <c r="O822" s="12" t="s">
        <v>108</v>
      </c>
      <c r="P822" s="128" t="s">
        <v>2425</v>
      </c>
      <c r="Q822" s="119">
        <v>1020</v>
      </c>
      <c r="R822" s="119">
        <v>610</v>
      </c>
      <c r="S822" s="119">
        <v>610</v>
      </c>
      <c r="T822" s="118" t="s">
        <v>108</v>
      </c>
      <c r="U822" s="12" t="s">
        <v>108</v>
      </c>
      <c r="V822" s="118" t="s">
        <v>108</v>
      </c>
      <c r="W822" s="12" t="s">
        <v>108</v>
      </c>
      <c r="X822" s="12" t="s">
        <v>110</v>
      </c>
      <c r="Y822" s="12" t="s">
        <v>110</v>
      </c>
      <c r="Z822" s="12" t="s">
        <v>110</v>
      </c>
      <c r="AA822" s="12" t="s">
        <v>110</v>
      </c>
      <c r="AB822" s="56" t="s">
        <v>110</v>
      </c>
      <c r="AC822" s="50" t="s">
        <v>111</v>
      </c>
      <c r="AD822" s="47" t="s">
        <v>108</v>
      </c>
      <c r="AE822" s="12" t="s">
        <v>108</v>
      </c>
      <c r="AF822" s="102" t="s">
        <v>108</v>
      </c>
      <c r="AG822" s="102" t="s">
        <v>108</v>
      </c>
      <c r="AH822" s="102" t="s">
        <v>108</v>
      </c>
      <c r="AI822" s="102" t="s">
        <v>108</v>
      </c>
      <c r="AJ822" s="102" t="s">
        <v>108</v>
      </c>
      <c r="AK822" s="93" t="s">
        <v>108</v>
      </c>
      <c r="AL822" s="12" t="s">
        <v>108</v>
      </c>
      <c r="AM822" s="12" t="s">
        <v>175</v>
      </c>
      <c r="AN822" s="14" t="s">
        <v>2425</v>
      </c>
      <c r="AO822" s="15" t="s">
        <v>175</v>
      </c>
      <c r="AQ822" s="54" t="s">
        <v>108</v>
      </c>
      <c r="AR822" s="50" t="str">
        <f t="shared" si="373"/>
        <v>VSE1066.120</v>
      </c>
      <c r="AS822" s="50" t="str">
        <f t="shared" si="374"/>
        <v>VSE1066_3A</v>
      </c>
      <c r="AT822" s="12" t="s">
        <v>110</v>
      </c>
      <c r="AU822" s="12" t="s">
        <v>110</v>
      </c>
      <c r="AV822" s="12" t="s">
        <v>110</v>
      </c>
      <c r="AW822" s="54" t="s">
        <v>108</v>
      </c>
      <c r="AX822" s="50" t="s">
        <v>108</v>
      </c>
      <c r="AY822" s="50" t="s">
        <v>110</v>
      </c>
      <c r="AZ822" s="54" t="s">
        <v>108</v>
      </c>
      <c r="BA822" s="12" t="s">
        <v>108</v>
      </c>
      <c r="BB822" s="12" t="s">
        <v>108</v>
      </c>
      <c r="BC822" s="12" t="str">
        <f t="shared" si="375"/>
        <v>M3A</v>
      </c>
      <c r="BD822" s="54" t="s">
        <v>108</v>
      </c>
      <c r="BE822" s="12" t="str">
        <f t="shared" si="376"/>
        <v>-</v>
      </c>
      <c r="BF822" s="12" t="str">
        <f t="shared" si="377"/>
        <v>-</v>
      </c>
      <c r="BG822" s="112" t="str">
        <f t="shared" si="306"/>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2661</v>
      </c>
      <c r="CO822" s="121" t="s">
        <v>2744</v>
      </c>
      <c r="CP822" s="64" t="str">
        <f>TabelladatiSinottico[[#This Row],[Serial_Number]]</f>
        <v>VSE1066.120</v>
      </c>
      <c r="CQ822" s="50" t="str">
        <f>TabelladatiSinottico[[#This Row],[Customer]]</f>
        <v>MOLDTOOL FERRAMENTARIA</v>
      </c>
      <c r="CR822" s="54">
        <f t="shared" si="312"/>
        <v>821</v>
      </c>
      <c r="CS822" s="64" t="s">
        <v>108</v>
      </c>
    </row>
    <row r="823" spans="1:97" ht="14.25" customHeight="1" x14ac:dyDescent="0.25">
      <c r="A823" s="116" t="s">
        <v>2744</v>
      </c>
      <c r="B823" s="117" t="s">
        <v>1091</v>
      </c>
      <c r="C823" s="50" t="s">
        <v>659</v>
      </c>
      <c r="D823" s="50" t="s">
        <v>2709</v>
      </c>
      <c r="E823" s="12">
        <v>2023</v>
      </c>
      <c r="F823" s="12" t="s">
        <v>653</v>
      </c>
      <c r="G823" s="112" t="s">
        <v>108</v>
      </c>
      <c r="H823" s="112" t="s">
        <v>108</v>
      </c>
      <c r="I823" s="112" t="s">
        <v>108</v>
      </c>
      <c r="J823" s="112" t="s">
        <v>108</v>
      </c>
      <c r="K823" s="127" t="s">
        <v>2424</v>
      </c>
      <c r="L823" s="112" t="s">
        <v>108</v>
      </c>
      <c r="M823" s="127" t="s">
        <v>2424</v>
      </c>
      <c r="N823" s="12" t="s">
        <v>107</v>
      </c>
      <c r="O823" s="12" t="s">
        <v>108</v>
      </c>
      <c r="P823" s="128" t="s">
        <v>2425</v>
      </c>
      <c r="Q823" s="119">
        <v>1020</v>
      </c>
      <c r="R823" s="119">
        <v>610</v>
      </c>
      <c r="S823" s="119">
        <v>610</v>
      </c>
      <c r="T823" s="118" t="s">
        <v>108</v>
      </c>
      <c r="U823" s="12" t="s">
        <v>108</v>
      </c>
      <c r="V823" s="118" t="s">
        <v>108</v>
      </c>
      <c r="W823" s="12" t="s">
        <v>108</v>
      </c>
      <c r="X823" s="12" t="s">
        <v>110</v>
      </c>
      <c r="Y823" s="12" t="s">
        <v>110</v>
      </c>
      <c r="Z823" s="12" t="s">
        <v>110</v>
      </c>
      <c r="AA823" s="12" t="s">
        <v>110</v>
      </c>
      <c r="AB823" s="56" t="s">
        <v>110</v>
      </c>
      <c r="AC823" s="50" t="s">
        <v>111</v>
      </c>
      <c r="AD823" s="47" t="s">
        <v>108</v>
      </c>
      <c r="AE823" s="12" t="s">
        <v>108</v>
      </c>
      <c r="AF823" s="102" t="s">
        <v>108</v>
      </c>
      <c r="AG823" s="102" t="s">
        <v>108</v>
      </c>
      <c r="AH823" s="102" t="s">
        <v>108</v>
      </c>
      <c r="AI823" s="102" t="s">
        <v>108</v>
      </c>
      <c r="AJ823" s="102" t="s">
        <v>108</v>
      </c>
      <c r="AK823" s="93" t="s">
        <v>108</v>
      </c>
      <c r="AL823" s="12" t="s">
        <v>108</v>
      </c>
      <c r="AM823" s="12" t="s">
        <v>175</v>
      </c>
      <c r="AN823" s="14" t="s">
        <v>2425</v>
      </c>
      <c r="AO823" s="15" t="s">
        <v>175</v>
      </c>
      <c r="AQ823" s="54" t="s">
        <v>108</v>
      </c>
      <c r="AR823" s="50" t="str">
        <f t="shared" si="373"/>
        <v>VSE1066.121</v>
      </c>
      <c r="AS823" s="50" t="str">
        <f t="shared" si="374"/>
        <v>VSE1066_3A</v>
      </c>
      <c r="AT823" s="12" t="s">
        <v>110</v>
      </c>
      <c r="AU823" s="12" t="s">
        <v>110</v>
      </c>
      <c r="AV823" s="12" t="s">
        <v>110</v>
      </c>
      <c r="AW823" s="54" t="s">
        <v>108</v>
      </c>
      <c r="AX823" s="50" t="s">
        <v>108</v>
      </c>
      <c r="AY823" s="50" t="s">
        <v>110</v>
      </c>
      <c r="AZ823" s="54" t="s">
        <v>108</v>
      </c>
      <c r="BA823" s="12" t="s">
        <v>108</v>
      </c>
      <c r="BB823" s="12" t="s">
        <v>108</v>
      </c>
      <c r="BC823" s="12" t="str">
        <f t="shared" si="375"/>
        <v>M3A</v>
      </c>
      <c r="BD823" s="54" t="s">
        <v>108</v>
      </c>
      <c r="BE823" s="12" t="str">
        <f t="shared" si="376"/>
        <v>-</v>
      </c>
      <c r="BF823" s="12" t="str">
        <f t="shared" si="377"/>
        <v>-</v>
      </c>
      <c r="BG823" s="112" t="str">
        <f t="shared" si="306"/>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2661</v>
      </c>
      <c r="CO823" s="121" t="s">
        <v>2744</v>
      </c>
      <c r="CP823" s="64" t="str">
        <f>TabelladatiSinottico[[#This Row],[Serial_Number]]</f>
        <v>VSE1066.121</v>
      </c>
      <c r="CQ823" s="50" t="str">
        <f>TabelladatiSinottico[[#This Row],[Customer]]</f>
        <v>ELITE INDUSTRIA DE MATRIZES LTDA</v>
      </c>
      <c r="CR823" s="54">
        <f t="shared" si="312"/>
        <v>822</v>
      </c>
      <c r="CS823" s="64" t="s">
        <v>108</v>
      </c>
    </row>
    <row r="824" spans="1:97" ht="14.25" customHeight="1" x14ac:dyDescent="0.25">
      <c r="A824" s="116" t="s">
        <v>2759</v>
      </c>
      <c r="B824" s="117" t="s">
        <v>1014</v>
      </c>
      <c r="C824" s="50" t="s">
        <v>659</v>
      </c>
      <c r="D824" s="50" t="s">
        <v>2760</v>
      </c>
      <c r="E824" s="12">
        <v>2018</v>
      </c>
      <c r="F824" s="12" t="s">
        <v>653</v>
      </c>
      <c r="G824" s="112" t="s">
        <v>108</v>
      </c>
      <c r="H824" s="112" t="s">
        <v>108</v>
      </c>
      <c r="I824" s="112" t="s">
        <v>108</v>
      </c>
      <c r="J824" s="112" t="s">
        <v>2719</v>
      </c>
      <c r="K824" s="127" t="s">
        <v>2424</v>
      </c>
      <c r="L824" s="112" t="s">
        <v>2747</v>
      </c>
      <c r="M824" s="127" t="s">
        <v>2424</v>
      </c>
      <c r="N824" s="12" t="s">
        <v>107</v>
      </c>
      <c r="O824" s="12" t="s">
        <v>108</v>
      </c>
      <c r="P824" s="128" t="s">
        <v>2425</v>
      </c>
      <c r="Q824" s="118" t="s">
        <v>108</v>
      </c>
      <c r="R824" s="118" t="s">
        <v>108</v>
      </c>
      <c r="S824" s="118" t="s">
        <v>108</v>
      </c>
      <c r="T824" s="118" t="s">
        <v>108</v>
      </c>
      <c r="U824" s="12" t="s">
        <v>108</v>
      </c>
      <c r="V824" s="118" t="s">
        <v>108</v>
      </c>
      <c r="W824" s="12" t="s">
        <v>108</v>
      </c>
      <c r="X824" s="12" t="s">
        <v>110</v>
      </c>
      <c r="Y824" s="12" t="s">
        <v>110</v>
      </c>
      <c r="Z824" s="12" t="s">
        <v>110</v>
      </c>
      <c r="AA824" s="12" t="s">
        <v>110</v>
      </c>
      <c r="AB824" s="56" t="s">
        <v>110</v>
      </c>
      <c r="AC824" s="50" t="s">
        <v>111</v>
      </c>
      <c r="AD824" s="47" t="s">
        <v>108</v>
      </c>
      <c r="AE824" s="12" t="s">
        <v>108</v>
      </c>
      <c r="AF824" s="102" t="s">
        <v>108</v>
      </c>
      <c r="AG824" s="102" t="s">
        <v>108</v>
      </c>
      <c r="AH824" s="102" t="s">
        <v>108</v>
      </c>
      <c r="AI824" s="102" t="s">
        <v>108</v>
      </c>
      <c r="AJ824" s="102" t="s">
        <v>108</v>
      </c>
      <c r="AK824" s="93" t="s">
        <v>108</v>
      </c>
      <c r="AL824" s="12" t="s">
        <v>108</v>
      </c>
      <c r="AM824" s="12" t="s">
        <v>175</v>
      </c>
      <c r="AN824" s="14" t="s">
        <v>2425</v>
      </c>
      <c r="AO824" s="15" t="s">
        <v>175</v>
      </c>
      <c r="AQ824" s="54" t="s">
        <v>108</v>
      </c>
      <c r="AR824" s="50" t="str">
        <f t="shared" si="373"/>
        <v>VSE1176.101</v>
      </c>
      <c r="AS824" s="50" t="str">
        <f t="shared" si="374"/>
        <v>VSE1176_3A</v>
      </c>
      <c r="AT824" s="12" t="s">
        <v>110</v>
      </c>
      <c r="AU824" s="12" t="s">
        <v>110</v>
      </c>
      <c r="AV824" s="12" t="s">
        <v>110</v>
      </c>
      <c r="AW824" s="54" t="s">
        <v>108</v>
      </c>
      <c r="AX824" s="50" t="s">
        <v>108</v>
      </c>
      <c r="AY824" s="50" t="s">
        <v>110</v>
      </c>
      <c r="AZ824" s="54" t="s">
        <v>108</v>
      </c>
      <c r="BA824" s="12" t="s">
        <v>108</v>
      </c>
      <c r="BB824" s="12" t="s">
        <v>108</v>
      </c>
      <c r="BC824" s="12" t="str">
        <f t="shared" si="375"/>
        <v>M3A</v>
      </c>
      <c r="BD824" s="54" t="s">
        <v>108</v>
      </c>
      <c r="BE824" s="12" t="str">
        <f t="shared" si="376"/>
        <v>-</v>
      </c>
      <c r="BF824" s="12" t="str">
        <f t="shared" si="377"/>
        <v>-</v>
      </c>
      <c r="BG824" s="112" t="str">
        <f t="shared" si="306"/>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2661</v>
      </c>
      <c r="CO824" s="121" t="s">
        <v>2759</v>
      </c>
      <c r="CP824" s="64" t="str">
        <f>TabelladatiSinottico[[#This Row],[Serial_Number]]</f>
        <v>VSE1176.101</v>
      </c>
      <c r="CQ824" s="50" t="str">
        <f>TabelladatiSinottico[[#This Row],[Customer]]</f>
        <v>TENNECO AUTOMOTIVE BRASIL LTDA</v>
      </c>
      <c r="CR824" s="54">
        <f t="shared" si="312"/>
        <v>823</v>
      </c>
      <c r="CS824" s="64" t="s">
        <v>108</v>
      </c>
    </row>
    <row r="825" spans="1:97" ht="14.25" customHeight="1" x14ac:dyDescent="0.25">
      <c r="A825" s="116" t="s">
        <v>2759</v>
      </c>
      <c r="B825" s="117" t="s">
        <v>1829</v>
      </c>
      <c r="C825" s="50" t="s">
        <v>659</v>
      </c>
      <c r="D825" s="50" t="s">
        <v>405</v>
      </c>
      <c r="E825" s="12">
        <v>2020</v>
      </c>
      <c r="F825" s="12" t="s">
        <v>653</v>
      </c>
      <c r="G825" s="112" t="s">
        <v>108</v>
      </c>
      <c r="H825" s="112" t="s">
        <v>108</v>
      </c>
      <c r="I825" s="112" t="s">
        <v>108</v>
      </c>
      <c r="J825" s="12" t="s">
        <v>2761</v>
      </c>
      <c r="K825" s="127" t="s">
        <v>2424</v>
      </c>
      <c r="L825" s="112" t="s">
        <v>2747</v>
      </c>
      <c r="M825" s="127" t="s">
        <v>2424</v>
      </c>
      <c r="N825" s="12" t="s">
        <v>107</v>
      </c>
      <c r="O825" s="12" t="s">
        <v>108</v>
      </c>
      <c r="P825" s="128" t="s">
        <v>2425</v>
      </c>
      <c r="Q825" s="118" t="s">
        <v>108</v>
      </c>
      <c r="R825" s="118" t="s">
        <v>108</v>
      </c>
      <c r="S825" s="118" t="s">
        <v>108</v>
      </c>
      <c r="T825" s="118" t="s">
        <v>108</v>
      </c>
      <c r="U825" s="12" t="s">
        <v>108</v>
      </c>
      <c r="V825" s="118" t="s">
        <v>108</v>
      </c>
      <c r="W825" s="12" t="s">
        <v>108</v>
      </c>
      <c r="X825" s="12" t="s">
        <v>110</v>
      </c>
      <c r="Y825" s="12" t="s">
        <v>110</v>
      </c>
      <c r="Z825" s="12" t="s">
        <v>110</v>
      </c>
      <c r="AA825" s="12" t="s">
        <v>110</v>
      </c>
      <c r="AB825" s="56" t="s">
        <v>110</v>
      </c>
      <c r="AC825" s="50" t="s">
        <v>169</v>
      </c>
      <c r="AD825" s="47" t="s">
        <v>108</v>
      </c>
      <c r="AE825" s="12" t="s">
        <v>108</v>
      </c>
      <c r="AF825" s="102" t="s">
        <v>108</v>
      </c>
      <c r="AG825" s="102" t="s">
        <v>108</v>
      </c>
      <c r="AH825" s="102" t="s">
        <v>108</v>
      </c>
      <c r="AI825" s="102" t="s">
        <v>108</v>
      </c>
      <c r="AJ825" s="102" t="s">
        <v>108</v>
      </c>
      <c r="AK825" s="93" t="s">
        <v>108</v>
      </c>
      <c r="AL825" s="12" t="s">
        <v>108</v>
      </c>
      <c r="AM825" s="12" t="s">
        <v>175</v>
      </c>
      <c r="AN825" s="14" t="s">
        <v>2425</v>
      </c>
      <c r="AO825" s="15" t="s">
        <v>175</v>
      </c>
      <c r="AQ825" s="54" t="s">
        <v>108</v>
      </c>
      <c r="AR825" s="50" t="str">
        <f t="shared" si="373"/>
        <v>VSE1176.102</v>
      </c>
      <c r="AS825" s="50" t="str">
        <f t="shared" si="374"/>
        <v>VSE1176_3A</v>
      </c>
      <c r="AT825" s="12" t="s">
        <v>110</v>
      </c>
      <c r="AU825" s="12" t="s">
        <v>110</v>
      </c>
      <c r="AV825" s="12" t="s">
        <v>110</v>
      </c>
      <c r="AW825" s="54" t="s">
        <v>108</v>
      </c>
      <c r="AX825" s="50" t="s">
        <v>108</v>
      </c>
      <c r="AY825" s="50" t="s">
        <v>110</v>
      </c>
      <c r="AZ825" s="54" t="s">
        <v>108</v>
      </c>
      <c r="BA825" s="12" t="s">
        <v>108</v>
      </c>
      <c r="BB825" s="12" t="s">
        <v>108</v>
      </c>
      <c r="BC825" s="12" t="str">
        <f t="shared" si="375"/>
        <v>M3A</v>
      </c>
      <c r="BD825" s="54" t="s">
        <v>108</v>
      </c>
      <c r="BE825" s="12" t="str">
        <f t="shared" si="376"/>
        <v>-</v>
      </c>
      <c r="BF825" s="12" t="str">
        <f t="shared" si="377"/>
        <v>-</v>
      </c>
      <c r="BG825" s="112" t="str">
        <f t="shared" si="306"/>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2661</v>
      </c>
      <c r="CO825" s="121" t="s">
        <v>2759</v>
      </c>
      <c r="CP825" s="64" t="str">
        <f>TabelladatiSinottico[[#This Row],[Serial_Number]]</f>
        <v>VSE1176.102</v>
      </c>
      <c r="CQ825" s="50" t="str">
        <f>TabelladatiSinottico[[#This Row],[Customer]]</f>
        <v>DAIMLER AG</v>
      </c>
      <c r="CR825" s="54">
        <f t="shared" si="312"/>
        <v>824</v>
      </c>
      <c r="CS825" s="64" t="s">
        <v>108</v>
      </c>
    </row>
    <row r="826" spans="1:97" ht="14.25" customHeight="1" x14ac:dyDescent="0.25">
      <c r="A826" s="116" t="s">
        <v>2759</v>
      </c>
      <c r="B826" s="117" t="s">
        <v>1021</v>
      </c>
      <c r="C826" s="50" t="s">
        <v>659</v>
      </c>
      <c r="D826" s="50" t="s">
        <v>2746</v>
      </c>
      <c r="E826" s="12">
        <v>2021</v>
      </c>
      <c r="F826" s="12" t="s">
        <v>653</v>
      </c>
      <c r="G826" s="112" t="s">
        <v>108</v>
      </c>
      <c r="H826" s="112" t="s">
        <v>108</v>
      </c>
      <c r="I826" s="112" t="s">
        <v>108</v>
      </c>
      <c r="J826" s="112" t="s">
        <v>2692</v>
      </c>
      <c r="K826" s="127" t="s">
        <v>2424</v>
      </c>
      <c r="L826" s="112" t="s">
        <v>2671</v>
      </c>
      <c r="M826" s="127" t="s">
        <v>2424</v>
      </c>
      <c r="N826" s="12" t="s">
        <v>107</v>
      </c>
      <c r="O826" s="12" t="s">
        <v>108</v>
      </c>
      <c r="P826" s="128" t="s">
        <v>2425</v>
      </c>
      <c r="Q826" s="118" t="s">
        <v>108</v>
      </c>
      <c r="R826" s="118" t="s">
        <v>108</v>
      </c>
      <c r="S826" s="118" t="s">
        <v>108</v>
      </c>
      <c r="T826" s="118" t="s">
        <v>108</v>
      </c>
      <c r="U826" s="12" t="s">
        <v>108</v>
      </c>
      <c r="V826" s="118" t="s">
        <v>108</v>
      </c>
      <c r="W826" s="12" t="s">
        <v>108</v>
      </c>
      <c r="X826" s="12" t="s">
        <v>110</v>
      </c>
      <c r="Y826" s="12" t="s">
        <v>110</v>
      </c>
      <c r="Z826" s="12" t="s">
        <v>110</v>
      </c>
      <c r="AA826" s="12" t="s">
        <v>110</v>
      </c>
      <c r="AB826" s="56" t="s">
        <v>110</v>
      </c>
      <c r="AC826" s="50" t="s">
        <v>169</v>
      </c>
      <c r="AD826" s="47" t="s">
        <v>108</v>
      </c>
      <c r="AE826" s="12" t="s">
        <v>108</v>
      </c>
      <c r="AF826" s="102" t="s">
        <v>108</v>
      </c>
      <c r="AG826" s="102" t="s">
        <v>108</v>
      </c>
      <c r="AH826" s="102" t="s">
        <v>108</v>
      </c>
      <c r="AI826" s="102" t="s">
        <v>108</v>
      </c>
      <c r="AJ826" s="102" t="s">
        <v>108</v>
      </c>
      <c r="AK826" s="93" t="s">
        <v>108</v>
      </c>
      <c r="AL826" s="12" t="s">
        <v>108</v>
      </c>
      <c r="AM826" s="12" t="s">
        <v>175</v>
      </c>
      <c r="AN826" s="14" t="s">
        <v>2425</v>
      </c>
      <c r="AO826" s="15" t="s">
        <v>175</v>
      </c>
      <c r="AQ826" s="54" t="s">
        <v>108</v>
      </c>
      <c r="AR826" s="50" t="str">
        <f t="shared" si="373"/>
        <v>VSE1176.103</v>
      </c>
      <c r="AS826" s="50" t="str">
        <f t="shared" si="374"/>
        <v>VSE1176_3A</v>
      </c>
      <c r="AT826" s="12" t="s">
        <v>110</v>
      </c>
      <c r="AU826" s="12" t="s">
        <v>110</v>
      </c>
      <c r="AV826" s="12" t="s">
        <v>110</v>
      </c>
      <c r="AW826" s="54" t="s">
        <v>108</v>
      </c>
      <c r="AX826" s="50" t="s">
        <v>108</v>
      </c>
      <c r="AY826" s="50" t="s">
        <v>110</v>
      </c>
      <c r="AZ826" s="54" t="s">
        <v>108</v>
      </c>
      <c r="BA826" s="12" t="s">
        <v>108</v>
      </c>
      <c r="BB826" s="12" t="s">
        <v>108</v>
      </c>
      <c r="BC826" s="12" t="str">
        <f t="shared" si="375"/>
        <v>M3A</v>
      </c>
      <c r="BD826" s="54" t="s">
        <v>108</v>
      </c>
      <c r="BE826" s="12" t="str">
        <f t="shared" si="376"/>
        <v>-</v>
      </c>
      <c r="BF826" s="12" t="str">
        <f t="shared" si="377"/>
        <v>-</v>
      </c>
      <c r="BG826" s="112" t="str">
        <f t="shared" si="306"/>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2661</v>
      </c>
      <c r="CO826" s="121" t="s">
        <v>2759</v>
      </c>
      <c r="CP826" s="64" t="str">
        <f>TabelladatiSinottico[[#This Row],[Serial_Number]]</f>
        <v>VSE1176.103</v>
      </c>
      <c r="CQ826" s="50" t="str">
        <f>TabelladatiSinottico[[#This Row],[Customer]]</f>
        <v>PORSCHE WERKZEUGBAU GmbH</v>
      </c>
      <c r="CR826" s="54">
        <f t="shared" si="312"/>
        <v>825</v>
      </c>
      <c r="CS826" s="64" t="s">
        <v>108</v>
      </c>
    </row>
    <row r="827" spans="1:97" ht="14.25" customHeight="1" x14ac:dyDescent="0.25">
      <c r="A827" s="116" t="s">
        <v>2762</v>
      </c>
      <c r="B827" s="117" t="s">
        <v>1014</v>
      </c>
      <c r="C827" s="50" t="s">
        <v>659</v>
      </c>
      <c r="D827" s="50" t="s">
        <v>2763</v>
      </c>
      <c r="E827" s="12">
        <v>2014</v>
      </c>
      <c r="F827" s="12" t="s">
        <v>653</v>
      </c>
      <c r="G827" s="112" t="s">
        <v>2764</v>
      </c>
      <c r="H827" s="112" t="s">
        <v>917</v>
      </c>
      <c r="I827" s="112" t="s">
        <v>2739</v>
      </c>
      <c r="J827" s="112" t="s">
        <v>2692</v>
      </c>
      <c r="K827" s="127" t="s">
        <v>2424</v>
      </c>
      <c r="L827" s="112" t="s">
        <v>2671</v>
      </c>
      <c r="M827" s="127" t="s">
        <v>2424</v>
      </c>
      <c r="N827" s="12" t="s">
        <v>107</v>
      </c>
      <c r="O827" s="12" t="s">
        <v>108</v>
      </c>
      <c r="P827" s="128" t="s">
        <v>2425</v>
      </c>
      <c r="Q827" s="118">
        <v>1350</v>
      </c>
      <c r="R827" s="118">
        <v>620</v>
      </c>
      <c r="S827" s="118">
        <v>810</v>
      </c>
      <c r="T827" s="118">
        <v>24</v>
      </c>
      <c r="U827" s="12" t="s">
        <v>109</v>
      </c>
      <c r="V827" s="118" t="s">
        <v>108</v>
      </c>
      <c r="W827" s="12" t="s">
        <v>108</v>
      </c>
      <c r="X827" s="12" t="s">
        <v>110</v>
      </c>
      <c r="Y827" s="12" t="s">
        <v>110</v>
      </c>
      <c r="Z827" s="12" t="s">
        <v>110</v>
      </c>
      <c r="AA827" s="12" t="s">
        <v>110</v>
      </c>
      <c r="AB827" s="56" t="s">
        <v>110</v>
      </c>
      <c r="AC827" s="50" t="s">
        <v>368</v>
      </c>
      <c r="AD827" s="47" t="s">
        <v>108</v>
      </c>
      <c r="AE827" s="12" t="s">
        <v>108</v>
      </c>
      <c r="AF827" s="102" t="s">
        <v>108</v>
      </c>
      <c r="AG827" s="102" t="s">
        <v>108</v>
      </c>
      <c r="AH827" s="102" t="s">
        <v>108</v>
      </c>
      <c r="AI827" s="102" t="s">
        <v>108</v>
      </c>
      <c r="AJ827" s="102" t="s">
        <v>108</v>
      </c>
      <c r="AK827" s="93" t="s">
        <v>108</v>
      </c>
      <c r="AL827" s="12" t="s">
        <v>108</v>
      </c>
      <c r="AM827" s="12" t="s">
        <v>175</v>
      </c>
      <c r="AN827" s="14" t="s">
        <v>2425</v>
      </c>
      <c r="AO827" s="15" t="s">
        <v>175</v>
      </c>
      <c r="AQ827" s="54" t="s">
        <v>108</v>
      </c>
      <c r="AR827" s="50" t="str">
        <f t="shared" si="373"/>
        <v>VSE1468.101</v>
      </c>
      <c r="AS827" s="50" t="str">
        <f t="shared" si="374"/>
        <v>VSE1468_3A</v>
      </c>
      <c r="AT827" s="12" t="s">
        <v>110</v>
      </c>
      <c r="AU827" s="12" t="s">
        <v>110</v>
      </c>
      <c r="AV827" s="12" t="s">
        <v>110</v>
      </c>
      <c r="AW827" s="54" t="s">
        <v>108</v>
      </c>
      <c r="AX827" s="50" t="s">
        <v>155</v>
      </c>
      <c r="AY827" s="50" t="s">
        <v>110</v>
      </c>
      <c r="AZ827" s="54" t="s">
        <v>108</v>
      </c>
      <c r="BA827" s="12" t="s">
        <v>108</v>
      </c>
      <c r="BB827" s="12" t="s">
        <v>108</v>
      </c>
      <c r="BC827" s="12" t="str">
        <f t="shared" si="375"/>
        <v>M3A</v>
      </c>
      <c r="BD827" s="54" t="s">
        <v>108</v>
      </c>
      <c r="BE827" s="12" t="str">
        <f t="shared" si="376"/>
        <v>53 kw-15 krpm</v>
      </c>
      <c r="BF827" s="12" t="str">
        <f t="shared" si="377"/>
        <v>ISO40</v>
      </c>
      <c r="BG827" s="112" t="str">
        <f t="shared" si="306"/>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2661</v>
      </c>
      <c r="CO827" s="121" t="s">
        <v>2762</v>
      </c>
      <c r="CP827" s="64" t="str">
        <f>TabelladatiSinottico[[#This Row],[Serial_Number]]</f>
        <v>VSE1468.101</v>
      </c>
      <c r="CQ827" s="50" t="str">
        <f>TabelladatiSinottico[[#This Row],[Customer]]</f>
        <v>A. BENEVENUTA &amp; C. S.p.A.</v>
      </c>
      <c r="CR827" s="54">
        <f t="shared" si="312"/>
        <v>826</v>
      </c>
      <c r="CS827" s="64" t="s">
        <v>108</v>
      </c>
    </row>
    <row r="828" spans="1:97" ht="14.25" customHeight="1" x14ac:dyDescent="0.25">
      <c r="A828" s="116" t="s">
        <v>2762</v>
      </c>
      <c r="B828" s="117" t="s">
        <v>1829</v>
      </c>
      <c r="C828" s="50" t="s">
        <v>659</v>
      </c>
      <c r="D828" s="50" t="s">
        <v>2765</v>
      </c>
      <c r="E828" s="12">
        <v>2017</v>
      </c>
      <c r="F828" s="12" t="s">
        <v>653</v>
      </c>
      <c r="G828" s="112" t="s">
        <v>2764</v>
      </c>
      <c r="H828" s="112" t="s">
        <v>917</v>
      </c>
      <c r="I828" s="112" t="s">
        <v>2739</v>
      </c>
      <c r="J828" s="112" t="s">
        <v>2692</v>
      </c>
      <c r="K828" s="127" t="s">
        <v>2424</v>
      </c>
      <c r="L828" s="112" t="s">
        <v>2671</v>
      </c>
      <c r="M828" s="127" t="s">
        <v>2424</v>
      </c>
      <c r="N828" s="12" t="s">
        <v>107</v>
      </c>
      <c r="O828" s="12" t="s">
        <v>108</v>
      </c>
      <c r="P828" s="128" t="s">
        <v>2425</v>
      </c>
      <c r="Q828" s="118">
        <v>1350</v>
      </c>
      <c r="R828" s="118">
        <v>620</v>
      </c>
      <c r="S828" s="118">
        <v>810</v>
      </c>
      <c r="T828" s="118">
        <v>24</v>
      </c>
      <c r="U828" s="12" t="s">
        <v>108</v>
      </c>
      <c r="V828" s="118" t="s">
        <v>108</v>
      </c>
      <c r="W828" s="12" t="s">
        <v>108</v>
      </c>
      <c r="X828" s="12" t="s">
        <v>110</v>
      </c>
      <c r="Y828" s="12" t="s">
        <v>110</v>
      </c>
      <c r="Z828" s="12" t="s">
        <v>110</v>
      </c>
      <c r="AA828" s="12" t="s">
        <v>110</v>
      </c>
      <c r="AB828" s="56" t="s">
        <v>110</v>
      </c>
      <c r="AC828" s="50" t="s">
        <v>368</v>
      </c>
      <c r="AD828" s="47" t="s">
        <v>108</v>
      </c>
      <c r="AE828" s="12" t="s">
        <v>108</v>
      </c>
      <c r="AF828" s="102" t="s">
        <v>108</v>
      </c>
      <c r="AG828" s="102" t="s">
        <v>108</v>
      </c>
      <c r="AH828" s="102" t="s">
        <v>108</v>
      </c>
      <c r="AI828" s="102" t="s">
        <v>108</v>
      </c>
      <c r="AJ828" s="102" t="s">
        <v>108</v>
      </c>
      <c r="AK828" s="93" t="s">
        <v>108</v>
      </c>
      <c r="AL828" s="12" t="s">
        <v>108</v>
      </c>
      <c r="AM828" s="12" t="s">
        <v>175</v>
      </c>
      <c r="AN828" s="14" t="s">
        <v>2425</v>
      </c>
      <c r="AO828" s="15" t="s">
        <v>175</v>
      </c>
      <c r="AQ828" s="54" t="s">
        <v>108</v>
      </c>
      <c r="AR828" s="50" t="str">
        <f t="shared" si="373"/>
        <v>VSE1468.102</v>
      </c>
      <c r="AS828" s="50" t="str">
        <f t="shared" si="374"/>
        <v>VSE1468_3A</v>
      </c>
      <c r="AT828" s="12" t="s">
        <v>110</v>
      </c>
      <c r="AU828" s="12" t="s">
        <v>110</v>
      </c>
      <c r="AV828" s="12" t="s">
        <v>110</v>
      </c>
      <c r="AW828" s="54" t="s">
        <v>108</v>
      </c>
      <c r="AX828" s="50" t="s">
        <v>155</v>
      </c>
      <c r="AY828" s="50" t="s">
        <v>110</v>
      </c>
      <c r="AZ828" s="54" t="s">
        <v>108</v>
      </c>
      <c r="BA828" s="12" t="s">
        <v>108</v>
      </c>
      <c r="BB828" s="12" t="s">
        <v>108</v>
      </c>
      <c r="BC828" s="12" t="str">
        <f t="shared" si="375"/>
        <v>M3A</v>
      </c>
      <c r="BD828" s="54" t="s">
        <v>108</v>
      </c>
      <c r="BE828" s="12" t="str">
        <f t="shared" si="376"/>
        <v>53 kw-15 krpm</v>
      </c>
      <c r="BF828" s="12" t="str">
        <f t="shared" si="377"/>
        <v>ISO40</v>
      </c>
      <c r="BG828" s="112" t="str">
        <f t="shared" si="306"/>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2661</v>
      </c>
      <c r="CO828" s="121" t="s">
        <v>2762</v>
      </c>
      <c r="CP828" s="64" t="str">
        <f>TabelladatiSinottico[[#This Row],[Serial_Number]]</f>
        <v>VSE1468.102</v>
      </c>
      <c r="CQ828" s="50" t="str">
        <f>TabelladatiSinottico[[#This Row],[Customer]]</f>
        <v>DEMOIDEA S.r.l.</v>
      </c>
      <c r="CR828" s="54">
        <f t="shared" si="312"/>
        <v>827</v>
      </c>
      <c r="CS828" s="64" t="s">
        <v>108</v>
      </c>
    </row>
    <row r="829" spans="1:97" ht="14.25" customHeight="1" x14ac:dyDescent="0.25">
      <c r="A829" s="116" t="s">
        <v>2762</v>
      </c>
      <c r="B829" s="117" t="s">
        <v>1021</v>
      </c>
      <c r="C829" s="50" t="s">
        <v>659</v>
      </c>
      <c r="D829" s="50" t="s">
        <v>2766</v>
      </c>
      <c r="E829" s="12">
        <v>2017</v>
      </c>
      <c r="F829" s="12" t="s">
        <v>653</v>
      </c>
      <c r="G829" s="112" t="s">
        <v>2764</v>
      </c>
      <c r="H829" s="112" t="s">
        <v>917</v>
      </c>
      <c r="I829" s="112" t="s">
        <v>2739</v>
      </c>
      <c r="J829" s="112" t="s">
        <v>2692</v>
      </c>
      <c r="K829" s="127" t="s">
        <v>2424</v>
      </c>
      <c r="L829" s="112" t="s">
        <v>2671</v>
      </c>
      <c r="M829" s="127" t="s">
        <v>2424</v>
      </c>
      <c r="N829" s="12" t="s">
        <v>107</v>
      </c>
      <c r="O829" s="12" t="s">
        <v>108</v>
      </c>
      <c r="P829" s="128" t="s">
        <v>2425</v>
      </c>
      <c r="Q829" s="118">
        <v>1350</v>
      </c>
      <c r="R829" s="118">
        <v>620</v>
      </c>
      <c r="S829" s="118">
        <v>810</v>
      </c>
      <c r="T829" s="118">
        <v>24</v>
      </c>
      <c r="U829" s="12" t="s">
        <v>108</v>
      </c>
      <c r="V829" s="118" t="s">
        <v>108</v>
      </c>
      <c r="W829" s="12" t="s">
        <v>108</v>
      </c>
      <c r="X829" s="12" t="s">
        <v>110</v>
      </c>
      <c r="Y829" s="12" t="s">
        <v>110</v>
      </c>
      <c r="Z829" s="12" t="s">
        <v>110</v>
      </c>
      <c r="AA829" s="12" t="s">
        <v>110</v>
      </c>
      <c r="AB829" s="56" t="s">
        <v>110</v>
      </c>
      <c r="AC829" s="50" t="s">
        <v>368</v>
      </c>
      <c r="AD829" s="47" t="s">
        <v>108</v>
      </c>
      <c r="AE829" s="12" t="s">
        <v>108</v>
      </c>
      <c r="AF829" s="102" t="s">
        <v>108</v>
      </c>
      <c r="AG829" s="102" t="s">
        <v>108</v>
      </c>
      <c r="AH829" s="102" t="s">
        <v>108</v>
      </c>
      <c r="AI829" s="102" t="s">
        <v>108</v>
      </c>
      <c r="AJ829" s="102" t="s">
        <v>108</v>
      </c>
      <c r="AK829" s="93" t="s">
        <v>108</v>
      </c>
      <c r="AL829" s="12" t="s">
        <v>108</v>
      </c>
      <c r="AM829" s="12" t="s">
        <v>175</v>
      </c>
      <c r="AN829" s="14" t="s">
        <v>2425</v>
      </c>
      <c r="AO829" s="15" t="s">
        <v>175</v>
      </c>
      <c r="AQ829" s="54" t="s">
        <v>108</v>
      </c>
      <c r="AR829" s="50" t="str">
        <f t="shared" si="373"/>
        <v>VSE1468.103</v>
      </c>
      <c r="AS829" s="50" t="str">
        <f t="shared" si="374"/>
        <v>VSE1468_3A</v>
      </c>
      <c r="AT829" s="12" t="s">
        <v>110</v>
      </c>
      <c r="AU829" s="12" t="s">
        <v>110</v>
      </c>
      <c r="AV829" s="12" t="s">
        <v>110</v>
      </c>
      <c r="AW829" s="54" t="s">
        <v>108</v>
      </c>
      <c r="AX829" s="50" t="s">
        <v>155</v>
      </c>
      <c r="AY829" s="50" t="s">
        <v>110</v>
      </c>
      <c r="AZ829" s="54" t="s">
        <v>108</v>
      </c>
      <c r="BA829" s="12" t="s">
        <v>108</v>
      </c>
      <c r="BB829" s="12" t="s">
        <v>108</v>
      </c>
      <c r="BC829" s="12" t="str">
        <f t="shared" si="375"/>
        <v>M3A</v>
      </c>
      <c r="BD829" s="54" t="s">
        <v>108</v>
      </c>
      <c r="BE829" s="12" t="str">
        <f t="shared" si="376"/>
        <v>53 kw-15 krpm</v>
      </c>
      <c r="BF829" s="12" t="str">
        <f t="shared" si="377"/>
        <v>ISO40</v>
      </c>
      <c r="BG829" s="112" t="str">
        <f t="shared" si="306"/>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2661</v>
      </c>
      <c r="CO829" s="121" t="s">
        <v>2762</v>
      </c>
      <c r="CP829" s="64" t="str">
        <f>TabelladatiSinottico[[#This Row],[Serial_Number]]</f>
        <v>VSE1468.103</v>
      </c>
      <c r="CQ829" s="50" t="str">
        <f>TabelladatiSinottico[[#This Row],[Customer]]</f>
        <v>LARIODIES S.r.l. (ex CONTI &amp; C.)</v>
      </c>
      <c r="CR829" s="54">
        <f t="shared" si="312"/>
        <v>828</v>
      </c>
      <c r="CS829" s="64" t="s">
        <v>108</v>
      </c>
    </row>
    <row r="830" spans="1:97" ht="14.25" customHeight="1" x14ac:dyDescent="0.25">
      <c r="A830" s="116" t="s">
        <v>2762</v>
      </c>
      <c r="B830" s="117" t="s">
        <v>1025</v>
      </c>
      <c r="C830" s="50" t="s">
        <v>659</v>
      </c>
      <c r="D830" s="50" t="s">
        <v>2635</v>
      </c>
      <c r="E830" s="12">
        <v>2018</v>
      </c>
      <c r="F830" s="12" t="s">
        <v>653</v>
      </c>
      <c r="G830" s="112" t="s">
        <v>2764</v>
      </c>
      <c r="H830" s="112" t="s">
        <v>917</v>
      </c>
      <c r="I830" s="112" t="s">
        <v>104</v>
      </c>
      <c r="J830" s="112" t="s">
        <v>2692</v>
      </c>
      <c r="K830" s="127" t="s">
        <v>2424</v>
      </c>
      <c r="L830" s="112" t="s">
        <v>2671</v>
      </c>
      <c r="M830" s="127" t="s">
        <v>2424</v>
      </c>
      <c r="N830" s="12" t="s">
        <v>107</v>
      </c>
      <c r="O830" s="12" t="s">
        <v>108</v>
      </c>
      <c r="P830" s="128" t="s">
        <v>2425</v>
      </c>
      <c r="Q830" s="118">
        <v>1350</v>
      </c>
      <c r="R830" s="118">
        <v>620</v>
      </c>
      <c r="S830" s="118">
        <v>810</v>
      </c>
      <c r="T830" s="118">
        <v>24</v>
      </c>
      <c r="U830" s="12" t="s">
        <v>108</v>
      </c>
      <c r="V830" s="118" t="s">
        <v>108</v>
      </c>
      <c r="W830" s="12" t="s">
        <v>108</v>
      </c>
      <c r="X830" s="12" t="s">
        <v>110</v>
      </c>
      <c r="Y830" s="12" t="s">
        <v>110</v>
      </c>
      <c r="Z830" s="12" t="s">
        <v>110</v>
      </c>
      <c r="AA830" s="12" t="s">
        <v>110</v>
      </c>
      <c r="AB830" s="56" t="s">
        <v>110</v>
      </c>
      <c r="AC830" s="50" t="s">
        <v>368</v>
      </c>
      <c r="AD830" s="47" t="s">
        <v>108</v>
      </c>
      <c r="AE830" s="12" t="s">
        <v>108</v>
      </c>
      <c r="AF830" s="102" t="s">
        <v>108</v>
      </c>
      <c r="AG830" s="102" t="s">
        <v>108</v>
      </c>
      <c r="AH830" s="102" t="s">
        <v>108</v>
      </c>
      <c r="AI830" s="102" t="s">
        <v>108</v>
      </c>
      <c r="AJ830" s="102" t="s">
        <v>108</v>
      </c>
      <c r="AK830" s="93" t="s">
        <v>108</v>
      </c>
      <c r="AL830" s="12" t="s">
        <v>108</v>
      </c>
      <c r="AM830" s="12" t="s">
        <v>175</v>
      </c>
      <c r="AN830" s="14" t="s">
        <v>2425</v>
      </c>
      <c r="AO830" s="15" t="s">
        <v>175</v>
      </c>
      <c r="AQ830" s="54" t="s">
        <v>108</v>
      </c>
      <c r="AR830" s="50" t="str">
        <f t="shared" si="373"/>
        <v>VSE1468.104</v>
      </c>
      <c r="AS830" s="50" t="str">
        <f t="shared" si="374"/>
        <v>VSE1468_3A</v>
      </c>
      <c r="AT830" s="12" t="s">
        <v>110</v>
      </c>
      <c r="AU830" s="12" t="s">
        <v>110</v>
      </c>
      <c r="AV830" s="12" t="s">
        <v>110</v>
      </c>
      <c r="AW830" s="54" t="s">
        <v>108</v>
      </c>
      <c r="AX830" s="50" t="s">
        <v>155</v>
      </c>
      <c r="AY830" s="50" t="s">
        <v>110</v>
      </c>
      <c r="AZ830" s="54" t="s">
        <v>108</v>
      </c>
      <c r="BA830" s="12" t="s">
        <v>108</v>
      </c>
      <c r="BB830" s="12" t="s">
        <v>108</v>
      </c>
      <c r="BC830" s="12" t="str">
        <f t="shared" si="375"/>
        <v>M3A</v>
      </c>
      <c r="BD830" s="54" t="s">
        <v>108</v>
      </c>
      <c r="BE830" s="12" t="str">
        <f t="shared" si="376"/>
        <v>53 kw-15 krpm</v>
      </c>
      <c r="BF830" s="12" t="str">
        <f t="shared" si="377"/>
        <v>HSK-A 63</v>
      </c>
      <c r="BG830" s="112" t="str">
        <f t="shared" si="306"/>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2661</v>
      </c>
      <c r="CO830" s="121" t="s">
        <v>2762</v>
      </c>
      <c r="CP830" s="64" t="str">
        <f>TabelladatiSinottico[[#This Row],[Serial_Number]]</f>
        <v>VSE1468.104</v>
      </c>
      <c r="CQ830" s="50" t="str">
        <f>TabelladatiSinottico[[#This Row],[Customer]]</f>
        <v>STAMPERIA CARCANO S.p.A.</v>
      </c>
      <c r="CR830" s="54">
        <f t="shared" si="312"/>
        <v>829</v>
      </c>
      <c r="CS830" s="64" t="s">
        <v>108</v>
      </c>
    </row>
    <row r="831" spans="1:97" ht="14.25" customHeight="1" x14ac:dyDescent="0.25">
      <c r="A831" s="116" t="s">
        <v>2762</v>
      </c>
      <c r="B831" s="138" t="s">
        <v>1029</v>
      </c>
      <c r="C831" s="50" t="s">
        <v>659</v>
      </c>
      <c r="D831" s="50" t="s">
        <v>2767</v>
      </c>
      <c r="E831" s="12">
        <v>2019</v>
      </c>
      <c r="F831" s="12" t="s">
        <v>653</v>
      </c>
      <c r="G831" s="112" t="s">
        <v>2764</v>
      </c>
      <c r="H831" s="112" t="s">
        <v>917</v>
      </c>
      <c r="I831" s="112" t="s">
        <v>2739</v>
      </c>
      <c r="J831" s="112" t="s">
        <v>2692</v>
      </c>
      <c r="K831" s="127" t="s">
        <v>2424</v>
      </c>
      <c r="L831" s="112" t="s">
        <v>2671</v>
      </c>
      <c r="M831" s="127" t="s">
        <v>2424</v>
      </c>
      <c r="N831" s="12" t="s">
        <v>107</v>
      </c>
      <c r="O831" s="12" t="s">
        <v>108</v>
      </c>
      <c r="P831" s="128" t="s">
        <v>2425</v>
      </c>
      <c r="Q831" s="118">
        <v>1350</v>
      </c>
      <c r="R831" s="118">
        <v>620</v>
      </c>
      <c r="S831" s="118">
        <v>810</v>
      </c>
      <c r="T831" s="118">
        <v>24</v>
      </c>
      <c r="U831" s="12" t="s">
        <v>109</v>
      </c>
      <c r="V831" s="118" t="s">
        <v>108</v>
      </c>
      <c r="W831" s="12" t="s">
        <v>108</v>
      </c>
      <c r="X831" s="12" t="s">
        <v>110</v>
      </c>
      <c r="Y831" s="12" t="s">
        <v>110</v>
      </c>
      <c r="Z831" s="12" t="s">
        <v>110</v>
      </c>
      <c r="AA831" s="12" t="s">
        <v>110</v>
      </c>
      <c r="AB831" s="56" t="s">
        <v>110</v>
      </c>
      <c r="AC831" s="50" t="s">
        <v>368</v>
      </c>
      <c r="AD831" s="47" t="s">
        <v>108</v>
      </c>
      <c r="AE831" s="12" t="s">
        <v>108</v>
      </c>
      <c r="AF831" s="102" t="s">
        <v>108</v>
      </c>
      <c r="AG831" s="102" t="s">
        <v>108</v>
      </c>
      <c r="AH831" s="102" t="s">
        <v>108</v>
      </c>
      <c r="AI831" s="102" t="s">
        <v>108</v>
      </c>
      <c r="AJ831" s="102" t="s">
        <v>108</v>
      </c>
      <c r="AK831" s="93" t="s">
        <v>108</v>
      </c>
      <c r="AL831" s="12" t="s">
        <v>108</v>
      </c>
      <c r="AM831" s="12" t="s">
        <v>175</v>
      </c>
      <c r="AN831" s="14" t="s">
        <v>2425</v>
      </c>
      <c r="AO831" s="15" t="s">
        <v>175</v>
      </c>
      <c r="AQ831" s="54" t="s">
        <v>108</v>
      </c>
      <c r="AR831" s="50" t="str">
        <f t="shared" si="373"/>
        <v>VSE1468.105</v>
      </c>
      <c r="AS831" s="50" t="str">
        <f t="shared" si="374"/>
        <v>VSE1468_3A</v>
      </c>
      <c r="AT831" s="12" t="s">
        <v>110</v>
      </c>
      <c r="AU831" s="12" t="s">
        <v>110</v>
      </c>
      <c r="AV831" s="12" t="s">
        <v>110</v>
      </c>
      <c r="AW831" s="54" t="s">
        <v>108</v>
      </c>
      <c r="AX831" s="50" t="s">
        <v>155</v>
      </c>
      <c r="AY831" s="50" t="s">
        <v>110</v>
      </c>
      <c r="AZ831" s="54" t="s">
        <v>108</v>
      </c>
      <c r="BA831" s="12" t="s">
        <v>108</v>
      </c>
      <c r="BB831" s="12" t="s">
        <v>108</v>
      </c>
      <c r="BC831" s="12" t="str">
        <f t="shared" si="375"/>
        <v>M3A</v>
      </c>
      <c r="BD831" s="54" t="s">
        <v>108</v>
      </c>
      <c r="BE831" s="12" t="str">
        <f t="shared" si="376"/>
        <v>53 kw-15 krpm</v>
      </c>
      <c r="BF831" s="12" t="str">
        <f t="shared" si="377"/>
        <v>ISO40</v>
      </c>
      <c r="BG831" s="112" t="str">
        <f t="shared" ref="BG831:BG832" si="378">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2661</v>
      </c>
      <c r="CO831" s="121" t="s">
        <v>2762</v>
      </c>
      <c r="CP831" s="64" t="str">
        <f>TabelladatiSinottico[[#This Row],[Serial_Number]]</f>
        <v>VSE1468.105</v>
      </c>
      <c r="CQ831" s="50" t="str">
        <f>TabelladatiSinottico[[#This Row],[Customer]]</f>
        <v>B.F.E. S.r.l. BONNEY FORGE</v>
      </c>
      <c r="CR831" s="54">
        <f t="shared" si="312"/>
        <v>830</v>
      </c>
      <c r="CS831" s="64" t="s">
        <v>108</v>
      </c>
    </row>
    <row r="832" spans="1:97" ht="14.25" customHeight="1" x14ac:dyDescent="0.25">
      <c r="A832" s="116" t="s">
        <v>2762</v>
      </c>
      <c r="B832" s="138">
        <v>106</v>
      </c>
      <c r="C832" s="50" t="s">
        <v>659</v>
      </c>
      <c r="D832" s="50" t="s">
        <v>2767</v>
      </c>
      <c r="E832" s="12">
        <v>2019</v>
      </c>
      <c r="F832" s="12" t="s">
        <v>653</v>
      </c>
      <c r="G832" s="112" t="s">
        <v>2764</v>
      </c>
      <c r="H832" s="112" t="s">
        <v>917</v>
      </c>
      <c r="I832" s="112" t="s">
        <v>2739</v>
      </c>
      <c r="J832" s="112" t="s">
        <v>2692</v>
      </c>
      <c r="K832" s="127" t="s">
        <v>2424</v>
      </c>
      <c r="L832" s="112" t="s">
        <v>2671</v>
      </c>
      <c r="M832" s="127" t="s">
        <v>2424</v>
      </c>
      <c r="N832" s="12" t="s">
        <v>107</v>
      </c>
      <c r="O832" s="12" t="s">
        <v>108</v>
      </c>
      <c r="P832" s="128" t="s">
        <v>2425</v>
      </c>
      <c r="Q832" s="118">
        <v>1350</v>
      </c>
      <c r="R832" s="118">
        <v>620</v>
      </c>
      <c r="S832" s="118">
        <v>810</v>
      </c>
      <c r="T832" s="118">
        <v>24</v>
      </c>
      <c r="U832" s="12" t="s">
        <v>109</v>
      </c>
      <c r="V832" s="118" t="s">
        <v>108</v>
      </c>
      <c r="W832" s="12" t="s">
        <v>108</v>
      </c>
      <c r="X832" s="12" t="s">
        <v>110</v>
      </c>
      <c r="Y832" s="12" t="s">
        <v>110</v>
      </c>
      <c r="Z832" s="12" t="s">
        <v>110</v>
      </c>
      <c r="AA832" s="12" t="s">
        <v>110</v>
      </c>
      <c r="AB832" s="56" t="s">
        <v>110</v>
      </c>
      <c r="AC832" s="50" t="s">
        <v>368</v>
      </c>
      <c r="AD832" s="47" t="s">
        <v>108</v>
      </c>
      <c r="AE832" s="12" t="s">
        <v>108</v>
      </c>
      <c r="AF832" s="102" t="s">
        <v>108</v>
      </c>
      <c r="AG832" s="102" t="s">
        <v>108</v>
      </c>
      <c r="AH832" s="102" t="s">
        <v>108</v>
      </c>
      <c r="AI832" s="102" t="s">
        <v>108</v>
      </c>
      <c r="AJ832" s="102" t="s">
        <v>108</v>
      </c>
      <c r="AK832" s="93" t="s">
        <v>108</v>
      </c>
      <c r="AL832" s="12" t="s">
        <v>108</v>
      </c>
      <c r="AM832" s="12" t="s">
        <v>175</v>
      </c>
      <c r="AN832" s="14" t="s">
        <v>2425</v>
      </c>
      <c r="AO832" s="15" t="s">
        <v>175</v>
      </c>
      <c r="AQ832" s="54" t="s">
        <v>108</v>
      </c>
      <c r="AR832" s="50" t="str">
        <f t="shared" si="373"/>
        <v>VSE1468.106</v>
      </c>
      <c r="AS832" s="50" t="str">
        <f t="shared" si="374"/>
        <v>VSE1468_3A</v>
      </c>
      <c r="AT832" s="12" t="s">
        <v>110</v>
      </c>
      <c r="AU832" s="12" t="s">
        <v>110</v>
      </c>
      <c r="AV832" s="12" t="s">
        <v>110</v>
      </c>
      <c r="AW832" s="54" t="s">
        <v>108</v>
      </c>
      <c r="AX832" s="50" t="s">
        <v>155</v>
      </c>
      <c r="AY832" s="50" t="s">
        <v>110</v>
      </c>
      <c r="AZ832" s="54" t="s">
        <v>108</v>
      </c>
      <c r="BA832" s="12" t="s">
        <v>108</v>
      </c>
      <c r="BB832" s="12" t="s">
        <v>108</v>
      </c>
      <c r="BC832" s="12" t="str">
        <f t="shared" si="375"/>
        <v>M3A</v>
      </c>
      <c r="BD832" s="54" t="s">
        <v>108</v>
      </c>
      <c r="BE832" s="12" t="str">
        <f t="shared" si="376"/>
        <v>53 kw-15 krpm</v>
      </c>
      <c r="BF832" s="12" t="str">
        <f t="shared" si="377"/>
        <v>ISO40</v>
      </c>
      <c r="BG832" s="112" t="str">
        <f t="shared" si="378"/>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2661</v>
      </c>
      <c r="CO832" s="121" t="s">
        <v>2762</v>
      </c>
      <c r="CP832" s="64" t="str">
        <f>TabelladatiSinottico[[#This Row],[Serial_Number]]</f>
        <v>VSE1468.106</v>
      </c>
      <c r="CQ832" s="50" t="str">
        <f>TabelladatiSinottico[[#This Row],[Customer]]</f>
        <v>B.F.E. S.r.l. BONNEY FORGE</v>
      </c>
      <c r="CR832" s="54">
        <f t="shared" si="312"/>
        <v>831</v>
      </c>
      <c r="CS832" s="64" t="s">
        <v>108</v>
      </c>
    </row>
    <row r="833" spans="1:97" ht="14.25" customHeight="1" x14ac:dyDescent="0.25">
      <c r="A833" s="124" t="s">
        <v>2768</v>
      </c>
      <c r="B833" s="137">
        <v>1</v>
      </c>
      <c r="C833" s="113" t="s">
        <v>659</v>
      </c>
      <c r="D833" s="136" t="s">
        <v>2769</v>
      </c>
      <c r="E833" s="112" t="s">
        <v>108</v>
      </c>
      <c r="F833" s="112" t="s">
        <v>653</v>
      </c>
      <c r="G833" s="112" t="s">
        <v>108</v>
      </c>
      <c r="H833" s="112" t="s">
        <v>108</v>
      </c>
      <c r="I833" s="112" t="s">
        <v>108</v>
      </c>
      <c r="J833" s="112" t="s">
        <v>108</v>
      </c>
      <c r="K833" s="134" t="s">
        <v>2424</v>
      </c>
      <c r="L833" s="112" t="s">
        <v>108</v>
      </c>
      <c r="M833" s="134" t="s">
        <v>2424</v>
      </c>
      <c r="N833" s="12" t="s">
        <v>107</v>
      </c>
      <c r="O833" s="12" t="s">
        <v>108</v>
      </c>
      <c r="P833" s="128" t="s">
        <v>2425</v>
      </c>
      <c r="Q833" s="135">
        <v>600</v>
      </c>
      <c r="R833" s="135">
        <v>400</v>
      </c>
      <c r="S833" s="135">
        <v>400</v>
      </c>
      <c r="T833" s="119" t="s">
        <v>108</v>
      </c>
      <c r="U833" s="112" t="s">
        <v>108</v>
      </c>
      <c r="V833" s="118" t="s">
        <v>108</v>
      </c>
      <c r="W833" s="112" t="s">
        <v>108</v>
      </c>
      <c r="X833" s="112" t="s">
        <v>110</v>
      </c>
      <c r="Y833" s="112" t="s">
        <v>110</v>
      </c>
      <c r="Z833" s="112" t="s">
        <v>110</v>
      </c>
      <c r="AA833" s="112" t="s">
        <v>110</v>
      </c>
      <c r="AB833" s="114" t="s">
        <v>110</v>
      </c>
      <c r="AC833" s="113" t="s">
        <v>108</v>
      </c>
      <c r="AD833" s="47" t="s">
        <v>108</v>
      </c>
      <c r="AE833" s="12" t="s">
        <v>108</v>
      </c>
      <c r="AF833" s="102" t="s">
        <v>108</v>
      </c>
      <c r="AG833" s="102" t="s">
        <v>108</v>
      </c>
      <c r="AH833" s="102" t="s">
        <v>108</v>
      </c>
      <c r="AI833" s="102" t="s">
        <v>108</v>
      </c>
      <c r="AJ833" s="102" t="s">
        <v>108</v>
      </c>
      <c r="AK833" s="93" t="s">
        <v>108</v>
      </c>
      <c r="AL833" s="12" t="s">
        <v>108</v>
      </c>
      <c r="AM833" s="12" t="s">
        <v>175</v>
      </c>
      <c r="AN833" s="91" t="s">
        <v>2425</v>
      </c>
      <c r="AO833" s="15" t="s">
        <v>175</v>
      </c>
      <c r="AQ833" s="54" t="s">
        <v>108</v>
      </c>
      <c r="AR833" s="50" t="str">
        <f t="shared" ref="AR833:AR1046" si="379">A833&amp;"."&amp;B833</f>
        <v>HS644.1</v>
      </c>
      <c r="AS833" s="50" t="str">
        <f t="shared" ref="AS833:AS1046" si="380">A833&amp;"_"&amp;C833</f>
        <v>HS644_3A</v>
      </c>
      <c r="AT833" s="12" t="s">
        <v>110</v>
      </c>
      <c r="AU833" s="12" t="s">
        <v>110</v>
      </c>
      <c r="AV833" s="12" t="s">
        <v>110</v>
      </c>
      <c r="AW833" s="54" t="s">
        <v>108</v>
      </c>
      <c r="AX833" s="50" t="s">
        <v>155</v>
      </c>
      <c r="AY833" s="50" t="s">
        <v>110</v>
      </c>
      <c r="AZ833" s="54" t="s">
        <v>108</v>
      </c>
      <c r="BA833" s="12" t="s">
        <v>108</v>
      </c>
      <c r="BB833" s="12" t="s">
        <v>108</v>
      </c>
      <c r="BC833" s="12" t="str">
        <f t="shared" ref="BC833:BC1046" si="381">F833</f>
        <v>M3A</v>
      </c>
      <c r="BD833" s="54" t="s">
        <v>108</v>
      </c>
      <c r="BE833" s="12" t="str">
        <f t="shared" ref="BE833:BE1046" si="382">G833</f>
        <v>-</v>
      </c>
      <c r="BF833" s="12" t="str">
        <f t="shared" ref="BF833:BF1046" si="383">I833</f>
        <v>-</v>
      </c>
      <c r="BG833" s="112" t="str">
        <f t="shared" ref="BG833:BG1046" si="384">F833&amp;"_"&amp;A833</f>
        <v>M3A_HS644</v>
      </c>
      <c r="BH833" s="54" t="s">
        <v>108</v>
      </c>
      <c r="BI833" s="12" t="s">
        <v>108</v>
      </c>
      <c r="BJ833" s="54" t="s">
        <v>108</v>
      </c>
      <c r="BK833" s="12" t="s">
        <v>108</v>
      </c>
      <c r="BL833" s="12" t="s">
        <v>108</v>
      </c>
      <c r="BM833" s="12" t="s">
        <v>108</v>
      </c>
      <c r="BN833" s="54" t="s">
        <v>108</v>
      </c>
      <c r="BO833" s="12" t="s">
        <v>108</v>
      </c>
      <c r="BP833" s="54" t="s">
        <v>108</v>
      </c>
      <c r="BQ833" s="12" t="s">
        <v>108</v>
      </c>
      <c r="BR833" s="12" t="s">
        <v>108</v>
      </c>
      <c r="BS833" s="12" t="s">
        <v>108</v>
      </c>
      <c r="BT833" s="54" t="s">
        <v>108</v>
      </c>
      <c r="BU833" s="12" t="s">
        <v>108</v>
      </c>
      <c r="BV833" s="54" t="s">
        <v>108</v>
      </c>
      <c r="BW833" s="12" t="s">
        <v>108</v>
      </c>
      <c r="BX833" s="12" t="s">
        <v>108</v>
      </c>
      <c r="BY833" s="12" t="s">
        <v>108</v>
      </c>
      <c r="BZ833" s="54" t="s">
        <v>108</v>
      </c>
      <c r="CA833" s="12" t="s">
        <v>108</v>
      </c>
      <c r="CB833" s="54" t="s">
        <v>108</v>
      </c>
      <c r="CC833" s="12" t="s">
        <v>108</v>
      </c>
      <c r="CD833" s="12" t="s">
        <v>108</v>
      </c>
      <c r="CE833" s="12" t="s">
        <v>108</v>
      </c>
      <c r="CF833" s="54" t="s">
        <v>108</v>
      </c>
      <c r="CG833" s="54" t="s">
        <v>108</v>
      </c>
      <c r="CH833" s="54" t="s">
        <v>108</v>
      </c>
      <c r="CI833" s="54" t="s">
        <v>108</v>
      </c>
      <c r="CJ833" s="54" t="s">
        <v>108</v>
      </c>
      <c r="CK833" s="54" t="s">
        <v>108</v>
      </c>
      <c r="CL833" s="54" t="s">
        <v>108</v>
      </c>
      <c r="CM833" s="54" t="s">
        <v>108</v>
      </c>
      <c r="CN833" s="64" t="s">
        <v>120</v>
      </c>
      <c r="CO833" s="121" t="s">
        <v>2770</v>
      </c>
      <c r="CP833" s="64" t="str">
        <f>TabelladatiSinottico[[#This Row],[Serial_Number]]</f>
        <v>HS644.1</v>
      </c>
      <c r="CQ833" s="50" t="str">
        <f>TabelladatiSinottico[[#This Row],[Customer]]</f>
        <v>NUOVA RADICCHI S.r.l.</v>
      </c>
      <c r="CR833" s="54">
        <f t="shared" si="312"/>
        <v>832</v>
      </c>
      <c r="CS833" s="64" t="s">
        <v>108</v>
      </c>
    </row>
    <row r="834" spans="1:97" ht="14.25" customHeight="1" x14ac:dyDescent="0.25">
      <c r="A834" s="124" t="s">
        <v>2768</v>
      </c>
      <c r="B834" s="137">
        <v>2</v>
      </c>
      <c r="C834" s="137" t="s">
        <v>108</v>
      </c>
      <c r="D834" s="136" t="s">
        <v>2771</v>
      </c>
      <c r="E834" s="112" t="s">
        <v>108</v>
      </c>
      <c r="F834" s="112" t="s">
        <v>653</v>
      </c>
      <c r="G834" s="112" t="s">
        <v>108</v>
      </c>
      <c r="H834" s="112" t="s">
        <v>108</v>
      </c>
      <c r="I834" s="112" t="s">
        <v>108</v>
      </c>
      <c r="J834" s="112" t="s">
        <v>108</v>
      </c>
      <c r="K834" s="134" t="s">
        <v>2424</v>
      </c>
      <c r="L834" s="112" t="s">
        <v>108</v>
      </c>
      <c r="M834" s="134" t="s">
        <v>2424</v>
      </c>
      <c r="N834" s="12" t="s">
        <v>107</v>
      </c>
      <c r="O834" s="12" t="s">
        <v>108</v>
      </c>
      <c r="P834" s="128" t="s">
        <v>2425</v>
      </c>
      <c r="Q834" s="135">
        <v>600</v>
      </c>
      <c r="R834" s="135">
        <v>400</v>
      </c>
      <c r="S834" s="135">
        <v>400</v>
      </c>
      <c r="T834" s="119" t="s">
        <v>108</v>
      </c>
      <c r="U834" s="112" t="s">
        <v>108</v>
      </c>
      <c r="V834" s="118" t="s">
        <v>108</v>
      </c>
      <c r="W834" s="112" t="s">
        <v>108</v>
      </c>
      <c r="X834" s="112" t="s">
        <v>110</v>
      </c>
      <c r="Y834" s="112" t="s">
        <v>110</v>
      </c>
      <c r="Z834" s="112" t="s">
        <v>110</v>
      </c>
      <c r="AA834" s="112" t="s">
        <v>110</v>
      </c>
      <c r="AB834" s="114" t="s">
        <v>110</v>
      </c>
      <c r="AC834" s="113" t="s">
        <v>108</v>
      </c>
      <c r="AD834" s="47" t="s">
        <v>108</v>
      </c>
      <c r="AE834" s="12" t="s">
        <v>108</v>
      </c>
      <c r="AF834" s="102" t="s">
        <v>108</v>
      </c>
      <c r="AG834" s="102" t="s">
        <v>108</v>
      </c>
      <c r="AH834" s="102" t="s">
        <v>108</v>
      </c>
      <c r="AI834" s="102" t="s">
        <v>108</v>
      </c>
      <c r="AJ834" s="102" t="s">
        <v>108</v>
      </c>
      <c r="AK834" s="93" t="s">
        <v>108</v>
      </c>
      <c r="AL834" s="12" t="s">
        <v>108</v>
      </c>
      <c r="AM834" s="12" t="s">
        <v>175</v>
      </c>
      <c r="AN834" s="91" t="s">
        <v>2425</v>
      </c>
      <c r="AO834" s="15" t="s">
        <v>175</v>
      </c>
      <c r="AQ834" s="54" t="s">
        <v>108</v>
      </c>
      <c r="AR834" s="50" t="str">
        <f t="shared" si="379"/>
        <v>HS644.2</v>
      </c>
      <c r="AS834" s="50" t="str">
        <f t="shared" si="380"/>
        <v>HS644_-</v>
      </c>
      <c r="AT834" s="12" t="s">
        <v>110</v>
      </c>
      <c r="AU834" s="12" t="s">
        <v>110</v>
      </c>
      <c r="AV834" s="12" t="s">
        <v>110</v>
      </c>
      <c r="AW834" s="54" t="s">
        <v>108</v>
      </c>
      <c r="AX834" s="50" t="s">
        <v>155</v>
      </c>
      <c r="AY834" s="50" t="s">
        <v>110</v>
      </c>
      <c r="AZ834" s="54" t="s">
        <v>108</v>
      </c>
      <c r="BA834" s="12" t="s">
        <v>108</v>
      </c>
      <c r="BB834" s="12" t="s">
        <v>108</v>
      </c>
      <c r="BC834" s="12" t="str">
        <f t="shared" si="381"/>
        <v>M3A</v>
      </c>
      <c r="BD834" s="54" t="s">
        <v>108</v>
      </c>
      <c r="BE834" s="12" t="str">
        <f t="shared" si="382"/>
        <v>-</v>
      </c>
      <c r="BF834" s="12" t="str">
        <f t="shared" si="383"/>
        <v>-</v>
      </c>
      <c r="BG834" s="112" t="str">
        <f t="shared" si="384"/>
        <v>M3A_HS644</v>
      </c>
      <c r="BH834" s="54" t="s">
        <v>108</v>
      </c>
      <c r="BI834" s="12" t="s">
        <v>108</v>
      </c>
      <c r="BJ834" s="54" t="s">
        <v>108</v>
      </c>
      <c r="BK834" s="12" t="s">
        <v>108</v>
      </c>
      <c r="BL834" s="12" t="s">
        <v>108</v>
      </c>
      <c r="BM834" s="12" t="s">
        <v>108</v>
      </c>
      <c r="BN834" s="54" t="s">
        <v>108</v>
      </c>
      <c r="BO834" s="12" t="s">
        <v>108</v>
      </c>
      <c r="BP834" s="54" t="s">
        <v>108</v>
      </c>
      <c r="BQ834" s="12" t="s">
        <v>108</v>
      </c>
      <c r="BR834" s="12" t="s">
        <v>108</v>
      </c>
      <c r="BS834" s="12" t="s">
        <v>108</v>
      </c>
      <c r="BT834" s="54" t="s">
        <v>108</v>
      </c>
      <c r="BU834" s="12" t="s">
        <v>108</v>
      </c>
      <c r="BV834" s="54" t="s">
        <v>108</v>
      </c>
      <c r="BW834" s="12" t="s">
        <v>108</v>
      </c>
      <c r="BX834" s="12" t="s">
        <v>108</v>
      </c>
      <c r="BY834" s="12" t="s">
        <v>108</v>
      </c>
      <c r="BZ834" s="54" t="s">
        <v>108</v>
      </c>
      <c r="CA834" s="12" t="s">
        <v>108</v>
      </c>
      <c r="CB834" s="54" t="s">
        <v>108</v>
      </c>
      <c r="CC834" s="12" t="s">
        <v>108</v>
      </c>
      <c r="CD834" s="12" t="s">
        <v>108</v>
      </c>
      <c r="CE834" s="12" t="s">
        <v>108</v>
      </c>
      <c r="CF834" s="54" t="s">
        <v>108</v>
      </c>
      <c r="CG834" s="54" t="s">
        <v>108</v>
      </c>
      <c r="CH834" s="54" t="s">
        <v>108</v>
      </c>
      <c r="CI834" s="54" t="s">
        <v>108</v>
      </c>
      <c r="CJ834" s="54" t="s">
        <v>108</v>
      </c>
      <c r="CK834" s="54" t="s">
        <v>108</v>
      </c>
      <c r="CL834" s="54" t="s">
        <v>108</v>
      </c>
      <c r="CM834" s="54" t="s">
        <v>108</v>
      </c>
      <c r="CN834" s="64" t="s">
        <v>120</v>
      </c>
      <c r="CO834" s="121" t="s">
        <v>2770</v>
      </c>
      <c r="CP834" s="64" t="str">
        <f>TabelladatiSinottico[[#This Row],[Serial_Number]]</f>
        <v>HS644.2</v>
      </c>
      <c r="CQ834" s="50" t="str">
        <f>TabelladatiSinottico[[#This Row],[Customer]]</f>
        <v>Customer!</v>
      </c>
      <c r="CR834" s="54">
        <f t="shared" si="312"/>
        <v>833</v>
      </c>
      <c r="CS834" s="64" t="s">
        <v>108</v>
      </c>
    </row>
    <row r="835" spans="1:97" ht="14.25" customHeight="1" x14ac:dyDescent="0.25">
      <c r="A835" s="124" t="s">
        <v>2768</v>
      </c>
      <c r="B835" s="137">
        <v>3</v>
      </c>
      <c r="C835" s="137" t="s">
        <v>108</v>
      </c>
      <c r="D835" s="136" t="s">
        <v>2771</v>
      </c>
      <c r="E835" s="112" t="s">
        <v>108</v>
      </c>
      <c r="F835" s="112" t="s">
        <v>653</v>
      </c>
      <c r="G835" s="112" t="s">
        <v>108</v>
      </c>
      <c r="H835" s="112" t="s">
        <v>108</v>
      </c>
      <c r="I835" s="112" t="s">
        <v>108</v>
      </c>
      <c r="J835" s="112" t="s">
        <v>108</v>
      </c>
      <c r="K835" s="134" t="s">
        <v>2424</v>
      </c>
      <c r="L835" s="112" t="s">
        <v>108</v>
      </c>
      <c r="M835" s="134" t="s">
        <v>2424</v>
      </c>
      <c r="N835" s="12" t="s">
        <v>107</v>
      </c>
      <c r="O835" s="12" t="s">
        <v>108</v>
      </c>
      <c r="P835" s="128" t="s">
        <v>2425</v>
      </c>
      <c r="Q835" s="135">
        <v>600</v>
      </c>
      <c r="R835" s="135">
        <v>400</v>
      </c>
      <c r="S835" s="135">
        <v>400</v>
      </c>
      <c r="T835" s="119" t="s">
        <v>108</v>
      </c>
      <c r="U835" s="112" t="s">
        <v>108</v>
      </c>
      <c r="V835" s="118" t="s">
        <v>108</v>
      </c>
      <c r="W835" s="112" t="s">
        <v>108</v>
      </c>
      <c r="X835" s="112" t="s">
        <v>110</v>
      </c>
      <c r="Y835" s="112" t="s">
        <v>110</v>
      </c>
      <c r="Z835" s="112" t="s">
        <v>110</v>
      </c>
      <c r="AA835" s="112" t="s">
        <v>110</v>
      </c>
      <c r="AB835" s="114" t="s">
        <v>110</v>
      </c>
      <c r="AC835" s="113" t="s">
        <v>108</v>
      </c>
      <c r="AD835" s="47" t="s">
        <v>108</v>
      </c>
      <c r="AE835" s="12" t="s">
        <v>108</v>
      </c>
      <c r="AF835" s="102" t="s">
        <v>108</v>
      </c>
      <c r="AG835" s="102" t="s">
        <v>108</v>
      </c>
      <c r="AH835" s="102" t="s">
        <v>108</v>
      </c>
      <c r="AI835" s="102" t="s">
        <v>108</v>
      </c>
      <c r="AJ835" s="102" t="s">
        <v>108</v>
      </c>
      <c r="AK835" s="93" t="s">
        <v>108</v>
      </c>
      <c r="AL835" s="12" t="s">
        <v>108</v>
      </c>
      <c r="AM835" s="12" t="s">
        <v>175</v>
      </c>
      <c r="AN835" s="91" t="s">
        <v>2425</v>
      </c>
      <c r="AO835" s="15" t="s">
        <v>175</v>
      </c>
      <c r="AQ835" s="54" t="s">
        <v>108</v>
      </c>
      <c r="AR835" s="50" t="str">
        <f t="shared" ref="AR835:AR844" si="385">A835&amp;"."&amp;B835</f>
        <v>HS644.3</v>
      </c>
      <c r="AS835" s="50" t="str">
        <f t="shared" ref="AS835:AS844" si="386">A835&amp;"_"&amp;C835</f>
        <v>HS644_-</v>
      </c>
      <c r="AT835" s="12" t="s">
        <v>110</v>
      </c>
      <c r="AU835" s="12" t="s">
        <v>110</v>
      </c>
      <c r="AV835" s="12" t="s">
        <v>110</v>
      </c>
      <c r="AW835" s="54" t="s">
        <v>108</v>
      </c>
      <c r="AX835" s="50" t="s">
        <v>155</v>
      </c>
      <c r="AY835" s="50" t="s">
        <v>110</v>
      </c>
      <c r="AZ835" s="54" t="s">
        <v>108</v>
      </c>
      <c r="BA835" s="12" t="s">
        <v>108</v>
      </c>
      <c r="BB835" s="12" t="s">
        <v>108</v>
      </c>
      <c r="BC835" s="12" t="str">
        <f t="shared" ref="BC835:BC844" si="387">F835</f>
        <v>M3A</v>
      </c>
      <c r="BD835" s="54" t="s">
        <v>108</v>
      </c>
      <c r="BE835" s="12" t="str">
        <f t="shared" ref="BE835:BE844" si="388">G835</f>
        <v>-</v>
      </c>
      <c r="BF835" s="12" t="str">
        <f t="shared" ref="BF835:BF844" si="389">I835</f>
        <v>-</v>
      </c>
      <c r="BG835" s="112" t="str">
        <f t="shared" ref="BG835:BG844" si="390">F835&amp;"_"&amp;A835</f>
        <v>M3A_HS644</v>
      </c>
      <c r="BH835" s="54" t="s">
        <v>108</v>
      </c>
      <c r="BI835" s="12" t="s">
        <v>108</v>
      </c>
      <c r="BJ835" s="54" t="s">
        <v>108</v>
      </c>
      <c r="BK835" s="12" t="s">
        <v>108</v>
      </c>
      <c r="BL835" s="12" t="s">
        <v>108</v>
      </c>
      <c r="BM835" s="12" t="s">
        <v>108</v>
      </c>
      <c r="BN835" s="54" t="s">
        <v>108</v>
      </c>
      <c r="BO835" s="12" t="s">
        <v>108</v>
      </c>
      <c r="BP835" s="54" t="s">
        <v>108</v>
      </c>
      <c r="BQ835" s="12" t="s">
        <v>108</v>
      </c>
      <c r="BR835" s="12" t="s">
        <v>108</v>
      </c>
      <c r="BS835" s="12" t="s">
        <v>108</v>
      </c>
      <c r="BT835" s="54" t="s">
        <v>108</v>
      </c>
      <c r="BU835" s="12" t="s">
        <v>108</v>
      </c>
      <c r="BV835" s="54" t="s">
        <v>108</v>
      </c>
      <c r="BW835" s="12" t="s">
        <v>108</v>
      </c>
      <c r="BX835" s="12" t="s">
        <v>108</v>
      </c>
      <c r="BY835" s="12" t="s">
        <v>108</v>
      </c>
      <c r="BZ835" s="54" t="s">
        <v>108</v>
      </c>
      <c r="CA835" s="12" t="s">
        <v>108</v>
      </c>
      <c r="CB835" s="54" t="s">
        <v>108</v>
      </c>
      <c r="CC835" s="12" t="s">
        <v>108</v>
      </c>
      <c r="CD835" s="12" t="s">
        <v>108</v>
      </c>
      <c r="CE835" s="12" t="s">
        <v>108</v>
      </c>
      <c r="CF835" s="54" t="s">
        <v>108</v>
      </c>
      <c r="CG835" s="54" t="s">
        <v>108</v>
      </c>
      <c r="CH835" s="54" t="s">
        <v>108</v>
      </c>
      <c r="CI835" s="54" t="s">
        <v>108</v>
      </c>
      <c r="CJ835" s="54" t="s">
        <v>108</v>
      </c>
      <c r="CK835" s="54" t="s">
        <v>108</v>
      </c>
      <c r="CL835" s="54" t="s">
        <v>108</v>
      </c>
      <c r="CM835" s="54" t="s">
        <v>108</v>
      </c>
      <c r="CN835" s="64" t="s">
        <v>120</v>
      </c>
      <c r="CO835" s="121" t="s">
        <v>2770</v>
      </c>
      <c r="CP835" s="64" t="str">
        <f>TabelladatiSinottico[[#This Row],[Serial_Number]]</f>
        <v>HS644.3</v>
      </c>
      <c r="CQ835" s="50" t="str">
        <f>TabelladatiSinottico[[#This Row],[Customer]]</f>
        <v>Customer!</v>
      </c>
      <c r="CR835" s="54">
        <f t="shared" ref="CR835:CR898" si="391">CR834+1</f>
        <v>834</v>
      </c>
      <c r="CS835" s="64" t="s">
        <v>108</v>
      </c>
    </row>
    <row r="836" spans="1:97" ht="14.25" customHeight="1" x14ac:dyDescent="0.25">
      <c r="A836" s="124" t="s">
        <v>2768</v>
      </c>
      <c r="B836" s="137">
        <v>4</v>
      </c>
      <c r="C836" s="137" t="s">
        <v>108</v>
      </c>
      <c r="D836" s="136" t="s">
        <v>2771</v>
      </c>
      <c r="E836" s="112" t="s">
        <v>108</v>
      </c>
      <c r="F836" s="112" t="s">
        <v>653</v>
      </c>
      <c r="G836" s="112" t="s">
        <v>108</v>
      </c>
      <c r="H836" s="112" t="s">
        <v>108</v>
      </c>
      <c r="I836" s="112" t="s">
        <v>108</v>
      </c>
      <c r="J836" s="112" t="s">
        <v>108</v>
      </c>
      <c r="K836" s="134" t="s">
        <v>2424</v>
      </c>
      <c r="L836" s="112" t="s">
        <v>108</v>
      </c>
      <c r="M836" s="134" t="s">
        <v>2424</v>
      </c>
      <c r="N836" s="12" t="s">
        <v>107</v>
      </c>
      <c r="O836" s="12" t="s">
        <v>108</v>
      </c>
      <c r="P836" s="128" t="s">
        <v>2425</v>
      </c>
      <c r="Q836" s="135">
        <v>600</v>
      </c>
      <c r="R836" s="135">
        <v>400</v>
      </c>
      <c r="S836" s="135">
        <v>400</v>
      </c>
      <c r="T836" s="119" t="s">
        <v>108</v>
      </c>
      <c r="U836" s="112" t="s">
        <v>108</v>
      </c>
      <c r="V836" s="118" t="s">
        <v>108</v>
      </c>
      <c r="W836" s="112" t="s">
        <v>108</v>
      </c>
      <c r="X836" s="112" t="s">
        <v>110</v>
      </c>
      <c r="Y836" s="112" t="s">
        <v>110</v>
      </c>
      <c r="Z836" s="112" t="s">
        <v>110</v>
      </c>
      <c r="AA836" s="112" t="s">
        <v>110</v>
      </c>
      <c r="AB836" s="114" t="s">
        <v>110</v>
      </c>
      <c r="AC836" s="113" t="s">
        <v>108</v>
      </c>
      <c r="AD836" s="47" t="s">
        <v>108</v>
      </c>
      <c r="AE836" s="12" t="s">
        <v>108</v>
      </c>
      <c r="AF836" s="102" t="s">
        <v>108</v>
      </c>
      <c r="AG836" s="102" t="s">
        <v>108</v>
      </c>
      <c r="AH836" s="102" t="s">
        <v>108</v>
      </c>
      <c r="AI836" s="102" t="s">
        <v>108</v>
      </c>
      <c r="AJ836" s="102" t="s">
        <v>108</v>
      </c>
      <c r="AK836" s="93" t="s">
        <v>108</v>
      </c>
      <c r="AL836" s="12" t="s">
        <v>108</v>
      </c>
      <c r="AM836" s="12" t="s">
        <v>175</v>
      </c>
      <c r="AN836" s="91" t="s">
        <v>2425</v>
      </c>
      <c r="AO836" s="15" t="s">
        <v>175</v>
      </c>
      <c r="AQ836" s="54" t="s">
        <v>108</v>
      </c>
      <c r="AR836" s="50" t="str">
        <f t="shared" si="385"/>
        <v>HS644.4</v>
      </c>
      <c r="AS836" s="50" t="str">
        <f t="shared" si="386"/>
        <v>HS644_-</v>
      </c>
      <c r="AT836" s="12" t="s">
        <v>110</v>
      </c>
      <c r="AU836" s="12" t="s">
        <v>110</v>
      </c>
      <c r="AV836" s="12" t="s">
        <v>110</v>
      </c>
      <c r="AW836" s="54" t="s">
        <v>108</v>
      </c>
      <c r="AX836" s="50" t="s">
        <v>155</v>
      </c>
      <c r="AY836" s="50" t="s">
        <v>110</v>
      </c>
      <c r="AZ836" s="54" t="s">
        <v>108</v>
      </c>
      <c r="BA836" s="12" t="s">
        <v>108</v>
      </c>
      <c r="BB836" s="12" t="s">
        <v>108</v>
      </c>
      <c r="BC836" s="12" t="str">
        <f t="shared" si="387"/>
        <v>M3A</v>
      </c>
      <c r="BD836" s="54" t="s">
        <v>108</v>
      </c>
      <c r="BE836" s="12" t="str">
        <f t="shared" si="388"/>
        <v>-</v>
      </c>
      <c r="BF836" s="12" t="str">
        <f t="shared" si="389"/>
        <v>-</v>
      </c>
      <c r="BG836" s="112" t="str">
        <f t="shared" si="390"/>
        <v>M3A_HS644</v>
      </c>
      <c r="BH836" s="54" t="s">
        <v>108</v>
      </c>
      <c r="BI836" s="12" t="s">
        <v>108</v>
      </c>
      <c r="BJ836" s="54" t="s">
        <v>108</v>
      </c>
      <c r="BK836" s="12" t="s">
        <v>108</v>
      </c>
      <c r="BL836" s="12" t="s">
        <v>108</v>
      </c>
      <c r="BM836" s="12" t="s">
        <v>108</v>
      </c>
      <c r="BN836" s="54" t="s">
        <v>108</v>
      </c>
      <c r="BO836" s="12" t="s">
        <v>108</v>
      </c>
      <c r="BP836" s="54" t="s">
        <v>108</v>
      </c>
      <c r="BQ836" s="12" t="s">
        <v>108</v>
      </c>
      <c r="BR836" s="12" t="s">
        <v>108</v>
      </c>
      <c r="BS836" s="12" t="s">
        <v>108</v>
      </c>
      <c r="BT836" s="54" t="s">
        <v>108</v>
      </c>
      <c r="BU836" s="12" t="s">
        <v>108</v>
      </c>
      <c r="BV836" s="54" t="s">
        <v>108</v>
      </c>
      <c r="BW836" s="12" t="s">
        <v>108</v>
      </c>
      <c r="BX836" s="12" t="s">
        <v>108</v>
      </c>
      <c r="BY836" s="12" t="s">
        <v>108</v>
      </c>
      <c r="BZ836" s="54" t="s">
        <v>108</v>
      </c>
      <c r="CA836" s="12" t="s">
        <v>108</v>
      </c>
      <c r="CB836" s="54" t="s">
        <v>108</v>
      </c>
      <c r="CC836" s="12" t="s">
        <v>108</v>
      </c>
      <c r="CD836" s="12" t="s">
        <v>108</v>
      </c>
      <c r="CE836" s="12" t="s">
        <v>108</v>
      </c>
      <c r="CF836" s="54" t="s">
        <v>108</v>
      </c>
      <c r="CG836" s="54" t="s">
        <v>108</v>
      </c>
      <c r="CH836" s="54" t="s">
        <v>108</v>
      </c>
      <c r="CI836" s="54" t="s">
        <v>108</v>
      </c>
      <c r="CJ836" s="54" t="s">
        <v>108</v>
      </c>
      <c r="CK836" s="54" t="s">
        <v>108</v>
      </c>
      <c r="CL836" s="54" t="s">
        <v>108</v>
      </c>
      <c r="CM836" s="54" t="s">
        <v>108</v>
      </c>
      <c r="CN836" s="64" t="s">
        <v>120</v>
      </c>
      <c r="CO836" s="121" t="s">
        <v>2770</v>
      </c>
      <c r="CP836" s="64" t="str">
        <f>TabelladatiSinottico[[#This Row],[Serial_Number]]</f>
        <v>HS644.4</v>
      </c>
      <c r="CQ836" s="50" t="str">
        <f>TabelladatiSinottico[[#This Row],[Customer]]</f>
        <v>Customer!</v>
      </c>
      <c r="CR836" s="54">
        <f t="shared" si="391"/>
        <v>835</v>
      </c>
      <c r="CS836" s="64" t="s">
        <v>108</v>
      </c>
    </row>
    <row r="837" spans="1:97" ht="14.25" customHeight="1" x14ac:dyDescent="0.25">
      <c r="A837" s="124" t="s">
        <v>2768</v>
      </c>
      <c r="B837" s="137">
        <v>5</v>
      </c>
      <c r="C837" s="137" t="s">
        <v>108</v>
      </c>
      <c r="D837" s="136" t="s">
        <v>2771</v>
      </c>
      <c r="E837" s="112" t="s">
        <v>108</v>
      </c>
      <c r="F837" s="112" t="s">
        <v>653</v>
      </c>
      <c r="G837" s="112" t="s">
        <v>108</v>
      </c>
      <c r="H837" s="112" t="s">
        <v>108</v>
      </c>
      <c r="I837" s="112" t="s">
        <v>108</v>
      </c>
      <c r="J837" s="112" t="s">
        <v>108</v>
      </c>
      <c r="K837" s="134" t="s">
        <v>2424</v>
      </c>
      <c r="L837" s="112" t="s">
        <v>108</v>
      </c>
      <c r="M837" s="134" t="s">
        <v>2424</v>
      </c>
      <c r="N837" s="12" t="s">
        <v>107</v>
      </c>
      <c r="O837" s="12" t="s">
        <v>108</v>
      </c>
      <c r="P837" s="128" t="s">
        <v>2425</v>
      </c>
      <c r="Q837" s="135">
        <v>600</v>
      </c>
      <c r="R837" s="135">
        <v>400</v>
      </c>
      <c r="S837" s="135">
        <v>400</v>
      </c>
      <c r="T837" s="119" t="s">
        <v>108</v>
      </c>
      <c r="U837" s="112" t="s">
        <v>108</v>
      </c>
      <c r="V837" s="118" t="s">
        <v>108</v>
      </c>
      <c r="W837" s="112" t="s">
        <v>108</v>
      </c>
      <c r="X837" s="112" t="s">
        <v>110</v>
      </c>
      <c r="Y837" s="112" t="s">
        <v>110</v>
      </c>
      <c r="Z837" s="112" t="s">
        <v>110</v>
      </c>
      <c r="AA837" s="112" t="s">
        <v>110</v>
      </c>
      <c r="AB837" s="114" t="s">
        <v>110</v>
      </c>
      <c r="AC837" s="113" t="s">
        <v>108</v>
      </c>
      <c r="AD837" s="47" t="s">
        <v>108</v>
      </c>
      <c r="AE837" s="12" t="s">
        <v>108</v>
      </c>
      <c r="AF837" s="102" t="s">
        <v>108</v>
      </c>
      <c r="AG837" s="102" t="s">
        <v>108</v>
      </c>
      <c r="AH837" s="102" t="s">
        <v>108</v>
      </c>
      <c r="AI837" s="102" t="s">
        <v>108</v>
      </c>
      <c r="AJ837" s="102" t="s">
        <v>108</v>
      </c>
      <c r="AK837" s="93" t="s">
        <v>108</v>
      </c>
      <c r="AL837" s="12" t="s">
        <v>108</v>
      </c>
      <c r="AM837" s="12" t="s">
        <v>175</v>
      </c>
      <c r="AN837" s="91" t="s">
        <v>2425</v>
      </c>
      <c r="AO837" s="15" t="s">
        <v>175</v>
      </c>
      <c r="AQ837" s="54" t="s">
        <v>108</v>
      </c>
      <c r="AR837" s="50" t="str">
        <f t="shared" si="385"/>
        <v>HS644.5</v>
      </c>
      <c r="AS837" s="50" t="str">
        <f t="shared" si="386"/>
        <v>HS644_-</v>
      </c>
      <c r="AT837" s="12" t="s">
        <v>110</v>
      </c>
      <c r="AU837" s="12" t="s">
        <v>110</v>
      </c>
      <c r="AV837" s="12" t="s">
        <v>110</v>
      </c>
      <c r="AW837" s="54" t="s">
        <v>108</v>
      </c>
      <c r="AX837" s="50" t="s">
        <v>155</v>
      </c>
      <c r="AY837" s="50" t="s">
        <v>110</v>
      </c>
      <c r="AZ837" s="54" t="s">
        <v>108</v>
      </c>
      <c r="BA837" s="12" t="s">
        <v>108</v>
      </c>
      <c r="BB837" s="12" t="s">
        <v>108</v>
      </c>
      <c r="BC837" s="12" t="str">
        <f t="shared" si="387"/>
        <v>M3A</v>
      </c>
      <c r="BD837" s="54" t="s">
        <v>108</v>
      </c>
      <c r="BE837" s="12" t="str">
        <f t="shared" si="388"/>
        <v>-</v>
      </c>
      <c r="BF837" s="12" t="str">
        <f t="shared" si="389"/>
        <v>-</v>
      </c>
      <c r="BG837" s="112" t="str">
        <f t="shared" si="390"/>
        <v>M3A_HS644</v>
      </c>
      <c r="BH837" s="54" t="s">
        <v>108</v>
      </c>
      <c r="BI837" s="12" t="s">
        <v>108</v>
      </c>
      <c r="BJ837" s="54" t="s">
        <v>108</v>
      </c>
      <c r="BK837" s="12" t="s">
        <v>108</v>
      </c>
      <c r="BL837" s="12" t="s">
        <v>108</v>
      </c>
      <c r="BM837" s="12" t="s">
        <v>108</v>
      </c>
      <c r="BN837" s="54" t="s">
        <v>108</v>
      </c>
      <c r="BO837" s="12" t="s">
        <v>108</v>
      </c>
      <c r="BP837" s="54" t="s">
        <v>108</v>
      </c>
      <c r="BQ837" s="12" t="s">
        <v>108</v>
      </c>
      <c r="BR837" s="12" t="s">
        <v>108</v>
      </c>
      <c r="BS837" s="12" t="s">
        <v>108</v>
      </c>
      <c r="BT837" s="54" t="s">
        <v>108</v>
      </c>
      <c r="BU837" s="12" t="s">
        <v>108</v>
      </c>
      <c r="BV837" s="54" t="s">
        <v>108</v>
      </c>
      <c r="BW837" s="12" t="s">
        <v>108</v>
      </c>
      <c r="BX837" s="12" t="s">
        <v>108</v>
      </c>
      <c r="BY837" s="12" t="s">
        <v>108</v>
      </c>
      <c r="BZ837" s="54" t="s">
        <v>108</v>
      </c>
      <c r="CA837" s="12" t="s">
        <v>108</v>
      </c>
      <c r="CB837" s="54" t="s">
        <v>108</v>
      </c>
      <c r="CC837" s="12" t="s">
        <v>108</v>
      </c>
      <c r="CD837" s="12" t="s">
        <v>108</v>
      </c>
      <c r="CE837" s="12" t="s">
        <v>108</v>
      </c>
      <c r="CF837" s="54" t="s">
        <v>108</v>
      </c>
      <c r="CG837" s="54" t="s">
        <v>108</v>
      </c>
      <c r="CH837" s="54" t="s">
        <v>108</v>
      </c>
      <c r="CI837" s="54" t="s">
        <v>108</v>
      </c>
      <c r="CJ837" s="54" t="s">
        <v>108</v>
      </c>
      <c r="CK837" s="54" t="s">
        <v>108</v>
      </c>
      <c r="CL837" s="54" t="s">
        <v>108</v>
      </c>
      <c r="CM837" s="54" t="s">
        <v>108</v>
      </c>
      <c r="CN837" s="64" t="s">
        <v>120</v>
      </c>
      <c r="CO837" s="121" t="s">
        <v>2770</v>
      </c>
      <c r="CP837" s="64" t="str">
        <f>TabelladatiSinottico[[#This Row],[Serial_Number]]</f>
        <v>HS644.5</v>
      </c>
      <c r="CQ837" s="50" t="str">
        <f>TabelladatiSinottico[[#This Row],[Customer]]</f>
        <v>Customer!</v>
      </c>
      <c r="CR837" s="54">
        <f t="shared" si="391"/>
        <v>836</v>
      </c>
      <c r="CS837" s="64" t="s">
        <v>108</v>
      </c>
    </row>
    <row r="838" spans="1:97" ht="14.25" customHeight="1" x14ac:dyDescent="0.25">
      <c r="A838" s="124" t="s">
        <v>2768</v>
      </c>
      <c r="B838" s="137">
        <v>6</v>
      </c>
      <c r="C838" s="137" t="s">
        <v>108</v>
      </c>
      <c r="D838" s="136" t="s">
        <v>2771</v>
      </c>
      <c r="E838" s="112" t="s">
        <v>108</v>
      </c>
      <c r="F838" s="112" t="s">
        <v>653</v>
      </c>
      <c r="G838" s="112" t="s">
        <v>108</v>
      </c>
      <c r="H838" s="112" t="s">
        <v>108</v>
      </c>
      <c r="I838" s="112" t="s">
        <v>108</v>
      </c>
      <c r="J838" s="112" t="s">
        <v>108</v>
      </c>
      <c r="K838" s="134" t="s">
        <v>2424</v>
      </c>
      <c r="L838" s="112" t="s">
        <v>108</v>
      </c>
      <c r="M838" s="134" t="s">
        <v>2424</v>
      </c>
      <c r="N838" s="12" t="s">
        <v>107</v>
      </c>
      <c r="O838" s="12" t="s">
        <v>108</v>
      </c>
      <c r="P838" s="128" t="s">
        <v>2425</v>
      </c>
      <c r="Q838" s="135">
        <v>600</v>
      </c>
      <c r="R838" s="135">
        <v>400</v>
      </c>
      <c r="S838" s="135">
        <v>400</v>
      </c>
      <c r="T838" s="119" t="s">
        <v>108</v>
      </c>
      <c r="U838" s="112" t="s">
        <v>108</v>
      </c>
      <c r="V838" s="118" t="s">
        <v>108</v>
      </c>
      <c r="W838" s="112" t="s">
        <v>108</v>
      </c>
      <c r="X838" s="112" t="s">
        <v>110</v>
      </c>
      <c r="Y838" s="112" t="s">
        <v>110</v>
      </c>
      <c r="Z838" s="112" t="s">
        <v>110</v>
      </c>
      <c r="AA838" s="112" t="s">
        <v>110</v>
      </c>
      <c r="AB838" s="114" t="s">
        <v>110</v>
      </c>
      <c r="AC838" s="113" t="s">
        <v>108</v>
      </c>
      <c r="AD838" s="47" t="s">
        <v>108</v>
      </c>
      <c r="AE838" s="12" t="s">
        <v>108</v>
      </c>
      <c r="AF838" s="102" t="s">
        <v>108</v>
      </c>
      <c r="AG838" s="102" t="s">
        <v>108</v>
      </c>
      <c r="AH838" s="102" t="s">
        <v>108</v>
      </c>
      <c r="AI838" s="102" t="s">
        <v>108</v>
      </c>
      <c r="AJ838" s="102" t="s">
        <v>108</v>
      </c>
      <c r="AK838" s="93" t="s">
        <v>108</v>
      </c>
      <c r="AL838" s="12" t="s">
        <v>108</v>
      </c>
      <c r="AM838" s="12" t="s">
        <v>175</v>
      </c>
      <c r="AN838" s="91" t="s">
        <v>2425</v>
      </c>
      <c r="AO838" s="15" t="s">
        <v>175</v>
      </c>
      <c r="AQ838" s="54" t="s">
        <v>108</v>
      </c>
      <c r="AR838" s="50" t="str">
        <f t="shared" si="385"/>
        <v>HS644.6</v>
      </c>
      <c r="AS838" s="50" t="str">
        <f t="shared" si="386"/>
        <v>HS644_-</v>
      </c>
      <c r="AT838" s="12" t="s">
        <v>110</v>
      </c>
      <c r="AU838" s="12" t="s">
        <v>110</v>
      </c>
      <c r="AV838" s="12" t="s">
        <v>110</v>
      </c>
      <c r="AW838" s="54" t="s">
        <v>108</v>
      </c>
      <c r="AX838" s="50" t="s">
        <v>155</v>
      </c>
      <c r="AY838" s="50" t="s">
        <v>110</v>
      </c>
      <c r="AZ838" s="54" t="s">
        <v>108</v>
      </c>
      <c r="BA838" s="12" t="s">
        <v>108</v>
      </c>
      <c r="BB838" s="12" t="s">
        <v>108</v>
      </c>
      <c r="BC838" s="12" t="str">
        <f t="shared" si="387"/>
        <v>M3A</v>
      </c>
      <c r="BD838" s="54" t="s">
        <v>108</v>
      </c>
      <c r="BE838" s="12" t="str">
        <f t="shared" si="388"/>
        <v>-</v>
      </c>
      <c r="BF838" s="12" t="str">
        <f t="shared" si="389"/>
        <v>-</v>
      </c>
      <c r="BG838" s="112" t="str">
        <f t="shared" si="390"/>
        <v>M3A_HS644</v>
      </c>
      <c r="BH838" s="54" t="s">
        <v>108</v>
      </c>
      <c r="BI838" s="12" t="s">
        <v>108</v>
      </c>
      <c r="BJ838" s="54" t="s">
        <v>108</v>
      </c>
      <c r="BK838" s="12" t="s">
        <v>108</v>
      </c>
      <c r="BL838" s="12" t="s">
        <v>108</v>
      </c>
      <c r="BM838" s="12" t="s">
        <v>108</v>
      </c>
      <c r="BN838" s="54" t="s">
        <v>108</v>
      </c>
      <c r="BO838" s="12" t="s">
        <v>108</v>
      </c>
      <c r="BP838" s="54" t="s">
        <v>108</v>
      </c>
      <c r="BQ838" s="12" t="s">
        <v>108</v>
      </c>
      <c r="BR838" s="12" t="s">
        <v>108</v>
      </c>
      <c r="BS838" s="12" t="s">
        <v>108</v>
      </c>
      <c r="BT838" s="54" t="s">
        <v>108</v>
      </c>
      <c r="BU838" s="12" t="s">
        <v>108</v>
      </c>
      <c r="BV838" s="54" t="s">
        <v>108</v>
      </c>
      <c r="BW838" s="12" t="s">
        <v>108</v>
      </c>
      <c r="BX838" s="12" t="s">
        <v>108</v>
      </c>
      <c r="BY838" s="12" t="s">
        <v>108</v>
      </c>
      <c r="BZ838" s="54" t="s">
        <v>108</v>
      </c>
      <c r="CA838" s="12" t="s">
        <v>108</v>
      </c>
      <c r="CB838" s="54" t="s">
        <v>108</v>
      </c>
      <c r="CC838" s="12" t="s">
        <v>108</v>
      </c>
      <c r="CD838" s="12" t="s">
        <v>108</v>
      </c>
      <c r="CE838" s="12" t="s">
        <v>108</v>
      </c>
      <c r="CF838" s="54" t="s">
        <v>108</v>
      </c>
      <c r="CG838" s="54" t="s">
        <v>108</v>
      </c>
      <c r="CH838" s="54" t="s">
        <v>108</v>
      </c>
      <c r="CI838" s="54" t="s">
        <v>108</v>
      </c>
      <c r="CJ838" s="54" t="s">
        <v>108</v>
      </c>
      <c r="CK838" s="54" t="s">
        <v>108</v>
      </c>
      <c r="CL838" s="54" t="s">
        <v>108</v>
      </c>
      <c r="CM838" s="54" t="s">
        <v>108</v>
      </c>
      <c r="CN838" s="64" t="s">
        <v>120</v>
      </c>
      <c r="CO838" s="121" t="s">
        <v>2770</v>
      </c>
      <c r="CP838" s="64" t="str">
        <f>TabelladatiSinottico[[#This Row],[Serial_Number]]</f>
        <v>HS644.6</v>
      </c>
      <c r="CQ838" s="50" t="str">
        <f>TabelladatiSinottico[[#This Row],[Customer]]</f>
        <v>Customer!</v>
      </c>
      <c r="CR838" s="54">
        <f t="shared" si="391"/>
        <v>837</v>
      </c>
      <c r="CS838" s="64" t="s">
        <v>108</v>
      </c>
    </row>
    <row r="839" spans="1:97" ht="14.25" customHeight="1" x14ac:dyDescent="0.25">
      <c r="A839" s="124" t="s">
        <v>2768</v>
      </c>
      <c r="B839" s="137">
        <v>7</v>
      </c>
      <c r="C839" s="137" t="s">
        <v>108</v>
      </c>
      <c r="D839" s="136" t="s">
        <v>2771</v>
      </c>
      <c r="E839" s="112" t="s">
        <v>108</v>
      </c>
      <c r="F839" s="112" t="s">
        <v>653</v>
      </c>
      <c r="G839" s="112" t="s">
        <v>108</v>
      </c>
      <c r="H839" s="112" t="s">
        <v>108</v>
      </c>
      <c r="I839" s="112" t="s">
        <v>108</v>
      </c>
      <c r="J839" s="112" t="s">
        <v>108</v>
      </c>
      <c r="K839" s="134" t="s">
        <v>2424</v>
      </c>
      <c r="L839" s="112" t="s">
        <v>108</v>
      </c>
      <c r="M839" s="134" t="s">
        <v>2424</v>
      </c>
      <c r="N839" s="12" t="s">
        <v>107</v>
      </c>
      <c r="O839" s="12" t="s">
        <v>108</v>
      </c>
      <c r="P839" s="128" t="s">
        <v>2425</v>
      </c>
      <c r="Q839" s="135">
        <v>600</v>
      </c>
      <c r="R839" s="135">
        <v>400</v>
      </c>
      <c r="S839" s="135">
        <v>400</v>
      </c>
      <c r="T839" s="119" t="s">
        <v>108</v>
      </c>
      <c r="U839" s="112" t="s">
        <v>108</v>
      </c>
      <c r="V839" s="118" t="s">
        <v>108</v>
      </c>
      <c r="W839" s="112" t="s">
        <v>108</v>
      </c>
      <c r="X839" s="112" t="s">
        <v>110</v>
      </c>
      <c r="Y839" s="112" t="s">
        <v>110</v>
      </c>
      <c r="Z839" s="112" t="s">
        <v>110</v>
      </c>
      <c r="AA839" s="112" t="s">
        <v>110</v>
      </c>
      <c r="AB839" s="114" t="s">
        <v>110</v>
      </c>
      <c r="AC839" s="113" t="s">
        <v>108</v>
      </c>
      <c r="AD839" s="47" t="s">
        <v>108</v>
      </c>
      <c r="AE839" s="12" t="s">
        <v>108</v>
      </c>
      <c r="AF839" s="102" t="s">
        <v>108</v>
      </c>
      <c r="AG839" s="102" t="s">
        <v>108</v>
      </c>
      <c r="AH839" s="102" t="s">
        <v>108</v>
      </c>
      <c r="AI839" s="102" t="s">
        <v>108</v>
      </c>
      <c r="AJ839" s="102" t="s">
        <v>108</v>
      </c>
      <c r="AK839" s="93" t="s">
        <v>108</v>
      </c>
      <c r="AL839" s="12" t="s">
        <v>108</v>
      </c>
      <c r="AM839" s="12" t="s">
        <v>175</v>
      </c>
      <c r="AN839" s="91" t="s">
        <v>2425</v>
      </c>
      <c r="AO839" s="15" t="s">
        <v>175</v>
      </c>
      <c r="AQ839" s="54" t="s">
        <v>108</v>
      </c>
      <c r="AR839" s="50" t="str">
        <f t="shared" si="385"/>
        <v>HS644.7</v>
      </c>
      <c r="AS839" s="50" t="str">
        <f t="shared" si="386"/>
        <v>HS644_-</v>
      </c>
      <c r="AT839" s="12" t="s">
        <v>110</v>
      </c>
      <c r="AU839" s="12" t="s">
        <v>110</v>
      </c>
      <c r="AV839" s="12" t="s">
        <v>110</v>
      </c>
      <c r="AW839" s="54" t="s">
        <v>108</v>
      </c>
      <c r="AX839" s="50" t="s">
        <v>155</v>
      </c>
      <c r="AY839" s="50" t="s">
        <v>110</v>
      </c>
      <c r="AZ839" s="54" t="s">
        <v>108</v>
      </c>
      <c r="BA839" s="12" t="s">
        <v>108</v>
      </c>
      <c r="BB839" s="12" t="s">
        <v>108</v>
      </c>
      <c r="BC839" s="12" t="str">
        <f t="shared" si="387"/>
        <v>M3A</v>
      </c>
      <c r="BD839" s="54" t="s">
        <v>108</v>
      </c>
      <c r="BE839" s="12" t="str">
        <f t="shared" si="388"/>
        <v>-</v>
      </c>
      <c r="BF839" s="12" t="str">
        <f t="shared" si="389"/>
        <v>-</v>
      </c>
      <c r="BG839" s="112" t="str">
        <f t="shared" si="390"/>
        <v>M3A_HS644</v>
      </c>
      <c r="BH839" s="54" t="s">
        <v>108</v>
      </c>
      <c r="BI839" s="12" t="s">
        <v>108</v>
      </c>
      <c r="BJ839" s="54" t="s">
        <v>108</v>
      </c>
      <c r="BK839" s="12" t="s">
        <v>108</v>
      </c>
      <c r="BL839" s="12" t="s">
        <v>108</v>
      </c>
      <c r="BM839" s="12" t="s">
        <v>108</v>
      </c>
      <c r="BN839" s="54" t="s">
        <v>108</v>
      </c>
      <c r="BO839" s="12" t="s">
        <v>108</v>
      </c>
      <c r="BP839" s="54" t="s">
        <v>108</v>
      </c>
      <c r="BQ839" s="12" t="s">
        <v>108</v>
      </c>
      <c r="BR839" s="12" t="s">
        <v>108</v>
      </c>
      <c r="BS839" s="12" t="s">
        <v>108</v>
      </c>
      <c r="BT839" s="54" t="s">
        <v>108</v>
      </c>
      <c r="BU839" s="12" t="s">
        <v>108</v>
      </c>
      <c r="BV839" s="54" t="s">
        <v>108</v>
      </c>
      <c r="BW839" s="12" t="s">
        <v>108</v>
      </c>
      <c r="BX839" s="12" t="s">
        <v>108</v>
      </c>
      <c r="BY839" s="12" t="s">
        <v>108</v>
      </c>
      <c r="BZ839" s="54" t="s">
        <v>108</v>
      </c>
      <c r="CA839" s="12" t="s">
        <v>108</v>
      </c>
      <c r="CB839" s="54" t="s">
        <v>108</v>
      </c>
      <c r="CC839" s="12" t="s">
        <v>108</v>
      </c>
      <c r="CD839" s="12" t="s">
        <v>108</v>
      </c>
      <c r="CE839" s="12" t="s">
        <v>108</v>
      </c>
      <c r="CF839" s="54" t="s">
        <v>108</v>
      </c>
      <c r="CG839" s="54" t="s">
        <v>108</v>
      </c>
      <c r="CH839" s="54" t="s">
        <v>108</v>
      </c>
      <c r="CI839" s="54" t="s">
        <v>108</v>
      </c>
      <c r="CJ839" s="54" t="s">
        <v>108</v>
      </c>
      <c r="CK839" s="54" t="s">
        <v>108</v>
      </c>
      <c r="CL839" s="54" t="s">
        <v>108</v>
      </c>
      <c r="CM839" s="54" t="s">
        <v>108</v>
      </c>
      <c r="CN839" s="64" t="s">
        <v>120</v>
      </c>
      <c r="CO839" s="121" t="s">
        <v>2770</v>
      </c>
      <c r="CP839" s="64" t="str">
        <f>TabelladatiSinottico[[#This Row],[Serial_Number]]</f>
        <v>HS644.7</v>
      </c>
      <c r="CQ839" s="50" t="str">
        <f>TabelladatiSinottico[[#This Row],[Customer]]</f>
        <v>Customer!</v>
      </c>
      <c r="CR839" s="54">
        <f t="shared" si="391"/>
        <v>838</v>
      </c>
      <c r="CS839" s="64" t="s">
        <v>108</v>
      </c>
    </row>
    <row r="840" spans="1:97" ht="14.25" customHeight="1" x14ac:dyDescent="0.25">
      <c r="A840" s="124" t="s">
        <v>2768</v>
      </c>
      <c r="B840" s="137">
        <v>8</v>
      </c>
      <c r="C840" s="137" t="s">
        <v>108</v>
      </c>
      <c r="D840" s="136" t="s">
        <v>2771</v>
      </c>
      <c r="E840" s="112" t="s">
        <v>108</v>
      </c>
      <c r="F840" s="112" t="s">
        <v>653</v>
      </c>
      <c r="G840" s="112" t="s">
        <v>108</v>
      </c>
      <c r="H840" s="112" t="s">
        <v>108</v>
      </c>
      <c r="I840" s="112" t="s">
        <v>108</v>
      </c>
      <c r="J840" s="112" t="s">
        <v>108</v>
      </c>
      <c r="K840" s="134" t="s">
        <v>2424</v>
      </c>
      <c r="L840" s="112" t="s">
        <v>108</v>
      </c>
      <c r="M840" s="134" t="s">
        <v>2424</v>
      </c>
      <c r="N840" s="12" t="s">
        <v>107</v>
      </c>
      <c r="O840" s="12" t="s">
        <v>108</v>
      </c>
      <c r="P840" s="128" t="s">
        <v>2425</v>
      </c>
      <c r="Q840" s="135">
        <v>600</v>
      </c>
      <c r="R840" s="135">
        <v>400</v>
      </c>
      <c r="S840" s="135">
        <v>400</v>
      </c>
      <c r="T840" s="119" t="s">
        <v>108</v>
      </c>
      <c r="U840" s="112" t="s">
        <v>108</v>
      </c>
      <c r="V840" s="118" t="s">
        <v>108</v>
      </c>
      <c r="W840" s="112" t="s">
        <v>108</v>
      </c>
      <c r="X840" s="112" t="s">
        <v>110</v>
      </c>
      <c r="Y840" s="112" t="s">
        <v>110</v>
      </c>
      <c r="Z840" s="112" t="s">
        <v>110</v>
      </c>
      <c r="AA840" s="112" t="s">
        <v>110</v>
      </c>
      <c r="AB840" s="114" t="s">
        <v>110</v>
      </c>
      <c r="AC840" s="113" t="s">
        <v>108</v>
      </c>
      <c r="AD840" s="47" t="s">
        <v>108</v>
      </c>
      <c r="AE840" s="12" t="s">
        <v>108</v>
      </c>
      <c r="AF840" s="102" t="s">
        <v>108</v>
      </c>
      <c r="AG840" s="102" t="s">
        <v>108</v>
      </c>
      <c r="AH840" s="102" t="s">
        <v>108</v>
      </c>
      <c r="AI840" s="102" t="s">
        <v>108</v>
      </c>
      <c r="AJ840" s="102" t="s">
        <v>108</v>
      </c>
      <c r="AK840" s="93" t="s">
        <v>108</v>
      </c>
      <c r="AL840" s="12" t="s">
        <v>108</v>
      </c>
      <c r="AM840" s="12" t="s">
        <v>175</v>
      </c>
      <c r="AN840" s="91" t="s">
        <v>2425</v>
      </c>
      <c r="AO840" s="15" t="s">
        <v>175</v>
      </c>
      <c r="AQ840" s="54" t="s">
        <v>108</v>
      </c>
      <c r="AR840" s="50" t="str">
        <f t="shared" si="385"/>
        <v>HS644.8</v>
      </c>
      <c r="AS840" s="50" t="str">
        <f t="shared" si="386"/>
        <v>HS644_-</v>
      </c>
      <c r="AT840" s="12" t="s">
        <v>110</v>
      </c>
      <c r="AU840" s="12" t="s">
        <v>110</v>
      </c>
      <c r="AV840" s="12" t="s">
        <v>110</v>
      </c>
      <c r="AW840" s="54" t="s">
        <v>108</v>
      </c>
      <c r="AX840" s="50" t="s">
        <v>155</v>
      </c>
      <c r="AY840" s="50" t="s">
        <v>110</v>
      </c>
      <c r="AZ840" s="54" t="s">
        <v>108</v>
      </c>
      <c r="BA840" s="12" t="s">
        <v>108</v>
      </c>
      <c r="BB840" s="12" t="s">
        <v>108</v>
      </c>
      <c r="BC840" s="12" t="str">
        <f t="shared" si="387"/>
        <v>M3A</v>
      </c>
      <c r="BD840" s="54" t="s">
        <v>108</v>
      </c>
      <c r="BE840" s="12" t="str">
        <f t="shared" si="388"/>
        <v>-</v>
      </c>
      <c r="BF840" s="12" t="str">
        <f t="shared" si="389"/>
        <v>-</v>
      </c>
      <c r="BG840" s="112" t="str">
        <f t="shared" si="390"/>
        <v>M3A_HS644</v>
      </c>
      <c r="BH840" s="54" t="s">
        <v>108</v>
      </c>
      <c r="BI840" s="12" t="s">
        <v>108</v>
      </c>
      <c r="BJ840" s="54" t="s">
        <v>108</v>
      </c>
      <c r="BK840" s="12" t="s">
        <v>108</v>
      </c>
      <c r="BL840" s="12" t="s">
        <v>108</v>
      </c>
      <c r="BM840" s="12" t="s">
        <v>108</v>
      </c>
      <c r="BN840" s="54" t="s">
        <v>108</v>
      </c>
      <c r="BO840" s="12" t="s">
        <v>108</v>
      </c>
      <c r="BP840" s="54" t="s">
        <v>108</v>
      </c>
      <c r="BQ840" s="12" t="s">
        <v>108</v>
      </c>
      <c r="BR840" s="12" t="s">
        <v>108</v>
      </c>
      <c r="BS840" s="12" t="s">
        <v>108</v>
      </c>
      <c r="BT840" s="54" t="s">
        <v>108</v>
      </c>
      <c r="BU840" s="12" t="s">
        <v>108</v>
      </c>
      <c r="BV840" s="54" t="s">
        <v>108</v>
      </c>
      <c r="BW840" s="12" t="s">
        <v>108</v>
      </c>
      <c r="BX840" s="12" t="s">
        <v>108</v>
      </c>
      <c r="BY840" s="12" t="s">
        <v>108</v>
      </c>
      <c r="BZ840" s="54" t="s">
        <v>108</v>
      </c>
      <c r="CA840" s="12" t="s">
        <v>108</v>
      </c>
      <c r="CB840" s="54" t="s">
        <v>108</v>
      </c>
      <c r="CC840" s="12" t="s">
        <v>108</v>
      </c>
      <c r="CD840" s="12" t="s">
        <v>108</v>
      </c>
      <c r="CE840" s="12" t="s">
        <v>108</v>
      </c>
      <c r="CF840" s="54" t="s">
        <v>108</v>
      </c>
      <c r="CG840" s="54" t="s">
        <v>108</v>
      </c>
      <c r="CH840" s="54" t="s">
        <v>108</v>
      </c>
      <c r="CI840" s="54" t="s">
        <v>108</v>
      </c>
      <c r="CJ840" s="54" t="s">
        <v>108</v>
      </c>
      <c r="CK840" s="54" t="s">
        <v>108</v>
      </c>
      <c r="CL840" s="54" t="s">
        <v>108</v>
      </c>
      <c r="CM840" s="54" t="s">
        <v>108</v>
      </c>
      <c r="CN840" s="64" t="s">
        <v>120</v>
      </c>
      <c r="CO840" s="121" t="s">
        <v>2770</v>
      </c>
      <c r="CP840" s="64" t="str">
        <f>TabelladatiSinottico[[#This Row],[Serial_Number]]</f>
        <v>HS644.8</v>
      </c>
      <c r="CQ840" s="50" t="str">
        <f>TabelladatiSinottico[[#This Row],[Customer]]</f>
        <v>Customer!</v>
      </c>
      <c r="CR840" s="54">
        <f t="shared" si="391"/>
        <v>839</v>
      </c>
      <c r="CS840" s="64" t="s">
        <v>108</v>
      </c>
    </row>
    <row r="841" spans="1:97" ht="14.25" customHeight="1" x14ac:dyDescent="0.25">
      <c r="A841" s="124" t="s">
        <v>2768</v>
      </c>
      <c r="B841" s="137">
        <v>9</v>
      </c>
      <c r="C841" s="137" t="s">
        <v>108</v>
      </c>
      <c r="D841" s="136" t="s">
        <v>2771</v>
      </c>
      <c r="E841" s="112" t="s">
        <v>108</v>
      </c>
      <c r="F841" s="112" t="s">
        <v>653</v>
      </c>
      <c r="G841" s="112" t="s">
        <v>108</v>
      </c>
      <c r="H841" s="112" t="s">
        <v>108</v>
      </c>
      <c r="I841" s="112" t="s">
        <v>108</v>
      </c>
      <c r="J841" s="112" t="s">
        <v>108</v>
      </c>
      <c r="K841" s="134" t="s">
        <v>2424</v>
      </c>
      <c r="L841" s="112" t="s">
        <v>108</v>
      </c>
      <c r="M841" s="134" t="s">
        <v>2424</v>
      </c>
      <c r="N841" s="12" t="s">
        <v>107</v>
      </c>
      <c r="O841" s="12" t="s">
        <v>108</v>
      </c>
      <c r="P841" s="128" t="s">
        <v>2425</v>
      </c>
      <c r="Q841" s="135">
        <v>600</v>
      </c>
      <c r="R841" s="135">
        <v>400</v>
      </c>
      <c r="S841" s="135">
        <v>400</v>
      </c>
      <c r="T841" s="119" t="s">
        <v>108</v>
      </c>
      <c r="U841" s="112" t="s">
        <v>108</v>
      </c>
      <c r="V841" s="118" t="s">
        <v>108</v>
      </c>
      <c r="W841" s="112" t="s">
        <v>108</v>
      </c>
      <c r="X841" s="112" t="s">
        <v>110</v>
      </c>
      <c r="Y841" s="112" t="s">
        <v>110</v>
      </c>
      <c r="Z841" s="112" t="s">
        <v>110</v>
      </c>
      <c r="AA841" s="112" t="s">
        <v>110</v>
      </c>
      <c r="AB841" s="114" t="s">
        <v>110</v>
      </c>
      <c r="AC841" s="113" t="s">
        <v>108</v>
      </c>
      <c r="AD841" s="47" t="s">
        <v>108</v>
      </c>
      <c r="AE841" s="12" t="s">
        <v>108</v>
      </c>
      <c r="AF841" s="102" t="s">
        <v>108</v>
      </c>
      <c r="AG841" s="102" t="s">
        <v>108</v>
      </c>
      <c r="AH841" s="102" t="s">
        <v>108</v>
      </c>
      <c r="AI841" s="102" t="s">
        <v>108</v>
      </c>
      <c r="AJ841" s="102" t="s">
        <v>108</v>
      </c>
      <c r="AK841" s="93" t="s">
        <v>108</v>
      </c>
      <c r="AL841" s="12" t="s">
        <v>108</v>
      </c>
      <c r="AM841" s="12" t="s">
        <v>175</v>
      </c>
      <c r="AN841" s="91" t="s">
        <v>2425</v>
      </c>
      <c r="AO841" s="15" t="s">
        <v>175</v>
      </c>
      <c r="AQ841" s="54" t="s">
        <v>108</v>
      </c>
      <c r="AR841" s="50" t="str">
        <f t="shared" si="385"/>
        <v>HS644.9</v>
      </c>
      <c r="AS841" s="50" t="str">
        <f t="shared" si="386"/>
        <v>HS644_-</v>
      </c>
      <c r="AT841" s="12" t="s">
        <v>110</v>
      </c>
      <c r="AU841" s="12" t="s">
        <v>110</v>
      </c>
      <c r="AV841" s="12" t="s">
        <v>110</v>
      </c>
      <c r="AW841" s="54" t="s">
        <v>108</v>
      </c>
      <c r="AX841" s="50" t="s">
        <v>155</v>
      </c>
      <c r="AY841" s="50" t="s">
        <v>110</v>
      </c>
      <c r="AZ841" s="54" t="s">
        <v>108</v>
      </c>
      <c r="BA841" s="12" t="s">
        <v>108</v>
      </c>
      <c r="BB841" s="12" t="s">
        <v>108</v>
      </c>
      <c r="BC841" s="12" t="str">
        <f t="shared" si="387"/>
        <v>M3A</v>
      </c>
      <c r="BD841" s="54" t="s">
        <v>108</v>
      </c>
      <c r="BE841" s="12" t="str">
        <f t="shared" si="388"/>
        <v>-</v>
      </c>
      <c r="BF841" s="12" t="str">
        <f t="shared" si="389"/>
        <v>-</v>
      </c>
      <c r="BG841" s="112" t="str">
        <f t="shared" si="390"/>
        <v>M3A_HS644</v>
      </c>
      <c r="BH841" s="54" t="s">
        <v>108</v>
      </c>
      <c r="BI841" s="12" t="s">
        <v>108</v>
      </c>
      <c r="BJ841" s="54" t="s">
        <v>108</v>
      </c>
      <c r="BK841" s="12" t="s">
        <v>108</v>
      </c>
      <c r="BL841" s="12" t="s">
        <v>108</v>
      </c>
      <c r="BM841" s="12" t="s">
        <v>108</v>
      </c>
      <c r="BN841" s="54" t="s">
        <v>108</v>
      </c>
      <c r="BO841" s="12" t="s">
        <v>108</v>
      </c>
      <c r="BP841" s="54" t="s">
        <v>108</v>
      </c>
      <c r="BQ841" s="12" t="s">
        <v>108</v>
      </c>
      <c r="BR841" s="12" t="s">
        <v>108</v>
      </c>
      <c r="BS841" s="12" t="s">
        <v>108</v>
      </c>
      <c r="BT841" s="54" t="s">
        <v>108</v>
      </c>
      <c r="BU841" s="12" t="s">
        <v>108</v>
      </c>
      <c r="BV841" s="54" t="s">
        <v>108</v>
      </c>
      <c r="BW841" s="12" t="s">
        <v>108</v>
      </c>
      <c r="BX841" s="12" t="s">
        <v>108</v>
      </c>
      <c r="BY841" s="12" t="s">
        <v>108</v>
      </c>
      <c r="BZ841" s="54" t="s">
        <v>108</v>
      </c>
      <c r="CA841" s="12" t="s">
        <v>108</v>
      </c>
      <c r="CB841" s="54" t="s">
        <v>108</v>
      </c>
      <c r="CC841" s="12" t="s">
        <v>108</v>
      </c>
      <c r="CD841" s="12" t="s">
        <v>108</v>
      </c>
      <c r="CE841" s="12" t="s">
        <v>108</v>
      </c>
      <c r="CF841" s="54" t="s">
        <v>108</v>
      </c>
      <c r="CG841" s="54" t="s">
        <v>108</v>
      </c>
      <c r="CH841" s="54" t="s">
        <v>108</v>
      </c>
      <c r="CI841" s="54" t="s">
        <v>108</v>
      </c>
      <c r="CJ841" s="54" t="s">
        <v>108</v>
      </c>
      <c r="CK841" s="54" t="s">
        <v>108</v>
      </c>
      <c r="CL841" s="54" t="s">
        <v>108</v>
      </c>
      <c r="CM841" s="54" t="s">
        <v>108</v>
      </c>
      <c r="CN841" s="64" t="s">
        <v>120</v>
      </c>
      <c r="CO841" s="121" t="s">
        <v>2770</v>
      </c>
      <c r="CP841" s="64" t="str">
        <f>TabelladatiSinottico[[#This Row],[Serial_Number]]</f>
        <v>HS644.9</v>
      </c>
      <c r="CQ841" s="50" t="str">
        <f>TabelladatiSinottico[[#This Row],[Customer]]</f>
        <v>Customer!</v>
      </c>
      <c r="CR841" s="54">
        <f t="shared" si="391"/>
        <v>840</v>
      </c>
      <c r="CS841" s="64" t="s">
        <v>108</v>
      </c>
    </row>
    <row r="842" spans="1:97" ht="14.25" customHeight="1" x14ac:dyDescent="0.25">
      <c r="A842" s="124" t="s">
        <v>2768</v>
      </c>
      <c r="B842" s="137">
        <v>10</v>
      </c>
      <c r="C842" s="137" t="s">
        <v>108</v>
      </c>
      <c r="D842" s="136" t="s">
        <v>2771</v>
      </c>
      <c r="E842" s="112" t="s">
        <v>108</v>
      </c>
      <c r="F842" s="112" t="s">
        <v>653</v>
      </c>
      <c r="G842" s="112" t="s">
        <v>108</v>
      </c>
      <c r="H842" s="112" t="s">
        <v>108</v>
      </c>
      <c r="I842" s="112" t="s">
        <v>108</v>
      </c>
      <c r="J842" s="112" t="s">
        <v>108</v>
      </c>
      <c r="K842" s="134" t="s">
        <v>2424</v>
      </c>
      <c r="L842" s="112" t="s">
        <v>108</v>
      </c>
      <c r="M842" s="134" t="s">
        <v>2424</v>
      </c>
      <c r="N842" s="12" t="s">
        <v>107</v>
      </c>
      <c r="O842" s="12" t="s">
        <v>108</v>
      </c>
      <c r="P842" s="128" t="s">
        <v>2425</v>
      </c>
      <c r="Q842" s="135">
        <v>600</v>
      </c>
      <c r="R842" s="135">
        <v>400</v>
      </c>
      <c r="S842" s="135">
        <v>400</v>
      </c>
      <c r="T842" s="119" t="s">
        <v>108</v>
      </c>
      <c r="U842" s="112" t="s">
        <v>108</v>
      </c>
      <c r="V842" s="118" t="s">
        <v>108</v>
      </c>
      <c r="W842" s="112" t="s">
        <v>108</v>
      </c>
      <c r="X842" s="112" t="s">
        <v>110</v>
      </c>
      <c r="Y842" s="112" t="s">
        <v>110</v>
      </c>
      <c r="Z842" s="112" t="s">
        <v>110</v>
      </c>
      <c r="AA842" s="112" t="s">
        <v>110</v>
      </c>
      <c r="AB842" s="114" t="s">
        <v>110</v>
      </c>
      <c r="AC842" s="113" t="s">
        <v>108</v>
      </c>
      <c r="AD842" s="47" t="s">
        <v>108</v>
      </c>
      <c r="AE842" s="12" t="s">
        <v>108</v>
      </c>
      <c r="AF842" s="102" t="s">
        <v>108</v>
      </c>
      <c r="AG842" s="102" t="s">
        <v>108</v>
      </c>
      <c r="AH842" s="102" t="s">
        <v>108</v>
      </c>
      <c r="AI842" s="102" t="s">
        <v>108</v>
      </c>
      <c r="AJ842" s="102" t="s">
        <v>108</v>
      </c>
      <c r="AK842" s="93" t="s">
        <v>108</v>
      </c>
      <c r="AL842" s="12" t="s">
        <v>108</v>
      </c>
      <c r="AM842" s="12" t="s">
        <v>175</v>
      </c>
      <c r="AN842" s="91" t="s">
        <v>2425</v>
      </c>
      <c r="AO842" s="15" t="s">
        <v>175</v>
      </c>
      <c r="AQ842" s="54" t="s">
        <v>108</v>
      </c>
      <c r="AR842" s="50" t="str">
        <f t="shared" si="385"/>
        <v>HS644.10</v>
      </c>
      <c r="AS842" s="50" t="str">
        <f t="shared" si="386"/>
        <v>HS644_-</v>
      </c>
      <c r="AT842" s="12" t="s">
        <v>110</v>
      </c>
      <c r="AU842" s="12" t="s">
        <v>110</v>
      </c>
      <c r="AV842" s="12" t="s">
        <v>110</v>
      </c>
      <c r="AW842" s="54" t="s">
        <v>108</v>
      </c>
      <c r="AX842" s="50" t="s">
        <v>155</v>
      </c>
      <c r="AY842" s="50" t="s">
        <v>110</v>
      </c>
      <c r="AZ842" s="54" t="s">
        <v>108</v>
      </c>
      <c r="BA842" s="12" t="s">
        <v>108</v>
      </c>
      <c r="BB842" s="12" t="s">
        <v>108</v>
      </c>
      <c r="BC842" s="12" t="str">
        <f t="shared" si="387"/>
        <v>M3A</v>
      </c>
      <c r="BD842" s="54" t="s">
        <v>108</v>
      </c>
      <c r="BE842" s="12" t="str">
        <f t="shared" si="388"/>
        <v>-</v>
      </c>
      <c r="BF842" s="12" t="str">
        <f t="shared" si="389"/>
        <v>-</v>
      </c>
      <c r="BG842" s="112" t="str">
        <f t="shared" si="390"/>
        <v>M3A_HS644</v>
      </c>
      <c r="BH842" s="54" t="s">
        <v>108</v>
      </c>
      <c r="BI842" s="12" t="s">
        <v>108</v>
      </c>
      <c r="BJ842" s="54" t="s">
        <v>108</v>
      </c>
      <c r="BK842" s="12" t="s">
        <v>108</v>
      </c>
      <c r="BL842" s="12" t="s">
        <v>108</v>
      </c>
      <c r="BM842" s="12" t="s">
        <v>108</v>
      </c>
      <c r="BN842" s="54" t="s">
        <v>108</v>
      </c>
      <c r="BO842" s="12" t="s">
        <v>108</v>
      </c>
      <c r="BP842" s="54" t="s">
        <v>108</v>
      </c>
      <c r="BQ842" s="12" t="s">
        <v>108</v>
      </c>
      <c r="BR842" s="12" t="s">
        <v>108</v>
      </c>
      <c r="BS842" s="12" t="s">
        <v>108</v>
      </c>
      <c r="BT842" s="54" t="s">
        <v>108</v>
      </c>
      <c r="BU842" s="12" t="s">
        <v>108</v>
      </c>
      <c r="BV842" s="54" t="s">
        <v>108</v>
      </c>
      <c r="BW842" s="12" t="s">
        <v>108</v>
      </c>
      <c r="BX842" s="12" t="s">
        <v>108</v>
      </c>
      <c r="BY842" s="12" t="s">
        <v>108</v>
      </c>
      <c r="BZ842" s="54" t="s">
        <v>108</v>
      </c>
      <c r="CA842" s="12" t="s">
        <v>108</v>
      </c>
      <c r="CB842" s="54" t="s">
        <v>108</v>
      </c>
      <c r="CC842" s="12" t="s">
        <v>108</v>
      </c>
      <c r="CD842" s="12" t="s">
        <v>108</v>
      </c>
      <c r="CE842" s="12" t="s">
        <v>108</v>
      </c>
      <c r="CF842" s="54" t="s">
        <v>108</v>
      </c>
      <c r="CG842" s="54" t="s">
        <v>108</v>
      </c>
      <c r="CH842" s="54" t="s">
        <v>108</v>
      </c>
      <c r="CI842" s="54" t="s">
        <v>108</v>
      </c>
      <c r="CJ842" s="54" t="s">
        <v>108</v>
      </c>
      <c r="CK842" s="54" t="s">
        <v>108</v>
      </c>
      <c r="CL842" s="54" t="s">
        <v>108</v>
      </c>
      <c r="CM842" s="54" t="s">
        <v>108</v>
      </c>
      <c r="CN842" s="64" t="s">
        <v>120</v>
      </c>
      <c r="CO842" s="121" t="s">
        <v>2770</v>
      </c>
      <c r="CP842" s="64" t="str">
        <f>TabelladatiSinottico[[#This Row],[Serial_Number]]</f>
        <v>HS644.10</v>
      </c>
      <c r="CQ842" s="50" t="str">
        <f>TabelladatiSinottico[[#This Row],[Customer]]</f>
        <v>Customer!</v>
      </c>
      <c r="CR842" s="54">
        <f t="shared" si="391"/>
        <v>841</v>
      </c>
      <c r="CS842" s="64" t="s">
        <v>108</v>
      </c>
    </row>
    <row r="843" spans="1:97" ht="14.25" customHeight="1" x14ac:dyDescent="0.25">
      <c r="A843" s="124" t="s">
        <v>2768</v>
      </c>
      <c r="B843" s="137">
        <v>11</v>
      </c>
      <c r="C843" s="137" t="s">
        <v>108</v>
      </c>
      <c r="D843" s="136" t="s">
        <v>2771</v>
      </c>
      <c r="E843" s="112" t="s">
        <v>108</v>
      </c>
      <c r="F843" s="112" t="s">
        <v>653</v>
      </c>
      <c r="G843" s="112" t="s">
        <v>108</v>
      </c>
      <c r="H843" s="112" t="s">
        <v>108</v>
      </c>
      <c r="I843" s="112" t="s">
        <v>108</v>
      </c>
      <c r="J843" s="112" t="s">
        <v>108</v>
      </c>
      <c r="K843" s="134" t="s">
        <v>2424</v>
      </c>
      <c r="L843" s="112" t="s">
        <v>108</v>
      </c>
      <c r="M843" s="134" t="s">
        <v>2424</v>
      </c>
      <c r="N843" s="12" t="s">
        <v>107</v>
      </c>
      <c r="O843" s="12" t="s">
        <v>108</v>
      </c>
      <c r="P843" s="128" t="s">
        <v>2425</v>
      </c>
      <c r="Q843" s="135">
        <v>600</v>
      </c>
      <c r="R843" s="135">
        <v>400</v>
      </c>
      <c r="S843" s="135">
        <v>400</v>
      </c>
      <c r="T843" s="119" t="s">
        <v>108</v>
      </c>
      <c r="U843" s="112" t="s">
        <v>108</v>
      </c>
      <c r="V843" s="118" t="s">
        <v>108</v>
      </c>
      <c r="W843" s="112" t="s">
        <v>108</v>
      </c>
      <c r="X843" s="112" t="s">
        <v>110</v>
      </c>
      <c r="Y843" s="112" t="s">
        <v>110</v>
      </c>
      <c r="Z843" s="112" t="s">
        <v>110</v>
      </c>
      <c r="AA843" s="112" t="s">
        <v>110</v>
      </c>
      <c r="AB843" s="114" t="s">
        <v>110</v>
      </c>
      <c r="AC843" s="113" t="s">
        <v>108</v>
      </c>
      <c r="AD843" s="47" t="s">
        <v>108</v>
      </c>
      <c r="AE843" s="12" t="s">
        <v>108</v>
      </c>
      <c r="AF843" s="102" t="s">
        <v>108</v>
      </c>
      <c r="AG843" s="102" t="s">
        <v>108</v>
      </c>
      <c r="AH843" s="102" t="s">
        <v>108</v>
      </c>
      <c r="AI843" s="102" t="s">
        <v>108</v>
      </c>
      <c r="AJ843" s="102" t="s">
        <v>108</v>
      </c>
      <c r="AK843" s="93" t="s">
        <v>108</v>
      </c>
      <c r="AL843" s="12" t="s">
        <v>108</v>
      </c>
      <c r="AM843" s="12" t="s">
        <v>175</v>
      </c>
      <c r="AN843" s="91" t="s">
        <v>2425</v>
      </c>
      <c r="AO843" s="15" t="s">
        <v>175</v>
      </c>
      <c r="AQ843" s="54" t="s">
        <v>108</v>
      </c>
      <c r="AR843" s="50" t="str">
        <f t="shared" si="385"/>
        <v>HS644.11</v>
      </c>
      <c r="AS843" s="50" t="str">
        <f t="shared" si="386"/>
        <v>HS644_-</v>
      </c>
      <c r="AT843" s="12" t="s">
        <v>110</v>
      </c>
      <c r="AU843" s="12" t="s">
        <v>110</v>
      </c>
      <c r="AV843" s="12" t="s">
        <v>110</v>
      </c>
      <c r="AW843" s="54" t="s">
        <v>108</v>
      </c>
      <c r="AX843" s="50" t="s">
        <v>155</v>
      </c>
      <c r="AY843" s="50" t="s">
        <v>110</v>
      </c>
      <c r="AZ843" s="54" t="s">
        <v>108</v>
      </c>
      <c r="BA843" s="12" t="s">
        <v>108</v>
      </c>
      <c r="BB843" s="12" t="s">
        <v>108</v>
      </c>
      <c r="BC843" s="12" t="str">
        <f t="shared" si="387"/>
        <v>M3A</v>
      </c>
      <c r="BD843" s="54" t="s">
        <v>108</v>
      </c>
      <c r="BE843" s="12" t="str">
        <f t="shared" si="388"/>
        <v>-</v>
      </c>
      <c r="BF843" s="12" t="str">
        <f t="shared" si="389"/>
        <v>-</v>
      </c>
      <c r="BG843" s="112" t="str">
        <f t="shared" si="390"/>
        <v>M3A_HS644</v>
      </c>
      <c r="BH843" s="54" t="s">
        <v>108</v>
      </c>
      <c r="BI843" s="12" t="s">
        <v>108</v>
      </c>
      <c r="BJ843" s="54" t="s">
        <v>108</v>
      </c>
      <c r="BK843" s="12" t="s">
        <v>108</v>
      </c>
      <c r="BL843" s="12" t="s">
        <v>108</v>
      </c>
      <c r="BM843" s="12" t="s">
        <v>108</v>
      </c>
      <c r="BN843" s="54" t="s">
        <v>108</v>
      </c>
      <c r="BO843" s="12" t="s">
        <v>108</v>
      </c>
      <c r="BP843" s="54" t="s">
        <v>108</v>
      </c>
      <c r="BQ843" s="12" t="s">
        <v>108</v>
      </c>
      <c r="BR843" s="12" t="s">
        <v>108</v>
      </c>
      <c r="BS843" s="12" t="s">
        <v>108</v>
      </c>
      <c r="BT843" s="54" t="s">
        <v>108</v>
      </c>
      <c r="BU843" s="12" t="s">
        <v>108</v>
      </c>
      <c r="BV843" s="54" t="s">
        <v>108</v>
      </c>
      <c r="BW843" s="12" t="s">
        <v>108</v>
      </c>
      <c r="BX843" s="12" t="s">
        <v>108</v>
      </c>
      <c r="BY843" s="12" t="s">
        <v>108</v>
      </c>
      <c r="BZ843" s="54" t="s">
        <v>108</v>
      </c>
      <c r="CA843" s="12" t="s">
        <v>108</v>
      </c>
      <c r="CB843" s="54" t="s">
        <v>108</v>
      </c>
      <c r="CC843" s="12" t="s">
        <v>108</v>
      </c>
      <c r="CD843" s="12" t="s">
        <v>108</v>
      </c>
      <c r="CE843" s="12" t="s">
        <v>108</v>
      </c>
      <c r="CF843" s="54" t="s">
        <v>108</v>
      </c>
      <c r="CG843" s="54" t="s">
        <v>108</v>
      </c>
      <c r="CH843" s="54" t="s">
        <v>108</v>
      </c>
      <c r="CI843" s="54" t="s">
        <v>108</v>
      </c>
      <c r="CJ843" s="54" t="s">
        <v>108</v>
      </c>
      <c r="CK843" s="54" t="s">
        <v>108</v>
      </c>
      <c r="CL843" s="54" t="s">
        <v>108</v>
      </c>
      <c r="CM843" s="54" t="s">
        <v>108</v>
      </c>
      <c r="CN843" s="64" t="s">
        <v>120</v>
      </c>
      <c r="CO843" s="121" t="s">
        <v>2770</v>
      </c>
      <c r="CP843" s="64" t="str">
        <f>TabelladatiSinottico[[#This Row],[Serial_Number]]</f>
        <v>HS644.11</v>
      </c>
      <c r="CQ843" s="50" t="str">
        <f>TabelladatiSinottico[[#This Row],[Customer]]</f>
        <v>Customer!</v>
      </c>
      <c r="CR843" s="54">
        <f t="shared" si="391"/>
        <v>842</v>
      </c>
      <c r="CS843" s="64" t="s">
        <v>108</v>
      </c>
    </row>
    <row r="844" spans="1:97" ht="14.25" customHeight="1" x14ac:dyDescent="0.25">
      <c r="A844" s="124" t="s">
        <v>2768</v>
      </c>
      <c r="B844" s="137">
        <v>12</v>
      </c>
      <c r="C844" s="137" t="s">
        <v>108</v>
      </c>
      <c r="D844" s="136" t="s">
        <v>2771</v>
      </c>
      <c r="E844" s="112" t="s">
        <v>108</v>
      </c>
      <c r="F844" s="112" t="s">
        <v>653</v>
      </c>
      <c r="G844" s="112" t="s">
        <v>108</v>
      </c>
      <c r="H844" s="112" t="s">
        <v>108</v>
      </c>
      <c r="I844" s="112" t="s">
        <v>108</v>
      </c>
      <c r="J844" s="112" t="s">
        <v>108</v>
      </c>
      <c r="K844" s="134" t="s">
        <v>2424</v>
      </c>
      <c r="L844" s="112" t="s">
        <v>108</v>
      </c>
      <c r="M844" s="134" t="s">
        <v>2424</v>
      </c>
      <c r="N844" s="12" t="s">
        <v>107</v>
      </c>
      <c r="O844" s="12" t="s">
        <v>108</v>
      </c>
      <c r="P844" s="128" t="s">
        <v>2425</v>
      </c>
      <c r="Q844" s="135">
        <v>600</v>
      </c>
      <c r="R844" s="135">
        <v>400</v>
      </c>
      <c r="S844" s="135">
        <v>400</v>
      </c>
      <c r="T844" s="119" t="s">
        <v>108</v>
      </c>
      <c r="U844" s="112" t="s">
        <v>108</v>
      </c>
      <c r="V844" s="118" t="s">
        <v>108</v>
      </c>
      <c r="W844" s="112" t="s">
        <v>108</v>
      </c>
      <c r="X844" s="112" t="s">
        <v>110</v>
      </c>
      <c r="Y844" s="112" t="s">
        <v>110</v>
      </c>
      <c r="Z844" s="112" t="s">
        <v>110</v>
      </c>
      <c r="AA844" s="112" t="s">
        <v>110</v>
      </c>
      <c r="AB844" s="114" t="s">
        <v>110</v>
      </c>
      <c r="AC844" s="113" t="s">
        <v>108</v>
      </c>
      <c r="AD844" s="47" t="s">
        <v>108</v>
      </c>
      <c r="AE844" s="12" t="s">
        <v>108</v>
      </c>
      <c r="AF844" s="102" t="s">
        <v>108</v>
      </c>
      <c r="AG844" s="102" t="s">
        <v>108</v>
      </c>
      <c r="AH844" s="102" t="s">
        <v>108</v>
      </c>
      <c r="AI844" s="102" t="s">
        <v>108</v>
      </c>
      <c r="AJ844" s="102" t="s">
        <v>108</v>
      </c>
      <c r="AK844" s="93" t="s">
        <v>108</v>
      </c>
      <c r="AL844" s="12" t="s">
        <v>108</v>
      </c>
      <c r="AM844" s="12" t="s">
        <v>175</v>
      </c>
      <c r="AN844" s="91" t="s">
        <v>2425</v>
      </c>
      <c r="AO844" s="15" t="s">
        <v>175</v>
      </c>
      <c r="AQ844" s="54" t="s">
        <v>108</v>
      </c>
      <c r="AR844" s="50" t="str">
        <f t="shared" si="385"/>
        <v>HS644.12</v>
      </c>
      <c r="AS844" s="50" t="str">
        <f t="shared" si="386"/>
        <v>HS644_-</v>
      </c>
      <c r="AT844" s="12" t="s">
        <v>110</v>
      </c>
      <c r="AU844" s="12" t="s">
        <v>110</v>
      </c>
      <c r="AV844" s="12" t="s">
        <v>110</v>
      </c>
      <c r="AW844" s="54" t="s">
        <v>108</v>
      </c>
      <c r="AX844" s="50" t="s">
        <v>155</v>
      </c>
      <c r="AY844" s="50" t="s">
        <v>110</v>
      </c>
      <c r="AZ844" s="54" t="s">
        <v>108</v>
      </c>
      <c r="BA844" s="12" t="s">
        <v>108</v>
      </c>
      <c r="BB844" s="12" t="s">
        <v>108</v>
      </c>
      <c r="BC844" s="12" t="str">
        <f t="shared" si="387"/>
        <v>M3A</v>
      </c>
      <c r="BD844" s="54" t="s">
        <v>108</v>
      </c>
      <c r="BE844" s="12" t="str">
        <f t="shared" si="388"/>
        <v>-</v>
      </c>
      <c r="BF844" s="12" t="str">
        <f t="shared" si="389"/>
        <v>-</v>
      </c>
      <c r="BG844" s="112" t="str">
        <f t="shared" si="390"/>
        <v>M3A_HS644</v>
      </c>
      <c r="BH844" s="54" t="s">
        <v>108</v>
      </c>
      <c r="BI844" s="12" t="s">
        <v>108</v>
      </c>
      <c r="BJ844" s="54" t="s">
        <v>108</v>
      </c>
      <c r="BK844" s="12" t="s">
        <v>108</v>
      </c>
      <c r="BL844" s="12" t="s">
        <v>108</v>
      </c>
      <c r="BM844" s="12" t="s">
        <v>108</v>
      </c>
      <c r="BN844" s="54" t="s">
        <v>108</v>
      </c>
      <c r="BO844" s="12" t="s">
        <v>108</v>
      </c>
      <c r="BP844" s="54" t="s">
        <v>108</v>
      </c>
      <c r="BQ844" s="12" t="s">
        <v>108</v>
      </c>
      <c r="BR844" s="12" t="s">
        <v>108</v>
      </c>
      <c r="BS844" s="12" t="s">
        <v>108</v>
      </c>
      <c r="BT844" s="54" t="s">
        <v>108</v>
      </c>
      <c r="BU844" s="12" t="s">
        <v>108</v>
      </c>
      <c r="BV844" s="54" t="s">
        <v>108</v>
      </c>
      <c r="BW844" s="12" t="s">
        <v>108</v>
      </c>
      <c r="BX844" s="12" t="s">
        <v>108</v>
      </c>
      <c r="BY844" s="12" t="s">
        <v>108</v>
      </c>
      <c r="BZ844" s="54" t="s">
        <v>108</v>
      </c>
      <c r="CA844" s="12" t="s">
        <v>108</v>
      </c>
      <c r="CB844" s="54" t="s">
        <v>108</v>
      </c>
      <c r="CC844" s="12" t="s">
        <v>108</v>
      </c>
      <c r="CD844" s="12" t="s">
        <v>108</v>
      </c>
      <c r="CE844" s="12" t="s">
        <v>108</v>
      </c>
      <c r="CF844" s="54" t="s">
        <v>108</v>
      </c>
      <c r="CG844" s="54" t="s">
        <v>108</v>
      </c>
      <c r="CH844" s="54" t="s">
        <v>108</v>
      </c>
      <c r="CI844" s="54" t="s">
        <v>108</v>
      </c>
      <c r="CJ844" s="54" t="s">
        <v>108</v>
      </c>
      <c r="CK844" s="54" t="s">
        <v>108</v>
      </c>
      <c r="CL844" s="54" t="s">
        <v>108</v>
      </c>
      <c r="CM844" s="54" t="s">
        <v>108</v>
      </c>
      <c r="CN844" s="64" t="s">
        <v>120</v>
      </c>
      <c r="CO844" s="121" t="s">
        <v>2770</v>
      </c>
      <c r="CP844" s="64" t="str">
        <f>TabelladatiSinottico[[#This Row],[Serial_Number]]</f>
        <v>HS644.12</v>
      </c>
      <c r="CQ844" s="50" t="str">
        <f>TabelladatiSinottico[[#This Row],[Customer]]</f>
        <v>Customer!</v>
      </c>
      <c r="CR844" s="54">
        <f t="shared" si="391"/>
        <v>843</v>
      </c>
      <c r="CS844" s="64" t="s">
        <v>108</v>
      </c>
    </row>
    <row r="845" spans="1:97" ht="14.25" customHeight="1" x14ac:dyDescent="0.25">
      <c r="A845" s="124" t="s">
        <v>2768</v>
      </c>
      <c r="B845" s="137">
        <v>13</v>
      </c>
      <c r="C845" s="137" t="s">
        <v>108</v>
      </c>
      <c r="D845" s="136" t="s">
        <v>2771</v>
      </c>
      <c r="E845" s="112" t="s">
        <v>108</v>
      </c>
      <c r="F845" s="112" t="s">
        <v>653</v>
      </c>
      <c r="G845" s="112" t="s">
        <v>108</v>
      </c>
      <c r="H845" s="112" t="s">
        <v>108</v>
      </c>
      <c r="I845" s="112" t="s">
        <v>108</v>
      </c>
      <c r="J845" s="112" t="s">
        <v>108</v>
      </c>
      <c r="K845" s="134" t="s">
        <v>2424</v>
      </c>
      <c r="L845" s="112" t="s">
        <v>108</v>
      </c>
      <c r="M845" s="134" t="s">
        <v>2424</v>
      </c>
      <c r="N845" s="12" t="s">
        <v>107</v>
      </c>
      <c r="O845" s="12" t="s">
        <v>108</v>
      </c>
      <c r="P845" s="128" t="s">
        <v>2425</v>
      </c>
      <c r="Q845" s="135">
        <v>600</v>
      </c>
      <c r="R845" s="135">
        <v>400</v>
      </c>
      <c r="S845" s="135">
        <v>400</v>
      </c>
      <c r="T845" s="119" t="s">
        <v>108</v>
      </c>
      <c r="U845" s="112" t="s">
        <v>108</v>
      </c>
      <c r="V845" s="118" t="s">
        <v>108</v>
      </c>
      <c r="W845" s="112" t="s">
        <v>108</v>
      </c>
      <c r="X845" s="112" t="s">
        <v>110</v>
      </c>
      <c r="Y845" s="112" t="s">
        <v>110</v>
      </c>
      <c r="Z845" s="112" t="s">
        <v>110</v>
      </c>
      <c r="AA845" s="112" t="s">
        <v>110</v>
      </c>
      <c r="AB845" s="114" t="s">
        <v>110</v>
      </c>
      <c r="AC845" s="113" t="s">
        <v>108</v>
      </c>
      <c r="AD845" s="47" t="s">
        <v>108</v>
      </c>
      <c r="AE845" s="12" t="s">
        <v>108</v>
      </c>
      <c r="AF845" s="102" t="s">
        <v>108</v>
      </c>
      <c r="AG845" s="102" t="s">
        <v>108</v>
      </c>
      <c r="AH845" s="102" t="s">
        <v>108</v>
      </c>
      <c r="AI845" s="102" t="s">
        <v>108</v>
      </c>
      <c r="AJ845" s="102" t="s">
        <v>108</v>
      </c>
      <c r="AK845" s="93" t="s">
        <v>108</v>
      </c>
      <c r="AL845" s="12" t="s">
        <v>108</v>
      </c>
      <c r="AM845" s="12" t="s">
        <v>175</v>
      </c>
      <c r="AN845" s="91" t="s">
        <v>2425</v>
      </c>
      <c r="AO845" s="15" t="s">
        <v>175</v>
      </c>
      <c r="AQ845" s="54" t="s">
        <v>108</v>
      </c>
      <c r="AR845" s="50" t="str">
        <f t="shared" ref="AR845:AR875" si="392">A845&amp;"."&amp;B845</f>
        <v>HS644.13</v>
      </c>
      <c r="AS845" s="50" t="str">
        <f t="shared" ref="AS845:AS875" si="393">A845&amp;"_"&amp;C845</f>
        <v>HS644_-</v>
      </c>
      <c r="AT845" s="12" t="s">
        <v>110</v>
      </c>
      <c r="AU845" s="12" t="s">
        <v>110</v>
      </c>
      <c r="AV845" s="12" t="s">
        <v>110</v>
      </c>
      <c r="AW845" s="54" t="s">
        <v>108</v>
      </c>
      <c r="AX845" s="50" t="s">
        <v>155</v>
      </c>
      <c r="AY845" s="50" t="s">
        <v>110</v>
      </c>
      <c r="AZ845" s="54" t="s">
        <v>108</v>
      </c>
      <c r="BA845" s="12" t="s">
        <v>108</v>
      </c>
      <c r="BB845" s="12" t="s">
        <v>108</v>
      </c>
      <c r="BC845" s="12" t="str">
        <f t="shared" ref="BC845:BC875" si="394">F845</f>
        <v>M3A</v>
      </c>
      <c r="BD845" s="54" t="s">
        <v>108</v>
      </c>
      <c r="BE845" s="12" t="str">
        <f t="shared" ref="BE845:BE875" si="395">G845</f>
        <v>-</v>
      </c>
      <c r="BF845" s="12" t="str">
        <f t="shared" ref="BF845:BF875" si="396">I845</f>
        <v>-</v>
      </c>
      <c r="BG845" s="112" t="str">
        <f t="shared" ref="BG845:BG875" si="397">F845&amp;"_"&amp;A845</f>
        <v>M3A_HS644</v>
      </c>
      <c r="BH845" s="54" t="s">
        <v>108</v>
      </c>
      <c r="BI845" s="12" t="s">
        <v>108</v>
      </c>
      <c r="BJ845" s="54" t="s">
        <v>108</v>
      </c>
      <c r="BK845" s="12" t="s">
        <v>108</v>
      </c>
      <c r="BL845" s="12" t="s">
        <v>108</v>
      </c>
      <c r="BM845" s="12" t="s">
        <v>108</v>
      </c>
      <c r="BN845" s="54" t="s">
        <v>108</v>
      </c>
      <c r="BO845" s="12" t="s">
        <v>108</v>
      </c>
      <c r="BP845" s="54" t="s">
        <v>108</v>
      </c>
      <c r="BQ845" s="12" t="s">
        <v>108</v>
      </c>
      <c r="BR845" s="12" t="s">
        <v>108</v>
      </c>
      <c r="BS845" s="12" t="s">
        <v>108</v>
      </c>
      <c r="BT845" s="54" t="s">
        <v>108</v>
      </c>
      <c r="BU845" s="12" t="s">
        <v>108</v>
      </c>
      <c r="BV845" s="54" t="s">
        <v>108</v>
      </c>
      <c r="BW845" s="12" t="s">
        <v>108</v>
      </c>
      <c r="BX845" s="12" t="s">
        <v>108</v>
      </c>
      <c r="BY845" s="12" t="s">
        <v>108</v>
      </c>
      <c r="BZ845" s="54" t="s">
        <v>108</v>
      </c>
      <c r="CA845" s="12" t="s">
        <v>108</v>
      </c>
      <c r="CB845" s="54" t="s">
        <v>108</v>
      </c>
      <c r="CC845" s="12" t="s">
        <v>108</v>
      </c>
      <c r="CD845" s="12" t="s">
        <v>108</v>
      </c>
      <c r="CE845" s="12" t="s">
        <v>108</v>
      </c>
      <c r="CF845" s="54" t="s">
        <v>108</v>
      </c>
      <c r="CG845" s="54" t="s">
        <v>108</v>
      </c>
      <c r="CH845" s="54" t="s">
        <v>108</v>
      </c>
      <c r="CI845" s="54" t="s">
        <v>108</v>
      </c>
      <c r="CJ845" s="54" t="s">
        <v>108</v>
      </c>
      <c r="CK845" s="54" t="s">
        <v>108</v>
      </c>
      <c r="CL845" s="54" t="s">
        <v>108</v>
      </c>
      <c r="CM845" s="54" t="s">
        <v>108</v>
      </c>
      <c r="CN845" s="64" t="s">
        <v>120</v>
      </c>
      <c r="CO845" s="121" t="s">
        <v>2770</v>
      </c>
      <c r="CP845" s="64" t="str">
        <f>TabelladatiSinottico[[#This Row],[Serial_Number]]</f>
        <v>HS644.13</v>
      </c>
      <c r="CQ845" s="50" t="str">
        <f>TabelladatiSinottico[[#This Row],[Customer]]</f>
        <v>Customer!</v>
      </c>
      <c r="CR845" s="54">
        <f t="shared" si="391"/>
        <v>844</v>
      </c>
      <c r="CS845" s="64" t="s">
        <v>108</v>
      </c>
    </row>
    <row r="846" spans="1:97" ht="14.25" customHeight="1" x14ac:dyDescent="0.25">
      <c r="A846" s="124" t="s">
        <v>2768</v>
      </c>
      <c r="B846" s="137">
        <v>14</v>
      </c>
      <c r="C846" s="137" t="s">
        <v>108</v>
      </c>
      <c r="D846" s="136" t="s">
        <v>2771</v>
      </c>
      <c r="E846" s="112" t="s">
        <v>108</v>
      </c>
      <c r="F846" s="112" t="s">
        <v>653</v>
      </c>
      <c r="G846" s="112" t="s">
        <v>108</v>
      </c>
      <c r="H846" s="112" t="s">
        <v>108</v>
      </c>
      <c r="I846" s="112" t="s">
        <v>108</v>
      </c>
      <c r="J846" s="112" t="s">
        <v>108</v>
      </c>
      <c r="K846" s="134" t="s">
        <v>2424</v>
      </c>
      <c r="L846" s="112" t="s">
        <v>108</v>
      </c>
      <c r="M846" s="134" t="s">
        <v>2424</v>
      </c>
      <c r="N846" s="12" t="s">
        <v>107</v>
      </c>
      <c r="O846" s="12" t="s">
        <v>108</v>
      </c>
      <c r="P846" s="128" t="s">
        <v>2425</v>
      </c>
      <c r="Q846" s="135">
        <v>600</v>
      </c>
      <c r="R846" s="135">
        <v>400</v>
      </c>
      <c r="S846" s="135">
        <v>400</v>
      </c>
      <c r="T846" s="119" t="s">
        <v>108</v>
      </c>
      <c r="U846" s="112" t="s">
        <v>108</v>
      </c>
      <c r="V846" s="118" t="s">
        <v>108</v>
      </c>
      <c r="W846" s="112" t="s">
        <v>108</v>
      </c>
      <c r="X846" s="112" t="s">
        <v>110</v>
      </c>
      <c r="Y846" s="112" t="s">
        <v>110</v>
      </c>
      <c r="Z846" s="112" t="s">
        <v>110</v>
      </c>
      <c r="AA846" s="112" t="s">
        <v>110</v>
      </c>
      <c r="AB846" s="114" t="s">
        <v>110</v>
      </c>
      <c r="AC846" s="113" t="s">
        <v>108</v>
      </c>
      <c r="AD846" s="47" t="s">
        <v>108</v>
      </c>
      <c r="AE846" s="12" t="s">
        <v>108</v>
      </c>
      <c r="AF846" s="102" t="s">
        <v>108</v>
      </c>
      <c r="AG846" s="102" t="s">
        <v>108</v>
      </c>
      <c r="AH846" s="102" t="s">
        <v>108</v>
      </c>
      <c r="AI846" s="102" t="s">
        <v>108</v>
      </c>
      <c r="AJ846" s="102" t="s">
        <v>108</v>
      </c>
      <c r="AK846" s="93" t="s">
        <v>108</v>
      </c>
      <c r="AL846" s="12" t="s">
        <v>108</v>
      </c>
      <c r="AM846" s="12" t="s">
        <v>175</v>
      </c>
      <c r="AN846" s="91" t="s">
        <v>2425</v>
      </c>
      <c r="AO846" s="15" t="s">
        <v>175</v>
      </c>
      <c r="AQ846" s="54" t="s">
        <v>108</v>
      </c>
      <c r="AR846" s="50" t="str">
        <f t="shared" si="392"/>
        <v>HS644.14</v>
      </c>
      <c r="AS846" s="50" t="str">
        <f t="shared" si="393"/>
        <v>HS644_-</v>
      </c>
      <c r="AT846" s="12" t="s">
        <v>110</v>
      </c>
      <c r="AU846" s="12" t="s">
        <v>110</v>
      </c>
      <c r="AV846" s="12" t="s">
        <v>110</v>
      </c>
      <c r="AW846" s="54" t="s">
        <v>108</v>
      </c>
      <c r="AX846" s="50" t="s">
        <v>155</v>
      </c>
      <c r="AY846" s="50" t="s">
        <v>110</v>
      </c>
      <c r="AZ846" s="54" t="s">
        <v>108</v>
      </c>
      <c r="BA846" s="12" t="s">
        <v>108</v>
      </c>
      <c r="BB846" s="12" t="s">
        <v>108</v>
      </c>
      <c r="BC846" s="12" t="str">
        <f t="shared" si="394"/>
        <v>M3A</v>
      </c>
      <c r="BD846" s="54" t="s">
        <v>108</v>
      </c>
      <c r="BE846" s="12" t="str">
        <f t="shared" si="395"/>
        <v>-</v>
      </c>
      <c r="BF846" s="12" t="str">
        <f t="shared" si="396"/>
        <v>-</v>
      </c>
      <c r="BG846" s="112" t="str">
        <f t="shared" si="397"/>
        <v>M3A_HS644</v>
      </c>
      <c r="BH846" s="54" t="s">
        <v>108</v>
      </c>
      <c r="BI846" s="12" t="s">
        <v>108</v>
      </c>
      <c r="BJ846" s="54" t="s">
        <v>108</v>
      </c>
      <c r="BK846" s="12" t="s">
        <v>108</v>
      </c>
      <c r="BL846" s="12" t="s">
        <v>108</v>
      </c>
      <c r="BM846" s="12" t="s">
        <v>108</v>
      </c>
      <c r="BN846" s="54" t="s">
        <v>108</v>
      </c>
      <c r="BO846" s="12" t="s">
        <v>108</v>
      </c>
      <c r="BP846" s="54" t="s">
        <v>108</v>
      </c>
      <c r="BQ846" s="12" t="s">
        <v>108</v>
      </c>
      <c r="BR846" s="12" t="s">
        <v>108</v>
      </c>
      <c r="BS846" s="12" t="s">
        <v>108</v>
      </c>
      <c r="BT846" s="54" t="s">
        <v>108</v>
      </c>
      <c r="BU846" s="12" t="s">
        <v>108</v>
      </c>
      <c r="BV846" s="54" t="s">
        <v>108</v>
      </c>
      <c r="BW846" s="12" t="s">
        <v>108</v>
      </c>
      <c r="BX846" s="12" t="s">
        <v>108</v>
      </c>
      <c r="BY846" s="12" t="s">
        <v>108</v>
      </c>
      <c r="BZ846" s="54" t="s">
        <v>108</v>
      </c>
      <c r="CA846" s="12" t="s">
        <v>108</v>
      </c>
      <c r="CB846" s="54" t="s">
        <v>108</v>
      </c>
      <c r="CC846" s="12" t="s">
        <v>108</v>
      </c>
      <c r="CD846" s="12" t="s">
        <v>108</v>
      </c>
      <c r="CE846" s="12" t="s">
        <v>108</v>
      </c>
      <c r="CF846" s="54" t="s">
        <v>108</v>
      </c>
      <c r="CG846" s="54" t="s">
        <v>108</v>
      </c>
      <c r="CH846" s="54" t="s">
        <v>108</v>
      </c>
      <c r="CI846" s="54" t="s">
        <v>108</v>
      </c>
      <c r="CJ846" s="54" t="s">
        <v>108</v>
      </c>
      <c r="CK846" s="54" t="s">
        <v>108</v>
      </c>
      <c r="CL846" s="54" t="s">
        <v>108</v>
      </c>
      <c r="CM846" s="54" t="s">
        <v>108</v>
      </c>
      <c r="CN846" s="64" t="s">
        <v>120</v>
      </c>
      <c r="CO846" s="121" t="s">
        <v>2770</v>
      </c>
      <c r="CP846" s="64" t="str">
        <f>TabelladatiSinottico[[#This Row],[Serial_Number]]</f>
        <v>HS644.14</v>
      </c>
      <c r="CQ846" s="50" t="str">
        <f>TabelladatiSinottico[[#This Row],[Customer]]</f>
        <v>Customer!</v>
      </c>
      <c r="CR846" s="54">
        <f t="shared" si="391"/>
        <v>845</v>
      </c>
      <c r="CS846" s="64" t="s">
        <v>108</v>
      </c>
    </row>
    <row r="847" spans="1:97" ht="14.25" customHeight="1" x14ac:dyDescent="0.25">
      <c r="A847" s="124" t="s">
        <v>2768</v>
      </c>
      <c r="B847" s="137">
        <v>15</v>
      </c>
      <c r="C847" s="137" t="s">
        <v>108</v>
      </c>
      <c r="D847" s="136" t="s">
        <v>2771</v>
      </c>
      <c r="E847" s="112" t="s">
        <v>108</v>
      </c>
      <c r="F847" s="112" t="s">
        <v>653</v>
      </c>
      <c r="G847" s="112" t="s">
        <v>108</v>
      </c>
      <c r="H847" s="112" t="s">
        <v>108</v>
      </c>
      <c r="I847" s="112" t="s">
        <v>108</v>
      </c>
      <c r="J847" s="112" t="s">
        <v>108</v>
      </c>
      <c r="K847" s="134" t="s">
        <v>2424</v>
      </c>
      <c r="L847" s="112" t="s">
        <v>108</v>
      </c>
      <c r="M847" s="134" t="s">
        <v>2424</v>
      </c>
      <c r="N847" s="12" t="s">
        <v>107</v>
      </c>
      <c r="O847" s="12" t="s">
        <v>108</v>
      </c>
      <c r="P847" s="128" t="s">
        <v>2425</v>
      </c>
      <c r="Q847" s="135">
        <v>600</v>
      </c>
      <c r="R847" s="135">
        <v>400</v>
      </c>
      <c r="S847" s="135">
        <v>400</v>
      </c>
      <c r="T847" s="119" t="s">
        <v>108</v>
      </c>
      <c r="U847" s="112" t="s">
        <v>108</v>
      </c>
      <c r="V847" s="118" t="s">
        <v>108</v>
      </c>
      <c r="W847" s="112" t="s">
        <v>108</v>
      </c>
      <c r="X847" s="112" t="s">
        <v>110</v>
      </c>
      <c r="Y847" s="112" t="s">
        <v>110</v>
      </c>
      <c r="Z847" s="112" t="s">
        <v>110</v>
      </c>
      <c r="AA847" s="112" t="s">
        <v>110</v>
      </c>
      <c r="AB847" s="114" t="s">
        <v>110</v>
      </c>
      <c r="AC847" s="113" t="s">
        <v>108</v>
      </c>
      <c r="AD847" s="47" t="s">
        <v>108</v>
      </c>
      <c r="AE847" s="12" t="s">
        <v>108</v>
      </c>
      <c r="AF847" s="102" t="s">
        <v>108</v>
      </c>
      <c r="AG847" s="102" t="s">
        <v>108</v>
      </c>
      <c r="AH847" s="102" t="s">
        <v>108</v>
      </c>
      <c r="AI847" s="102" t="s">
        <v>108</v>
      </c>
      <c r="AJ847" s="102" t="s">
        <v>108</v>
      </c>
      <c r="AK847" s="93" t="s">
        <v>108</v>
      </c>
      <c r="AL847" s="12" t="s">
        <v>108</v>
      </c>
      <c r="AM847" s="12" t="s">
        <v>175</v>
      </c>
      <c r="AN847" s="91" t="s">
        <v>2425</v>
      </c>
      <c r="AO847" s="15" t="s">
        <v>175</v>
      </c>
      <c r="AQ847" s="54" t="s">
        <v>108</v>
      </c>
      <c r="AR847" s="50" t="str">
        <f t="shared" si="392"/>
        <v>HS644.15</v>
      </c>
      <c r="AS847" s="50" t="str">
        <f t="shared" si="393"/>
        <v>HS644_-</v>
      </c>
      <c r="AT847" s="12" t="s">
        <v>110</v>
      </c>
      <c r="AU847" s="12" t="s">
        <v>110</v>
      </c>
      <c r="AV847" s="12" t="s">
        <v>110</v>
      </c>
      <c r="AW847" s="54" t="s">
        <v>108</v>
      </c>
      <c r="AX847" s="50" t="s">
        <v>155</v>
      </c>
      <c r="AY847" s="50" t="s">
        <v>110</v>
      </c>
      <c r="AZ847" s="54" t="s">
        <v>108</v>
      </c>
      <c r="BA847" s="12" t="s">
        <v>108</v>
      </c>
      <c r="BB847" s="12" t="s">
        <v>108</v>
      </c>
      <c r="BC847" s="12" t="str">
        <f t="shared" si="394"/>
        <v>M3A</v>
      </c>
      <c r="BD847" s="54" t="s">
        <v>108</v>
      </c>
      <c r="BE847" s="12" t="str">
        <f t="shared" si="395"/>
        <v>-</v>
      </c>
      <c r="BF847" s="12" t="str">
        <f t="shared" si="396"/>
        <v>-</v>
      </c>
      <c r="BG847" s="112" t="str">
        <f t="shared" si="397"/>
        <v>M3A_HS644</v>
      </c>
      <c r="BH847" s="54" t="s">
        <v>108</v>
      </c>
      <c r="BI847" s="12" t="s">
        <v>108</v>
      </c>
      <c r="BJ847" s="54" t="s">
        <v>108</v>
      </c>
      <c r="BK847" s="12" t="s">
        <v>108</v>
      </c>
      <c r="BL847" s="12" t="s">
        <v>108</v>
      </c>
      <c r="BM847" s="12" t="s">
        <v>108</v>
      </c>
      <c r="BN847" s="54" t="s">
        <v>108</v>
      </c>
      <c r="BO847" s="12" t="s">
        <v>108</v>
      </c>
      <c r="BP847" s="54" t="s">
        <v>108</v>
      </c>
      <c r="BQ847" s="12" t="s">
        <v>108</v>
      </c>
      <c r="BR847" s="12" t="s">
        <v>108</v>
      </c>
      <c r="BS847" s="12" t="s">
        <v>108</v>
      </c>
      <c r="BT847" s="54" t="s">
        <v>108</v>
      </c>
      <c r="BU847" s="12" t="s">
        <v>108</v>
      </c>
      <c r="BV847" s="54" t="s">
        <v>108</v>
      </c>
      <c r="BW847" s="12" t="s">
        <v>108</v>
      </c>
      <c r="BX847" s="12" t="s">
        <v>108</v>
      </c>
      <c r="BY847" s="12" t="s">
        <v>108</v>
      </c>
      <c r="BZ847" s="54" t="s">
        <v>108</v>
      </c>
      <c r="CA847" s="12" t="s">
        <v>108</v>
      </c>
      <c r="CB847" s="54" t="s">
        <v>108</v>
      </c>
      <c r="CC847" s="12" t="s">
        <v>108</v>
      </c>
      <c r="CD847" s="12" t="s">
        <v>108</v>
      </c>
      <c r="CE847" s="12" t="s">
        <v>108</v>
      </c>
      <c r="CF847" s="54" t="s">
        <v>108</v>
      </c>
      <c r="CG847" s="54" t="s">
        <v>108</v>
      </c>
      <c r="CH847" s="54" t="s">
        <v>108</v>
      </c>
      <c r="CI847" s="54" t="s">
        <v>108</v>
      </c>
      <c r="CJ847" s="54" t="s">
        <v>108</v>
      </c>
      <c r="CK847" s="54" t="s">
        <v>108</v>
      </c>
      <c r="CL847" s="54" t="s">
        <v>108</v>
      </c>
      <c r="CM847" s="54" t="s">
        <v>108</v>
      </c>
      <c r="CN847" s="64" t="s">
        <v>120</v>
      </c>
      <c r="CO847" s="121" t="s">
        <v>2770</v>
      </c>
      <c r="CP847" s="64" t="str">
        <f>TabelladatiSinottico[[#This Row],[Serial_Number]]</f>
        <v>HS644.15</v>
      </c>
      <c r="CQ847" s="50" t="str">
        <f>TabelladatiSinottico[[#This Row],[Customer]]</f>
        <v>Customer!</v>
      </c>
      <c r="CR847" s="54">
        <f t="shared" si="391"/>
        <v>846</v>
      </c>
      <c r="CS847" s="64" t="s">
        <v>108</v>
      </c>
    </row>
    <row r="848" spans="1:97" ht="14.25" customHeight="1" x14ac:dyDescent="0.25">
      <c r="A848" s="124" t="s">
        <v>2768</v>
      </c>
      <c r="B848" s="137">
        <v>16</v>
      </c>
      <c r="C848" s="137" t="s">
        <v>108</v>
      </c>
      <c r="D848" s="136" t="s">
        <v>2771</v>
      </c>
      <c r="E848" s="112" t="s">
        <v>108</v>
      </c>
      <c r="F848" s="112" t="s">
        <v>653</v>
      </c>
      <c r="G848" s="112" t="s">
        <v>108</v>
      </c>
      <c r="H848" s="112" t="s">
        <v>108</v>
      </c>
      <c r="I848" s="112" t="s">
        <v>108</v>
      </c>
      <c r="J848" s="112" t="s">
        <v>108</v>
      </c>
      <c r="K848" s="134" t="s">
        <v>2424</v>
      </c>
      <c r="L848" s="112" t="s">
        <v>108</v>
      </c>
      <c r="M848" s="134" t="s">
        <v>2424</v>
      </c>
      <c r="N848" s="12" t="s">
        <v>107</v>
      </c>
      <c r="O848" s="12" t="s">
        <v>108</v>
      </c>
      <c r="P848" s="128" t="s">
        <v>2425</v>
      </c>
      <c r="Q848" s="135">
        <v>600</v>
      </c>
      <c r="R848" s="135">
        <v>400</v>
      </c>
      <c r="S848" s="135">
        <v>400</v>
      </c>
      <c r="T848" s="119" t="s">
        <v>108</v>
      </c>
      <c r="U848" s="112" t="s">
        <v>108</v>
      </c>
      <c r="V848" s="118" t="s">
        <v>108</v>
      </c>
      <c r="W848" s="112" t="s">
        <v>108</v>
      </c>
      <c r="X848" s="112" t="s">
        <v>110</v>
      </c>
      <c r="Y848" s="112" t="s">
        <v>110</v>
      </c>
      <c r="Z848" s="112" t="s">
        <v>110</v>
      </c>
      <c r="AA848" s="112" t="s">
        <v>110</v>
      </c>
      <c r="AB848" s="114" t="s">
        <v>110</v>
      </c>
      <c r="AC848" s="113" t="s">
        <v>108</v>
      </c>
      <c r="AD848" s="47" t="s">
        <v>108</v>
      </c>
      <c r="AE848" s="12" t="s">
        <v>108</v>
      </c>
      <c r="AF848" s="102" t="s">
        <v>108</v>
      </c>
      <c r="AG848" s="102" t="s">
        <v>108</v>
      </c>
      <c r="AH848" s="102" t="s">
        <v>108</v>
      </c>
      <c r="AI848" s="102" t="s">
        <v>108</v>
      </c>
      <c r="AJ848" s="102" t="s">
        <v>108</v>
      </c>
      <c r="AK848" s="93" t="s">
        <v>108</v>
      </c>
      <c r="AL848" s="12" t="s">
        <v>108</v>
      </c>
      <c r="AM848" s="12" t="s">
        <v>175</v>
      </c>
      <c r="AN848" s="91" t="s">
        <v>2425</v>
      </c>
      <c r="AO848" s="15" t="s">
        <v>175</v>
      </c>
      <c r="AQ848" s="54" t="s">
        <v>108</v>
      </c>
      <c r="AR848" s="50" t="str">
        <f t="shared" si="392"/>
        <v>HS644.16</v>
      </c>
      <c r="AS848" s="50" t="str">
        <f t="shared" si="393"/>
        <v>HS644_-</v>
      </c>
      <c r="AT848" s="12" t="s">
        <v>110</v>
      </c>
      <c r="AU848" s="12" t="s">
        <v>110</v>
      </c>
      <c r="AV848" s="12" t="s">
        <v>110</v>
      </c>
      <c r="AW848" s="54" t="s">
        <v>108</v>
      </c>
      <c r="AX848" s="50" t="s">
        <v>155</v>
      </c>
      <c r="AY848" s="50" t="s">
        <v>110</v>
      </c>
      <c r="AZ848" s="54" t="s">
        <v>108</v>
      </c>
      <c r="BA848" s="12" t="s">
        <v>108</v>
      </c>
      <c r="BB848" s="12" t="s">
        <v>108</v>
      </c>
      <c r="BC848" s="12" t="str">
        <f t="shared" si="394"/>
        <v>M3A</v>
      </c>
      <c r="BD848" s="54" t="s">
        <v>108</v>
      </c>
      <c r="BE848" s="12" t="str">
        <f t="shared" si="395"/>
        <v>-</v>
      </c>
      <c r="BF848" s="12" t="str">
        <f t="shared" si="396"/>
        <v>-</v>
      </c>
      <c r="BG848" s="112" t="str">
        <f t="shared" si="397"/>
        <v>M3A_HS644</v>
      </c>
      <c r="BH848" s="54" t="s">
        <v>108</v>
      </c>
      <c r="BI848" s="12" t="s">
        <v>108</v>
      </c>
      <c r="BJ848" s="54" t="s">
        <v>108</v>
      </c>
      <c r="BK848" s="12" t="s">
        <v>108</v>
      </c>
      <c r="BL848" s="12" t="s">
        <v>108</v>
      </c>
      <c r="BM848" s="12" t="s">
        <v>108</v>
      </c>
      <c r="BN848" s="54" t="s">
        <v>108</v>
      </c>
      <c r="BO848" s="12" t="s">
        <v>108</v>
      </c>
      <c r="BP848" s="54" t="s">
        <v>108</v>
      </c>
      <c r="BQ848" s="12" t="s">
        <v>108</v>
      </c>
      <c r="BR848" s="12" t="s">
        <v>108</v>
      </c>
      <c r="BS848" s="12" t="s">
        <v>108</v>
      </c>
      <c r="BT848" s="54" t="s">
        <v>108</v>
      </c>
      <c r="BU848" s="12" t="s">
        <v>108</v>
      </c>
      <c r="BV848" s="54" t="s">
        <v>108</v>
      </c>
      <c r="BW848" s="12" t="s">
        <v>108</v>
      </c>
      <c r="BX848" s="12" t="s">
        <v>108</v>
      </c>
      <c r="BY848" s="12" t="s">
        <v>108</v>
      </c>
      <c r="BZ848" s="54" t="s">
        <v>108</v>
      </c>
      <c r="CA848" s="12" t="s">
        <v>108</v>
      </c>
      <c r="CB848" s="54" t="s">
        <v>108</v>
      </c>
      <c r="CC848" s="12" t="s">
        <v>108</v>
      </c>
      <c r="CD848" s="12" t="s">
        <v>108</v>
      </c>
      <c r="CE848" s="12" t="s">
        <v>108</v>
      </c>
      <c r="CF848" s="54" t="s">
        <v>108</v>
      </c>
      <c r="CG848" s="54" t="s">
        <v>108</v>
      </c>
      <c r="CH848" s="54" t="s">
        <v>108</v>
      </c>
      <c r="CI848" s="54" t="s">
        <v>108</v>
      </c>
      <c r="CJ848" s="54" t="s">
        <v>108</v>
      </c>
      <c r="CK848" s="54" t="s">
        <v>108</v>
      </c>
      <c r="CL848" s="54" t="s">
        <v>108</v>
      </c>
      <c r="CM848" s="54" t="s">
        <v>108</v>
      </c>
      <c r="CN848" s="64" t="s">
        <v>120</v>
      </c>
      <c r="CO848" s="121" t="s">
        <v>2770</v>
      </c>
      <c r="CP848" s="64" t="str">
        <f>TabelladatiSinottico[[#This Row],[Serial_Number]]</f>
        <v>HS644.16</v>
      </c>
      <c r="CQ848" s="50" t="str">
        <f>TabelladatiSinottico[[#This Row],[Customer]]</f>
        <v>Customer!</v>
      </c>
      <c r="CR848" s="54">
        <f t="shared" si="391"/>
        <v>847</v>
      </c>
      <c r="CS848" s="64" t="s">
        <v>108</v>
      </c>
    </row>
    <row r="849" spans="1:97" ht="14.25" customHeight="1" x14ac:dyDescent="0.25">
      <c r="A849" s="124" t="s">
        <v>2768</v>
      </c>
      <c r="B849" s="137">
        <v>17</v>
      </c>
      <c r="C849" s="137" t="s">
        <v>108</v>
      </c>
      <c r="D849" s="136" t="s">
        <v>2771</v>
      </c>
      <c r="E849" s="112" t="s">
        <v>108</v>
      </c>
      <c r="F849" s="112" t="s">
        <v>653</v>
      </c>
      <c r="G849" s="112" t="s">
        <v>108</v>
      </c>
      <c r="H849" s="112" t="s">
        <v>108</v>
      </c>
      <c r="I849" s="112" t="s">
        <v>108</v>
      </c>
      <c r="J849" s="112" t="s">
        <v>108</v>
      </c>
      <c r="K849" s="134" t="s">
        <v>2424</v>
      </c>
      <c r="L849" s="112" t="s">
        <v>108</v>
      </c>
      <c r="M849" s="134" t="s">
        <v>2424</v>
      </c>
      <c r="N849" s="12" t="s">
        <v>107</v>
      </c>
      <c r="O849" s="12" t="s">
        <v>108</v>
      </c>
      <c r="P849" s="128" t="s">
        <v>2425</v>
      </c>
      <c r="Q849" s="135">
        <v>600</v>
      </c>
      <c r="R849" s="135">
        <v>400</v>
      </c>
      <c r="S849" s="135">
        <v>400</v>
      </c>
      <c r="T849" s="119" t="s">
        <v>108</v>
      </c>
      <c r="U849" s="112" t="s">
        <v>108</v>
      </c>
      <c r="V849" s="118" t="s">
        <v>108</v>
      </c>
      <c r="W849" s="112" t="s">
        <v>108</v>
      </c>
      <c r="X849" s="112" t="s">
        <v>110</v>
      </c>
      <c r="Y849" s="112" t="s">
        <v>110</v>
      </c>
      <c r="Z849" s="112" t="s">
        <v>110</v>
      </c>
      <c r="AA849" s="112" t="s">
        <v>110</v>
      </c>
      <c r="AB849" s="114" t="s">
        <v>110</v>
      </c>
      <c r="AC849" s="113" t="s">
        <v>108</v>
      </c>
      <c r="AD849" s="47" t="s">
        <v>108</v>
      </c>
      <c r="AE849" s="12" t="s">
        <v>108</v>
      </c>
      <c r="AF849" s="102" t="s">
        <v>108</v>
      </c>
      <c r="AG849" s="102" t="s">
        <v>108</v>
      </c>
      <c r="AH849" s="102" t="s">
        <v>108</v>
      </c>
      <c r="AI849" s="102" t="s">
        <v>108</v>
      </c>
      <c r="AJ849" s="102" t="s">
        <v>108</v>
      </c>
      <c r="AK849" s="93" t="s">
        <v>108</v>
      </c>
      <c r="AL849" s="12" t="s">
        <v>108</v>
      </c>
      <c r="AM849" s="12" t="s">
        <v>175</v>
      </c>
      <c r="AN849" s="91" t="s">
        <v>2425</v>
      </c>
      <c r="AO849" s="15" t="s">
        <v>175</v>
      </c>
      <c r="AQ849" s="54" t="s">
        <v>108</v>
      </c>
      <c r="AR849" s="50" t="str">
        <f t="shared" si="392"/>
        <v>HS644.17</v>
      </c>
      <c r="AS849" s="50" t="str">
        <f t="shared" si="393"/>
        <v>HS644_-</v>
      </c>
      <c r="AT849" s="12" t="s">
        <v>110</v>
      </c>
      <c r="AU849" s="12" t="s">
        <v>110</v>
      </c>
      <c r="AV849" s="12" t="s">
        <v>110</v>
      </c>
      <c r="AW849" s="54" t="s">
        <v>108</v>
      </c>
      <c r="AX849" s="50" t="s">
        <v>155</v>
      </c>
      <c r="AY849" s="50" t="s">
        <v>110</v>
      </c>
      <c r="AZ849" s="54" t="s">
        <v>108</v>
      </c>
      <c r="BA849" s="12" t="s">
        <v>108</v>
      </c>
      <c r="BB849" s="12" t="s">
        <v>108</v>
      </c>
      <c r="BC849" s="12" t="str">
        <f t="shared" si="394"/>
        <v>M3A</v>
      </c>
      <c r="BD849" s="54" t="s">
        <v>108</v>
      </c>
      <c r="BE849" s="12" t="str">
        <f t="shared" si="395"/>
        <v>-</v>
      </c>
      <c r="BF849" s="12" t="str">
        <f t="shared" si="396"/>
        <v>-</v>
      </c>
      <c r="BG849" s="112" t="str">
        <f t="shared" si="397"/>
        <v>M3A_HS644</v>
      </c>
      <c r="BH849" s="54" t="s">
        <v>108</v>
      </c>
      <c r="BI849" s="12" t="s">
        <v>108</v>
      </c>
      <c r="BJ849" s="54" t="s">
        <v>108</v>
      </c>
      <c r="BK849" s="12" t="s">
        <v>108</v>
      </c>
      <c r="BL849" s="12" t="s">
        <v>108</v>
      </c>
      <c r="BM849" s="12" t="s">
        <v>108</v>
      </c>
      <c r="BN849" s="54" t="s">
        <v>108</v>
      </c>
      <c r="BO849" s="12" t="s">
        <v>108</v>
      </c>
      <c r="BP849" s="54" t="s">
        <v>108</v>
      </c>
      <c r="BQ849" s="12" t="s">
        <v>108</v>
      </c>
      <c r="BR849" s="12" t="s">
        <v>108</v>
      </c>
      <c r="BS849" s="12" t="s">
        <v>108</v>
      </c>
      <c r="BT849" s="54" t="s">
        <v>108</v>
      </c>
      <c r="BU849" s="12" t="s">
        <v>108</v>
      </c>
      <c r="BV849" s="54" t="s">
        <v>108</v>
      </c>
      <c r="BW849" s="12" t="s">
        <v>108</v>
      </c>
      <c r="BX849" s="12" t="s">
        <v>108</v>
      </c>
      <c r="BY849" s="12" t="s">
        <v>108</v>
      </c>
      <c r="BZ849" s="54" t="s">
        <v>108</v>
      </c>
      <c r="CA849" s="12" t="s">
        <v>108</v>
      </c>
      <c r="CB849" s="54" t="s">
        <v>108</v>
      </c>
      <c r="CC849" s="12" t="s">
        <v>108</v>
      </c>
      <c r="CD849" s="12" t="s">
        <v>108</v>
      </c>
      <c r="CE849" s="12" t="s">
        <v>108</v>
      </c>
      <c r="CF849" s="54" t="s">
        <v>108</v>
      </c>
      <c r="CG849" s="54" t="s">
        <v>108</v>
      </c>
      <c r="CH849" s="54" t="s">
        <v>108</v>
      </c>
      <c r="CI849" s="54" t="s">
        <v>108</v>
      </c>
      <c r="CJ849" s="54" t="s">
        <v>108</v>
      </c>
      <c r="CK849" s="54" t="s">
        <v>108</v>
      </c>
      <c r="CL849" s="54" t="s">
        <v>108</v>
      </c>
      <c r="CM849" s="54" t="s">
        <v>108</v>
      </c>
      <c r="CN849" s="64" t="s">
        <v>120</v>
      </c>
      <c r="CO849" s="121" t="s">
        <v>2770</v>
      </c>
      <c r="CP849" s="64" t="str">
        <f>TabelladatiSinottico[[#This Row],[Serial_Number]]</f>
        <v>HS644.17</v>
      </c>
      <c r="CQ849" s="50" t="str">
        <f>TabelladatiSinottico[[#This Row],[Customer]]</f>
        <v>Customer!</v>
      </c>
      <c r="CR849" s="54">
        <f t="shared" si="391"/>
        <v>848</v>
      </c>
      <c r="CS849" s="64" t="s">
        <v>108</v>
      </c>
    </row>
    <row r="850" spans="1:97" ht="14.25" customHeight="1" x14ac:dyDescent="0.25">
      <c r="A850" s="124" t="s">
        <v>2768</v>
      </c>
      <c r="B850" s="137">
        <v>18</v>
      </c>
      <c r="C850" s="137" t="s">
        <v>108</v>
      </c>
      <c r="D850" s="136" t="s">
        <v>2771</v>
      </c>
      <c r="E850" s="112" t="s">
        <v>108</v>
      </c>
      <c r="F850" s="112" t="s">
        <v>653</v>
      </c>
      <c r="G850" s="112" t="s">
        <v>108</v>
      </c>
      <c r="H850" s="112" t="s">
        <v>108</v>
      </c>
      <c r="I850" s="112" t="s">
        <v>108</v>
      </c>
      <c r="J850" s="112" t="s">
        <v>108</v>
      </c>
      <c r="K850" s="134" t="s">
        <v>2424</v>
      </c>
      <c r="L850" s="112" t="s">
        <v>108</v>
      </c>
      <c r="M850" s="134" t="s">
        <v>2424</v>
      </c>
      <c r="N850" s="12" t="s">
        <v>107</v>
      </c>
      <c r="O850" s="12" t="s">
        <v>108</v>
      </c>
      <c r="P850" s="128" t="s">
        <v>2425</v>
      </c>
      <c r="Q850" s="135">
        <v>600</v>
      </c>
      <c r="R850" s="135">
        <v>400</v>
      </c>
      <c r="S850" s="135">
        <v>400</v>
      </c>
      <c r="T850" s="119" t="s">
        <v>108</v>
      </c>
      <c r="U850" s="112" t="s">
        <v>108</v>
      </c>
      <c r="V850" s="118" t="s">
        <v>108</v>
      </c>
      <c r="W850" s="112" t="s">
        <v>108</v>
      </c>
      <c r="X850" s="112" t="s">
        <v>110</v>
      </c>
      <c r="Y850" s="112" t="s">
        <v>110</v>
      </c>
      <c r="Z850" s="112" t="s">
        <v>110</v>
      </c>
      <c r="AA850" s="112" t="s">
        <v>110</v>
      </c>
      <c r="AB850" s="114" t="s">
        <v>110</v>
      </c>
      <c r="AC850" s="113" t="s">
        <v>108</v>
      </c>
      <c r="AD850" s="47" t="s">
        <v>108</v>
      </c>
      <c r="AE850" s="12" t="s">
        <v>108</v>
      </c>
      <c r="AF850" s="102" t="s">
        <v>108</v>
      </c>
      <c r="AG850" s="102" t="s">
        <v>108</v>
      </c>
      <c r="AH850" s="102" t="s">
        <v>108</v>
      </c>
      <c r="AI850" s="102" t="s">
        <v>108</v>
      </c>
      <c r="AJ850" s="102" t="s">
        <v>108</v>
      </c>
      <c r="AK850" s="93" t="s">
        <v>108</v>
      </c>
      <c r="AL850" s="12" t="s">
        <v>108</v>
      </c>
      <c r="AM850" s="12" t="s">
        <v>175</v>
      </c>
      <c r="AN850" s="91" t="s">
        <v>2425</v>
      </c>
      <c r="AO850" s="15" t="s">
        <v>175</v>
      </c>
      <c r="AQ850" s="54" t="s">
        <v>108</v>
      </c>
      <c r="AR850" s="50" t="str">
        <f t="shared" si="392"/>
        <v>HS644.18</v>
      </c>
      <c r="AS850" s="50" t="str">
        <f t="shared" si="393"/>
        <v>HS644_-</v>
      </c>
      <c r="AT850" s="12" t="s">
        <v>110</v>
      </c>
      <c r="AU850" s="12" t="s">
        <v>110</v>
      </c>
      <c r="AV850" s="12" t="s">
        <v>110</v>
      </c>
      <c r="AW850" s="54" t="s">
        <v>108</v>
      </c>
      <c r="AX850" s="50" t="s">
        <v>155</v>
      </c>
      <c r="AY850" s="50" t="s">
        <v>110</v>
      </c>
      <c r="AZ850" s="54" t="s">
        <v>108</v>
      </c>
      <c r="BA850" s="12" t="s">
        <v>108</v>
      </c>
      <c r="BB850" s="12" t="s">
        <v>108</v>
      </c>
      <c r="BC850" s="12" t="str">
        <f t="shared" si="394"/>
        <v>M3A</v>
      </c>
      <c r="BD850" s="54" t="s">
        <v>108</v>
      </c>
      <c r="BE850" s="12" t="str">
        <f t="shared" si="395"/>
        <v>-</v>
      </c>
      <c r="BF850" s="12" t="str">
        <f t="shared" si="396"/>
        <v>-</v>
      </c>
      <c r="BG850" s="112" t="str">
        <f t="shared" si="397"/>
        <v>M3A_HS644</v>
      </c>
      <c r="BH850" s="54" t="s">
        <v>108</v>
      </c>
      <c r="BI850" s="12" t="s">
        <v>108</v>
      </c>
      <c r="BJ850" s="54" t="s">
        <v>108</v>
      </c>
      <c r="BK850" s="12" t="s">
        <v>108</v>
      </c>
      <c r="BL850" s="12" t="s">
        <v>108</v>
      </c>
      <c r="BM850" s="12" t="s">
        <v>108</v>
      </c>
      <c r="BN850" s="54" t="s">
        <v>108</v>
      </c>
      <c r="BO850" s="12" t="s">
        <v>108</v>
      </c>
      <c r="BP850" s="54" t="s">
        <v>108</v>
      </c>
      <c r="BQ850" s="12" t="s">
        <v>108</v>
      </c>
      <c r="BR850" s="12" t="s">
        <v>108</v>
      </c>
      <c r="BS850" s="12" t="s">
        <v>108</v>
      </c>
      <c r="BT850" s="54" t="s">
        <v>108</v>
      </c>
      <c r="BU850" s="12" t="s">
        <v>108</v>
      </c>
      <c r="BV850" s="54" t="s">
        <v>108</v>
      </c>
      <c r="BW850" s="12" t="s">
        <v>108</v>
      </c>
      <c r="BX850" s="12" t="s">
        <v>108</v>
      </c>
      <c r="BY850" s="12" t="s">
        <v>108</v>
      </c>
      <c r="BZ850" s="54" t="s">
        <v>108</v>
      </c>
      <c r="CA850" s="12" t="s">
        <v>108</v>
      </c>
      <c r="CB850" s="54" t="s">
        <v>108</v>
      </c>
      <c r="CC850" s="12" t="s">
        <v>108</v>
      </c>
      <c r="CD850" s="12" t="s">
        <v>108</v>
      </c>
      <c r="CE850" s="12" t="s">
        <v>108</v>
      </c>
      <c r="CF850" s="54" t="s">
        <v>108</v>
      </c>
      <c r="CG850" s="54" t="s">
        <v>108</v>
      </c>
      <c r="CH850" s="54" t="s">
        <v>108</v>
      </c>
      <c r="CI850" s="54" t="s">
        <v>108</v>
      </c>
      <c r="CJ850" s="54" t="s">
        <v>108</v>
      </c>
      <c r="CK850" s="54" t="s">
        <v>108</v>
      </c>
      <c r="CL850" s="54" t="s">
        <v>108</v>
      </c>
      <c r="CM850" s="54" t="s">
        <v>108</v>
      </c>
      <c r="CN850" s="64" t="s">
        <v>120</v>
      </c>
      <c r="CO850" s="121" t="s">
        <v>2770</v>
      </c>
      <c r="CP850" s="64" t="str">
        <f>TabelladatiSinottico[[#This Row],[Serial_Number]]</f>
        <v>HS644.18</v>
      </c>
      <c r="CQ850" s="50" t="str">
        <f>TabelladatiSinottico[[#This Row],[Customer]]</f>
        <v>Customer!</v>
      </c>
      <c r="CR850" s="54">
        <f t="shared" si="391"/>
        <v>849</v>
      </c>
      <c r="CS850" s="64" t="s">
        <v>108</v>
      </c>
    </row>
    <row r="851" spans="1:97" ht="14.25" customHeight="1" x14ac:dyDescent="0.25">
      <c r="A851" s="124" t="s">
        <v>2768</v>
      </c>
      <c r="B851" s="137">
        <v>19</v>
      </c>
      <c r="C851" s="137" t="s">
        <v>108</v>
      </c>
      <c r="D851" s="136" t="s">
        <v>2771</v>
      </c>
      <c r="E851" s="112" t="s">
        <v>108</v>
      </c>
      <c r="F851" s="112" t="s">
        <v>653</v>
      </c>
      <c r="G851" s="112" t="s">
        <v>108</v>
      </c>
      <c r="H851" s="112" t="s">
        <v>108</v>
      </c>
      <c r="I851" s="112" t="s">
        <v>108</v>
      </c>
      <c r="J851" s="112" t="s">
        <v>108</v>
      </c>
      <c r="K851" s="134" t="s">
        <v>2424</v>
      </c>
      <c r="L851" s="112" t="s">
        <v>108</v>
      </c>
      <c r="M851" s="134" t="s">
        <v>2424</v>
      </c>
      <c r="N851" s="12" t="s">
        <v>107</v>
      </c>
      <c r="O851" s="12" t="s">
        <v>108</v>
      </c>
      <c r="P851" s="128" t="s">
        <v>2425</v>
      </c>
      <c r="Q851" s="135">
        <v>600</v>
      </c>
      <c r="R851" s="135">
        <v>400</v>
      </c>
      <c r="S851" s="135">
        <v>400</v>
      </c>
      <c r="T851" s="119" t="s">
        <v>108</v>
      </c>
      <c r="U851" s="112" t="s">
        <v>108</v>
      </c>
      <c r="V851" s="118" t="s">
        <v>108</v>
      </c>
      <c r="W851" s="112" t="s">
        <v>108</v>
      </c>
      <c r="X851" s="112" t="s">
        <v>110</v>
      </c>
      <c r="Y851" s="112" t="s">
        <v>110</v>
      </c>
      <c r="Z851" s="112" t="s">
        <v>110</v>
      </c>
      <c r="AA851" s="112" t="s">
        <v>110</v>
      </c>
      <c r="AB851" s="114" t="s">
        <v>110</v>
      </c>
      <c r="AC851" s="113" t="s">
        <v>108</v>
      </c>
      <c r="AD851" s="47" t="s">
        <v>108</v>
      </c>
      <c r="AE851" s="12" t="s">
        <v>108</v>
      </c>
      <c r="AF851" s="102" t="s">
        <v>108</v>
      </c>
      <c r="AG851" s="102" t="s">
        <v>108</v>
      </c>
      <c r="AH851" s="102" t="s">
        <v>108</v>
      </c>
      <c r="AI851" s="102" t="s">
        <v>108</v>
      </c>
      <c r="AJ851" s="102" t="s">
        <v>108</v>
      </c>
      <c r="AK851" s="93" t="s">
        <v>108</v>
      </c>
      <c r="AL851" s="12" t="s">
        <v>108</v>
      </c>
      <c r="AM851" s="12" t="s">
        <v>175</v>
      </c>
      <c r="AN851" s="91" t="s">
        <v>2425</v>
      </c>
      <c r="AO851" s="15" t="s">
        <v>175</v>
      </c>
      <c r="AQ851" s="54" t="s">
        <v>108</v>
      </c>
      <c r="AR851" s="50" t="str">
        <f t="shared" si="392"/>
        <v>HS644.19</v>
      </c>
      <c r="AS851" s="50" t="str">
        <f t="shared" si="393"/>
        <v>HS644_-</v>
      </c>
      <c r="AT851" s="12" t="s">
        <v>110</v>
      </c>
      <c r="AU851" s="12" t="s">
        <v>110</v>
      </c>
      <c r="AV851" s="12" t="s">
        <v>110</v>
      </c>
      <c r="AW851" s="54" t="s">
        <v>108</v>
      </c>
      <c r="AX851" s="50" t="s">
        <v>155</v>
      </c>
      <c r="AY851" s="50" t="s">
        <v>110</v>
      </c>
      <c r="AZ851" s="54" t="s">
        <v>108</v>
      </c>
      <c r="BA851" s="12" t="s">
        <v>108</v>
      </c>
      <c r="BB851" s="12" t="s">
        <v>108</v>
      </c>
      <c r="BC851" s="12" t="str">
        <f t="shared" si="394"/>
        <v>M3A</v>
      </c>
      <c r="BD851" s="54" t="s">
        <v>108</v>
      </c>
      <c r="BE851" s="12" t="str">
        <f t="shared" si="395"/>
        <v>-</v>
      </c>
      <c r="BF851" s="12" t="str">
        <f t="shared" si="396"/>
        <v>-</v>
      </c>
      <c r="BG851" s="112" t="str">
        <f t="shared" si="397"/>
        <v>M3A_HS644</v>
      </c>
      <c r="BH851" s="54" t="s">
        <v>108</v>
      </c>
      <c r="BI851" s="12" t="s">
        <v>108</v>
      </c>
      <c r="BJ851" s="54" t="s">
        <v>108</v>
      </c>
      <c r="BK851" s="12" t="s">
        <v>108</v>
      </c>
      <c r="BL851" s="12" t="s">
        <v>108</v>
      </c>
      <c r="BM851" s="12" t="s">
        <v>108</v>
      </c>
      <c r="BN851" s="54" t="s">
        <v>108</v>
      </c>
      <c r="BO851" s="12" t="s">
        <v>108</v>
      </c>
      <c r="BP851" s="54" t="s">
        <v>108</v>
      </c>
      <c r="BQ851" s="12" t="s">
        <v>108</v>
      </c>
      <c r="BR851" s="12" t="s">
        <v>108</v>
      </c>
      <c r="BS851" s="12" t="s">
        <v>108</v>
      </c>
      <c r="BT851" s="54" t="s">
        <v>108</v>
      </c>
      <c r="BU851" s="12" t="s">
        <v>108</v>
      </c>
      <c r="BV851" s="54" t="s">
        <v>108</v>
      </c>
      <c r="BW851" s="12" t="s">
        <v>108</v>
      </c>
      <c r="BX851" s="12" t="s">
        <v>108</v>
      </c>
      <c r="BY851" s="12" t="s">
        <v>108</v>
      </c>
      <c r="BZ851" s="54" t="s">
        <v>108</v>
      </c>
      <c r="CA851" s="12" t="s">
        <v>108</v>
      </c>
      <c r="CB851" s="54" t="s">
        <v>108</v>
      </c>
      <c r="CC851" s="12" t="s">
        <v>108</v>
      </c>
      <c r="CD851" s="12" t="s">
        <v>108</v>
      </c>
      <c r="CE851" s="12" t="s">
        <v>108</v>
      </c>
      <c r="CF851" s="54" t="s">
        <v>108</v>
      </c>
      <c r="CG851" s="54" t="s">
        <v>108</v>
      </c>
      <c r="CH851" s="54" t="s">
        <v>108</v>
      </c>
      <c r="CI851" s="54" t="s">
        <v>108</v>
      </c>
      <c r="CJ851" s="54" t="s">
        <v>108</v>
      </c>
      <c r="CK851" s="54" t="s">
        <v>108</v>
      </c>
      <c r="CL851" s="54" t="s">
        <v>108</v>
      </c>
      <c r="CM851" s="54" t="s">
        <v>108</v>
      </c>
      <c r="CN851" s="64" t="s">
        <v>120</v>
      </c>
      <c r="CO851" s="121" t="s">
        <v>2770</v>
      </c>
      <c r="CP851" s="64" t="str">
        <f>TabelladatiSinottico[[#This Row],[Serial_Number]]</f>
        <v>HS644.19</v>
      </c>
      <c r="CQ851" s="50" t="str">
        <f>TabelladatiSinottico[[#This Row],[Customer]]</f>
        <v>Customer!</v>
      </c>
      <c r="CR851" s="54">
        <f t="shared" si="391"/>
        <v>850</v>
      </c>
      <c r="CS851" s="64" t="s">
        <v>108</v>
      </c>
    </row>
    <row r="852" spans="1:97" ht="14.25" customHeight="1" x14ac:dyDescent="0.25">
      <c r="A852" s="124" t="s">
        <v>2768</v>
      </c>
      <c r="B852" s="137">
        <v>20</v>
      </c>
      <c r="C852" s="137" t="s">
        <v>108</v>
      </c>
      <c r="D852" s="136" t="s">
        <v>2771</v>
      </c>
      <c r="E852" s="112" t="s">
        <v>108</v>
      </c>
      <c r="F852" s="112" t="s">
        <v>653</v>
      </c>
      <c r="G852" s="112" t="s">
        <v>108</v>
      </c>
      <c r="H852" s="112" t="s">
        <v>108</v>
      </c>
      <c r="I852" s="112" t="s">
        <v>108</v>
      </c>
      <c r="J852" s="112" t="s">
        <v>108</v>
      </c>
      <c r="K852" s="134" t="s">
        <v>2424</v>
      </c>
      <c r="L852" s="112" t="s">
        <v>108</v>
      </c>
      <c r="M852" s="134" t="s">
        <v>2424</v>
      </c>
      <c r="N852" s="12" t="s">
        <v>107</v>
      </c>
      <c r="O852" s="12" t="s">
        <v>108</v>
      </c>
      <c r="P852" s="128" t="s">
        <v>2425</v>
      </c>
      <c r="Q852" s="135">
        <v>600</v>
      </c>
      <c r="R852" s="135">
        <v>400</v>
      </c>
      <c r="S852" s="135">
        <v>400</v>
      </c>
      <c r="T852" s="119" t="s">
        <v>108</v>
      </c>
      <c r="U852" s="112" t="s">
        <v>108</v>
      </c>
      <c r="V852" s="118" t="s">
        <v>108</v>
      </c>
      <c r="W852" s="112" t="s">
        <v>108</v>
      </c>
      <c r="X852" s="112" t="s">
        <v>110</v>
      </c>
      <c r="Y852" s="112" t="s">
        <v>110</v>
      </c>
      <c r="Z852" s="112" t="s">
        <v>110</v>
      </c>
      <c r="AA852" s="112" t="s">
        <v>110</v>
      </c>
      <c r="AB852" s="114" t="s">
        <v>110</v>
      </c>
      <c r="AC852" s="113" t="s">
        <v>108</v>
      </c>
      <c r="AD852" s="47" t="s">
        <v>108</v>
      </c>
      <c r="AE852" s="12" t="s">
        <v>108</v>
      </c>
      <c r="AF852" s="102" t="s">
        <v>108</v>
      </c>
      <c r="AG852" s="102" t="s">
        <v>108</v>
      </c>
      <c r="AH852" s="102" t="s">
        <v>108</v>
      </c>
      <c r="AI852" s="102" t="s">
        <v>108</v>
      </c>
      <c r="AJ852" s="102" t="s">
        <v>108</v>
      </c>
      <c r="AK852" s="93" t="s">
        <v>108</v>
      </c>
      <c r="AL852" s="12" t="s">
        <v>108</v>
      </c>
      <c r="AM852" s="12" t="s">
        <v>175</v>
      </c>
      <c r="AN852" s="91" t="s">
        <v>2425</v>
      </c>
      <c r="AO852" s="15" t="s">
        <v>175</v>
      </c>
      <c r="AQ852" s="54" t="s">
        <v>108</v>
      </c>
      <c r="AR852" s="50" t="str">
        <f t="shared" si="392"/>
        <v>HS644.20</v>
      </c>
      <c r="AS852" s="50" t="str">
        <f t="shared" si="393"/>
        <v>HS644_-</v>
      </c>
      <c r="AT852" s="12" t="s">
        <v>110</v>
      </c>
      <c r="AU852" s="12" t="s">
        <v>110</v>
      </c>
      <c r="AV852" s="12" t="s">
        <v>110</v>
      </c>
      <c r="AW852" s="54" t="s">
        <v>108</v>
      </c>
      <c r="AX852" s="50" t="s">
        <v>155</v>
      </c>
      <c r="AY852" s="50" t="s">
        <v>110</v>
      </c>
      <c r="AZ852" s="54" t="s">
        <v>108</v>
      </c>
      <c r="BA852" s="12" t="s">
        <v>108</v>
      </c>
      <c r="BB852" s="12" t="s">
        <v>108</v>
      </c>
      <c r="BC852" s="12" t="str">
        <f t="shared" si="394"/>
        <v>M3A</v>
      </c>
      <c r="BD852" s="54" t="s">
        <v>108</v>
      </c>
      <c r="BE852" s="12" t="str">
        <f t="shared" si="395"/>
        <v>-</v>
      </c>
      <c r="BF852" s="12" t="str">
        <f t="shared" si="396"/>
        <v>-</v>
      </c>
      <c r="BG852" s="112" t="str">
        <f t="shared" si="397"/>
        <v>M3A_HS644</v>
      </c>
      <c r="BH852" s="54" t="s">
        <v>108</v>
      </c>
      <c r="BI852" s="12" t="s">
        <v>108</v>
      </c>
      <c r="BJ852" s="54" t="s">
        <v>108</v>
      </c>
      <c r="BK852" s="12" t="s">
        <v>108</v>
      </c>
      <c r="BL852" s="12" t="s">
        <v>108</v>
      </c>
      <c r="BM852" s="12" t="s">
        <v>108</v>
      </c>
      <c r="BN852" s="54" t="s">
        <v>108</v>
      </c>
      <c r="BO852" s="12" t="s">
        <v>108</v>
      </c>
      <c r="BP852" s="54" t="s">
        <v>108</v>
      </c>
      <c r="BQ852" s="12" t="s">
        <v>108</v>
      </c>
      <c r="BR852" s="12" t="s">
        <v>108</v>
      </c>
      <c r="BS852" s="12" t="s">
        <v>108</v>
      </c>
      <c r="BT852" s="54" t="s">
        <v>108</v>
      </c>
      <c r="BU852" s="12" t="s">
        <v>108</v>
      </c>
      <c r="BV852" s="54" t="s">
        <v>108</v>
      </c>
      <c r="BW852" s="12" t="s">
        <v>108</v>
      </c>
      <c r="BX852" s="12" t="s">
        <v>108</v>
      </c>
      <c r="BY852" s="12" t="s">
        <v>108</v>
      </c>
      <c r="BZ852" s="54" t="s">
        <v>108</v>
      </c>
      <c r="CA852" s="12" t="s">
        <v>108</v>
      </c>
      <c r="CB852" s="54" t="s">
        <v>108</v>
      </c>
      <c r="CC852" s="12" t="s">
        <v>108</v>
      </c>
      <c r="CD852" s="12" t="s">
        <v>108</v>
      </c>
      <c r="CE852" s="12" t="s">
        <v>108</v>
      </c>
      <c r="CF852" s="54" t="s">
        <v>108</v>
      </c>
      <c r="CG852" s="54" t="s">
        <v>108</v>
      </c>
      <c r="CH852" s="54" t="s">
        <v>108</v>
      </c>
      <c r="CI852" s="54" t="s">
        <v>108</v>
      </c>
      <c r="CJ852" s="54" t="s">
        <v>108</v>
      </c>
      <c r="CK852" s="54" t="s">
        <v>108</v>
      </c>
      <c r="CL852" s="54" t="s">
        <v>108</v>
      </c>
      <c r="CM852" s="54" t="s">
        <v>108</v>
      </c>
      <c r="CN852" s="64" t="s">
        <v>120</v>
      </c>
      <c r="CO852" s="121" t="s">
        <v>2770</v>
      </c>
      <c r="CP852" s="64" t="str">
        <f>TabelladatiSinottico[[#This Row],[Serial_Number]]</f>
        <v>HS644.20</v>
      </c>
      <c r="CQ852" s="50" t="str">
        <f>TabelladatiSinottico[[#This Row],[Customer]]</f>
        <v>Customer!</v>
      </c>
      <c r="CR852" s="54">
        <f t="shared" si="391"/>
        <v>851</v>
      </c>
      <c r="CS852" s="64" t="s">
        <v>108</v>
      </c>
    </row>
    <row r="853" spans="1:97" ht="14.25" customHeight="1" x14ac:dyDescent="0.25">
      <c r="A853" s="124" t="s">
        <v>2768</v>
      </c>
      <c r="B853" s="137">
        <v>21</v>
      </c>
      <c r="C853" s="137" t="s">
        <v>108</v>
      </c>
      <c r="D853" s="136" t="s">
        <v>2771</v>
      </c>
      <c r="E853" s="112" t="s">
        <v>108</v>
      </c>
      <c r="F853" s="112" t="s">
        <v>653</v>
      </c>
      <c r="G853" s="112" t="s">
        <v>108</v>
      </c>
      <c r="H853" s="112" t="s">
        <v>108</v>
      </c>
      <c r="I853" s="112" t="s">
        <v>108</v>
      </c>
      <c r="J853" s="112" t="s">
        <v>108</v>
      </c>
      <c r="K853" s="134" t="s">
        <v>2424</v>
      </c>
      <c r="L853" s="112" t="s">
        <v>108</v>
      </c>
      <c r="M853" s="134" t="s">
        <v>2424</v>
      </c>
      <c r="N853" s="12" t="s">
        <v>107</v>
      </c>
      <c r="O853" s="12" t="s">
        <v>108</v>
      </c>
      <c r="P853" s="128" t="s">
        <v>2425</v>
      </c>
      <c r="Q853" s="135">
        <v>600</v>
      </c>
      <c r="R853" s="135">
        <v>400</v>
      </c>
      <c r="S853" s="135">
        <v>400</v>
      </c>
      <c r="T853" s="119" t="s">
        <v>108</v>
      </c>
      <c r="U853" s="112" t="s">
        <v>108</v>
      </c>
      <c r="V853" s="118" t="s">
        <v>108</v>
      </c>
      <c r="W853" s="112" t="s">
        <v>108</v>
      </c>
      <c r="X853" s="112" t="s">
        <v>110</v>
      </c>
      <c r="Y853" s="112" t="s">
        <v>110</v>
      </c>
      <c r="Z853" s="112" t="s">
        <v>110</v>
      </c>
      <c r="AA853" s="112" t="s">
        <v>110</v>
      </c>
      <c r="AB853" s="114" t="s">
        <v>110</v>
      </c>
      <c r="AC853" s="113" t="s">
        <v>108</v>
      </c>
      <c r="AD853" s="47" t="s">
        <v>108</v>
      </c>
      <c r="AE853" s="12" t="s">
        <v>108</v>
      </c>
      <c r="AF853" s="102" t="s">
        <v>108</v>
      </c>
      <c r="AG853" s="102" t="s">
        <v>108</v>
      </c>
      <c r="AH853" s="102" t="s">
        <v>108</v>
      </c>
      <c r="AI853" s="102" t="s">
        <v>108</v>
      </c>
      <c r="AJ853" s="102" t="s">
        <v>108</v>
      </c>
      <c r="AK853" s="93" t="s">
        <v>108</v>
      </c>
      <c r="AL853" s="12" t="s">
        <v>108</v>
      </c>
      <c r="AM853" s="12" t="s">
        <v>175</v>
      </c>
      <c r="AN853" s="91" t="s">
        <v>2425</v>
      </c>
      <c r="AO853" s="15" t="s">
        <v>175</v>
      </c>
      <c r="AQ853" s="54" t="s">
        <v>108</v>
      </c>
      <c r="AR853" s="50" t="str">
        <f t="shared" si="392"/>
        <v>HS644.21</v>
      </c>
      <c r="AS853" s="50" t="str">
        <f t="shared" si="393"/>
        <v>HS644_-</v>
      </c>
      <c r="AT853" s="12" t="s">
        <v>110</v>
      </c>
      <c r="AU853" s="12" t="s">
        <v>110</v>
      </c>
      <c r="AV853" s="12" t="s">
        <v>110</v>
      </c>
      <c r="AW853" s="54" t="s">
        <v>108</v>
      </c>
      <c r="AX853" s="50" t="s">
        <v>155</v>
      </c>
      <c r="AY853" s="50" t="s">
        <v>110</v>
      </c>
      <c r="AZ853" s="54" t="s">
        <v>108</v>
      </c>
      <c r="BA853" s="12" t="s">
        <v>108</v>
      </c>
      <c r="BB853" s="12" t="s">
        <v>108</v>
      </c>
      <c r="BC853" s="12" t="str">
        <f t="shared" si="394"/>
        <v>M3A</v>
      </c>
      <c r="BD853" s="54" t="s">
        <v>108</v>
      </c>
      <c r="BE853" s="12" t="str">
        <f t="shared" si="395"/>
        <v>-</v>
      </c>
      <c r="BF853" s="12" t="str">
        <f t="shared" si="396"/>
        <v>-</v>
      </c>
      <c r="BG853" s="112" t="str">
        <f t="shared" si="397"/>
        <v>M3A_HS644</v>
      </c>
      <c r="BH853" s="54" t="s">
        <v>108</v>
      </c>
      <c r="BI853" s="12" t="s">
        <v>108</v>
      </c>
      <c r="BJ853" s="54" t="s">
        <v>108</v>
      </c>
      <c r="BK853" s="12" t="s">
        <v>108</v>
      </c>
      <c r="BL853" s="12" t="s">
        <v>108</v>
      </c>
      <c r="BM853" s="12" t="s">
        <v>108</v>
      </c>
      <c r="BN853" s="54" t="s">
        <v>108</v>
      </c>
      <c r="BO853" s="12" t="s">
        <v>108</v>
      </c>
      <c r="BP853" s="54" t="s">
        <v>108</v>
      </c>
      <c r="BQ853" s="12" t="s">
        <v>108</v>
      </c>
      <c r="BR853" s="12" t="s">
        <v>108</v>
      </c>
      <c r="BS853" s="12" t="s">
        <v>108</v>
      </c>
      <c r="BT853" s="54" t="s">
        <v>108</v>
      </c>
      <c r="BU853" s="12" t="s">
        <v>108</v>
      </c>
      <c r="BV853" s="54" t="s">
        <v>108</v>
      </c>
      <c r="BW853" s="12" t="s">
        <v>108</v>
      </c>
      <c r="BX853" s="12" t="s">
        <v>108</v>
      </c>
      <c r="BY853" s="12" t="s">
        <v>108</v>
      </c>
      <c r="BZ853" s="54" t="s">
        <v>108</v>
      </c>
      <c r="CA853" s="12" t="s">
        <v>108</v>
      </c>
      <c r="CB853" s="54" t="s">
        <v>108</v>
      </c>
      <c r="CC853" s="12" t="s">
        <v>108</v>
      </c>
      <c r="CD853" s="12" t="s">
        <v>108</v>
      </c>
      <c r="CE853" s="12" t="s">
        <v>108</v>
      </c>
      <c r="CF853" s="54" t="s">
        <v>108</v>
      </c>
      <c r="CG853" s="54" t="s">
        <v>108</v>
      </c>
      <c r="CH853" s="54" t="s">
        <v>108</v>
      </c>
      <c r="CI853" s="54" t="s">
        <v>108</v>
      </c>
      <c r="CJ853" s="54" t="s">
        <v>108</v>
      </c>
      <c r="CK853" s="54" t="s">
        <v>108</v>
      </c>
      <c r="CL853" s="54" t="s">
        <v>108</v>
      </c>
      <c r="CM853" s="54" t="s">
        <v>108</v>
      </c>
      <c r="CN853" s="64" t="s">
        <v>120</v>
      </c>
      <c r="CO853" s="121" t="s">
        <v>2770</v>
      </c>
      <c r="CP853" s="64" t="str">
        <f>TabelladatiSinottico[[#This Row],[Serial_Number]]</f>
        <v>HS644.21</v>
      </c>
      <c r="CQ853" s="50" t="str">
        <f>TabelladatiSinottico[[#This Row],[Customer]]</f>
        <v>Customer!</v>
      </c>
      <c r="CR853" s="54">
        <f t="shared" si="391"/>
        <v>852</v>
      </c>
      <c r="CS853" s="64" t="s">
        <v>108</v>
      </c>
    </row>
    <row r="854" spans="1:97" ht="14.25" customHeight="1" x14ac:dyDescent="0.25">
      <c r="A854" s="124" t="s">
        <v>2768</v>
      </c>
      <c r="B854" s="137">
        <v>22</v>
      </c>
      <c r="C854" s="137" t="s">
        <v>108</v>
      </c>
      <c r="D854" s="136" t="s">
        <v>2771</v>
      </c>
      <c r="E854" s="112" t="s">
        <v>108</v>
      </c>
      <c r="F854" s="112" t="s">
        <v>653</v>
      </c>
      <c r="G854" s="112" t="s">
        <v>108</v>
      </c>
      <c r="H854" s="112" t="s">
        <v>108</v>
      </c>
      <c r="I854" s="112" t="s">
        <v>108</v>
      </c>
      <c r="J854" s="112" t="s">
        <v>108</v>
      </c>
      <c r="K854" s="134" t="s">
        <v>2424</v>
      </c>
      <c r="L854" s="112" t="s">
        <v>108</v>
      </c>
      <c r="M854" s="134" t="s">
        <v>2424</v>
      </c>
      <c r="N854" s="12" t="s">
        <v>107</v>
      </c>
      <c r="O854" s="12" t="s">
        <v>108</v>
      </c>
      <c r="P854" s="128" t="s">
        <v>2425</v>
      </c>
      <c r="Q854" s="135">
        <v>600</v>
      </c>
      <c r="R854" s="135">
        <v>400</v>
      </c>
      <c r="S854" s="135">
        <v>400</v>
      </c>
      <c r="T854" s="119" t="s">
        <v>108</v>
      </c>
      <c r="U854" s="112" t="s">
        <v>108</v>
      </c>
      <c r="V854" s="118" t="s">
        <v>108</v>
      </c>
      <c r="W854" s="112" t="s">
        <v>108</v>
      </c>
      <c r="X854" s="112" t="s">
        <v>110</v>
      </c>
      <c r="Y854" s="112" t="s">
        <v>110</v>
      </c>
      <c r="Z854" s="112" t="s">
        <v>110</v>
      </c>
      <c r="AA854" s="112" t="s">
        <v>110</v>
      </c>
      <c r="AB854" s="114" t="s">
        <v>110</v>
      </c>
      <c r="AC854" s="113" t="s">
        <v>108</v>
      </c>
      <c r="AD854" s="47" t="s">
        <v>108</v>
      </c>
      <c r="AE854" s="12" t="s">
        <v>108</v>
      </c>
      <c r="AF854" s="102" t="s">
        <v>108</v>
      </c>
      <c r="AG854" s="102" t="s">
        <v>108</v>
      </c>
      <c r="AH854" s="102" t="s">
        <v>108</v>
      </c>
      <c r="AI854" s="102" t="s">
        <v>108</v>
      </c>
      <c r="AJ854" s="102" t="s">
        <v>108</v>
      </c>
      <c r="AK854" s="93" t="s">
        <v>108</v>
      </c>
      <c r="AL854" s="12" t="s">
        <v>108</v>
      </c>
      <c r="AM854" s="12" t="s">
        <v>175</v>
      </c>
      <c r="AN854" s="91" t="s">
        <v>2425</v>
      </c>
      <c r="AO854" s="15" t="s">
        <v>175</v>
      </c>
      <c r="AQ854" s="54" t="s">
        <v>108</v>
      </c>
      <c r="AR854" s="50" t="str">
        <f t="shared" si="392"/>
        <v>HS644.22</v>
      </c>
      <c r="AS854" s="50" t="str">
        <f t="shared" si="393"/>
        <v>HS644_-</v>
      </c>
      <c r="AT854" s="12" t="s">
        <v>110</v>
      </c>
      <c r="AU854" s="12" t="s">
        <v>110</v>
      </c>
      <c r="AV854" s="12" t="s">
        <v>110</v>
      </c>
      <c r="AW854" s="54" t="s">
        <v>108</v>
      </c>
      <c r="AX854" s="50" t="s">
        <v>155</v>
      </c>
      <c r="AY854" s="50" t="s">
        <v>110</v>
      </c>
      <c r="AZ854" s="54" t="s">
        <v>108</v>
      </c>
      <c r="BA854" s="12" t="s">
        <v>108</v>
      </c>
      <c r="BB854" s="12" t="s">
        <v>108</v>
      </c>
      <c r="BC854" s="12" t="str">
        <f t="shared" si="394"/>
        <v>M3A</v>
      </c>
      <c r="BD854" s="54" t="s">
        <v>108</v>
      </c>
      <c r="BE854" s="12" t="str">
        <f t="shared" si="395"/>
        <v>-</v>
      </c>
      <c r="BF854" s="12" t="str">
        <f t="shared" si="396"/>
        <v>-</v>
      </c>
      <c r="BG854" s="112" t="str">
        <f t="shared" si="397"/>
        <v>M3A_HS644</v>
      </c>
      <c r="BH854" s="54" t="s">
        <v>108</v>
      </c>
      <c r="BI854" s="12" t="s">
        <v>108</v>
      </c>
      <c r="BJ854" s="54" t="s">
        <v>108</v>
      </c>
      <c r="BK854" s="12" t="s">
        <v>108</v>
      </c>
      <c r="BL854" s="12" t="s">
        <v>108</v>
      </c>
      <c r="BM854" s="12" t="s">
        <v>108</v>
      </c>
      <c r="BN854" s="54" t="s">
        <v>108</v>
      </c>
      <c r="BO854" s="12" t="s">
        <v>108</v>
      </c>
      <c r="BP854" s="54" t="s">
        <v>108</v>
      </c>
      <c r="BQ854" s="12" t="s">
        <v>108</v>
      </c>
      <c r="BR854" s="12" t="s">
        <v>108</v>
      </c>
      <c r="BS854" s="12" t="s">
        <v>108</v>
      </c>
      <c r="BT854" s="54" t="s">
        <v>108</v>
      </c>
      <c r="BU854" s="12" t="s">
        <v>108</v>
      </c>
      <c r="BV854" s="54" t="s">
        <v>108</v>
      </c>
      <c r="BW854" s="12" t="s">
        <v>108</v>
      </c>
      <c r="BX854" s="12" t="s">
        <v>108</v>
      </c>
      <c r="BY854" s="12" t="s">
        <v>108</v>
      </c>
      <c r="BZ854" s="54" t="s">
        <v>108</v>
      </c>
      <c r="CA854" s="12" t="s">
        <v>108</v>
      </c>
      <c r="CB854" s="54" t="s">
        <v>108</v>
      </c>
      <c r="CC854" s="12" t="s">
        <v>108</v>
      </c>
      <c r="CD854" s="12" t="s">
        <v>108</v>
      </c>
      <c r="CE854" s="12" t="s">
        <v>108</v>
      </c>
      <c r="CF854" s="54" t="s">
        <v>108</v>
      </c>
      <c r="CG854" s="54" t="s">
        <v>108</v>
      </c>
      <c r="CH854" s="54" t="s">
        <v>108</v>
      </c>
      <c r="CI854" s="54" t="s">
        <v>108</v>
      </c>
      <c r="CJ854" s="54" t="s">
        <v>108</v>
      </c>
      <c r="CK854" s="54" t="s">
        <v>108</v>
      </c>
      <c r="CL854" s="54" t="s">
        <v>108</v>
      </c>
      <c r="CM854" s="54" t="s">
        <v>108</v>
      </c>
      <c r="CN854" s="64" t="s">
        <v>120</v>
      </c>
      <c r="CO854" s="121" t="s">
        <v>2770</v>
      </c>
      <c r="CP854" s="64" t="str">
        <f>TabelladatiSinottico[[#This Row],[Serial_Number]]</f>
        <v>HS644.22</v>
      </c>
      <c r="CQ854" s="50" t="str">
        <f>TabelladatiSinottico[[#This Row],[Customer]]</f>
        <v>Customer!</v>
      </c>
      <c r="CR854" s="54">
        <f t="shared" si="391"/>
        <v>853</v>
      </c>
      <c r="CS854" s="64" t="s">
        <v>108</v>
      </c>
    </row>
    <row r="855" spans="1:97" ht="14.25" customHeight="1" x14ac:dyDescent="0.25">
      <c r="A855" s="124" t="s">
        <v>2768</v>
      </c>
      <c r="B855" s="137">
        <v>23</v>
      </c>
      <c r="C855" s="137" t="s">
        <v>108</v>
      </c>
      <c r="D855" s="136" t="s">
        <v>2771</v>
      </c>
      <c r="E855" s="112" t="s">
        <v>108</v>
      </c>
      <c r="F855" s="112" t="s">
        <v>653</v>
      </c>
      <c r="G855" s="112" t="s">
        <v>108</v>
      </c>
      <c r="H855" s="112" t="s">
        <v>108</v>
      </c>
      <c r="I855" s="112" t="s">
        <v>108</v>
      </c>
      <c r="J855" s="112" t="s">
        <v>108</v>
      </c>
      <c r="K855" s="134" t="s">
        <v>2424</v>
      </c>
      <c r="L855" s="112" t="s">
        <v>108</v>
      </c>
      <c r="M855" s="134" t="s">
        <v>2424</v>
      </c>
      <c r="N855" s="12" t="s">
        <v>107</v>
      </c>
      <c r="O855" s="12" t="s">
        <v>108</v>
      </c>
      <c r="P855" s="128" t="s">
        <v>2425</v>
      </c>
      <c r="Q855" s="135">
        <v>600</v>
      </c>
      <c r="R855" s="135">
        <v>400</v>
      </c>
      <c r="S855" s="135">
        <v>400</v>
      </c>
      <c r="T855" s="119" t="s">
        <v>108</v>
      </c>
      <c r="U855" s="112" t="s">
        <v>108</v>
      </c>
      <c r="V855" s="118" t="s">
        <v>108</v>
      </c>
      <c r="W855" s="112" t="s">
        <v>108</v>
      </c>
      <c r="X855" s="112" t="s">
        <v>110</v>
      </c>
      <c r="Y855" s="112" t="s">
        <v>110</v>
      </c>
      <c r="Z855" s="112" t="s">
        <v>110</v>
      </c>
      <c r="AA855" s="112" t="s">
        <v>110</v>
      </c>
      <c r="AB855" s="114" t="s">
        <v>110</v>
      </c>
      <c r="AC855" s="113" t="s">
        <v>108</v>
      </c>
      <c r="AD855" s="47" t="s">
        <v>108</v>
      </c>
      <c r="AE855" s="12" t="s">
        <v>108</v>
      </c>
      <c r="AF855" s="102" t="s">
        <v>108</v>
      </c>
      <c r="AG855" s="102" t="s">
        <v>108</v>
      </c>
      <c r="AH855" s="102" t="s">
        <v>108</v>
      </c>
      <c r="AI855" s="102" t="s">
        <v>108</v>
      </c>
      <c r="AJ855" s="102" t="s">
        <v>108</v>
      </c>
      <c r="AK855" s="93" t="s">
        <v>108</v>
      </c>
      <c r="AL855" s="12" t="s">
        <v>108</v>
      </c>
      <c r="AM855" s="12" t="s">
        <v>175</v>
      </c>
      <c r="AN855" s="91" t="s">
        <v>2425</v>
      </c>
      <c r="AO855" s="15" t="s">
        <v>175</v>
      </c>
      <c r="AQ855" s="54" t="s">
        <v>108</v>
      </c>
      <c r="AR855" s="50" t="str">
        <f t="shared" si="392"/>
        <v>HS644.23</v>
      </c>
      <c r="AS855" s="50" t="str">
        <f t="shared" si="393"/>
        <v>HS644_-</v>
      </c>
      <c r="AT855" s="12" t="s">
        <v>110</v>
      </c>
      <c r="AU855" s="12" t="s">
        <v>110</v>
      </c>
      <c r="AV855" s="12" t="s">
        <v>110</v>
      </c>
      <c r="AW855" s="54" t="s">
        <v>108</v>
      </c>
      <c r="AX855" s="50" t="s">
        <v>155</v>
      </c>
      <c r="AY855" s="50" t="s">
        <v>110</v>
      </c>
      <c r="AZ855" s="54" t="s">
        <v>108</v>
      </c>
      <c r="BA855" s="12" t="s">
        <v>108</v>
      </c>
      <c r="BB855" s="12" t="s">
        <v>108</v>
      </c>
      <c r="BC855" s="12" t="str">
        <f t="shared" si="394"/>
        <v>M3A</v>
      </c>
      <c r="BD855" s="54" t="s">
        <v>108</v>
      </c>
      <c r="BE855" s="12" t="str">
        <f t="shared" si="395"/>
        <v>-</v>
      </c>
      <c r="BF855" s="12" t="str">
        <f t="shared" si="396"/>
        <v>-</v>
      </c>
      <c r="BG855" s="112" t="str">
        <f t="shared" si="397"/>
        <v>M3A_HS644</v>
      </c>
      <c r="BH855" s="54" t="s">
        <v>108</v>
      </c>
      <c r="BI855" s="12" t="s">
        <v>108</v>
      </c>
      <c r="BJ855" s="54" t="s">
        <v>108</v>
      </c>
      <c r="BK855" s="12" t="s">
        <v>108</v>
      </c>
      <c r="BL855" s="12" t="s">
        <v>108</v>
      </c>
      <c r="BM855" s="12" t="s">
        <v>108</v>
      </c>
      <c r="BN855" s="54" t="s">
        <v>108</v>
      </c>
      <c r="BO855" s="12" t="s">
        <v>108</v>
      </c>
      <c r="BP855" s="54" t="s">
        <v>108</v>
      </c>
      <c r="BQ855" s="12" t="s">
        <v>108</v>
      </c>
      <c r="BR855" s="12" t="s">
        <v>108</v>
      </c>
      <c r="BS855" s="12" t="s">
        <v>108</v>
      </c>
      <c r="BT855" s="54" t="s">
        <v>108</v>
      </c>
      <c r="BU855" s="12" t="s">
        <v>108</v>
      </c>
      <c r="BV855" s="54" t="s">
        <v>108</v>
      </c>
      <c r="BW855" s="12" t="s">
        <v>108</v>
      </c>
      <c r="BX855" s="12" t="s">
        <v>108</v>
      </c>
      <c r="BY855" s="12" t="s">
        <v>108</v>
      </c>
      <c r="BZ855" s="54" t="s">
        <v>108</v>
      </c>
      <c r="CA855" s="12" t="s">
        <v>108</v>
      </c>
      <c r="CB855" s="54" t="s">
        <v>108</v>
      </c>
      <c r="CC855" s="12" t="s">
        <v>108</v>
      </c>
      <c r="CD855" s="12" t="s">
        <v>108</v>
      </c>
      <c r="CE855" s="12" t="s">
        <v>108</v>
      </c>
      <c r="CF855" s="54" t="s">
        <v>108</v>
      </c>
      <c r="CG855" s="54" t="s">
        <v>108</v>
      </c>
      <c r="CH855" s="54" t="s">
        <v>108</v>
      </c>
      <c r="CI855" s="54" t="s">
        <v>108</v>
      </c>
      <c r="CJ855" s="54" t="s">
        <v>108</v>
      </c>
      <c r="CK855" s="54" t="s">
        <v>108</v>
      </c>
      <c r="CL855" s="54" t="s">
        <v>108</v>
      </c>
      <c r="CM855" s="54" t="s">
        <v>108</v>
      </c>
      <c r="CN855" s="64" t="s">
        <v>120</v>
      </c>
      <c r="CO855" s="121" t="s">
        <v>2770</v>
      </c>
      <c r="CP855" s="64" t="str">
        <f>TabelladatiSinottico[[#This Row],[Serial_Number]]</f>
        <v>HS644.23</v>
      </c>
      <c r="CQ855" s="50" t="str">
        <f>TabelladatiSinottico[[#This Row],[Customer]]</f>
        <v>Customer!</v>
      </c>
      <c r="CR855" s="54">
        <f t="shared" si="391"/>
        <v>854</v>
      </c>
      <c r="CS855" s="64" t="s">
        <v>108</v>
      </c>
    </row>
    <row r="856" spans="1:97" ht="14.25" customHeight="1" x14ac:dyDescent="0.25">
      <c r="A856" s="124" t="s">
        <v>2768</v>
      </c>
      <c r="B856" s="137">
        <v>24</v>
      </c>
      <c r="C856" s="137" t="s">
        <v>108</v>
      </c>
      <c r="D856" s="136" t="s">
        <v>2771</v>
      </c>
      <c r="E856" s="112" t="s">
        <v>108</v>
      </c>
      <c r="F856" s="112" t="s">
        <v>653</v>
      </c>
      <c r="G856" s="112" t="s">
        <v>108</v>
      </c>
      <c r="H856" s="112" t="s">
        <v>108</v>
      </c>
      <c r="I856" s="112" t="s">
        <v>108</v>
      </c>
      <c r="J856" s="112" t="s">
        <v>108</v>
      </c>
      <c r="K856" s="134" t="s">
        <v>2424</v>
      </c>
      <c r="L856" s="112" t="s">
        <v>108</v>
      </c>
      <c r="M856" s="134" t="s">
        <v>2424</v>
      </c>
      <c r="N856" s="12" t="s">
        <v>107</v>
      </c>
      <c r="O856" s="12" t="s">
        <v>108</v>
      </c>
      <c r="P856" s="128" t="s">
        <v>2425</v>
      </c>
      <c r="Q856" s="135">
        <v>600</v>
      </c>
      <c r="R856" s="135">
        <v>400</v>
      </c>
      <c r="S856" s="135">
        <v>400</v>
      </c>
      <c r="T856" s="119" t="s">
        <v>108</v>
      </c>
      <c r="U856" s="112" t="s">
        <v>108</v>
      </c>
      <c r="V856" s="118" t="s">
        <v>108</v>
      </c>
      <c r="W856" s="112" t="s">
        <v>108</v>
      </c>
      <c r="X856" s="112" t="s">
        <v>110</v>
      </c>
      <c r="Y856" s="112" t="s">
        <v>110</v>
      </c>
      <c r="Z856" s="112" t="s">
        <v>110</v>
      </c>
      <c r="AA856" s="112" t="s">
        <v>110</v>
      </c>
      <c r="AB856" s="114" t="s">
        <v>110</v>
      </c>
      <c r="AC856" s="113" t="s">
        <v>108</v>
      </c>
      <c r="AD856" s="47" t="s">
        <v>108</v>
      </c>
      <c r="AE856" s="12" t="s">
        <v>108</v>
      </c>
      <c r="AF856" s="102" t="s">
        <v>108</v>
      </c>
      <c r="AG856" s="102" t="s">
        <v>108</v>
      </c>
      <c r="AH856" s="102" t="s">
        <v>108</v>
      </c>
      <c r="AI856" s="102" t="s">
        <v>108</v>
      </c>
      <c r="AJ856" s="102" t="s">
        <v>108</v>
      </c>
      <c r="AK856" s="93" t="s">
        <v>108</v>
      </c>
      <c r="AL856" s="12" t="s">
        <v>108</v>
      </c>
      <c r="AM856" s="12" t="s">
        <v>175</v>
      </c>
      <c r="AN856" s="91" t="s">
        <v>2425</v>
      </c>
      <c r="AO856" s="15" t="s">
        <v>175</v>
      </c>
      <c r="AQ856" s="54" t="s">
        <v>108</v>
      </c>
      <c r="AR856" s="50" t="str">
        <f t="shared" si="392"/>
        <v>HS644.24</v>
      </c>
      <c r="AS856" s="50" t="str">
        <f t="shared" si="393"/>
        <v>HS644_-</v>
      </c>
      <c r="AT856" s="12" t="s">
        <v>110</v>
      </c>
      <c r="AU856" s="12" t="s">
        <v>110</v>
      </c>
      <c r="AV856" s="12" t="s">
        <v>110</v>
      </c>
      <c r="AW856" s="54" t="s">
        <v>108</v>
      </c>
      <c r="AX856" s="50" t="s">
        <v>155</v>
      </c>
      <c r="AY856" s="50" t="s">
        <v>110</v>
      </c>
      <c r="AZ856" s="54" t="s">
        <v>108</v>
      </c>
      <c r="BA856" s="12" t="s">
        <v>108</v>
      </c>
      <c r="BB856" s="12" t="s">
        <v>108</v>
      </c>
      <c r="BC856" s="12" t="str">
        <f t="shared" si="394"/>
        <v>M3A</v>
      </c>
      <c r="BD856" s="54" t="s">
        <v>108</v>
      </c>
      <c r="BE856" s="12" t="str">
        <f t="shared" si="395"/>
        <v>-</v>
      </c>
      <c r="BF856" s="12" t="str">
        <f t="shared" si="396"/>
        <v>-</v>
      </c>
      <c r="BG856" s="112" t="str">
        <f t="shared" si="397"/>
        <v>M3A_HS644</v>
      </c>
      <c r="BH856" s="54" t="s">
        <v>108</v>
      </c>
      <c r="BI856" s="12" t="s">
        <v>108</v>
      </c>
      <c r="BJ856" s="54" t="s">
        <v>108</v>
      </c>
      <c r="BK856" s="12" t="s">
        <v>108</v>
      </c>
      <c r="BL856" s="12" t="s">
        <v>108</v>
      </c>
      <c r="BM856" s="12" t="s">
        <v>108</v>
      </c>
      <c r="BN856" s="54" t="s">
        <v>108</v>
      </c>
      <c r="BO856" s="12" t="s">
        <v>108</v>
      </c>
      <c r="BP856" s="54" t="s">
        <v>108</v>
      </c>
      <c r="BQ856" s="12" t="s">
        <v>108</v>
      </c>
      <c r="BR856" s="12" t="s">
        <v>108</v>
      </c>
      <c r="BS856" s="12" t="s">
        <v>108</v>
      </c>
      <c r="BT856" s="54" t="s">
        <v>108</v>
      </c>
      <c r="BU856" s="12" t="s">
        <v>108</v>
      </c>
      <c r="BV856" s="54" t="s">
        <v>108</v>
      </c>
      <c r="BW856" s="12" t="s">
        <v>108</v>
      </c>
      <c r="BX856" s="12" t="s">
        <v>108</v>
      </c>
      <c r="BY856" s="12" t="s">
        <v>108</v>
      </c>
      <c r="BZ856" s="54" t="s">
        <v>108</v>
      </c>
      <c r="CA856" s="12" t="s">
        <v>108</v>
      </c>
      <c r="CB856" s="54" t="s">
        <v>108</v>
      </c>
      <c r="CC856" s="12" t="s">
        <v>108</v>
      </c>
      <c r="CD856" s="12" t="s">
        <v>108</v>
      </c>
      <c r="CE856" s="12" t="s">
        <v>108</v>
      </c>
      <c r="CF856" s="54" t="s">
        <v>108</v>
      </c>
      <c r="CG856" s="54" t="s">
        <v>108</v>
      </c>
      <c r="CH856" s="54" t="s">
        <v>108</v>
      </c>
      <c r="CI856" s="54" t="s">
        <v>108</v>
      </c>
      <c r="CJ856" s="54" t="s">
        <v>108</v>
      </c>
      <c r="CK856" s="54" t="s">
        <v>108</v>
      </c>
      <c r="CL856" s="54" t="s">
        <v>108</v>
      </c>
      <c r="CM856" s="54" t="s">
        <v>108</v>
      </c>
      <c r="CN856" s="64" t="s">
        <v>120</v>
      </c>
      <c r="CO856" s="121" t="s">
        <v>2770</v>
      </c>
      <c r="CP856" s="64" t="str">
        <f>TabelladatiSinottico[[#This Row],[Serial_Number]]</f>
        <v>HS644.24</v>
      </c>
      <c r="CQ856" s="50" t="str">
        <f>TabelladatiSinottico[[#This Row],[Customer]]</f>
        <v>Customer!</v>
      </c>
      <c r="CR856" s="54">
        <f t="shared" si="391"/>
        <v>855</v>
      </c>
      <c r="CS856" s="64" t="s">
        <v>108</v>
      </c>
    </row>
    <row r="857" spans="1:97" ht="14.25" customHeight="1" x14ac:dyDescent="0.25">
      <c r="A857" s="124" t="s">
        <v>2768</v>
      </c>
      <c r="B857" s="137">
        <v>25</v>
      </c>
      <c r="C857" s="137" t="s">
        <v>108</v>
      </c>
      <c r="D857" s="136" t="s">
        <v>2771</v>
      </c>
      <c r="E857" s="112" t="s">
        <v>108</v>
      </c>
      <c r="F857" s="112" t="s">
        <v>653</v>
      </c>
      <c r="G857" s="112" t="s">
        <v>108</v>
      </c>
      <c r="H857" s="112" t="s">
        <v>108</v>
      </c>
      <c r="I857" s="112" t="s">
        <v>108</v>
      </c>
      <c r="J857" s="112" t="s">
        <v>108</v>
      </c>
      <c r="K857" s="134" t="s">
        <v>2424</v>
      </c>
      <c r="L857" s="112" t="s">
        <v>108</v>
      </c>
      <c r="M857" s="134" t="s">
        <v>2424</v>
      </c>
      <c r="N857" s="12" t="s">
        <v>107</v>
      </c>
      <c r="O857" s="12" t="s">
        <v>108</v>
      </c>
      <c r="P857" s="128" t="s">
        <v>2425</v>
      </c>
      <c r="Q857" s="135">
        <v>600</v>
      </c>
      <c r="R857" s="135">
        <v>400</v>
      </c>
      <c r="S857" s="135">
        <v>400</v>
      </c>
      <c r="T857" s="119" t="s">
        <v>108</v>
      </c>
      <c r="U857" s="112" t="s">
        <v>108</v>
      </c>
      <c r="V857" s="118" t="s">
        <v>108</v>
      </c>
      <c r="W857" s="112" t="s">
        <v>108</v>
      </c>
      <c r="X857" s="112" t="s">
        <v>110</v>
      </c>
      <c r="Y857" s="112" t="s">
        <v>110</v>
      </c>
      <c r="Z857" s="112" t="s">
        <v>110</v>
      </c>
      <c r="AA857" s="112" t="s">
        <v>110</v>
      </c>
      <c r="AB857" s="114" t="s">
        <v>110</v>
      </c>
      <c r="AC857" s="113" t="s">
        <v>108</v>
      </c>
      <c r="AD857" s="47" t="s">
        <v>108</v>
      </c>
      <c r="AE857" s="12" t="s">
        <v>108</v>
      </c>
      <c r="AF857" s="102" t="s">
        <v>108</v>
      </c>
      <c r="AG857" s="102" t="s">
        <v>108</v>
      </c>
      <c r="AH857" s="102" t="s">
        <v>108</v>
      </c>
      <c r="AI857" s="102" t="s">
        <v>108</v>
      </c>
      <c r="AJ857" s="102" t="s">
        <v>108</v>
      </c>
      <c r="AK857" s="93" t="s">
        <v>108</v>
      </c>
      <c r="AL857" s="12" t="s">
        <v>108</v>
      </c>
      <c r="AM857" s="12" t="s">
        <v>175</v>
      </c>
      <c r="AN857" s="91" t="s">
        <v>2425</v>
      </c>
      <c r="AO857" s="15" t="s">
        <v>175</v>
      </c>
      <c r="AQ857" s="54" t="s">
        <v>108</v>
      </c>
      <c r="AR857" s="50" t="str">
        <f t="shared" si="392"/>
        <v>HS644.25</v>
      </c>
      <c r="AS857" s="50" t="str">
        <f t="shared" si="393"/>
        <v>HS644_-</v>
      </c>
      <c r="AT857" s="12" t="s">
        <v>110</v>
      </c>
      <c r="AU857" s="12" t="s">
        <v>110</v>
      </c>
      <c r="AV857" s="12" t="s">
        <v>110</v>
      </c>
      <c r="AW857" s="54" t="s">
        <v>108</v>
      </c>
      <c r="AX857" s="50" t="s">
        <v>155</v>
      </c>
      <c r="AY857" s="50" t="s">
        <v>110</v>
      </c>
      <c r="AZ857" s="54" t="s">
        <v>108</v>
      </c>
      <c r="BA857" s="12" t="s">
        <v>108</v>
      </c>
      <c r="BB857" s="12" t="s">
        <v>108</v>
      </c>
      <c r="BC857" s="12" t="str">
        <f t="shared" si="394"/>
        <v>M3A</v>
      </c>
      <c r="BD857" s="54" t="s">
        <v>108</v>
      </c>
      <c r="BE857" s="12" t="str">
        <f t="shared" si="395"/>
        <v>-</v>
      </c>
      <c r="BF857" s="12" t="str">
        <f t="shared" si="396"/>
        <v>-</v>
      </c>
      <c r="BG857" s="112" t="str">
        <f t="shared" si="397"/>
        <v>M3A_HS644</v>
      </c>
      <c r="BH857" s="54" t="s">
        <v>108</v>
      </c>
      <c r="BI857" s="12" t="s">
        <v>108</v>
      </c>
      <c r="BJ857" s="54" t="s">
        <v>108</v>
      </c>
      <c r="BK857" s="12" t="s">
        <v>108</v>
      </c>
      <c r="BL857" s="12" t="s">
        <v>108</v>
      </c>
      <c r="BM857" s="12" t="s">
        <v>108</v>
      </c>
      <c r="BN857" s="54" t="s">
        <v>108</v>
      </c>
      <c r="BO857" s="12" t="s">
        <v>108</v>
      </c>
      <c r="BP857" s="54" t="s">
        <v>108</v>
      </c>
      <c r="BQ857" s="12" t="s">
        <v>108</v>
      </c>
      <c r="BR857" s="12" t="s">
        <v>108</v>
      </c>
      <c r="BS857" s="12" t="s">
        <v>108</v>
      </c>
      <c r="BT857" s="54" t="s">
        <v>108</v>
      </c>
      <c r="BU857" s="12" t="s">
        <v>108</v>
      </c>
      <c r="BV857" s="54" t="s">
        <v>108</v>
      </c>
      <c r="BW857" s="12" t="s">
        <v>108</v>
      </c>
      <c r="BX857" s="12" t="s">
        <v>108</v>
      </c>
      <c r="BY857" s="12" t="s">
        <v>108</v>
      </c>
      <c r="BZ857" s="54" t="s">
        <v>108</v>
      </c>
      <c r="CA857" s="12" t="s">
        <v>108</v>
      </c>
      <c r="CB857" s="54" t="s">
        <v>108</v>
      </c>
      <c r="CC857" s="12" t="s">
        <v>108</v>
      </c>
      <c r="CD857" s="12" t="s">
        <v>108</v>
      </c>
      <c r="CE857" s="12" t="s">
        <v>108</v>
      </c>
      <c r="CF857" s="54" t="s">
        <v>108</v>
      </c>
      <c r="CG857" s="54" t="s">
        <v>108</v>
      </c>
      <c r="CH857" s="54" t="s">
        <v>108</v>
      </c>
      <c r="CI857" s="54" t="s">
        <v>108</v>
      </c>
      <c r="CJ857" s="54" t="s">
        <v>108</v>
      </c>
      <c r="CK857" s="54" t="s">
        <v>108</v>
      </c>
      <c r="CL857" s="54" t="s">
        <v>108</v>
      </c>
      <c r="CM857" s="54" t="s">
        <v>108</v>
      </c>
      <c r="CN857" s="64" t="s">
        <v>120</v>
      </c>
      <c r="CO857" s="121" t="s">
        <v>2770</v>
      </c>
      <c r="CP857" s="64" t="str">
        <f>TabelladatiSinottico[[#This Row],[Serial_Number]]</f>
        <v>HS644.25</v>
      </c>
      <c r="CQ857" s="50" t="str">
        <f>TabelladatiSinottico[[#This Row],[Customer]]</f>
        <v>Customer!</v>
      </c>
      <c r="CR857" s="54">
        <f t="shared" si="391"/>
        <v>856</v>
      </c>
      <c r="CS857" s="64" t="s">
        <v>108</v>
      </c>
    </row>
    <row r="858" spans="1:97" ht="14.25" customHeight="1" x14ac:dyDescent="0.25">
      <c r="A858" s="124" t="s">
        <v>2768</v>
      </c>
      <c r="B858" s="137">
        <v>26</v>
      </c>
      <c r="C858" s="137" t="s">
        <v>108</v>
      </c>
      <c r="D858" s="136" t="s">
        <v>2771</v>
      </c>
      <c r="E858" s="112" t="s">
        <v>108</v>
      </c>
      <c r="F858" s="112" t="s">
        <v>653</v>
      </c>
      <c r="G858" s="112" t="s">
        <v>108</v>
      </c>
      <c r="H858" s="112" t="s">
        <v>108</v>
      </c>
      <c r="I858" s="112" t="s">
        <v>108</v>
      </c>
      <c r="J858" s="112" t="s">
        <v>108</v>
      </c>
      <c r="K858" s="134" t="s">
        <v>2424</v>
      </c>
      <c r="L858" s="112" t="s">
        <v>108</v>
      </c>
      <c r="M858" s="134" t="s">
        <v>2424</v>
      </c>
      <c r="N858" s="12" t="s">
        <v>107</v>
      </c>
      <c r="O858" s="12" t="s">
        <v>108</v>
      </c>
      <c r="P858" s="128" t="s">
        <v>2425</v>
      </c>
      <c r="Q858" s="135">
        <v>600</v>
      </c>
      <c r="R858" s="135">
        <v>400</v>
      </c>
      <c r="S858" s="135">
        <v>400</v>
      </c>
      <c r="T858" s="119" t="s">
        <v>108</v>
      </c>
      <c r="U858" s="112" t="s">
        <v>108</v>
      </c>
      <c r="V858" s="118" t="s">
        <v>108</v>
      </c>
      <c r="W858" s="112" t="s">
        <v>108</v>
      </c>
      <c r="X858" s="112" t="s">
        <v>110</v>
      </c>
      <c r="Y858" s="112" t="s">
        <v>110</v>
      </c>
      <c r="Z858" s="112" t="s">
        <v>110</v>
      </c>
      <c r="AA858" s="112" t="s">
        <v>110</v>
      </c>
      <c r="AB858" s="114" t="s">
        <v>110</v>
      </c>
      <c r="AC858" s="113" t="s">
        <v>108</v>
      </c>
      <c r="AD858" s="47" t="s">
        <v>108</v>
      </c>
      <c r="AE858" s="12" t="s">
        <v>108</v>
      </c>
      <c r="AF858" s="102" t="s">
        <v>108</v>
      </c>
      <c r="AG858" s="102" t="s">
        <v>108</v>
      </c>
      <c r="AH858" s="102" t="s">
        <v>108</v>
      </c>
      <c r="AI858" s="102" t="s">
        <v>108</v>
      </c>
      <c r="AJ858" s="102" t="s">
        <v>108</v>
      </c>
      <c r="AK858" s="93" t="s">
        <v>108</v>
      </c>
      <c r="AL858" s="12" t="s">
        <v>108</v>
      </c>
      <c r="AM858" s="12" t="s">
        <v>175</v>
      </c>
      <c r="AN858" s="91" t="s">
        <v>2425</v>
      </c>
      <c r="AO858" s="15" t="s">
        <v>175</v>
      </c>
      <c r="AQ858" s="54" t="s">
        <v>108</v>
      </c>
      <c r="AR858" s="50" t="str">
        <f t="shared" si="392"/>
        <v>HS644.26</v>
      </c>
      <c r="AS858" s="50" t="str">
        <f t="shared" si="393"/>
        <v>HS644_-</v>
      </c>
      <c r="AT858" s="12" t="s">
        <v>110</v>
      </c>
      <c r="AU858" s="12" t="s">
        <v>110</v>
      </c>
      <c r="AV858" s="12" t="s">
        <v>110</v>
      </c>
      <c r="AW858" s="54" t="s">
        <v>108</v>
      </c>
      <c r="AX858" s="50" t="s">
        <v>155</v>
      </c>
      <c r="AY858" s="50" t="s">
        <v>110</v>
      </c>
      <c r="AZ858" s="54" t="s">
        <v>108</v>
      </c>
      <c r="BA858" s="12" t="s">
        <v>108</v>
      </c>
      <c r="BB858" s="12" t="s">
        <v>108</v>
      </c>
      <c r="BC858" s="12" t="str">
        <f t="shared" si="394"/>
        <v>M3A</v>
      </c>
      <c r="BD858" s="54" t="s">
        <v>108</v>
      </c>
      <c r="BE858" s="12" t="str">
        <f t="shared" si="395"/>
        <v>-</v>
      </c>
      <c r="BF858" s="12" t="str">
        <f t="shared" si="396"/>
        <v>-</v>
      </c>
      <c r="BG858" s="112" t="str">
        <f t="shared" si="397"/>
        <v>M3A_HS644</v>
      </c>
      <c r="BH858" s="54" t="s">
        <v>108</v>
      </c>
      <c r="BI858" s="12" t="s">
        <v>108</v>
      </c>
      <c r="BJ858" s="54" t="s">
        <v>108</v>
      </c>
      <c r="BK858" s="12" t="s">
        <v>108</v>
      </c>
      <c r="BL858" s="12" t="s">
        <v>108</v>
      </c>
      <c r="BM858" s="12" t="s">
        <v>108</v>
      </c>
      <c r="BN858" s="54" t="s">
        <v>108</v>
      </c>
      <c r="BO858" s="12" t="s">
        <v>108</v>
      </c>
      <c r="BP858" s="54" t="s">
        <v>108</v>
      </c>
      <c r="BQ858" s="12" t="s">
        <v>108</v>
      </c>
      <c r="BR858" s="12" t="s">
        <v>108</v>
      </c>
      <c r="BS858" s="12" t="s">
        <v>108</v>
      </c>
      <c r="BT858" s="54" t="s">
        <v>108</v>
      </c>
      <c r="BU858" s="12" t="s">
        <v>108</v>
      </c>
      <c r="BV858" s="54" t="s">
        <v>108</v>
      </c>
      <c r="BW858" s="12" t="s">
        <v>108</v>
      </c>
      <c r="BX858" s="12" t="s">
        <v>108</v>
      </c>
      <c r="BY858" s="12" t="s">
        <v>108</v>
      </c>
      <c r="BZ858" s="54" t="s">
        <v>108</v>
      </c>
      <c r="CA858" s="12" t="s">
        <v>108</v>
      </c>
      <c r="CB858" s="54" t="s">
        <v>108</v>
      </c>
      <c r="CC858" s="12" t="s">
        <v>108</v>
      </c>
      <c r="CD858" s="12" t="s">
        <v>108</v>
      </c>
      <c r="CE858" s="12" t="s">
        <v>108</v>
      </c>
      <c r="CF858" s="54" t="s">
        <v>108</v>
      </c>
      <c r="CG858" s="54" t="s">
        <v>108</v>
      </c>
      <c r="CH858" s="54" t="s">
        <v>108</v>
      </c>
      <c r="CI858" s="54" t="s">
        <v>108</v>
      </c>
      <c r="CJ858" s="54" t="s">
        <v>108</v>
      </c>
      <c r="CK858" s="54" t="s">
        <v>108</v>
      </c>
      <c r="CL858" s="54" t="s">
        <v>108</v>
      </c>
      <c r="CM858" s="54" t="s">
        <v>108</v>
      </c>
      <c r="CN858" s="64" t="s">
        <v>120</v>
      </c>
      <c r="CO858" s="121" t="s">
        <v>2770</v>
      </c>
      <c r="CP858" s="64" t="str">
        <f>TabelladatiSinottico[[#This Row],[Serial_Number]]</f>
        <v>HS644.26</v>
      </c>
      <c r="CQ858" s="50" t="str">
        <f>TabelladatiSinottico[[#This Row],[Customer]]</f>
        <v>Customer!</v>
      </c>
      <c r="CR858" s="54">
        <f t="shared" si="391"/>
        <v>857</v>
      </c>
      <c r="CS858" s="64" t="s">
        <v>108</v>
      </c>
    </row>
    <row r="859" spans="1:97" ht="14.25" customHeight="1" x14ac:dyDescent="0.25">
      <c r="A859" s="124" t="s">
        <v>2768</v>
      </c>
      <c r="B859" s="137">
        <v>27</v>
      </c>
      <c r="C859" s="137" t="s">
        <v>108</v>
      </c>
      <c r="D859" s="136" t="s">
        <v>2771</v>
      </c>
      <c r="E859" s="112" t="s">
        <v>108</v>
      </c>
      <c r="F859" s="112" t="s">
        <v>653</v>
      </c>
      <c r="G859" s="112" t="s">
        <v>108</v>
      </c>
      <c r="H859" s="112" t="s">
        <v>108</v>
      </c>
      <c r="I859" s="112" t="s">
        <v>108</v>
      </c>
      <c r="J859" s="112" t="s">
        <v>108</v>
      </c>
      <c r="K859" s="134" t="s">
        <v>2424</v>
      </c>
      <c r="L859" s="112" t="s">
        <v>108</v>
      </c>
      <c r="M859" s="134" t="s">
        <v>2424</v>
      </c>
      <c r="N859" s="12" t="s">
        <v>107</v>
      </c>
      <c r="O859" s="12" t="s">
        <v>108</v>
      </c>
      <c r="P859" s="128" t="s">
        <v>2425</v>
      </c>
      <c r="Q859" s="135">
        <v>600</v>
      </c>
      <c r="R859" s="135">
        <v>400</v>
      </c>
      <c r="S859" s="135">
        <v>400</v>
      </c>
      <c r="T859" s="119" t="s">
        <v>108</v>
      </c>
      <c r="U859" s="112" t="s">
        <v>108</v>
      </c>
      <c r="V859" s="118" t="s">
        <v>108</v>
      </c>
      <c r="W859" s="112" t="s">
        <v>108</v>
      </c>
      <c r="X859" s="112" t="s">
        <v>110</v>
      </c>
      <c r="Y859" s="112" t="s">
        <v>110</v>
      </c>
      <c r="Z859" s="112" t="s">
        <v>110</v>
      </c>
      <c r="AA859" s="112" t="s">
        <v>110</v>
      </c>
      <c r="AB859" s="114" t="s">
        <v>110</v>
      </c>
      <c r="AC859" s="113" t="s">
        <v>108</v>
      </c>
      <c r="AD859" s="47" t="s">
        <v>108</v>
      </c>
      <c r="AE859" s="12" t="s">
        <v>108</v>
      </c>
      <c r="AF859" s="102" t="s">
        <v>108</v>
      </c>
      <c r="AG859" s="102" t="s">
        <v>108</v>
      </c>
      <c r="AH859" s="102" t="s">
        <v>108</v>
      </c>
      <c r="AI859" s="102" t="s">
        <v>108</v>
      </c>
      <c r="AJ859" s="102" t="s">
        <v>108</v>
      </c>
      <c r="AK859" s="93" t="s">
        <v>108</v>
      </c>
      <c r="AL859" s="12" t="s">
        <v>108</v>
      </c>
      <c r="AM859" s="12" t="s">
        <v>175</v>
      </c>
      <c r="AN859" s="91" t="s">
        <v>2425</v>
      </c>
      <c r="AO859" s="15" t="s">
        <v>175</v>
      </c>
      <c r="AQ859" s="54" t="s">
        <v>108</v>
      </c>
      <c r="AR859" s="50" t="str">
        <f t="shared" si="392"/>
        <v>HS644.27</v>
      </c>
      <c r="AS859" s="50" t="str">
        <f t="shared" si="393"/>
        <v>HS644_-</v>
      </c>
      <c r="AT859" s="12" t="s">
        <v>110</v>
      </c>
      <c r="AU859" s="12" t="s">
        <v>110</v>
      </c>
      <c r="AV859" s="12" t="s">
        <v>110</v>
      </c>
      <c r="AW859" s="54" t="s">
        <v>108</v>
      </c>
      <c r="AX859" s="50" t="s">
        <v>155</v>
      </c>
      <c r="AY859" s="50" t="s">
        <v>110</v>
      </c>
      <c r="AZ859" s="54" t="s">
        <v>108</v>
      </c>
      <c r="BA859" s="12" t="s">
        <v>108</v>
      </c>
      <c r="BB859" s="12" t="s">
        <v>108</v>
      </c>
      <c r="BC859" s="12" t="str">
        <f t="shared" si="394"/>
        <v>M3A</v>
      </c>
      <c r="BD859" s="54" t="s">
        <v>108</v>
      </c>
      <c r="BE859" s="12" t="str">
        <f t="shared" si="395"/>
        <v>-</v>
      </c>
      <c r="BF859" s="12" t="str">
        <f t="shared" si="396"/>
        <v>-</v>
      </c>
      <c r="BG859" s="112" t="str">
        <f t="shared" si="397"/>
        <v>M3A_HS644</v>
      </c>
      <c r="BH859" s="54" t="s">
        <v>108</v>
      </c>
      <c r="BI859" s="12" t="s">
        <v>108</v>
      </c>
      <c r="BJ859" s="54" t="s">
        <v>108</v>
      </c>
      <c r="BK859" s="12" t="s">
        <v>108</v>
      </c>
      <c r="BL859" s="12" t="s">
        <v>108</v>
      </c>
      <c r="BM859" s="12" t="s">
        <v>108</v>
      </c>
      <c r="BN859" s="54" t="s">
        <v>108</v>
      </c>
      <c r="BO859" s="12" t="s">
        <v>108</v>
      </c>
      <c r="BP859" s="54" t="s">
        <v>108</v>
      </c>
      <c r="BQ859" s="12" t="s">
        <v>108</v>
      </c>
      <c r="BR859" s="12" t="s">
        <v>108</v>
      </c>
      <c r="BS859" s="12" t="s">
        <v>108</v>
      </c>
      <c r="BT859" s="54" t="s">
        <v>108</v>
      </c>
      <c r="BU859" s="12" t="s">
        <v>108</v>
      </c>
      <c r="BV859" s="54" t="s">
        <v>108</v>
      </c>
      <c r="BW859" s="12" t="s">
        <v>108</v>
      </c>
      <c r="BX859" s="12" t="s">
        <v>108</v>
      </c>
      <c r="BY859" s="12" t="s">
        <v>108</v>
      </c>
      <c r="BZ859" s="54" t="s">
        <v>108</v>
      </c>
      <c r="CA859" s="12" t="s">
        <v>108</v>
      </c>
      <c r="CB859" s="54" t="s">
        <v>108</v>
      </c>
      <c r="CC859" s="12" t="s">
        <v>108</v>
      </c>
      <c r="CD859" s="12" t="s">
        <v>108</v>
      </c>
      <c r="CE859" s="12" t="s">
        <v>108</v>
      </c>
      <c r="CF859" s="54" t="s">
        <v>108</v>
      </c>
      <c r="CG859" s="54" t="s">
        <v>108</v>
      </c>
      <c r="CH859" s="54" t="s">
        <v>108</v>
      </c>
      <c r="CI859" s="54" t="s">
        <v>108</v>
      </c>
      <c r="CJ859" s="54" t="s">
        <v>108</v>
      </c>
      <c r="CK859" s="54" t="s">
        <v>108</v>
      </c>
      <c r="CL859" s="54" t="s">
        <v>108</v>
      </c>
      <c r="CM859" s="54" t="s">
        <v>108</v>
      </c>
      <c r="CN859" s="64" t="s">
        <v>120</v>
      </c>
      <c r="CO859" s="121" t="s">
        <v>2770</v>
      </c>
      <c r="CP859" s="64" t="str">
        <f>TabelladatiSinottico[[#This Row],[Serial_Number]]</f>
        <v>HS644.27</v>
      </c>
      <c r="CQ859" s="50" t="str">
        <f>TabelladatiSinottico[[#This Row],[Customer]]</f>
        <v>Customer!</v>
      </c>
      <c r="CR859" s="54">
        <f t="shared" si="391"/>
        <v>858</v>
      </c>
      <c r="CS859" s="64" t="s">
        <v>108</v>
      </c>
    </row>
    <row r="860" spans="1:97" ht="14.25" customHeight="1" x14ac:dyDescent="0.25">
      <c r="A860" s="124" t="s">
        <v>2768</v>
      </c>
      <c r="B860" s="137">
        <v>28</v>
      </c>
      <c r="C860" s="137" t="s">
        <v>108</v>
      </c>
      <c r="D860" s="136" t="s">
        <v>2771</v>
      </c>
      <c r="E860" s="112" t="s">
        <v>108</v>
      </c>
      <c r="F860" s="112" t="s">
        <v>653</v>
      </c>
      <c r="G860" s="112" t="s">
        <v>108</v>
      </c>
      <c r="H860" s="112" t="s">
        <v>108</v>
      </c>
      <c r="I860" s="112" t="s">
        <v>108</v>
      </c>
      <c r="J860" s="112" t="s">
        <v>108</v>
      </c>
      <c r="K860" s="134" t="s">
        <v>2424</v>
      </c>
      <c r="L860" s="112" t="s">
        <v>108</v>
      </c>
      <c r="M860" s="134" t="s">
        <v>2424</v>
      </c>
      <c r="N860" s="12" t="s">
        <v>107</v>
      </c>
      <c r="O860" s="12" t="s">
        <v>108</v>
      </c>
      <c r="P860" s="128" t="s">
        <v>2425</v>
      </c>
      <c r="Q860" s="135">
        <v>600</v>
      </c>
      <c r="R860" s="135">
        <v>400</v>
      </c>
      <c r="S860" s="135">
        <v>400</v>
      </c>
      <c r="T860" s="119" t="s">
        <v>108</v>
      </c>
      <c r="U860" s="112" t="s">
        <v>108</v>
      </c>
      <c r="V860" s="118" t="s">
        <v>108</v>
      </c>
      <c r="W860" s="112" t="s">
        <v>108</v>
      </c>
      <c r="X860" s="112" t="s">
        <v>110</v>
      </c>
      <c r="Y860" s="112" t="s">
        <v>110</v>
      </c>
      <c r="Z860" s="112" t="s">
        <v>110</v>
      </c>
      <c r="AA860" s="112" t="s">
        <v>110</v>
      </c>
      <c r="AB860" s="114" t="s">
        <v>110</v>
      </c>
      <c r="AC860" s="113" t="s">
        <v>108</v>
      </c>
      <c r="AD860" s="47" t="s">
        <v>108</v>
      </c>
      <c r="AE860" s="12" t="s">
        <v>108</v>
      </c>
      <c r="AF860" s="102" t="s">
        <v>108</v>
      </c>
      <c r="AG860" s="102" t="s">
        <v>108</v>
      </c>
      <c r="AH860" s="102" t="s">
        <v>108</v>
      </c>
      <c r="AI860" s="102" t="s">
        <v>108</v>
      </c>
      <c r="AJ860" s="102" t="s">
        <v>108</v>
      </c>
      <c r="AK860" s="93" t="s">
        <v>108</v>
      </c>
      <c r="AL860" s="12" t="s">
        <v>108</v>
      </c>
      <c r="AM860" s="12" t="s">
        <v>175</v>
      </c>
      <c r="AN860" s="91" t="s">
        <v>2425</v>
      </c>
      <c r="AO860" s="15" t="s">
        <v>175</v>
      </c>
      <c r="AQ860" s="54" t="s">
        <v>108</v>
      </c>
      <c r="AR860" s="50" t="str">
        <f t="shared" si="392"/>
        <v>HS644.28</v>
      </c>
      <c r="AS860" s="50" t="str">
        <f t="shared" si="393"/>
        <v>HS644_-</v>
      </c>
      <c r="AT860" s="12" t="s">
        <v>110</v>
      </c>
      <c r="AU860" s="12" t="s">
        <v>110</v>
      </c>
      <c r="AV860" s="12" t="s">
        <v>110</v>
      </c>
      <c r="AW860" s="54" t="s">
        <v>108</v>
      </c>
      <c r="AX860" s="50" t="s">
        <v>155</v>
      </c>
      <c r="AY860" s="50" t="s">
        <v>110</v>
      </c>
      <c r="AZ860" s="54" t="s">
        <v>108</v>
      </c>
      <c r="BA860" s="12" t="s">
        <v>108</v>
      </c>
      <c r="BB860" s="12" t="s">
        <v>108</v>
      </c>
      <c r="BC860" s="12" t="str">
        <f t="shared" si="394"/>
        <v>M3A</v>
      </c>
      <c r="BD860" s="54" t="s">
        <v>108</v>
      </c>
      <c r="BE860" s="12" t="str">
        <f t="shared" si="395"/>
        <v>-</v>
      </c>
      <c r="BF860" s="12" t="str">
        <f t="shared" si="396"/>
        <v>-</v>
      </c>
      <c r="BG860" s="112" t="str">
        <f t="shared" si="397"/>
        <v>M3A_HS644</v>
      </c>
      <c r="BH860" s="54" t="s">
        <v>108</v>
      </c>
      <c r="BI860" s="12" t="s">
        <v>108</v>
      </c>
      <c r="BJ860" s="54" t="s">
        <v>108</v>
      </c>
      <c r="BK860" s="12" t="s">
        <v>108</v>
      </c>
      <c r="BL860" s="12" t="s">
        <v>108</v>
      </c>
      <c r="BM860" s="12" t="s">
        <v>108</v>
      </c>
      <c r="BN860" s="54" t="s">
        <v>108</v>
      </c>
      <c r="BO860" s="12" t="s">
        <v>108</v>
      </c>
      <c r="BP860" s="54" t="s">
        <v>108</v>
      </c>
      <c r="BQ860" s="12" t="s">
        <v>108</v>
      </c>
      <c r="BR860" s="12" t="s">
        <v>108</v>
      </c>
      <c r="BS860" s="12" t="s">
        <v>108</v>
      </c>
      <c r="BT860" s="54" t="s">
        <v>108</v>
      </c>
      <c r="BU860" s="12" t="s">
        <v>108</v>
      </c>
      <c r="BV860" s="54" t="s">
        <v>108</v>
      </c>
      <c r="BW860" s="12" t="s">
        <v>108</v>
      </c>
      <c r="BX860" s="12" t="s">
        <v>108</v>
      </c>
      <c r="BY860" s="12" t="s">
        <v>108</v>
      </c>
      <c r="BZ860" s="54" t="s">
        <v>108</v>
      </c>
      <c r="CA860" s="12" t="s">
        <v>108</v>
      </c>
      <c r="CB860" s="54" t="s">
        <v>108</v>
      </c>
      <c r="CC860" s="12" t="s">
        <v>108</v>
      </c>
      <c r="CD860" s="12" t="s">
        <v>108</v>
      </c>
      <c r="CE860" s="12" t="s">
        <v>108</v>
      </c>
      <c r="CF860" s="54" t="s">
        <v>108</v>
      </c>
      <c r="CG860" s="54" t="s">
        <v>108</v>
      </c>
      <c r="CH860" s="54" t="s">
        <v>108</v>
      </c>
      <c r="CI860" s="54" t="s">
        <v>108</v>
      </c>
      <c r="CJ860" s="54" t="s">
        <v>108</v>
      </c>
      <c r="CK860" s="54" t="s">
        <v>108</v>
      </c>
      <c r="CL860" s="54" t="s">
        <v>108</v>
      </c>
      <c r="CM860" s="54" t="s">
        <v>108</v>
      </c>
      <c r="CN860" s="64" t="s">
        <v>120</v>
      </c>
      <c r="CO860" s="121" t="s">
        <v>2770</v>
      </c>
      <c r="CP860" s="64" t="str">
        <f>TabelladatiSinottico[[#This Row],[Serial_Number]]</f>
        <v>HS644.28</v>
      </c>
      <c r="CQ860" s="50" t="str">
        <f>TabelladatiSinottico[[#This Row],[Customer]]</f>
        <v>Customer!</v>
      </c>
      <c r="CR860" s="54">
        <f t="shared" si="391"/>
        <v>859</v>
      </c>
      <c r="CS860" s="64" t="s">
        <v>108</v>
      </c>
    </row>
    <row r="861" spans="1:97" ht="14.25" customHeight="1" x14ac:dyDescent="0.25">
      <c r="A861" s="124" t="s">
        <v>2768</v>
      </c>
      <c r="B861" s="137">
        <v>29</v>
      </c>
      <c r="C861" s="137" t="s">
        <v>108</v>
      </c>
      <c r="D861" s="136" t="s">
        <v>2771</v>
      </c>
      <c r="E861" s="112" t="s">
        <v>108</v>
      </c>
      <c r="F861" s="112" t="s">
        <v>653</v>
      </c>
      <c r="G861" s="112" t="s">
        <v>108</v>
      </c>
      <c r="H861" s="112" t="s">
        <v>108</v>
      </c>
      <c r="I861" s="112" t="s">
        <v>108</v>
      </c>
      <c r="J861" s="112" t="s">
        <v>108</v>
      </c>
      <c r="K861" s="134" t="s">
        <v>2424</v>
      </c>
      <c r="L861" s="112" t="s">
        <v>108</v>
      </c>
      <c r="M861" s="134" t="s">
        <v>2424</v>
      </c>
      <c r="N861" s="12" t="s">
        <v>107</v>
      </c>
      <c r="O861" s="12" t="s">
        <v>108</v>
      </c>
      <c r="P861" s="128" t="s">
        <v>2425</v>
      </c>
      <c r="Q861" s="135">
        <v>600</v>
      </c>
      <c r="R861" s="135">
        <v>400</v>
      </c>
      <c r="S861" s="135">
        <v>400</v>
      </c>
      <c r="T861" s="119" t="s">
        <v>108</v>
      </c>
      <c r="U861" s="112" t="s">
        <v>108</v>
      </c>
      <c r="V861" s="118" t="s">
        <v>108</v>
      </c>
      <c r="W861" s="112" t="s">
        <v>108</v>
      </c>
      <c r="X861" s="112" t="s">
        <v>110</v>
      </c>
      <c r="Y861" s="112" t="s">
        <v>110</v>
      </c>
      <c r="Z861" s="112" t="s">
        <v>110</v>
      </c>
      <c r="AA861" s="112" t="s">
        <v>110</v>
      </c>
      <c r="AB861" s="114" t="s">
        <v>110</v>
      </c>
      <c r="AC861" s="113" t="s">
        <v>108</v>
      </c>
      <c r="AD861" s="47" t="s">
        <v>108</v>
      </c>
      <c r="AE861" s="12" t="s">
        <v>108</v>
      </c>
      <c r="AF861" s="102" t="s">
        <v>108</v>
      </c>
      <c r="AG861" s="102" t="s">
        <v>108</v>
      </c>
      <c r="AH861" s="102" t="s">
        <v>108</v>
      </c>
      <c r="AI861" s="102" t="s">
        <v>108</v>
      </c>
      <c r="AJ861" s="102" t="s">
        <v>108</v>
      </c>
      <c r="AK861" s="93" t="s">
        <v>108</v>
      </c>
      <c r="AL861" s="12" t="s">
        <v>108</v>
      </c>
      <c r="AM861" s="12" t="s">
        <v>175</v>
      </c>
      <c r="AN861" s="91" t="s">
        <v>2425</v>
      </c>
      <c r="AO861" s="15" t="s">
        <v>175</v>
      </c>
      <c r="AQ861" s="54" t="s">
        <v>108</v>
      </c>
      <c r="AR861" s="50" t="str">
        <f t="shared" si="392"/>
        <v>HS644.29</v>
      </c>
      <c r="AS861" s="50" t="str">
        <f t="shared" si="393"/>
        <v>HS644_-</v>
      </c>
      <c r="AT861" s="12" t="s">
        <v>110</v>
      </c>
      <c r="AU861" s="12" t="s">
        <v>110</v>
      </c>
      <c r="AV861" s="12" t="s">
        <v>110</v>
      </c>
      <c r="AW861" s="54" t="s">
        <v>108</v>
      </c>
      <c r="AX861" s="50" t="s">
        <v>155</v>
      </c>
      <c r="AY861" s="50" t="s">
        <v>110</v>
      </c>
      <c r="AZ861" s="54" t="s">
        <v>108</v>
      </c>
      <c r="BA861" s="12" t="s">
        <v>108</v>
      </c>
      <c r="BB861" s="12" t="s">
        <v>108</v>
      </c>
      <c r="BC861" s="12" t="str">
        <f t="shared" si="394"/>
        <v>M3A</v>
      </c>
      <c r="BD861" s="54" t="s">
        <v>108</v>
      </c>
      <c r="BE861" s="12" t="str">
        <f t="shared" si="395"/>
        <v>-</v>
      </c>
      <c r="BF861" s="12" t="str">
        <f t="shared" si="396"/>
        <v>-</v>
      </c>
      <c r="BG861" s="112" t="str">
        <f t="shared" si="397"/>
        <v>M3A_HS644</v>
      </c>
      <c r="BH861" s="54" t="s">
        <v>108</v>
      </c>
      <c r="BI861" s="12" t="s">
        <v>108</v>
      </c>
      <c r="BJ861" s="54" t="s">
        <v>108</v>
      </c>
      <c r="BK861" s="12" t="s">
        <v>108</v>
      </c>
      <c r="BL861" s="12" t="s">
        <v>108</v>
      </c>
      <c r="BM861" s="12" t="s">
        <v>108</v>
      </c>
      <c r="BN861" s="54" t="s">
        <v>108</v>
      </c>
      <c r="BO861" s="12" t="s">
        <v>108</v>
      </c>
      <c r="BP861" s="54" t="s">
        <v>108</v>
      </c>
      <c r="BQ861" s="12" t="s">
        <v>108</v>
      </c>
      <c r="BR861" s="12" t="s">
        <v>108</v>
      </c>
      <c r="BS861" s="12" t="s">
        <v>108</v>
      </c>
      <c r="BT861" s="54" t="s">
        <v>108</v>
      </c>
      <c r="BU861" s="12" t="s">
        <v>108</v>
      </c>
      <c r="BV861" s="54" t="s">
        <v>108</v>
      </c>
      <c r="BW861" s="12" t="s">
        <v>108</v>
      </c>
      <c r="BX861" s="12" t="s">
        <v>108</v>
      </c>
      <c r="BY861" s="12" t="s">
        <v>108</v>
      </c>
      <c r="BZ861" s="54" t="s">
        <v>108</v>
      </c>
      <c r="CA861" s="12" t="s">
        <v>108</v>
      </c>
      <c r="CB861" s="54" t="s">
        <v>108</v>
      </c>
      <c r="CC861" s="12" t="s">
        <v>108</v>
      </c>
      <c r="CD861" s="12" t="s">
        <v>108</v>
      </c>
      <c r="CE861" s="12" t="s">
        <v>108</v>
      </c>
      <c r="CF861" s="54" t="s">
        <v>108</v>
      </c>
      <c r="CG861" s="54" t="s">
        <v>108</v>
      </c>
      <c r="CH861" s="54" t="s">
        <v>108</v>
      </c>
      <c r="CI861" s="54" t="s">
        <v>108</v>
      </c>
      <c r="CJ861" s="54" t="s">
        <v>108</v>
      </c>
      <c r="CK861" s="54" t="s">
        <v>108</v>
      </c>
      <c r="CL861" s="54" t="s">
        <v>108</v>
      </c>
      <c r="CM861" s="54" t="s">
        <v>108</v>
      </c>
      <c r="CN861" s="64" t="s">
        <v>120</v>
      </c>
      <c r="CO861" s="121" t="s">
        <v>2770</v>
      </c>
      <c r="CP861" s="64" t="str">
        <f>TabelladatiSinottico[[#This Row],[Serial_Number]]</f>
        <v>HS644.29</v>
      </c>
      <c r="CQ861" s="50" t="str">
        <f>TabelladatiSinottico[[#This Row],[Customer]]</f>
        <v>Customer!</v>
      </c>
      <c r="CR861" s="54">
        <f t="shared" si="391"/>
        <v>860</v>
      </c>
      <c r="CS861" s="64" t="s">
        <v>108</v>
      </c>
    </row>
    <row r="862" spans="1:97" ht="14.25" customHeight="1" x14ac:dyDescent="0.25">
      <c r="A862" s="124" t="s">
        <v>2768</v>
      </c>
      <c r="B862" s="137">
        <v>30</v>
      </c>
      <c r="C862" s="137" t="s">
        <v>108</v>
      </c>
      <c r="D862" s="136" t="s">
        <v>2771</v>
      </c>
      <c r="E862" s="112" t="s">
        <v>108</v>
      </c>
      <c r="F862" s="112" t="s">
        <v>653</v>
      </c>
      <c r="G862" s="112" t="s">
        <v>108</v>
      </c>
      <c r="H862" s="112" t="s">
        <v>108</v>
      </c>
      <c r="I862" s="112" t="s">
        <v>108</v>
      </c>
      <c r="J862" s="112" t="s">
        <v>108</v>
      </c>
      <c r="K862" s="134" t="s">
        <v>2424</v>
      </c>
      <c r="L862" s="112" t="s">
        <v>108</v>
      </c>
      <c r="M862" s="134" t="s">
        <v>2424</v>
      </c>
      <c r="N862" s="12" t="s">
        <v>107</v>
      </c>
      <c r="O862" s="12" t="s">
        <v>108</v>
      </c>
      <c r="P862" s="128" t="s">
        <v>2425</v>
      </c>
      <c r="Q862" s="135">
        <v>600</v>
      </c>
      <c r="R862" s="135">
        <v>400</v>
      </c>
      <c r="S862" s="135">
        <v>400</v>
      </c>
      <c r="T862" s="119" t="s">
        <v>108</v>
      </c>
      <c r="U862" s="112" t="s">
        <v>108</v>
      </c>
      <c r="V862" s="118" t="s">
        <v>108</v>
      </c>
      <c r="W862" s="112" t="s">
        <v>108</v>
      </c>
      <c r="X862" s="112" t="s">
        <v>110</v>
      </c>
      <c r="Y862" s="112" t="s">
        <v>110</v>
      </c>
      <c r="Z862" s="112" t="s">
        <v>110</v>
      </c>
      <c r="AA862" s="112" t="s">
        <v>110</v>
      </c>
      <c r="AB862" s="114" t="s">
        <v>110</v>
      </c>
      <c r="AC862" s="113" t="s">
        <v>108</v>
      </c>
      <c r="AD862" s="47" t="s">
        <v>108</v>
      </c>
      <c r="AE862" s="12" t="s">
        <v>108</v>
      </c>
      <c r="AF862" s="102" t="s">
        <v>108</v>
      </c>
      <c r="AG862" s="102" t="s">
        <v>108</v>
      </c>
      <c r="AH862" s="102" t="s">
        <v>108</v>
      </c>
      <c r="AI862" s="102" t="s">
        <v>108</v>
      </c>
      <c r="AJ862" s="102" t="s">
        <v>108</v>
      </c>
      <c r="AK862" s="93" t="s">
        <v>108</v>
      </c>
      <c r="AL862" s="12" t="s">
        <v>108</v>
      </c>
      <c r="AM862" s="12" t="s">
        <v>175</v>
      </c>
      <c r="AN862" s="91" t="s">
        <v>2425</v>
      </c>
      <c r="AO862" s="15" t="s">
        <v>175</v>
      </c>
      <c r="AQ862" s="54" t="s">
        <v>108</v>
      </c>
      <c r="AR862" s="50" t="str">
        <f t="shared" si="392"/>
        <v>HS644.30</v>
      </c>
      <c r="AS862" s="50" t="str">
        <f t="shared" si="393"/>
        <v>HS644_-</v>
      </c>
      <c r="AT862" s="12" t="s">
        <v>110</v>
      </c>
      <c r="AU862" s="12" t="s">
        <v>110</v>
      </c>
      <c r="AV862" s="12" t="s">
        <v>110</v>
      </c>
      <c r="AW862" s="54" t="s">
        <v>108</v>
      </c>
      <c r="AX862" s="50" t="s">
        <v>155</v>
      </c>
      <c r="AY862" s="50" t="s">
        <v>110</v>
      </c>
      <c r="AZ862" s="54" t="s">
        <v>108</v>
      </c>
      <c r="BA862" s="12" t="s">
        <v>108</v>
      </c>
      <c r="BB862" s="12" t="s">
        <v>108</v>
      </c>
      <c r="BC862" s="12" t="str">
        <f t="shared" si="394"/>
        <v>M3A</v>
      </c>
      <c r="BD862" s="54" t="s">
        <v>108</v>
      </c>
      <c r="BE862" s="12" t="str">
        <f t="shared" si="395"/>
        <v>-</v>
      </c>
      <c r="BF862" s="12" t="str">
        <f t="shared" si="396"/>
        <v>-</v>
      </c>
      <c r="BG862" s="112" t="str">
        <f t="shared" si="397"/>
        <v>M3A_HS644</v>
      </c>
      <c r="BH862" s="54" t="s">
        <v>108</v>
      </c>
      <c r="BI862" s="12" t="s">
        <v>108</v>
      </c>
      <c r="BJ862" s="54" t="s">
        <v>108</v>
      </c>
      <c r="BK862" s="12" t="s">
        <v>108</v>
      </c>
      <c r="BL862" s="12" t="s">
        <v>108</v>
      </c>
      <c r="BM862" s="12" t="s">
        <v>108</v>
      </c>
      <c r="BN862" s="54" t="s">
        <v>108</v>
      </c>
      <c r="BO862" s="12" t="s">
        <v>108</v>
      </c>
      <c r="BP862" s="54" t="s">
        <v>108</v>
      </c>
      <c r="BQ862" s="12" t="s">
        <v>108</v>
      </c>
      <c r="BR862" s="12" t="s">
        <v>108</v>
      </c>
      <c r="BS862" s="12" t="s">
        <v>108</v>
      </c>
      <c r="BT862" s="54" t="s">
        <v>108</v>
      </c>
      <c r="BU862" s="12" t="s">
        <v>108</v>
      </c>
      <c r="BV862" s="54" t="s">
        <v>108</v>
      </c>
      <c r="BW862" s="12" t="s">
        <v>108</v>
      </c>
      <c r="BX862" s="12" t="s">
        <v>108</v>
      </c>
      <c r="BY862" s="12" t="s">
        <v>108</v>
      </c>
      <c r="BZ862" s="54" t="s">
        <v>108</v>
      </c>
      <c r="CA862" s="12" t="s">
        <v>108</v>
      </c>
      <c r="CB862" s="54" t="s">
        <v>108</v>
      </c>
      <c r="CC862" s="12" t="s">
        <v>108</v>
      </c>
      <c r="CD862" s="12" t="s">
        <v>108</v>
      </c>
      <c r="CE862" s="12" t="s">
        <v>108</v>
      </c>
      <c r="CF862" s="54" t="s">
        <v>108</v>
      </c>
      <c r="CG862" s="54" t="s">
        <v>108</v>
      </c>
      <c r="CH862" s="54" t="s">
        <v>108</v>
      </c>
      <c r="CI862" s="54" t="s">
        <v>108</v>
      </c>
      <c r="CJ862" s="54" t="s">
        <v>108</v>
      </c>
      <c r="CK862" s="54" t="s">
        <v>108</v>
      </c>
      <c r="CL862" s="54" t="s">
        <v>108</v>
      </c>
      <c r="CM862" s="54" t="s">
        <v>108</v>
      </c>
      <c r="CN862" s="64" t="s">
        <v>120</v>
      </c>
      <c r="CO862" s="121" t="s">
        <v>2770</v>
      </c>
      <c r="CP862" s="64" t="str">
        <f>TabelladatiSinottico[[#This Row],[Serial_Number]]</f>
        <v>HS644.30</v>
      </c>
      <c r="CQ862" s="50" t="str">
        <f>TabelladatiSinottico[[#This Row],[Customer]]</f>
        <v>Customer!</v>
      </c>
      <c r="CR862" s="54">
        <f t="shared" si="391"/>
        <v>861</v>
      </c>
      <c r="CS862" s="64" t="s">
        <v>108</v>
      </c>
    </row>
    <row r="863" spans="1:97" ht="14.25" customHeight="1" x14ac:dyDescent="0.25">
      <c r="A863" s="124" t="s">
        <v>2768</v>
      </c>
      <c r="B863" s="137">
        <v>31</v>
      </c>
      <c r="C863" s="137" t="s">
        <v>108</v>
      </c>
      <c r="D863" s="136" t="s">
        <v>2771</v>
      </c>
      <c r="E863" s="112" t="s">
        <v>108</v>
      </c>
      <c r="F863" s="112" t="s">
        <v>653</v>
      </c>
      <c r="G863" s="112" t="s">
        <v>108</v>
      </c>
      <c r="H863" s="112" t="s">
        <v>108</v>
      </c>
      <c r="I863" s="112" t="s">
        <v>108</v>
      </c>
      <c r="J863" s="112" t="s">
        <v>108</v>
      </c>
      <c r="K863" s="134" t="s">
        <v>2424</v>
      </c>
      <c r="L863" s="112" t="s">
        <v>108</v>
      </c>
      <c r="M863" s="134" t="s">
        <v>2424</v>
      </c>
      <c r="N863" s="12" t="s">
        <v>107</v>
      </c>
      <c r="O863" s="12" t="s">
        <v>108</v>
      </c>
      <c r="P863" s="128" t="s">
        <v>2425</v>
      </c>
      <c r="Q863" s="135">
        <v>600</v>
      </c>
      <c r="R863" s="135">
        <v>400</v>
      </c>
      <c r="S863" s="135">
        <v>400</v>
      </c>
      <c r="T863" s="119" t="s">
        <v>108</v>
      </c>
      <c r="U863" s="112" t="s">
        <v>108</v>
      </c>
      <c r="V863" s="118" t="s">
        <v>108</v>
      </c>
      <c r="W863" s="112" t="s">
        <v>108</v>
      </c>
      <c r="X863" s="112" t="s">
        <v>110</v>
      </c>
      <c r="Y863" s="112" t="s">
        <v>110</v>
      </c>
      <c r="Z863" s="112" t="s">
        <v>110</v>
      </c>
      <c r="AA863" s="112" t="s">
        <v>110</v>
      </c>
      <c r="AB863" s="114" t="s">
        <v>110</v>
      </c>
      <c r="AC863" s="113" t="s">
        <v>108</v>
      </c>
      <c r="AD863" s="47" t="s">
        <v>108</v>
      </c>
      <c r="AE863" s="12" t="s">
        <v>108</v>
      </c>
      <c r="AF863" s="102" t="s">
        <v>108</v>
      </c>
      <c r="AG863" s="102" t="s">
        <v>108</v>
      </c>
      <c r="AH863" s="102" t="s">
        <v>108</v>
      </c>
      <c r="AI863" s="102" t="s">
        <v>108</v>
      </c>
      <c r="AJ863" s="102" t="s">
        <v>108</v>
      </c>
      <c r="AK863" s="93" t="s">
        <v>108</v>
      </c>
      <c r="AL863" s="12" t="s">
        <v>108</v>
      </c>
      <c r="AM863" s="12" t="s">
        <v>175</v>
      </c>
      <c r="AN863" s="91" t="s">
        <v>2425</v>
      </c>
      <c r="AO863" s="15" t="s">
        <v>175</v>
      </c>
      <c r="AQ863" s="54" t="s">
        <v>108</v>
      </c>
      <c r="AR863" s="50" t="str">
        <f t="shared" si="392"/>
        <v>HS644.31</v>
      </c>
      <c r="AS863" s="50" t="str">
        <f t="shared" si="393"/>
        <v>HS644_-</v>
      </c>
      <c r="AT863" s="12" t="s">
        <v>110</v>
      </c>
      <c r="AU863" s="12" t="s">
        <v>110</v>
      </c>
      <c r="AV863" s="12" t="s">
        <v>110</v>
      </c>
      <c r="AW863" s="54" t="s">
        <v>108</v>
      </c>
      <c r="AX863" s="50" t="s">
        <v>155</v>
      </c>
      <c r="AY863" s="50" t="s">
        <v>110</v>
      </c>
      <c r="AZ863" s="54" t="s">
        <v>108</v>
      </c>
      <c r="BA863" s="12" t="s">
        <v>108</v>
      </c>
      <c r="BB863" s="12" t="s">
        <v>108</v>
      </c>
      <c r="BC863" s="12" t="str">
        <f t="shared" si="394"/>
        <v>M3A</v>
      </c>
      <c r="BD863" s="54" t="s">
        <v>108</v>
      </c>
      <c r="BE863" s="12" t="str">
        <f t="shared" si="395"/>
        <v>-</v>
      </c>
      <c r="BF863" s="12" t="str">
        <f t="shared" si="396"/>
        <v>-</v>
      </c>
      <c r="BG863" s="112" t="str">
        <f t="shared" si="397"/>
        <v>M3A_HS644</v>
      </c>
      <c r="BH863" s="54" t="s">
        <v>108</v>
      </c>
      <c r="BI863" s="12" t="s">
        <v>108</v>
      </c>
      <c r="BJ863" s="54" t="s">
        <v>108</v>
      </c>
      <c r="BK863" s="12" t="s">
        <v>108</v>
      </c>
      <c r="BL863" s="12" t="s">
        <v>108</v>
      </c>
      <c r="BM863" s="12" t="s">
        <v>108</v>
      </c>
      <c r="BN863" s="54" t="s">
        <v>108</v>
      </c>
      <c r="BO863" s="12" t="s">
        <v>108</v>
      </c>
      <c r="BP863" s="54" t="s">
        <v>108</v>
      </c>
      <c r="BQ863" s="12" t="s">
        <v>108</v>
      </c>
      <c r="BR863" s="12" t="s">
        <v>108</v>
      </c>
      <c r="BS863" s="12" t="s">
        <v>108</v>
      </c>
      <c r="BT863" s="54" t="s">
        <v>108</v>
      </c>
      <c r="BU863" s="12" t="s">
        <v>108</v>
      </c>
      <c r="BV863" s="54" t="s">
        <v>108</v>
      </c>
      <c r="BW863" s="12" t="s">
        <v>108</v>
      </c>
      <c r="BX863" s="12" t="s">
        <v>108</v>
      </c>
      <c r="BY863" s="12" t="s">
        <v>108</v>
      </c>
      <c r="BZ863" s="54" t="s">
        <v>108</v>
      </c>
      <c r="CA863" s="12" t="s">
        <v>108</v>
      </c>
      <c r="CB863" s="54" t="s">
        <v>108</v>
      </c>
      <c r="CC863" s="12" t="s">
        <v>108</v>
      </c>
      <c r="CD863" s="12" t="s">
        <v>108</v>
      </c>
      <c r="CE863" s="12" t="s">
        <v>108</v>
      </c>
      <c r="CF863" s="54" t="s">
        <v>108</v>
      </c>
      <c r="CG863" s="54" t="s">
        <v>108</v>
      </c>
      <c r="CH863" s="54" t="s">
        <v>108</v>
      </c>
      <c r="CI863" s="54" t="s">
        <v>108</v>
      </c>
      <c r="CJ863" s="54" t="s">
        <v>108</v>
      </c>
      <c r="CK863" s="54" t="s">
        <v>108</v>
      </c>
      <c r="CL863" s="54" t="s">
        <v>108</v>
      </c>
      <c r="CM863" s="54" t="s">
        <v>108</v>
      </c>
      <c r="CN863" s="64" t="s">
        <v>120</v>
      </c>
      <c r="CO863" s="121" t="s">
        <v>2770</v>
      </c>
      <c r="CP863" s="64" t="str">
        <f>TabelladatiSinottico[[#This Row],[Serial_Number]]</f>
        <v>HS644.31</v>
      </c>
      <c r="CQ863" s="50" t="str">
        <f>TabelladatiSinottico[[#This Row],[Customer]]</f>
        <v>Customer!</v>
      </c>
      <c r="CR863" s="54">
        <f t="shared" si="391"/>
        <v>862</v>
      </c>
      <c r="CS863" s="64" t="s">
        <v>108</v>
      </c>
    </row>
    <row r="864" spans="1:97" ht="16.5" customHeight="1" x14ac:dyDescent="0.25">
      <c r="A864" s="124" t="s">
        <v>2768</v>
      </c>
      <c r="B864" s="137">
        <v>32</v>
      </c>
      <c r="C864" s="137" t="s">
        <v>108</v>
      </c>
      <c r="D864" s="141" t="s">
        <v>2772</v>
      </c>
      <c r="E864" s="112" t="s">
        <v>108</v>
      </c>
      <c r="F864" s="112" t="s">
        <v>653</v>
      </c>
      <c r="G864" s="112" t="s">
        <v>108</v>
      </c>
      <c r="H864" s="112" t="s">
        <v>108</v>
      </c>
      <c r="I864" s="12" t="s">
        <v>2438</v>
      </c>
      <c r="J864" s="112" t="s">
        <v>108</v>
      </c>
      <c r="K864" s="134" t="s">
        <v>2424</v>
      </c>
      <c r="L864" s="112" t="s">
        <v>108</v>
      </c>
      <c r="M864" s="134" t="s">
        <v>2424</v>
      </c>
      <c r="N864" s="12" t="s">
        <v>107</v>
      </c>
      <c r="O864" s="99" t="s">
        <v>2773</v>
      </c>
      <c r="P864" s="128" t="s">
        <v>2425</v>
      </c>
      <c r="Q864" s="140">
        <v>600</v>
      </c>
      <c r="R864" s="140">
        <v>450</v>
      </c>
      <c r="S864" s="140">
        <v>400</v>
      </c>
      <c r="T864" s="118">
        <v>20</v>
      </c>
      <c r="U864" s="112" t="s">
        <v>108</v>
      </c>
      <c r="V864" s="118" t="s">
        <v>108</v>
      </c>
      <c r="W864" s="112" t="s">
        <v>108</v>
      </c>
      <c r="X864" s="112" t="s">
        <v>110</v>
      </c>
      <c r="Y864" s="112" t="s">
        <v>110</v>
      </c>
      <c r="Z864" s="112" t="s">
        <v>110</v>
      </c>
      <c r="AA864" s="112" t="s">
        <v>110</v>
      </c>
      <c r="AB864" s="114" t="s">
        <v>110</v>
      </c>
      <c r="AC864" s="113" t="s">
        <v>108</v>
      </c>
      <c r="AD864" s="47" t="s">
        <v>108</v>
      </c>
      <c r="AE864" s="12" t="s">
        <v>108</v>
      </c>
      <c r="AF864" s="102" t="s">
        <v>108</v>
      </c>
      <c r="AG864" s="102" t="s">
        <v>108</v>
      </c>
      <c r="AH864" s="102" t="s">
        <v>108</v>
      </c>
      <c r="AI864" s="102" t="s">
        <v>108</v>
      </c>
      <c r="AJ864" s="102" t="s">
        <v>108</v>
      </c>
      <c r="AK864" s="93" t="s">
        <v>108</v>
      </c>
      <c r="AL864" s="12" t="s">
        <v>108</v>
      </c>
      <c r="AM864" s="12" t="s">
        <v>175</v>
      </c>
      <c r="AN864" s="91" t="s">
        <v>2425</v>
      </c>
      <c r="AO864" s="15" t="s">
        <v>175</v>
      </c>
      <c r="AQ864" s="54" t="s">
        <v>108</v>
      </c>
      <c r="AR864" s="50" t="str">
        <f t="shared" si="392"/>
        <v>HS644.32</v>
      </c>
      <c r="AS864" s="50" t="str">
        <f t="shared" si="393"/>
        <v>HS644_-</v>
      </c>
      <c r="AT864" s="12" t="s">
        <v>2774</v>
      </c>
      <c r="AU864" s="12" t="s">
        <v>110</v>
      </c>
      <c r="AV864" s="12" t="s">
        <v>109</v>
      </c>
      <c r="AW864" s="54" t="s">
        <v>2775</v>
      </c>
      <c r="AX864" s="50" t="s">
        <v>155</v>
      </c>
      <c r="AY864" s="50" t="s">
        <v>110</v>
      </c>
      <c r="AZ864" s="54" t="s">
        <v>108</v>
      </c>
      <c r="BA864" s="12" t="s">
        <v>108</v>
      </c>
      <c r="BB864" s="12" t="s">
        <v>108</v>
      </c>
      <c r="BC864" s="12" t="str">
        <f t="shared" si="394"/>
        <v>M3A</v>
      </c>
      <c r="BD864" s="54" t="s">
        <v>108</v>
      </c>
      <c r="BE864" s="12" t="str">
        <f t="shared" si="395"/>
        <v>-</v>
      </c>
      <c r="BF864" s="12" t="str">
        <f t="shared" si="396"/>
        <v>HSK-E 50</v>
      </c>
      <c r="BG864" s="112" t="str">
        <f t="shared" si="397"/>
        <v>M3A_HS644</v>
      </c>
      <c r="BH864" s="54" t="s">
        <v>108</v>
      </c>
      <c r="BI864" s="12" t="s">
        <v>108</v>
      </c>
      <c r="BJ864" s="54" t="s">
        <v>108</v>
      </c>
      <c r="BK864" s="12" t="s">
        <v>108</v>
      </c>
      <c r="BL864" s="12" t="s">
        <v>108</v>
      </c>
      <c r="BM864" s="12" t="s">
        <v>108</v>
      </c>
      <c r="BN864" s="54" t="s">
        <v>108</v>
      </c>
      <c r="BO864" s="12" t="s">
        <v>108</v>
      </c>
      <c r="BP864" s="54" t="s">
        <v>108</v>
      </c>
      <c r="BQ864" s="12" t="s">
        <v>108</v>
      </c>
      <c r="BR864" s="12" t="s">
        <v>108</v>
      </c>
      <c r="BS864" s="12" t="s">
        <v>108</v>
      </c>
      <c r="BT864" s="54" t="s">
        <v>108</v>
      </c>
      <c r="BU864" s="12" t="s">
        <v>108</v>
      </c>
      <c r="BV864" s="54" t="s">
        <v>108</v>
      </c>
      <c r="BW864" s="12" t="s">
        <v>108</v>
      </c>
      <c r="BX864" s="12" t="s">
        <v>108</v>
      </c>
      <c r="BY864" s="12" t="s">
        <v>108</v>
      </c>
      <c r="BZ864" s="54" t="s">
        <v>108</v>
      </c>
      <c r="CA864" s="12" t="s">
        <v>108</v>
      </c>
      <c r="CB864" s="54" t="s">
        <v>108</v>
      </c>
      <c r="CC864" s="12" t="s">
        <v>108</v>
      </c>
      <c r="CD864" s="12" t="s">
        <v>108</v>
      </c>
      <c r="CE864" s="12" t="s">
        <v>108</v>
      </c>
      <c r="CF864" s="54" t="s">
        <v>108</v>
      </c>
      <c r="CG864" s="54" t="s">
        <v>108</v>
      </c>
      <c r="CH864" s="54" t="s">
        <v>108</v>
      </c>
      <c r="CI864" s="54" t="s">
        <v>108</v>
      </c>
      <c r="CJ864" s="54" t="s">
        <v>108</v>
      </c>
      <c r="CK864" s="54" t="s">
        <v>108</v>
      </c>
      <c r="CL864" s="54" t="s">
        <v>108</v>
      </c>
      <c r="CM864" s="54" t="s">
        <v>108</v>
      </c>
      <c r="CN864" s="64" t="s">
        <v>120</v>
      </c>
      <c r="CO864" s="121" t="s">
        <v>2770</v>
      </c>
      <c r="CP864" s="64" t="str">
        <f>TabelladatiSinottico[[#This Row],[Serial_Number]]</f>
        <v>HS644.32</v>
      </c>
      <c r="CQ864" s="50" t="str">
        <f>TabelladatiSinottico[[#This Row],[Customer]]</f>
        <v>GROSSO MARCO S.r.l.</v>
      </c>
      <c r="CR864" s="54">
        <f t="shared" si="391"/>
        <v>863</v>
      </c>
      <c r="CS864" s="64" t="s">
        <v>108</v>
      </c>
    </row>
    <row r="865" spans="1:97" ht="14.25" customHeight="1" x14ac:dyDescent="0.25">
      <c r="A865" s="124" t="s">
        <v>2768</v>
      </c>
      <c r="B865" s="137">
        <v>33</v>
      </c>
      <c r="C865" s="137" t="s">
        <v>108</v>
      </c>
      <c r="D865" s="136" t="s">
        <v>2771</v>
      </c>
      <c r="E865" s="112" t="s">
        <v>108</v>
      </c>
      <c r="F865" s="112" t="s">
        <v>653</v>
      </c>
      <c r="G865" s="112" t="s">
        <v>108</v>
      </c>
      <c r="H865" s="112" t="s">
        <v>108</v>
      </c>
      <c r="I865" s="112" t="s">
        <v>108</v>
      </c>
      <c r="J865" s="112" t="s">
        <v>108</v>
      </c>
      <c r="K865" s="134" t="s">
        <v>2424</v>
      </c>
      <c r="L865" s="112" t="s">
        <v>108</v>
      </c>
      <c r="M865" s="134" t="s">
        <v>2424</v>
      </c>
      <c r="N865" s="12" t="s">
        <v>107</v>
      </c>
      <c r="O865" s="12" t="s">
        <v>108</v>
      </c>
      <c r="P865" s="128" t="s">
        <v>2425</v>
      </c>
      <c r="Q865" s="135">
        <v>600</v>
      </c>
      <c r="R865" s="135">
        <v>400</v>
      </c>
      <c r="S865" s="135">
        <v>400</v>
      </c>
      <c r="T865" s="119" t="s">
        <v>108</v>
      </c>
      <c r="U865" s="112" t="s">
        <v>108</v>
      </c>
      <c r="V865" s="118" t="s">
        <v>108</v>
      </c>
      <c r="W865" s="112" t="s">
        <v>108</v>
      </c>
      <c r="X865" s="112" t="s">
        <v>110</v>
      </c>
      <c r="Y865" s="112" t="s">
        <v>110</v>
      </c>
      <c r="Z865" s="112" t="s">
        <v>110</v>
      </c>
      <c r="AA865" s="112" t="s">
        <v>110</v>
      </c>
      <c r="AB865" s="114" t="s">
        <v>110</v>
      </c>
      <c r="AC865" s="113" t="s">
        <v>108</v>
      </c>
      <c r="AD865" s="47" t="s">
        <v>108</v>
      </c>
      <c r="AE865" s="12" t="s">
        <v>108</v>
      </c>
      <c r="AF865" s="102" t="s">
        <v>108</v>
      </c>
      <c r="AG865" s="102" t="s">
        <v>108</v>
      </c>
      <c r="AH865" s="102" t="s">
        <v>108</v>
      </c>
      <c r="AI865" s="102" t="s">
        <v>108</v>
      </c>
      <c r="AJ865" s="102" t="s">
        <v>108</v>
      </c>
      <c r="AK865" s="93" t="s">
        <v>108</v>
      </c>
      <c r="AL865" s="12" t="s">
        <v>108</v>
      </c>
      <c r="AM865" s="12" t="s">
        <v>175</v>
      </c>
      <c r="AN865" s="91" t="s">
        <v>2425</v>
      </c>
      <c r="AO865" s="15" t="s">
        <v>175</v>
      </c>
      <c r="AQ865" s="54" t="s">
        <v>108</v>
      </c>
      <c r="AR865" s="50" t="str">
        <f t="shared" si="392"/>
        <v>HS644.33</v>
      </c>
      <c r="AS865" s="50" t="str">
        <f t="shared" si="393"/>
        <v>HS644_-</v>
      </c>
      <c r="AT865" s="12" t="s">
        <v>110</v>
      </c>
      <c r="AU865" s="12" t="s">
        <v>110</v>
      </c>
      <c r="AV865" s="12" t="s">
        <v>110</v>
      </c>
      <c r="AW865" s="54" t="s">
        <v>108</v>
      </c>
      <c r="AX865" s="50" t="s">
        <v>155</v>
      </c>
      <c r="AY865" s="50" t="s">
        <v>110</v>
      </c>
      <c r="AZ865" s="54" t="s">
        <v>108</v>
      </c>
      <c r="BA865" s="12" t="s">
        <v>108</v>
      </c>
      <c r="BB865" s="12" t="s">
        <v>108</v>
      </c>
      <c r="BC865" s="12" t="str">
        <f t="shared" si="394"/>
        <v>M3A</v>
      </c>
      <c r="BD865" s="54" t="s">
        <v>108</v>
      </c>
      <c r="BE865" s="12" t="str">
        <f t="shared" si="395"/>
        <v>-</v>
      </c>
      <c r="BF865" s="12" t="str">
        <f t="shared" si="396"/>
        <v>-</v>
      </c>
      <c r="BG865" s="112" t="str">
        <f t="shared" si="397"/>
        <v>M3A_HS644</v>
      </c>
      <c r="BH865" s="54" t="s">
        <v>108</v>
      </c>
      <c r="BI865" s="12" t="s">
        <v>108</v>
      </c>
      <c r="BJ865" s="54" t="s">
        <v>108</v>
      </c>
      <c r="BK865" s="12" t="s">
        <v>108</v>
      </c>
      <c r="BL865" s="12" t="s">
        <v>108</v>
      </c>
      <c r="BM865" s="12" t="s">
        <v>108</v>
      </c>
      <c r="BN865" s="54" t="s">
        <v>108</v>
      </c>
      <c r="BO865" s="12" t="s">
        <v>108</v>
      </c>
      <c r="BP865" s="54" t="s">
        <v>108</v>
      </c>
      <c r="BQ865" s="12" t="s">
        <v>108</v>
      </c>
      <c r="BR865" s="12" t="s">
        <v>108</v>
      </c>
      <c r="BS865" s="12" t="s">
        <v>108</v>
      </c>
      <c r="BT865" s="54" t="s">
        <v>108</v>
      </c>
      <c r="BU865" s="12" t="s">
        <v>108</v>
      </c>
      <c r="BV865" s="54" t="s">
        <v>108</v>
      </c>
      <c r="BW865" s="12" t="s">
        <v>108</v>
      </c>
      <c r="BX865" s="12" t="s">
        <v>108</v>
      </c>
      <c r="BY865" s="12" t="s">
        <v>108</v>
      </c>
      <c r="BZ865" s="54" t="s">
        <v>108</v>
      </c>
      <c r="CA865" s="12" t="s">
        <v>108</v>
      </c>
      <c r="CB865" s="54" t="s">
        <v>108</v>
      </c>
      <c r="CC865" s="12" t="s">
        <v>108</v>
      </c>
      <c r="CD865" s="12" t="s">
        <v>108</v>
      </c>
      <c r="CE865" s="12" t="s">
        <v>108</v>
      </c>
      <c r="CF865" s="54" t="s">
        <v>108</v>
      </c>
      <c r="CG865" s="54" t="s">
        <v>108</v>
      </c>
      <c r="CH865" s="54" t="s">
        <v>108</v>
      </c>
      <c r="CI865" s="54" t="s">
        <v>108</v>
      </c>
      <c r="CJ865" s="54" t="s">
        <v>108</v>
      </c>
      <c r="CK865" s="54" t="s">
        <v>108</v>
      </c>
      <c r="CL865" s="54" t="s">
        <v>108</v>
      </c>
      <c r="CM865" s="54" t="s">
        <v>108</v>
      </c>
      <c r="CN865" s="64" t="s">
        <v>120</v>
      </c>
      <c r="CO865" s="121" t="s">
        <v>2770</v>
      </c>
      <c r="CP865" s="64" t="str">
        <f>TabelladatiSinottico[[#This Row],[Serial_Number]]</f>
        <v>HS644.33</v>
      </c>
      <c r="CQ865" s="50" t="str">
        <f>TabelladatiSinottico[[#This Row],[Customer]]</f>
        <v>Customer!</v>
      </c>
      <c r="CR865" s="54">
        <f t="shared" si="391"/>
        <v>864</v>
      </c>
      <c r="CS865" s="64" t="s">
        <v>108</v>
      </c>
    </row>
    <row r="866" spans="1:97" ht="14.25" customHeight="1" x14ac:dyDescent="0.25">
      <c r="A866" s="124" t="s">
        <v>2768</v>
      </c>
      <c r="B866" s="137">
        <v>34</v>
      </c>
      <c r="C866" s="137" t="s">
        <v>108</v>
      </c>
      <c r="D866" s="136" t="s">
        <v>2771</v>
      </c>
      <c r="E866" s="112" t="s">
        <v>108</v>
      </c>
      <c r="F866" s="112" t="s">
        <v>653</v>
      </c>
      <c r="G866" s="112" t="s">
        <v>108</v>
      </c>
      <c r="H866" s="112" t="s">
        <v>108</v>
      </c>
      <c r="I866" s="112" t="s">
        <v>108</v>
      </c>
      <c r="J866" s="112" t="s">
        <v>108</v>
      </c>
      <c r="K866" s="134" t="s">
        <v>2424</v>
      </c>
      <c r="L866" s="112" t="s">
        <v>108</v>
      </c>
      <c r="M866" s="134" t="s">
        <v>2424</v>
      </c>
      <c r="N866" s="12" t="s">
        <v>107</v>
      </c>
      <c r="O866" s="12" t="s">
        <v>108</v>
      </c>
      <c r="P866" s="128" t="s">
        <v>2425</v>
      </c>
      <c r="Q866" s="135">
        <v>600</v>
      </c>
      <c r="R866" s="135">
        <v>400</v>
      </c>
      <c r="S866" s="135">
        <v>400</v>
      </c>
      <c r="T866" s="119" t="s">
        <v>108</v>
      </c>
      <c r="U866" s="112" t="s">
        <v>108</v>
      </c>
      <c r="V866" s="118" t="s">
        <v>108</v>
      </c>
      <c r="W866" s="112" t="s">
        <v>108</v>
      </c>
      <c r="X866" s="112" t="s">
        <v>110</v>
      </c>
      <c r="Y866" s="112" t="s">
        <v>110</v>
      </c>
      <c r="Z866" s="112" t="s">
        <v>110</v>
      </c>
      <c r="AA866" s="112" t="s">
        <v>110</v>
      </c>
      <c r="AB866" s="114" t="s">
        <v>110</v>
      </c>
      <c r="AC866" s="113" t="s">
        <v>108</v>
      </c>
      <c r="AD866" s="47" t="s">
        <v>108</v>
      </c>
      <c r="AE866" s="12" t="s">
        <v>108</v>
      </c>
      <c r="AF866" s="102" t="s">
        <v>108</v>
      </c>
      <c r="AG866" s="102" t="s">
        <v>108</v>
      </c>
      <c r="AH866" s="102" t="s">
        <v>108</v>
      </c>
      <c r="AI866" s="102" t="s">
        <v>108</v>
      </c>
      <c r="AJ866" s="102" t="s">
        <v>108</v>
      </c>
      <c r="AK866" s="93" t="s">
        <v>108</v>
      </c>
      <c r="AL866" s="12" t="s">
        <v>108</v>
      </c>
      <c r="AM866" s="12" t="s">
        <v>175</v>
      </c>
      <c r="AN866" s="91" t="s">
        <v>2425</v>
      </c>
      <c r="AO866" s="15" t="s">
        <v>175</v>
      </c>
      <c r="AQ866" s="54" t="s">
        <v>108</v>
      </c>
      <c r="AR866" s="50" t="str">
        <f t="shared" si="392"/>
        <v>HS644.34</v>
      </c>
      <c r="AS866" s="50" t="str">
        <f t="shared" si="393"/>
        <v>HS644_-</v>
      </c>
      <c r="AT866" s="12" t="s">
        <v>110</v>
      </c>
      <c r="AU866" s="12" t="s">
        <v>110</v>
      </c>
      <c r="AV866" s="12" t="s">
        <v>110</v>
      </c>
      <c r="AW866" s="54" t="s">
        <v>108</v>
      </c>
      <c r="AX866" s="50" t="s">
        <v>155</v>
      </c>
      <c r="AY866" s="50" t="s">
        <v>110</v>
      </c>
      <c r="AZ866" s="54" t="s">
        <v>108</v>
      </c>
      <c r="BA866" s="12" t="s">
        <v>108</v>
      </c>
      <c r="BB866" s="12" t="s">
        <v>108</v>
      </c>
      <c r="BC866" s="12" t="str">
        <f t="shared" si="394"/>
        <v>M3A</v>
      </c>
      <c r="BD866" s="54" t="s">
        <v>108</v>
      </c>
      <c r="BE866" s="12" t="str">
        <f t="shared" si="395"/>
        <v>-</v>
      </c>
      <c r="BF866" s="12" t="str">
        <f t="shared" si="396"/>
        <v>-</v>
      </c>
      <c r="BG866" s="112" t="str">
        <f t="shared" si="397"/>
        <v>M3A_HS644</v>
      </c>
      <c r="BH866" s="54" t="s">
        <v>108</v>
      </c>
      <c r="BI866" s="12" t="s">
        <v>108</v>
      </c>
      <c r="BJ866" s="54" t="s">
        <v>108</v>
      </c>
      <c r="BK866" s="12" t="s">
        <v>108</v>
      </c>
      <c r="BL866" s="12" t="s">
        <v>108</v>
      </c>
      <c r="BM866" s="12" t="s">
        <v>108</v>
      </c>
      <c r="BN866" s="54" t="s">
        <v>108</v>
      </c>
      <c r="BO866" s="12" t="s">
        <v>108</v>
      </c>
      <c r="BP866" s="54" t="s">
        <v>108</v>
      </c>
      <c r="BQ866" s="12" t="s">
        <v>108</v>
      </c>
      <c r="BR866" s="12" t="s">
        <v>108</v>
      </c>
      <c r="BS866" s="12" t="s">
        <v>108</v>
      </c>
      <c r="BT866" s="54" t="s">
        <v>108</v>
      </c>
      <c r="BU866" s="12" t="s">
        <v>108</v>
      </c>
      <c r="BV866" s="54" t="s">
        <v>108</v>
      </c>
      <c r="BW866" s="12" t="s">
        <v>108</v>
      </c>
      <c r="BX866" s="12" t="s">
        <v>108</v>
      </c>
      <c r="BY866" s="12" t="s">
        <v>108</v>
      </c>
      <c r="BZ866" s="54" t="s">
        <v>108</v>
      </c>
      <c r="CA866" s="12" t="s">
        <v>108</v>
      </c>
      <c r="CB866" s="54" t="s">
        <v>108</v>
      </c>
      <c r="CC866" s="12" t="s">
        <v>108</v>
      </c>
      <c r="CD866" s="12" t="s">
        <v>108</v>
      </c>
      <c r="CE866" s="12" t="s">
        <v>108</v>
      </c>
      <c r="CF866" s="54" t="s">
        <v>108</v>
      </c>
      <c r="CG866" s="54" t="s">
        <v>108</v>
      </c>
      <c r="CH866" s="54" t="s">
        <v>108</v>
      </c>
      <c r="CI866" s="54" t="s">
        <v>108</v>
      </c>
      <c r="CJ866" s="54" t="s">
        <v>108</v>
      </c>
      <c r="CK866" s="54" t="s">
        <v>108</v>
      </c>
      <c r="CL866" s="54" t="s">
        <v>108</v>
      </c>
      <c r="CM866" s="54" t="s">
        <v>108</v>
      </c>
      <c r="CN866" s="64" t="s">
        <v>120</v>
      </c>
      <c r="CO866" s="121" t="s">
        <v>2770</v>
      </c>
      <c r="CP866" s="64" t="str">
        <f>TabelladatiSinottico[[#This Row],[Serial_Number]]</f>
        <v>HS644.34</v>
      </c>
      <c r="CQ866" s="50" t="str">
        <f>TabelladatiSinottico[[#This Row],[Customer]]</f>
        <v>Customer!</v>
      </c>
      <c r="CR866" s="54">
        <f t="shared" si="391"/>
        <v>865</v>
      </c>
      <c r="CS866" s="64" t="s">
        <v>108</v>
      </c>
    </row>
    <row r="867" spans="1:97" ht="14.25" customHeight="1" x14ac:dyDescent="0.25">
      <c r="A867" s="124" t="s">
        <v>2768</v>
      </c>
      <c r="B867" s="137">
        <v>35</v>
      </c>
      <c r="C867" s="137" t="s">
        <v>108</v>
      </c>
      <c r="D867" s="136" t="s">
        <v>2771</v>
      </c>
      <c r="E867" s="112" t="s">
        <v>108</v>
      </c>
      <c r="F867" s="112" t="s">
        <v>653</v>
      </c>
      <c r="G867" s="112" t="s">
        <v>108</v>
      </c>
      <c r="H867" s="112" t="s">
        <v>108</v>
      </c>
      <c r="I867" s="112" t="s">
        <v>108</v>
      </c>
      <c r="J867" s="112" t="s">
        <v>108</v>
      </c>
      <c r="K867" s="134" t="s">
        <v>2424</v>
      </c>
      <c r="L867" s="112" t="s">
        <v>108</v>
      </c>
      <c r="M867" s="134" t="s">
        <v>2424</v>
      </c>
      <c r="N867" s="12" t="s">
        <v>107</v>
      </c>
      <c r="O867" s="12" t="s">
        <v>108</v>
      </c>
      <c r="P867" s="128" t="s">
        <v>2425</v>
      </c>
      <c r="Q867" s="135">
        <v>600</v>
      </c>
      <c r="R867" s="135">
        <v>400</v>
      </c>
      <c r="S867" s="135">
        <v>400</v>
      </c>
      <c r="T867" s="119" t="s">
        <v>108</v>
      </c>
      <c r="U867" s="112" t="s">
        <v>108</v>
      </c>
      <c r="V867" s="118" t="s">
        <v>108</v>
      </c>
      <c r="W867" s="112" t="s">
        <v>108</v>
      </c>
      <c r="X867" s="112" t="s">
        <v>110</v>
      </c>
      <c r="Y867" s="112" t="s">
        <v>110</v>
      </c>
      <c r="Z867" s="112" t="s">
        <v>110</v>
      </c>
      <c r="AA867" s="112" t="s">
        <v>110</v>
      </c>
      <c r="AB867" s="114" t="s">
        <v>110</v>
      </c>
      <c r="AC867" s="113" t="s">
        <v>108</v>
      </c>
      <c r="AD867" s="47" t="s">
        <v>108</v>
      </c>
      <c r="AE867" s="12" t="s">
        <v>108</v>
      </c>
      <c r="AF867" s="102" t="s">
        <v>108</v>
      </c>
      <c r="AG867" s="102" t="s">
        <v>108</v>
      </c>
      <c r="AH867" s="102" t="s">
        <v>108</v>
      </c>
      <c r="AI867" s="102" t="s">
        <v>108</v>
      </c>
      <c r="AJ867" s="102" t="s">
        <v>108</v>
      </c>
      <c r="AK867" s="93" t="s">
        <v>108</v>
      </c>
      <c r="AL867" s="12" t="s">
        <v>108</v>
      </c>
      <c r="AM867" s="12" t="s">
        <v>175</v>
      </c>
      <c r="AN867" s="91" t="s">
        <v>2425</v>
      </c>
      <c r="AO867" s="15" t="s">
        <v>175</v>
      </c>
      <c r="AQ867" s="54" t="s">
        <v>108</v>
      </c>
      <c r="AR867" s="50" t="str">
        <f t="shared" si="392"/>
        <v>HS644.35</v>
      </c>
      <c r="AS867" s="50" t="str">
        <f t="shared" si="393"/>
        <v>HS644_-</v>
      </c>
      <c r="AT867" s="12" t="s">
        <v>110</v>
      </c>
      <c r="AU867" s="12" t="s">
        <v>110</v>
      </c>
      <c r="AV867" s="12" t="s">
        <v>110</v>
      </c>
      <c r="AW867" s="54" t="s">
        <v>108</v>
      </c>
      <c r="AX867" s="50" t="s">
        <v>155</v>
      </c>
      <c r="AY867" s="50" t="s">
        <v>110</v>
      </c>
      <c r="AZ867" s="54" t="s">
        <v>108</v>
      </c>
      <c r="BA867" s="12" t="s">
        <v>108</v>
      </c>
      <c r="BB867" s="12" t="s">
        <v>108</v>
      </c>
      <c r="BC867" s="12" t="str">
        <f t="shared" si="394"/>
        <v>M3A</v>
      </c>
      <c r="BD867" s="54" t="s">
        <v>108</v>
      </c>
      <c r="BE867" s="12" t="str">
        <f t="shared" si="395"/>
        <v>-</v>
      </c>
      <c r="BF867" s="12" t="str">
        <f t="shared" si="396"/>
        <v>-</v>
      </c>
      <c r="BG867" s="112" t="str">
        <f t="shared" si="397"/>
        <v>M3A_HS644</v>
      </c>
      <c r="BH867" s="54" t="s">
        <v>108</v>
      </c>
      <c r="BI867" s="12" t="s">
        <v>108</v>
      </c>
      <c r="BJ867" s="54" t="s">
        <v>108</v>
      </c>
      <c r="BK867" s="12" t="s">
        <v>108</v>
      </c>
      <c r="BL867" s="12" t="s">
        <v>108</v>
      </c>
      <c r="BM867" s="12" t="s">
        <v>108</v>
      </c>
      <c r="BN867" s="54" t="s">
        <v>108</v>
      </c>
      <c r="BO867" s="12" t="s">
        <v>108</v>
      </c>
      <c r="BP867" s="54" t="s">
        <v>108</v>
      </c>
      <c r="BQ867" s="12" t="s">
        <v>108</v>
      </c>
      <c r="BR867" s="12" t="s">
        <v>108</v>
      </c>
      <c r="BS867" s="12" t="s">
        <v>108</v>
      </c>
      <c r="BT867" s="54" t="s">
        <v>108</v>
      </c>
      <c r="BU867" s="12" t="s">
        <v>108</v>
      </c>
      <c r="BV867" s="54" t="s">
        <v>108</v>
      </c>
      <c r="BW867" s="12" t="s">
        <v>108</v>
      </c>
      <c r="BX867" s="12" t="s">
        <v>108</v>
      </c>
      <c r="BY867" s="12" t="s">
        <v>108</v>
      </c>
      <c r="BZ867" s="54" t="s">
        <v>108</v>
      </c>
      <c r="CA867" s="12" t="s">
        <v>108</v>
      </c>
      <c r="CB867" s="54" t="s">
        <v>108</v>
      </c>
      <c r="CC867" s="12" t="s">
        <v>108</v>
      </c>
      <c r="CD867" s="12" t="s">
        <v>108</v>
      </c>
      <c r="CE867" s="12" t="s">
        <v>108</v>
      </c>
      <c r="CF867" s="54" t="s">
        <v>108</v>
      </c>
      <c r="CG867" s="54" t="s">
        <v>108</v>
      </c>
      <c r="CH867" s="54" t="s">
        <v>108</v>
      </c>
      <c r="CI867" s="54" t="s">
        <v>108</v>
      </c>
      <c r="CJ867" s="54" t="s">
        <v>108</v>
      </c>
      <c r="CK867" s="54" t="s">
        <v>108</v>
      </c>
      <c r="CL867" s="54" t="s">
        <v>108</v>
      </c>
      <c r="CM867" s="54" t="s">
        <v>108</v>
      </c>
      <c r="CN867" s="64" t="s">
        <v>120</v>
      </c>
      <c r="CO867" s="121" t="s">
        <v>2770</v>
      </c>
      <c r="CP867" s="64" t="str">
        <f>TabelladatiSinottico[[#This Row],[Serial_Number]]</f>
        <v>HS644.35</v>
      </c>
      <c r="CQ867" s="50" t="str">
        <f>TabelladatiSinottico[[#This Row],[Customer]]</f>
        <v>Customer!</v>
      </c>
      <c r="CR867" s="54">
        <f t="shared" si="391"/>
        <v>866</v>
      </c>
      <c r="CS867" s="64" t="s">
        <v>108</v>
      </c>
    </row>
    <row r="868" spans="1:97" ht="14.25" customHeight="1" x14ac:dyDescent="0.25">
      <c r="A868" s="124" t="s">
        <v>2768</v>
      </c>
      <c r="B868" s="137">
        <v>36</v>
      </c>
      <c r="C868" s="137" t="s">
        <v>108</v>
      </c>
      <c r="D868" s="136" t="s">
        <v>2771</v>
      </c>
      <c r="E868" s="112" t="s">
        <v>108</v>
      </c>
      <c r="F868" s="112" t="s">
        <v>653</v>
      </c>
      <c r="G868" s="112" t="s">
        <v>108</v>
      </c>
      <c r="H868" s="112" t="s">
        <v>108</v>
      </c>
      <c r="I868" s="112" t="s">
        <v>108</v>
      </c>
      <c r="J868" s="112" t="s">
        <v>108</v>
      </c>
      <c r="K868" s="134" t="s">
        <v>2424</v>
      </c>
      <c r="L868" s="112" t="s">
        <v>108</v>
      </c>
      <c r="M868" s="134" t="s">
        <v>2424</v>
      </c>
      <c r="N868" s="12" t="s">
        <v>107</v>
      </c>
      <c r="O868" s="12" t="s">
        <v>108</v>
      </c>
      <c r="P868" s="128" t="s">
        <v>2425</v>
      </c>
      <c r="Q868" s="135">
        <v>600</v>
      </c>
      <c r="R868" s="135">
        <v>400</v>
      </c>
      <c r="S868" s="135">
        <v>400</v>
      </c>
      <c r="T868" s="119" t="s">
        <v>108</v>
      </c>
      <c r="U868" s="112" t="s">
        <v>108</v>
      </c>
      <c r="V868" s="118" t="s">
        <v>108</v>
      </c>
      <c r="W868" s="112" t="s">
        <v>108</v>
      </c>
      <c r="X868" s="112" t="s">
        <v>110</v>
      </c>
      <c r="Y868" s="112" t="s">
        <v>110</v>
      </c>
      <c r="Z868" s="112" t="s">
        <v>110</v>
      </c>
      <c r="AA868" s="112" t="s">
        <v>110</v>
      </c>
      <c r="AB868" s="114" t="s">
        <v>110</v>
      </c>
      <c r="AC868" s="113" t="s">
        <v>108</v>
      </c>
      <c r="AD868" s="47" t="s">
        <v>108</v>
      </c>
      <c r="AE868" s="12" t="s">
        <v>108</v>
      </c>
      <c r="AF868" s="102" t="s">
        <v>108</v>
      </c>
      <c r="AG868" s="102" t="s">
        <v>108</v>
      </c>
      <c r="AH868" s="102" t="s">
        <v>108</v>
      </c>
      <c r="AI868" s="102" t="s">
        <v>108</v>
      </c>
      <c r="AJ868" s="102" t="s">
        <v>108</v>
      </c>
      <c r="AK868" s="93" t="s">
        <v>108</v>
      </c>
      <c r="AL868" s="12" t="s">
        <v>108</v>
      </c>
      <c r="AM868" s="12" t="s">
        <v>175</v>
      </c>
      <c r="AN868" s="91" t="s">
        <v>2425</v>
      </c>
      <c r="AO868" s="15" t="s">
        <v>175</v>
      </c>
      <c r="AQ868" s="54" t="s">
        <v>108</v>
      </c>
      <c r="AR868" s="50" t="str">
        <f t="shared" si="392"/>
        <v>HS644.36</v>
      </c>
      <c r="AS868" s="50" t="str">
        <f t="shared" si="393"/>
        <v>HS644_-</v>
      </c>
      <c r="AT868" s="12" t="s">
        <v>110</v>
      </c>
      <c r="AU868" s="12" t="s">
        <v>110</v>
      </c>
      <c r="AV868" s="12" t="s">
        <v>110</v>
      </c>
      <c r="AW868" s="54" t="s">
        <v>108</v>
      </c>
      <c r="AX868" s="50" t="s">
        <v>155</v>
      </c>
      <c r="AY868" s="50" t="s">
        <v>110</v>
      </c>
      <c r="AZ868" s="54" t="s">
        <v>108</v>
      </c>
      <c r="BA868" s="12" t="s">
        <v>108</v>
      </c>
      <c r="BB868" s="12" t="s">
        <v>108</v>
      </c>
      <c r="BC868" s="12" t="str">
        <f t="shared" si="394"/>
        <v>M3A</v>
      </c>
      <c r="BD868" s="54" t="s">
        <v>108</v>
      </c>
      <c r="BE868" s="12" t="str">
        <f t="shared" si="395"/>
        <v>-</v>
      </c>
      <c r="BF868" s="12" t="str">
        <f t="shared" si="396"/>
        <v>-</v>
      </c>
      <c r="BG868" s="112" t="str">
        <f t="shared" si="397"/>
        <v>M3A_HS644</v>
      </c>
      <c r="BH868" s="54" t="s">
        <v>108</v>
      </c>
      <c r="BI868" s="12" t="s">
        <v>108</v>
      </c>
      <c r="BJ868" s="54" t="s">
        <v>108</v>
      </c>
      <c r="BK868" s="12" t="s">
        <v>108</v>
      </c>
      <c r="BL868" s="12" t="s">
        <v>108</v>
      </c>
      <c r="BM868" s="12" t="s">
        <v>108</v>
      </c>
      <c r="BN868" s="54" t="s">
        <v>108</v>
      </c>
      <c r="BO868" s="12" t="s">
        <v>108</v>
      </c>
      <c r="BP868" s="54" t="s">
        <v>108</v>
      </c>
      <c r="BQ868" s="12" t="s">
        <v>108</v>
      </c>
      <c r="BR868" s="12" t="s">
        <v>108</v>
      </c>
      <c r="BS868" s="12" t="s">
        <v>108</v>
      </c>
      <c r="BT868" s="54" t="s">
        <v>108</v>
      </c>
      <c r="BU868" s="12" t="s">
        <v>108</v>
      </c>
      <c r="BV868" s="54" t="s">
        <v>108</v>
      </c>
      <c r="BW868" s="12" t="s">
        <v>108</v>
      </c>
      <c r="BX868" s="12" t="s">
        <v>108</v>
      </c>
      <c r="BY868" s="12" t="s">
        <v>108</v>
      </c>
      <c r="BZ868" s="54" t="s">
        <v>108</v>
      </c>
      <c r="CA868" s="12" t="s">
        <v>108</v>
      </c>
      <c r="CB868" s="54" t="s">
        <v>108</v>
      </c>
      <c r="CC868" s="12" t="s">
        <v>108</v>
      </c>
      <c r="CD868" s="12" t="s">
        <v>108</v>
      </c>
      <c r="CE868" s="12" t="s">
        <v>108</v>
      </c>
      <c r="CF868" s="54" t="s">
        <v>108</v>
      </c>
      <c r="CG868" s="54" t="s">
        <v>108</v>
      </c>
      <c r="CH868" s="54" t="s">
        <v>108</v>
      </c>
      <c r="CI868" s="54" t="s">
        <v>108</v>
      </c>
      <c r="CJ868" s="54" t="s">
        <v>108</v>
      </c>
      <c r="CK868" s="54" t="s">
        <v>108</v>
      </c>
      <c r="CL868" s="54" t="s">
        <v>108</v>
      </c>
      <c r="CM868" s="54" t="s">
        <v>108</v>
      </c>
      <c r="CN868" s="64" t="s">
        <v>120</v>
      </c>
      <c r="CO868" s="121" t="s">
        <v>2770</v>
      </c>
      <c r="CP868" s="64" t="str">
        <f>TabelladatiSinottico[[#This Row],[Serial_Number]]</f>
        <v>HS644.36</v>
      </c>
      <c r="CQ868" s="50" t="str">
        <f>TabelladatiSinottico[[#This Row],[Customer]]</f>
        <v>Customer!</v>
      </c>
      <c r="CR868" s="54">
        <f t="shared" si="391"/>
        <v>867</v>
      </c>
      <c r="CS868" s="64" t="s">
        <v>108</v>
      </c>
    </row>
    <row r="869" spans="1:97" ht="14.25" customHeight="1" x14ac:dyDescent="0.25">
      <c r="A869" s="124" t="s">
        <v>2768</v>
      </c>
      <c r="B869" s="137">
        <v>37</v>
      </c>
      <c r="C869" s="137" t="s">
        <v>108</v>
      </c>
      <c r="D869" s="136" t="s">
        <v>2771</v>
      </c>
      <c r="E869" s="112" t="s">
        <v>108</v>
      </c>
      <c r="F869" s="112" t="s">
        <v>653</v>
      </c>
      <c r="G869" s="112" t="s">
        <v>108</v>
      </c>
      <c r="H869" s="112" t="s">
        <v>108</v>
      </c>
      <c r="I869" s="112" t="s">
        <v>108</v>
      </c>
      <c r="J869" s="112" t="s">
        <v>108</v>
      </c>
      <c r="K869" s="134" t="s">
        <v>2424</v>
      </c>
      <c r="L869" s="112" t="s">
        <v>108</v>
      </c>
      <c r="M869" s="134" t="s">
        <v>2424</v>
      </c>
      <c r="N869" s="12" t="s">
        <v>107</v>
      </c>
      <c r="O869" s="12" t="s">
        <v>108</v>
      </c>
      <c r="P869" s="128" t="s">
        <v>2425</v>
      </c>
      <c r="Q869" s="135">
        <v>600</v>
      </c>
      <c r="R869" s="135">
        <v>400</v>
      </c>
      <c r="S869" s="135">
        <v>400</v>
      </c>
      <c r="T869" s="119" t="s">
        <v>108</v>
      </c>
      <c r="U869" s="112" t="s">
        <v>108</v>
      </c>
      <c r="V869" s="118" t="s">
        <v>108</v>
      </c>
      <c r="W869" s="112" t="s">
        <v>108</v>
      </c>
      <c r="X869" s="112" t="s">
        <v>110</v>
      </c>
      <c r="Y869" s="112" t="s">
        <v>110</v>
      </c>
      <c r="Z869" s="112" t="s">
        <v>110</v>
      </c>
      <c r="AA869" s="112" t="s">
        <v>110</v>
      </c>
      <c r="AB869" s="114" t="s">
        <v>110</v>
      </c>
      <c r="AC869" s="113" t="s">
        <v>108</v>
      </c>
      <c r="AD869" s="47" t="s">
        <v>108</v>
      </c>
      <c r="AE869" s="12" t="s">
        <v>108</v>
      </c>
      <c r="AF869" s="102" t="s">
        <v>108</v>
      </c>
      <c r="AG869" s="102" t="s">
        <v>108</v>
      </c>
      <c r="AH869" s="102" t="s">
        <v>108</v>
      </c>
      <c r="AI869" s="102" t="s">
        <v>108</v>
      </c>
      <c r="AJ869" s="102" t="s">
        <v>108</v>
      </c>
      <c r="AK869" s="93" t="s">
        <v>108</v>
      </c>
      <c r="AL869" s="12" t="s">
        <v>108</v>
      </c>
      <c r="AM869" s="12" t="s">
        <v>175</v>
      </c>
      <c r="AN869" s="91" t="s">
        <v>2425</v>
      </c>
      <c r="AO869" s="15" t="s">
        <v>175</v>
      </c>
      <c r="AQ869" s="54" t="s">
        <v>108</v>
      </c>
      <c r="AR869" s="50" t="str">
        <f t="shared" si="392"/>
        <v>HS644.37</v>
      </c>
      <c r="AS869" s="50" t="str">
        <f t="shared" si="393"/>
        <v>HS644_-</v>
      </c>
      <c r="AT869" s="12" t="s">
        <v>110</v>
      </c>
      <c r="AU869" s="12" t="s">
        <v>110</v>
      </c>
      <c r="AV869" s="12" t="s">
        <v>110</v>
      </c>
      <c r="AW869" s="54" t="s">
        <v>108</v>
      </c>
      <c r="AX869" s="50" t="s">
        <v>155</v>
      </c>
      <c r="AY869" s="50" t="s">
        <v>110</v>
      </c>
      <c r="AZ869" s="54" t="s">
        <v>108</v>
      </c>
      <c r="BA869" s="12" t="s">
        <v>108</v>
      </c>
      <c r="BB869" s="12" t="s">
        <v>108</v>
      </c>
      <c r="BC869" s="12" t="str">
        <f t="shared" si="394"/>
        <v>M3A</v>
      </c>
      <c r="BD869" s="54" t="s">
        <v>108</v>
      </c>
      <c r="BE869" s="12" t="str">
        <f t="shared" si="395"/>
        <v>-</v>
      </c>
      <c r="BF869" s="12" t="str">
        <f t="shared" si="396"/>
        <v>-</v>
      </c>
      <c r="BG869" s="112" t="str">
        <f t="shared" si="397"/>
        <v>M3A_HS644</v>
      </c>
      <c r="BH869" s="54" t="s">
        <v>108</v>
      </c>
      <c r="BI869" s="12" t="s">
        <v>108</v>
      </c>
      <c r="BJ869" s="54" t="s">
        <v>108</v>
      </c>
      <c r="BK869" s="12" t="s">
        <v>108</v>
      </c>
      <c r="BL869" s="12" t="s">
        <v>108</v>
      </c>
      <c r="BM869" s="12" t="s">
        <v>108</v>
      </c>
      <c r="BN869" s="54" t="s">
        <v>108</v>
      </c>
      <c r="BO869" s="12" t="s">
        <v>108</v>
      </c>
      <c r="BP869" s="54" t="s">
        <v>108</v>
      </c>
      <c r="BQ869" s="12" t="s">
        <v>108</v>
      </c>
      <c r="BR869" s="12" t="s">
        <v>108</v>
      </c>
      <c r="BS869" s="12" t="s">
        <v>108</v>
      </c>
      <c r="BT869" s="54" t="s">
        <v>108</v>
      </c>
      <c r="BU869" s="12" t="s">
        <v>108</v>
      </c>
      <c r="BV869" s="54" t="s">
        <v>108</v>
      </c>
      <c r="BW869" s="12" t="s">
        <v>108</v>
      </c>
      <c r="BX869" s="12" t="s">
        <v>108</v>
      </c>
      <c r="BY869" s="12" t="s">
        <v>108</v>
      </c>
      <c r="BZ869" s="54" t="s">
        <v>108</v>
      </c>
      <c r="CA869" s="12" t="s">
        <v>108</v>
      </c>
      <c r="CB869" s="54" t="s">
        <v>108</v>
      </c>
      <c r="CC869" s="12" t="s">
        <v>108</v>
      </c>
      <c r="CD869" s="12" t="s">
        <v>108</v>
      </c>
      <c r="CE869" s="12" t="s">
        <v>108</v>
      </c>
      <c r="CF869" s="54" t="s">
        <v>108</v>
      </c>
      <c r="CG869" s="54" t="s">
        <v>108</v>
      </c>
      <c r="CH869" s="54" t="s">
        <v>108</v>
      </c>
      <c r="CI869" s="54" t="s">
        <v>108</v>
      </c>
      <c r="CJ869" s="54" t="s">
        <v>108</v>
      </c>
      <c r="CK869" s="54" t="s">
        <v>108</v>
      </c>
      <c r="CL869" s="54" t="s">
        <v>108</v>
      </c>
      <c r="CM869" s="54" t="s">
        <v>108</v>
      </c>
      <c r="CN869" s="64" t="s">
        <v>120</v>
      </c>
      <c r="CO869" s="121" t="s">
        <v>2770</v>
      </c>
      <c r="CP869" s="64" t="str">
        <f>TabelladatiSinottico[[#This Row],[Serial_Number]]</f>
        <v>HS644.37</v>
      </c>
      <c r="CQ869" s="50" t="str">
        <f>TabelladatiSinottico[[#This Row],[Customer]]</f>
        <v>Customer!</v>
      </c>
      <c r="CR869" s="54">
        <f t="shared" si="391"/>
        <v>868</v>
      </c>
      <c r="CS869" s="64" t="s">
        <v>108</v>
      </c>
    </row>
    <row r="870" spans="1:97" ht="14.25" customHeight="1" x14ac:dyDescent="0.25">
      <c r="A870" s="124" t="s">
        <v>2768</v>
      </c>
      <c r="B870" s="137">
        <v>38</v>
      </c>
      <c r="C870" s="137" t="s">
        <v>108</v>
      </c>
      <c r="D870" s="136" t="s">
        <v>2771</v>
      </c>
      <c r="E870" s="112" t="s">
        <v>108</v>
      </c>
      <c r="F870" s="112" t="s">
        <v>653</v>
      </c>
      <c r="G870" s="112" t="s">
        <v>108</v>
      </c>
      <c r="H870" s="112" t="s">
        <v>108</v>
      </c>
      <c r="I870" s="112" t="s">
        <v>108</v>
      </c>
      <c r="J870" s="112" t="s">
        <v>108</v>
      </c>
      <c r="K870" s="134" t="s">
        <v>2424</v>
      </c>
      <c r="L870" s="112" t="s">
        <v>108</v>
      </c>
      <c r="M870" s="134" t="s">
        <v>2424</v>
      </c>
      <c r="N870" s="12" t="s">
        <v>107</v>
      </c>
      <c r="O870" s="12" t="s">
        <v>108</v>
      </c>
      <c r="P870" s="128" t="s">
        <v>2425</v>
      </c>
      <c r="Q870" s="135">
        <v>600</v>
      </c>
      <c r="R870" s="135">
        <v>400</v>
      </c>
      <c r="S870" s="135">
        <v>400</v>
      </c>
      <c r="T870" s="119" t="s">
        <v>108</v>
      </c>
      <c r="U870" s="112" t="s">
        <v>108</v>
      </c>
      <c r="V870" s="118" t="s">
        <v>108</v>
      </c>
      <c r="W870" s="112" t="s">
        <v>108</v>
      </c>
      <c r="X870" s="112" t="s">
        <v>110</v>
      </c>
      <c r="Y870" s="112" t="s">
        <v>110</v>
      </c>
      <c r="Z870" s="112" t="s">
        <v>110</v>
      </c>
      <c r="AA870" s="112" t="s">
        <v>110</v>
      </c>
      <c r="AB870" s="114" t="s">
        <v>110</v>
      </c>
      <c r="AC870" s="113" t="s">
        <v>108</v>
      </c>
      <c r="AD870" s="47" t="s">
        <v>108</v>
      </c>
      <c r="AE870" s="12" t="s">
        <v>108</v>
      </c>
      <c r="AF870" s="102" t="s">
        <v>108</v>
      </c>
      <c r="AG870" s="102" t="s">
        <v>108</v>
      </c>
      <c r="AH870" s="102" t="s">
        <v>108</v>
      </c>
      <c r="AI870" s="102" t="s">
        <v>108</v>
      </c>
      <c r="AJ870" s="102" t="s">
        <v>108</v>
      </c>
      <c r="AK870" s="93" t="s">
        <v>108</v>
      </c>
      <c r="AL870" s="12" t="s">
        <v>108</v>
      </c>
      <c r="AM870" s="12" t="s">
        <v>175</v>
      </c>
      <c r="AN870" s="91" t="s">
        <v>2425</v>
      </c>
      <c r="AO870" s="15" t="s">
        <v>175</v>
      </c>
      <c r="AQ870" s="54" t="s">
        <v>108</v>
      </c>
      <c r="AR870" s="50" t="str">
        <f t="shared" si="392"/>
        <v>HS644.38</v>
      </c>
      <c r="AS870" s="50" t="str">
        <f t="shared" si="393"/>
        <v>HS644_-</v>
      </c>
      <c r="AT870" s="12" t="s">
        <v>110</v>
      </c>
      <c r="AU870" s="12" t="s">
        <v>110</v>
      </c>
      <c r="AV870" s="12" t="s">
        <v>110</v>
      </c>
      <c r="AW870" s="54" t="s">
        <v>108</v>
      </c>
      <c r="AX870" s="50" t="s">
        <v>155</v>
      </c>
      <c r="AY870" s="50" t="s">
        <v>110</v>
      </c>
      <c r="AZ870" s="54" t="s">
        <v>108</v>
      </c>
      <c r="BA870" s="12" t="s">
        <v>108</v>
      </c>
      <c r="BB870" s="12" t="s">
        <v>108</v>
      </c>
      <c r="BC870" s="12" t="str">
        <f t="shared" si="394"/>
        <v>M3A</v>
      </c>
      <c r="BD870" s="54" t="s">
        <v>108</v>
      </c>
      <c r="BE870" s="12" t="str">
        <f t="shared" si="395"/>
        <v>-</v>
      </c>
      <c r="BF870" s="12" t="str">
        <f t="shared" si="396"/>
        <v>-</v>
      </c>
      <c r="BG870" s="112" t="str">
        <f t="shared" si="397"/>
        <v>M3A_HS644</v>
      </c>
      <c r="BH870" s="54" t="s">
        <v>108</v>
      </c>
      <c r="BI870" s="12" t="s">
        <v>108</v>
      </c>
      <c r="BJ870" s="54" t="s">
        <v>108</v>
      </c>
      <c r="BK870" s="12" t="s">
        <v>108</v>
      </c>
      <c r="BL870" s="12" t="s">
        <v>108</v>
      </c>
      <c r="BM870" s="12" t="s">
        <v>108</v>
      </c>
      <c r="BN870" s="54" t="s">
        <v>108</v>
      </c>
      <c r="BO870" s="12" t="s">
        <v>108</v>
      </c>
      <c r="BP870" s="54" t="s">
        <v>108</v>
      </c>
      <c r="BQ870" s="12" t="s">
        <v>108</v>
      </c>
      <c r="BR870" s="12" t="s">
        <v>108</v>
      </c>
      <c r="BS870" s="12" t="s">
        <v>108</v>
      </c>
      <c r="BT870" s="54" t="s">
        <v>108</v>
      </c>
      <c r="BU870" s="12" t="s">
        <v>108</v>
      </c>
      <c r="BV870" s="54" t="s">
        <v>108</v>
      </c>
      <c r="BW870" s="12" t="s">
        <v>108</v>
      </c>
      <c r="BX870" s="12" t="s">
        <v>108</v>
      </c>
      <c r="BY870" s="12" t="s">
        <v>108</v>
      </c>
      <c r="BZ870" s="54" t="s">
        <v>108</v>
      </c>
      <c r="CA870" s="12" t="s">
        <v>108</v>
      </c>
      <c r="CB870" s="54" t="s">
        <v>108</v>
      </c>
      <c r="CC870" s="12" t="s">
        <v>108</v>
      </c>
      <c r="CD870" s="12" t="s">
        <v>108</v>
      </c>
      <c r="CE870" s="12" t="s">
        <v>108</v>
      </c>
      <c r="CF870" s="54" t="s">
        <v>108</v>
      </c>
      <c r="CG870" s="54" t="s">
        <v>108</v>
      </c>
      <c r="CH870" s="54" t="s">
        <v>108</v>
      </c>
      <c r="CI870" s="54" t="s">
        <v>108</v>
      </c>
      <c r="CJ870" s="54" t="s">
        <v>108</v>
      </c>
      <c r="CK870" s="54" t="s">
        <v>108</v>
      </c>
      <c r="CL870" s="54" t="s">
        <v>108</v>
      </c>
      <c r="CM870" s="54" t="s">
        <v>108</v>
      </c>
      <c r="CN870" s="64" t="s">
        <v>120</v>
      </c>
      <c r="CO870" s="121" t="s">
        <v>2770</v>
      </c>
      <c r="CP870" s="64" t="str">
        <f>TabelladatiSinottico[[#This Row],[Serial_Number]]</f>
        <v>HS644.38</v>
      </c>
      <c r="CQ870" s="50" t="str">
        <f>TabelladatiSinottico[[#This Row],[Customer]]</f>
        <v>Customer!</v>
      </c>
      <c r="CR870" s="54">
        <f t="shared" si="391"/>
        <v>869</v>
      </c>
      <c r="CS870" s="64" t="s">
        <v>108</v>
      </c>
    </row>
    <row r="871" spans="1:97" ht="14.25" customHeight="1" x14ac:dyDescent="0.25">
      <c r="A871" s="124" t="s">
        <v>2768</v>
      </c>
      <c r="B871" s="137">
        <v>39</v>
      </c>
      <c r="C871" s="137" t="s">
        <v>108</v>
      </c>
      <c r="D871" s="136" t="s">
        <v>2771</v>
      </c>
      <c r="E871" s="112" t="s">
        <v>108</v>
      </c>
      <c r="F871" s="112" t="s">
        <v>653</v>
      </c>
      <c r="G871" s="112" t="s">
        <v>108</v>
      </c>
      <c r="H871" s="112" t="s">
        <v>108</v>
      </c>
      <c r="I871" s="112" t="s">
        <v>108</v>
      </c>
      <c r="J871" s="112" t="s">
        <v>108</v>
      </c>
      <c r="K871" s="134" t="s">
        <v>2424</v>
      </c>
      <c r="L871" s="112" t="s">
        <v>108</v>
      </c>
      <c r="M871" s="134" t="s">
        <v>2424</v>
      </c>
      <c r="N871" s="12" t="s">
        <v>107</v>
      </c>
      <c r="O871" s="12" t="s">
        <v>108</v>
      </c>
      <c r="P871" s="128" t="s">
        <v>2425</v>
      </c>
      <c r="Q871" s="135">
        <v>600</v>
      </c>
      <c r="R871" s="135">
        <v>400</v>
      </c>
      <c r="S871" s="135">
        <v>400</v>
      </c>
      <c r="T871" s="119" t="s">
        <v>108</v>
      </c>
      <c r="U871" s="112" t="s">
        <v>108</v>
      </c>
      <c r="V871" s="118" t="s">
        <v>108</v>
      </c>
      <c r="W871" s="112" t="s">
        <v>108</v>
      </c>
      <c r="X871" s="112" t="s">
        <v>110</v>
      </c>
      <c r="Y871" s="112" t="s">
        <v>110</v>
      </c>
      <c r="Z871" s="112" t="s">
        <v>110</v>
      </c>
      <c r="AA871" s="112" t="s">
        <v>110</v>
      </c>
      <c r="AB871" s="114" t="s">
        <v>110</v>
      </c>
      <c r="AC871" s="113" t="s">
        <v>108</v>
      </c>
      <c r="AD871" s="47" t="s">
        <v>108</v>
      </c>
      <c r="AE871" s="12" t="s">
        <v>108</v>
      </c>
      <c r="AF871" s="102" t="s">
        <v>108</v>
      </c>
      <c r="AG871" s="102" t="s">
        <v>108</v>
      </c>
      <c r="AH871" s="102" t="s">
        <v>108</v>
      </c>
      <c r="AI871" s="102" t="s">
        <v>108</v>
      </c>
      <c r="AJ871" s="102" t="s">
        <v>108</v>
      </c>
      <c r="AK871" s="93" t="s">
        <v>108</v>
      </c>
      <c r="AL871" s="12" t="s">
        <v>108</v>
      </c>
      <c r="AM871" s="12" t="s">
        <v>175</v>
      </c>
      <c r="AN871" s="91" t="s">
        <v>2425</v>
      </c>
      <c r="AO871" s="15" t="s">
        <v>175</v>
      </c>
      <c r="AQ871" s="54" t="s">
        <v>108</v>
      </c>
      <c r="AR871" s="50" t="str">
        <f t="shared" si="392"/>
        <v>HS644.39</v>
      </c>
      <c r="AS871" s="50" t="str">
        <f t="shared" si="393"/>
        <v>HS644_-</v>
      </c>
      <c r="AT871" s="12" t="s">
        <v>110</v>
      </c>
      <c r="AU871" s="12" t="s">
        <v>110</v>
      </c>
      <c r="AV871" s="12" t="s">
        <v>110</v>
      </c>
      <c r="AW871" s="54" t="s">
        <v>108</v>
      </c>
      <c r="AX871" s="50" t="s">
        <v>155</v>
      </c>
      <c r="AY871" s="50" t="s">
        <v>110</v>
      </c>
      <c r="AZ871" s="54" t="s">
        <v>108</v>
      </c>
      <c r="BA871" s="12" t="s">
        <v>108</v>
      </c>
      <c r="BB871" s="12" t="s">
        <v>108</v>
      </c>
      <c r="BC871" s="12" t="str">
        <f t="shared" si="394"/>
        <v>M3A</v>
      </c>
      <c r="BD871" s="54" t="s">
        <v>108</v>
      </c>
      <c r="BE871" s="12" t="str">
        <f t="shared" si="395"/>
        <v>-</v>
      </c>
      <c r="BF871" s="12" t="str">
        <f t="shared" si="396"/>
        <v>-</v>
      </c>
      <c r="BG871" s="112" t="str">
        <f t="shared" si="397"/>
        <v>M3A_HS644</v>
      </c>
      <c r="BH871" s="54" t="s">
        <v>108</v>
      </c>
      <c r="BI871" s="12" t="s">
        <v>108</v>
      </c>
      <c r="BJ871" s="54" t="s">
        <v>108</v>
      </c>
      <c r="BK871" s="12" t="s">
        <v>108</v>
      </c>
      <c r="BL871" s="12" t="s">
        <v>108</v>
      </c>
      <c r="BM871" s="12" t="s">
        <v>108</v>
      </c>
      <c r="BN871" s="54" t="s">
        <v>108</v>
      </c>
      <c r="BO871" s="12" t="s">
        <v>108</v>
      </c>
      <c r="BP871" s="54" t="s">
        <v>108</v>
      </c>
      <c r="BQ871" s="12" t="s">
        <v>108</v>
      </c>
      <c r="BR871" s="12" t="s">
        <v>108</v>
      </c>
      <c r="BS871" s="12" t="s">
        <v>108</v>
      </c>
      <c r="BT871" s="54" t="s">
        <v>108</v>
      </c>
      <c r="BU871" s="12" t="s">
        <v>108</v>
      </c>
      <c r="BV871" s="54" t="s">
        <v>108</v>
      </c>
      <c r="BW871" s="12" t="s">
        <v>108</v>
      </c>
      <c r="BX871" s="12" t="s">
        <v>108</v>
      </c>
      <c r="BY871" s="12" t="s">
        <v>108</v>
      </c>
      <c r="BZ871" s="54" t="s">
        <v>108</v>
      </c>
      <c r="CA871" s="12" t="s">
        <v>108</v>
      </c>
      <c r="CB871" s="54" t="s">
        <v>108</v>
      </c>
      <c r="CC871" s="12" t="s">
        <v>108</v>
      </c>
      <c r="CD871" s="12" t="s">
        <v>108</v>
      </c>
      <c r="CE871" s="12" t="s">
        <v>108</v>
      </c>
      <c r="CF871" s="54" t="s">
        <v>108</v>
      </c>
      <c r="CG871" s="54" t="s">
        <v>108</v>
      </c>
      <c r="CH871" s="54" t="s">
        <v>108</v>
      </c>
      <c r="CI871" s="54" t="s">
        <v>108</v>
      </c>
      <c r="CJ871" s="54" t="s">
        <v>108</v>
      </c>
      <c r="CK871" s="54" t="s">
        <v>108</v>
      </c>
      <c r="CL871" s="54" t="s">
        <v>108</v>
      </c>
      <c r="CM871" s="54" t="s">
        <v>108</v>
      </c>
      <c r="CN871" s="64" t="s">
        <v>120</v>
      </c>
      <c r="CO871" s="121" t="s">
        <v>2770</v>
      </c>
      <c r="CP871" s="64" t="str">
        <f>TabelladatiSinottico[[#This Row],[Serial_Number]]</f>
        <v>HS644.39</v>
      </c>
      <c r="CQ871" s="50" t="str">
        <f>TabelladatiSinottico[[#This Row],[Customer]]</f>
        <v>Customer!</v>
      </c>
      <c r="CR871" s="54">
        <f t="shared" si="391"/>
        <v>870</v>
      </c>
      <c r="CS871" s="64" t="s">
        <v>108</v>
      </c>
    </row>
    <row r="872" spans="1:97" ht="14.25" customHeight="1" x14ac:dyDescent="0.25">
      <c r="A872" s="124" t="s">
        <v>2768</v>
      </c>
      <c r="B872" s="137">
        <v>40</v>
      </c>
      <c r="C872" s="137" t="s">
        <v>108</v>
      </c>
      <c r="D872" s="136" t="s">
        <v>2771</v>
      </c>
      <c r="E872" s="112" t="s">
        <v>108</v>
      </c>
      <c r="F872" s="112" t="s">
        <v>653</v>
      </c>
      <c r="G872" s="112" t="s">
        <v>108</v>
      </c>
      <c r="H872" s="112" t="s">
        <v>108</v>
      </c>
      <c r="I872" s="112" t="s">
        <v>108</v>
      </c>
      <c r="J872" s="112" t="s">
        <v>108</v>
      </c>
      <c r="K872" s="134" t="s">
        <v>2424</v>
      </c>
      <c r="L872" s="112" t="s">
        <v>108</v>
      </c>
      <c r="M872" s="134" t="s">
        <v>2424</v>
      </c>
      <c r="N872" s="12" t="s">
        <v>107</v>
      </c>
      <c r="O872" s="12" t="s">
        <v>108</v>
      </c>
      <c r="P872" s="128" t="s">
        <v>2425</v>
      </c>
      <c r="Q872" s="135">
        <v>600</v>
      </c>
      <c r="R872" s="135">
        <v>400</v>
      </c>
      <c r="S872" s="135">
        <v>400</v>
      </c>
      <c r="T872" s="119" t="s">
        <v>108</v>
      </c>
      <c r="U872" s="112" t="s">
        <v>108</v>
      </c>
      <c r="V872" s="118" t="s">
        <v>108</v>
      </c>
      <c r="W872" s="112" t="s">
        <v>108</v>
      </c>
      <c r="X872" s="112" t="s">
        <v>110</v>
      </c>
      <c r="Y872" s="112" t="s">
        <v>110</v>
      </c>
      <c r="Z872" s="112" t="s">
        <v>110</v>
      </c>
      <c r="AA872" s="112" t="s">
        <v>110</v>
      </c>
      <c r="AB872" s="114" t="s">
        <v>110</v>
      </c>
      <c r="AC872" s="113" t="s">
        <v>108</v>
      </c>
      <c r="AD872" s="47" t="s">
        <v>108</v>
      </c>
      <c r="AE872" s="12" t="s">
        <v>108</v>
      </c>
      <c r="AF872" s="102" t="s">
        <v>108</v>
      </c>
      <c r="AG872" s="102" t="s">
        <v>108</v>
      </c>
      <c r="AH872" s="102" t="s">
        <v>108</v>
      </c>
      <c r="AI872" s="102" t="s">
        <v>108</v>
      </c>
      <c r="AJ872" s="102" t="s">
        <v>108</v>
      </c>
      <c r="AK872" s="93" t="s">
        <v>108</v>
      </c>
      <c r="AL872" s="12" t="s">
        <v>108</v>
      </c>
      <c r="AM872" s="12" t="s">
        <v>175</v>
      </c>
      <c r="AN872" s="91" t="s">
        <v>2425</v>
      </c>
      <c r="AO872" s="15" t="s">
        <v>175</v>
      </c>
      <c r="AQ872" s="54" t="s">
        <v>108</v>
      </c>
      <c r="AR872" s="50" t="str">
        <f t="shared" si="392"/>
        <v>HS644.40</v>
      </c>
      <c r="AS872" s="50" t="str">
        <f t="shared" si="393"/>
        <v>HS644_-</v>
      </c>
      <c r="AT872" s="12" t="s">
        <v>110</v>
      </c>
      <c r="AU872" s="12" t="s">
        <v>110</v>
      </c>
      <c r="AV872" s="12" t="s">
        <v>110</v>
      </c>
      <c r="AW872" s="54" t="s">
        <v>108</v>
      </c>
      <c r="AX872" s="50" t="s">
        <v>155</v>
      </c>
      <c r="AY872" s="50" t="s">
        <v>110</v>
      </c>
      <c r="AZ872" s="54" t="s">
        <v>108</v>
      </c>
      <c r="BA872" s="12" t="s">
        <v>108</v>
      </c>
      <c r="BB872" s="12" t="s">
        <v>108</v>
      </c>
      <c r="BC872" s="12" t="str">
        <f t="shared" si="394"/>
        <v>M3A</v>
      </c>
      <c r="BD872" s="54" t="s">
        <v>108</v>
      </c>
      <c r="BE872" s="12" t="str">
        <f t="shared" si="395"/>
        <v>-</v>
      </c>
      <c r="BF872" s="12" t="str">
        <f t="shared" si="396"/>
        <v>-</v>
      </c>
      <c r="BG872" s="112" t="str">
        <f t="shared" si="397"/>
        <v>M3A_HS644</v>
      </c>
      <c r="BH872" s="54" t="s">
        <v>108</v>
      </c>
      <c r="BI872" s="12" t="s">
        <v>108</v>
      </c>
      <c r="BJ872" s="54" t="s">
        <v>108</v>
      </c>
      <c r="BK872" s="12" t="s">
        <v>108</v>
      </c>
      <c r="BL872" s="12" t="s">
        <v>108</v>
      </c>
      <c r="BM872" s="12" t="s">
        <v>108</v>
      </c>
      <c r="BN872" s="54" t="s">
        <v>108</v>
      </c>
      <c r="BO872" s="12" t="s">
        <v>108</v>
      </c>
      <c r="BP872" s="54" t="s">
        <v>108</v>
      </c>
      <c r="BQ872" s="12" t="s">
        <v>108</v>
      </c>
      <c r="BR872" s="12" t="s">
        <v>108</v>
      </c>
      <c r="BS872" s="12" t="s">
        <v>108</v>
      </c>
      <c r="BT872" s="54" t="s">
        <v>108</v>
      </c>
      <c r="BU872" s="12" t="s">
        <v>108</v>
      </c>
      <c r="BV872" s="54" t="s">
        <v>108</v>
      </c>
      <c r="BW872" s="12" t="s">
        <v>108</v>
      </c>
      <c r="BX872" s="12" t="s">
        <v>108</v>
      </c>
      <c r="BY872" s="12" t="s">
        <v>108</v>
      </c>
      <c r="BZ872" s="54" t="s">
        <v>108</v>
      </c>
      <c r="CA872" s="12" t="s">
        <v>108</v>
      </c>
      <c r="CB872" s="54" t="s">
        <v>108</v>
      </c>
      <c r="CC872" s="12" t="s">
        <v>108</v>
      </c>
      <c r="CD872" s="12" t="s">
        <v>108</v>
      </c>
      <c r="CE872" s="12" t="s">
        <v>108</v>
      </c>
      <c r="CF872" s="54" t="s">
        <v>108</v>
      </c>
      <c r="CG872" s="54" t="s">
        <v>108</v>
      </c>
      <c r="CH872" s="54" t="s">
        <v>108</v>
      </c>
      <c r="CI872" s="54" t="s">
        <v>108</v>
      </c>
      <c r="CJ872" s="54" t="s">
        <v>108</v>
      </c>
      <c r="CK872" s="54" t="s">
        <v>108</v>
      </c>
      <c r="CL872" s="54" t="s">
        <v>108</v>
      </c>
      <c r="CM872" s="54" t="s">
        <v>108</v>
      </c>
      <c r="CN872" s="64" t="s">
        <v>120</v>
      </c>
      <c r="CO872" s="121" t="s">
        <v>2770</v>
      </c>
      <c r="CP872" s="64" t="str">
        <f>TabelladatiSinottico[[#This Row],[Serial_Number]]</f>
        <v>HS644.40</v>
      </c>
      <c r="CQ872" s="50" t="str">
        <f>TabelladatiSinottico[[#This Row],[Customer]]</f>
        <v>Customer!</v>
      </c>
      <c r="CR872" s="54">
        <f t="shared" si="391"/>
        <v>871</v>
      </c>
      <c r="CS872" s="64" t="s">
        <v>108</v>
      </c>
    </row>
    <row r="873" spans="1:97" ht="14.25" customHeight="1" x14ac:dyDescent="0.25">
      <c r="A873" s="124" t="s">
        <v>2768</v>
      </c>
      <c r="B873" s="137">
        <v>41</v>
      </c>
      <c r="C873" s="137" t="s">
        <v>108</v>
      </c>
      <c r="D873" s="136" t="s">
        <v>2771</v>
      </c>
      <c r="E873" s="112" t="s">
        <v>108</v>
      </c>
      <c r="F873" s="112" t="s">
        <v>653</v>
      </c>
      <c r="G873" s="112" t="s">
        <v>108</v>
      </c>
      <c r="H873" s="112" t="s">
        <v>108</v>
      </c>
      <c r="I873" s="112" t="s">
        <v>108</v>
      </c>
      <c r="J873" s="112" t="s">
        <v>108</v>
      </c>
      <c r="K873" s="134" t="s">
        <v>2424</v>
      </c>
      <c r="L873" s="112" t="s">
        <v>108</v>
      </c>
      <c r="M873" s="134" t="s">
        <v>2424</v>
      </c>
      <c r="N873" s="12" t="s">
        <v>107</v>
      </c>
      <c r="O873" s="12" t="s">
        <v>108</v>
      </c>
      <c r="P873" s="128" t="s">
        <v>2425</v>
      </c>
      <c r="Q873" s="135">
        <v>600</v>
      </c>
      <c r="R873" s="135">
        <v>400</v>
      </c>
      <c r="S873" s="135">
        <v>400</v>
      </c>
      <c r="T873" s="119" t="s">
        <v>108</v>
      </c>
      <c r="U873" s="112" t="s">
        <v>108</v>
      </c>
      <c r="V873" s="118" t="s">
        <v>108</v>
      </c>
      <c r="W873" s="112" t="s">
        <v>108</v>
      </c>
      <c r="X873" s="112" t="s">
        <v>110</v>
      </c>
      <c r="Y873" s="112" t="s">
        <v>110</v>
      </c>
      <c r="Z873" s="112" t="s">
        <v>110</v>
      </c>
      <c r="AA873" s="112" t="s">
        <v>110</v>
      </c>
      <c r="AB873" s="114" t="s">
        <v>110</v>
      </c>
      <c r="AC873" s="113" t="s">
        <v>108</v>
      </c>
      <c r="AD873" s="47" t="s">
        <v>108</v>
      </c>
      <c r="AE873" s="12" t="s">
        <v>108</v>
      </c>
      <c r="AF873" s="102" t="s">
        <v>108</v>
      </c>
      <c r="AG873" s="102" t="s">
        <v>108</v>
      </c>
      <c r="AH873" s="102" t="s">
        <v>108</v>
      </c>
      <c r="AI873" s="102" t="s">
        <v>108</v>
      </c>
      <c r="AJ873" s="102" t="s">
        <v>108</v>
      </c>
      <c r="AK873" s="93" t="s">
        <v>108</v>
      </c>
      <c r="AL873" s="12" t="s">
        <v>108</v>
      </c>
      <c r="AM873" s="12" t="s">
        <v>175</v>
      </c>
      <c r="AN873" s="91" t="s">
        <v>2425</v>
      </c>
      <c r="AO873" s="15" t="s">
        <v>175</v>
      </c>
      <c r="AQ873" s="54" t="s">
        <v>108</v>
      </c>
      <c r="AR873" s="50" t="str">
        <f t="shared" si="392"/>
        <v>HS644.41</v>
      </c>
      <c r="AS873" s="50" t="str">
        <f t="shared" si="393"/>
        <v>HS644_-</v>
      </c>
      <c r="AT873" s="12" t="s">
        <v>110</v>
      </c>
      <c r="AU873" s="12" t="s">
        <v>110</v>
      </c>
      <c r="AV873" s="12" t="s">
        <v>110</v>
      </c>
      <c r="AW873" s="54" t="s">
        <v>108</v>
      </c>
      <c r="AX873" s="50" t="s">
        <v>155</v>
      </c>
      <c r="AY873" s="50" t="s">
        <v>110</v>
      </c>
      <c r="AZ873" s="54" t="s">
        <v>108</v>
      </c>
      <c r="BA873" s="12" t="s">
        <v>108</v>
      </c>
      <c r="BB873" s="12" t="s">
        <v>108</v>
      </c>
      <c r="BC873" s="12" t="str">
        <f t="shared" si="394"/>
        <v>M3A</v>
      </c>
      <c r="BD873" s="54" t="s">
        <v>108</v>
      </c>
      <c r="BE873" s="12" t="str">
        <f t="shared" si="395"/>
        <v>-</v>
      </c>
      <c r="BF873" s="12" t="str">
        <f t="shared" si="396"/>
        <v>-</v>
      </c>
      <c r="BG873" s="112" t="str">
        <f t="shared" si="397"/>
        <v>M3A_HS644</v>
      </c>
      <c r="BH873" s="54" t="s">
        <v>108</v>
      </c>
      <c r="BI873" s="12" t="s">
        <v>108</v>
      </c>
      <c r="BJ873" s="54" t="s">
        <v>108</v>
      </c>
      <c r="BK873" s="12" t="s">
        <v>108</v>
      </c>
      <c r="BL873" s="12" t="s">
        <v>108</v>
      </c>
      <c r="BM873" s="12" t="s">
        <v>108</v>
      </c>
      <c r="BN873" s="54" t="s">
        <v>108</v>
      </c>
      <c r="BO873" s="12" t="s">
        <v>108</v>
      </c>
      <c r="BP873" s="54" t="s">
        <v>108</v>
      </c>
      <c r="BQ873" s="12" t="s">
        <v>108</v>
      </c>
      <c r="BR873" s="12" t="s">
        <v>108</v>
      </c>
      <c r="BS873" s="12" t="s">
        <v>108</v>
      </c>
      <c r="BT873" s="54" t="s">
        <v>108</v>
      </c>
      <c r="BU873" s="12" t="s">
        <v>108</v>
      </c>
      <c r="BV873" s="54" t="s">
        <v>108</v>
      </c>
      <c r="BW873" s="12" t="s">
        <v>108</v>
      </c>
      <c r="BX873" s="12" t="s">
        <v>108</v>
      </c>
      <c r="BY873" s="12" t="s">
        <v>108</v>
      </c>
      <c r="BZ873" s="54" t="s">
        <v>108</v>
      </c>
      <c r="CA873" s="12" t="s">
        <v>108</v>
      </c>
      <c r="CB873" s="54" t="s">
        <v>108</v>
      </c>
      <c r="CC873" s="12" t="s">
        <v>108</v>
      </c>
      <c r="CD873" s="12" t="s">
        <v>108</v>
      </c>
      <c r="CE873" s="12" t="s">
        <v>108</v>
      </c>
      <c r="CF873" s="54" t="s">
        <v>108</v>
      </c>
      <c r="CG873" s="54" t="s">
        <v>108</v>
      </c>
      <c r="CH873" s="54" t="s">
        <v>108</v>
      </c>
      <c r="CI873" s="54" t="s">
        <v>108</v>
      </c>
      <c r="CJ873" s="54" t="s">
        <v>108</v>
      </c>
      <c r="CK873" s="54" t="s">
        <v>108</v>
      </c>
      <c r="CL873" s="54" t="s">
        <v>108</v>
      </c>
      <c r="CM873" s="54" t="s">
        <v>108</v>
      </c>
      <c r="CN873" s="64" t="s">
        <v>120</v>
      </c>
      <c r="CO873" s="121" t="s">
        <v>2770</v>
      </c>
      <c r="CP873" s="64" t="str">
        <f>TabelladatiSinottico[[#This Row],[Serial_Number]]</f>
        <v>HS644.41</v>
      </c>
      <c r="CQ873" s="50" t="str">
        <f>TabelladatiSinottico[[#This Row],[Customer]]</f>
        <v>Customer!</v>
      </c>
      <c r="CR873" s="54">
        <f t="shared" si="391"/>
        <v>872</v>
      </c>
      <c r="CS873" s="64" t="s">
        <v>108</v>
      </c>
    </row>
    <row r="874" spans="1:97" ht="14.25" customHeight="1" x14ac:dyDescent="0.25">
      <c r="A874" s="124" t="s">
        <v>2768</v>
      </c>
      <c r="B874" s="137">
        <v>42</v>
      </c>
      <c r="C874" s="137" t="s">
        <v>108</v>
      </c>
      <c r="D874" s="136" t="s">
        <v>2771</v>
      </c>
      <c r="E874" s="112" t="s">
        <v>108</v>
      </c>
      <c r="F874" s="112" t="s">
        <v>653</v>
      </c>
      <c r="G874" s="112" t="s">
        <v>108</v>
      </c>
      <c r="H874" s="112" t="s">
        <v>108</v>
      </c>
      <c r="I874" s="112" t="s">
        <v>108</v>
      </c>
      <c r="J874" s="112" t="s">
        <v>108</v>
      </c>
      <c r="K874" s="134" t="s">
        <v>2424</v>
      </c>
      <c r="L874" s="112" t="s">
        <v>108</v>
      </c>
      <c r="M874" s="134" t="s">
        <v>2424</v>
      </c>
      <c r="N874" s="12" t="s">
        <v>107</v>
      </c>
      <c r="O874" s="12" t="s">
        <v>108</v>
      </c>
      <c r="P874" s="128" t="s">
        <v>2425</v>
      </c>
      <c r="Q874" s="135">
        <v>600</v>
      </c>
      <c r="R874" s="135">
        <v>400</v>
      </c>
      <c r="S874" s="135">
        <v>400</v>
      </c>
      <c r="T874" s="119" t="s">
        <v>108</v>
      </c>
      <c r="U874" s="112" t="s">
        <v>108</v>
      </c>
      <c r="V874" s="118" t="s">
        <v>108</v>
      </c>
      <c r="W874" s="112" t="s">
        <v>108</v>
      </c>
      <c r="X874" s="112" t="s">
        <v>110</v>
      </c>
      <c r="Y874" s="112" t="s">
        <v>110</v>
      </c>
      <c r="Z874" s="112" t="s">
        <v>110</v>
      </c>
      <c r="AA874" s="112" t="s">
        <v>110</v>
      </c>
      <c r="AB874" s="114" t="s">
        <v>110</v>
      </c>
      <c r="AC874" s="113" t="s">
        <v>108</v>
      </c>
      <c r="AD874" s="47" t="s">
        <v>108</v>
      </c>
      <c r="AE874" s="12" t="s">
        <v>108</v>
      </c>
      <c r="AF874" s="102" t="s">
        <v>108</v>
      </c>
      <c r="AG874" s="102" t="s">
        <v>108</v>
      </c>
      <c r="AH874" s="102" t="s">
        <v>108</v>
      </c>
      <c r="AI874" s="102" t="s">
        <v>108</v>
      </c>
      <c r="AJ874" s="102" t="s">
        <v>108</v>
      </c>
      <c r="AK874" s="93" t="s">
        <v>108</v>
      </c>
      <c r="AL874" s="12" t="s">
        <v>108</v>
      </c>
      <c r="AM874" s="12" t="s">
        <v>175</v>
      </c>
      <c r="AN874" s="91" t="s">
        <v>2425</v>
      </c>
      <c r="AO874" s="15" t="s">
        <v>175</v>
      </c>
      <c r="AQ874" s="54" t="s">
        <v>108</v>
      </c>
      <c r="AR874" s="50" t="str">
        <f t="shared" si="392"/>
        <v>HS644.42</v>
      </c>
      <c r="AS874" s="50" t="str">
        <f t="shared" si="393"/>
        <v>HS644_-</v>
      </c>
      <c r="AT874" s="12" t="s">
        <v>110</v>
      </c>
      <c r="AU874" s="12" t="s">
        <v>110</v>
      </c>
      <c r="AV874" s="12" t="s">
        <v>110</v>
      </c>
      <c r="AW874" s="54" t="s">
        <v>108</v>
      </c>
      <c r="AX874" s="50" t="s">
        <v>155</v>
      </c>
      <c r="AY874" s="50" t="s">
        <v>110</v>
      </c>
      <c r="AZ874" s="54" t="s">
        <v>108</v>
      </c>
      <c r="BA874" s="12" t="s">
        <v>108</v>
      </c>
      <c r="BB874" s="12" t="s">
        <v>108</v>
      </c>
      <c r="BC874" s="12" t="str">
        <f t="shared" si="394"/>
        <v>M3A</v>
      </c>
      <c r="BD874" s="54" t="s">
        <v>108</v>
      </c>
      <c r="BE874" s="12" t="str">
        <f t="shared" si="395"/>
        <v>-</v>
      </c>
      <c r="BF874" s="12" t="str">
        <f t="shared" si="396"/>
        <v>-</v>
      </c>
      <c r="BG874" s="112" t="str">
        <f t="shared" si="397"/>
        <v>M3A_HS644</v>
      </c>
      <c r="BH874" s="54" t="s">
        <v>108</v>
      </c>
      <c r="BI874" s="12" t="s">
        <v>108</v>
      </c>
      <c r="BJ874" s="54" t="s">
        <v>108</v>
      </c>
      <c r="BK874" s="12" t="s">
        <v>108</v>
      </c>
      <c r="BL874" s="12" t="s">
        <v>108</v>
      </c>
      <c r="BM874" s="12" t="s">
        <v>108</v>
      </c>
      <c r="BN874" s="54" t="s">
        <v>108</v>
      </c>
      <c r="BO874" s="12" t="s">
        <v>108</v>
      </c>
      <c r="BP874" s="54" t="s">
        <v>108</v>
      </c>
      <c r="BQ874" s="12" t="s">
        <v>108</v>
      </c>
      <c r="BR874" s="12" t="s">
        <v>108</v>
      </c>
      <c r="BS874" s="12" t="s">
        <v>108</v>
      </c>
      <c r="BT874" s="54" t="s">
        <v>108</v>
      </c>
      <c r="BU874" s="12" t="s">
        <v>108</v>
      </c>
      <c r="BV874" s="54" t="s">
        <v>108</v>
      </c>
      <c r="BW874" s="12" t="s">
        <v>108</v>
      </c>
      <c r="BX874" s="12" t="s">
        <v>108</v>
      </c>
      <c r="BY874" s="12" t="s">
        <v>108</v>
      </c>
      <c r="BZ874" s="54" t="s">
        <v>108</v>
      </c>
      <c r="CA874" s="12" t="s">
        <v>108</v>
      </c>
      <c r="CB874" s="54" t="s">
        <v>108</v>
      </c>
      <c r="CC874" s="12" t="s">
        <v>108</v>
      </c>
      <c r="CD874" s="12" t="s">
        <v>108</v>
      </c>
      <c r="CE874" s="12" t="s">
        <v>108</v>
      </c>
      <c r="CF874" s="54" t="s">
        <v>108</v>
      </c>
      <c r="CG874" s="54" t="s">
        <v>108</v>
      </c>
      <c r="CH874" s="54" t="s">
        <v>108</v>
      </c>
      <c r="CI874" s="54" t="s">
        <v>108</v>
      </c>
      <c r="CJ874" s="54" t="s">
        <v>108</v>
      </c>
      <c r="CK874" s="54" t="s">
        <v>108</v>
      </c>
      <c r="CL874" s="54" t="s">
        <v>108</v>
      </c>
      <c r="CM874" s="54" t="s">
        <v>108</v>
      </c>
      <c r="CN874" s="64" t="s">
        <v>120</v>
      </c>
      <c r="CO874" s="121" t="s">
        <v>2770</v>
      </c>
      <c r="CP874" s="64" t="str">
        <f>TabelladatiSinottico[[#This Row],[Serial_Number]]</f>
        <v>HS644.42</v>
      </c>
      <c r="CQ874" s="50" t="str">
        <f>TabelladatiSinottico[[#This Row],[Customer]]</f>
        <v>Customer!</v>
      </c>
      <c r="CR874" s="54">
        <f t="shared" si="391"/>
        <v>873</v>
      </c>
      <c r="CS874" s="64" t="s">
        <v>108</v>
      </c>
    </row>
    <row r="875" spans="1:97" ht="14.25" customHeight="1" x14ac:dyDescent="0.25">
      <c r="A875" s="124" t="s">
        <v>2768</v>
      </c>
      <c r="B875" s="137">
        <v>43</v>
      </c>
      <c r="C875" s="137" t="s">
        <v>108</v>
      </c>
      <c r="D875" s="136" t="s">
        <v>2771</v>
      </c>
      <c r="E875" s="112" t="s">
        <v>108</v>
      </c>
      <c r="F875" s="112" t="s">
        <v>653</v>
      </c>
      <c r="G875" s="112" t="s">
        <v>108</v>
      </c>
      <c r="H875" s="112" t="s">
        <v>108</v>
      </c>
      <c r="I875" s="112" t="s">
        <v>108</v>
      </c>
      <c r="J875" s="112" t="s">
        <v>108</v>
      </c>
      <c r="K875" s="134" t="s">
        <v>2424</v>
      </c>
      <c r="L875" s="112" t="s">
        <v>108</v>
      </c>
      <c r="M875" s="134" t="s">
        <v>2424</v>
      </c>
      <c r="N875" s="12" t="s">
        <v>107</v>
      </c>
      <c r="O875" s="12" t="s">
        <v>108</v>
      </c>
      <c r="P875" s="128" t="s">
        <v>2425</v>
      </c>
      <c r="Q875" s="135">
        <v>600</v>
      </c>
      <c r="R875" s="135">
        <v>400</v>
      </c>
      <c r="S875" s="135">
        <v>400</v>
      </c>
      <c r="T875" s="119" t="s">
        <v>108</v>
      </c>
      <c r="U875" s="112" t="s">
        <v>108</v>
      </c>
      <c r="V875" s="118" t="s">
        <v>108</v>
      </c>
      <c r="W875" s="112" t="s">
        <v>108</v>
      </c>
      <c r="X875" s="112" t="s">
        <v>110</v>
      </c>
      <c r="Y875" s="112" t="s">
        <v>110</v>
      </c>
      <c r="Z875" s="112" t="s">
        <v>110</v>
      </c>
      <c r="AA875" s="112" t="s">
        <v>110</v>
      </c>
      <c r="AB875" s="114" t="s">
        <v>110</v>
      </c>
      <c r="AC875" s="113" t="s">
        <v>108</v>
      </c>
      <c r="AD875" s="47" t="s">
        <v>108</v>
      </c>
      <c r="AE875" s="12" t="s">
        <v>108</v>
      </c>
      <c r="AF875" s="102" t="s">
        <v>108</v>
      </c>
      <c r="AG875" s="102" t="s">
        <v>108</v>
      </c>
      <c r="AH875" s="102" t="s">
        <v>108</v>
      </c>
      <c r="AI875" s="102" t="s">
        <v>108</v>
      </c>
      <c r="AJ875" s="102" t="s">
        <v>108</v>
      </c>
      <c r="AK875" s="93" t="s">
        <v>108</v>
      </c>
      <c r="AL875" s="12" t="s">
        <v>108</v>
      </c>
      <c r="AM875" s="12" t="s">
        <v>175</v>
      </c>
      <c r="AN875" s="91" t="s">
        <v>2425</v>
      </c>
      <c r="AO875" s="15" t="s">
        <v>175</v>
      </c>
      <c r="AQ875" s="54" t="s">
        <v>108</v>
      </c>
      <c r="AR875" s="50" t="str">
        <f t="shared" si="392"/>
        <v>HS644.43</v>
      </c>
      <c r="AS875" s="50" t="str">
        <f t="shared" si="393"/>
        <v>HS644_-</v>
      </c>
      <c r="AT875" s="12" t="s">
        <v>110</v>
      </c>
      <c r="AU875" s="12" t="s">
        <v>110</v>
      </c>
      <c r="AV875" s="12" t="s">
        <v>110</v>
      </c>
      <c r="AW875" s="54" t="s">
        <v>108</v>
      </c>
      <c r="AX875" s="50" t="s">
        <v>155</v>
      </c>
      <c r="AY875" s="50" t="s">
        <v>110</v>
      </c>
      <c r="AZ875" s="54" t="s">
        <v>108</v>
      </c>
      <c r="BA875" s="12" t="s">
        <v>108</v>
      </c>
      <c r="BB875" s="12" t="s">
        <v>108</v>
      </c>
      <c r="BC875" s="12" t="str">
        <f t="shared" si="394"/>
        <v>M3A</v>
      </c>
      <c r="BD875" s="54" t="s">
        <v>108</v>
      </c>
      <c r="BE875" s="12" t="str">
        <f t="shared" si="395"/>
        <v>-</v>
      </c>
      <c r="BF875" s="12" t="str">
        <f t="shared" si="396"/>
        <v>-</v>
      </c>
      <c r="BG875" s="112" t="str">
        <f t="shared" si="397"/>
        <v>M3A_HS644</v>
      </c>
      <c r="BH875" s="54" t="s">
        <v>108</v>
      </c>
      <c r="BI875" s="12" t="s">
        <v>108</v>
      </c>
      <c r="BJ875" s="54" t="s">
        <v>108</v>
      </c>
      <c r="BK875" s="12" t="s">
        <v>108</v>
      </c>
      <c r="BL875" s="12" t="s">
        <v>108</v>
      </c>
      <c r="BM875" s="12" t="s">
        <v>108</v>
      </c>
      <c r="BN875" s="54" t="s">
        <v>108</v>
      </c>
      <c r="BO875" s="12" t="s">
        <v>108</v>
      </c>
      <c r="BP875" s="54" t="s">
        <v>108</v>
      </c>
      <c r="BQ875" s="12" t="s">
        <v>108</v>
      </c>
      <c r="BR875" s="12" t="s">
        <v>108</v>
      </c>
      <c r="BS875" s="12" t="s">
        <v>108</v>
      </c>
      <c r="BT875" s="54" t="s">
        <v>108</v>
      </c>
      <c r="BU875" s="12" t="s">
        <v>108</v>
      </c>
      <c r="BV875" s="54" t="s">
        <v>108</v>
      </c>
      <c r="BW875" s="12" t="s">
        <v>108</v>
      </c>
      <c r="BX875" s="12" t="s">
        <v>108</v>
      </c>
      <c r="BY875" s="12" t="s">
        <v>108</v>
      </c>
      <c r="BZ875" s="54" t="s">
        <v>108</v>
      </c>
      <c r="CA875" s="12" t="s">
        <v>108</v>
      </c>
      <c r="CB875" s="54" t="s">
        <v>108</v>
      </c>
      <c r="CC875" s="12" t="s">
        <v>108</v>
      </c>
      <c r="CD875" s="12" t="s">
        <v>108</v>
      </c>
      <c r="CE875" s="12" t="s">
        <v>108</v>
      </c>
      <c r="CF875" s="54" t="s">
        <v>108</v>
      </c>
      <c r="CG875" s="54" t="s">
        <v>108</v>
      </c>
      <c r="CH875" s="54" t="s">
        <v>108</v>
      </c>
      <c r="CI875" s="54" t="s">
        <v>108</v>
      </c>
      <c r="CJ875" s="54" t="s">
        <v>108</v>
      </c>
      <c r="CK875" s="54" t="s">
        <v>108</v>
      </c>
      <c r="CL875" s="54" t="s">
        <v>108</v>
      </c>
      <c r="CM875" s="54" t="s">
        <v>108</v>
      </c>
      <c r="CN875" s="64" t="s">
        <v>120</v>
      </c>
      <c r="CO875" s="121" t="s">
        <v>2770</v>
      </c>
      <c r="CP875" s="64" t="str">
        <f>TabelladatiSinottico[[#This Row],[Serial_Number]]</f>
        <v>HS644.43</v>
      </c>
      <c r="CQ875" s="50" t="str">
        <f>TabelladatiSinottico[[#This Row],[Customer]]</f>
        <v>Customer!</v>
      </c>
      <c r="CR875" s="54">
        <f t="shared" si="391"/>
        <v>874</v>
      </c>
      <c r="CS875" s="64" t="s">
        <v>108</v>
      </c>
    </row>
    <row r="876" spans="1:97" ht="14.25" customHeight="1" x14ac:dyDescent="0.25">
      <c r="A876" s="124" t="s">
        <v>2768</v>
      </c>
      <c r="B876" s="137">
        <v>44</v>
      </c>
      <c r="C876" s="137" t="s">
        <v>108</v>
      </c>
      <c r="D876" s="136" t="s">
        <v>2771</v>
      </c>
      <c r="E876" s="112" t="s">
        <v>108</v>
      </c>
      <c r="F876" s="112" t="s">
        <v>653</v>
      </c>
      <c r="G876" s="112" t="s">
        <v>108</v>
      </c>
      <c r="H876" s="112" t="s">
        <v>108</v>
      </c>
      <c r="I876" s="112" t="s">
        <v>108</v>
      </c>
      <c r="J876" s="112" t="s">
        <v>108</v>
      </c>
      <c r="K876" s="134" t="s">
        <v>2424</v>
      </c>
      <c r="L876" s="112" t="s">
        <v>108</v>
      </c>
      <c r="M876" s="134" t="s">
        <v>2424</v>
      </c>
      <c r="N876" s="12" t="s">
        <v>107</v>
      </c>
      <c r="O876" s="12" t="s">
        <v>108</v>
      </c>
      <c r="P876" s="128" t="s">
        <v>2425</v>
      </c>
      <c r="Q876" s="135">
        <v>600</v>
      </c>
      <c r="R876" s="135">
        <v>400</v>
      </c>
      <c r="S876" s="135">
        <v>400</v>
      </c>
      <c r="T876" s="119" t="s">
        <v>108</v>
      </c>
      <c r="U876" s="112" t="s">
        <v>108</v>
      </c>
      <c r="V876" s="118" t="s">
        <v>108</v>
      </c>
      <c r="W876" s="112" t="s">
        <v>108</v>
      </c>
      <c r="X876" s="112" t="s">
        <v>110</v>
      </c>
      <c r="Y876" s="112" t="s">
        <v>110</v>
      </c>
      <c r="Z876" s="112" t="s">
        <v>110</v>
      </c>
      <c r="AA876" s="112" t="s">
        <v>110</v>
      </c>
      <c r="AB876" s="114" t="s">
        <v>110</v>
      </c>
      <c r="AC876" s="113" t="s">
        <v>108</v>
      </c>
      <c r="AD876" s="47" t="s">
        <v>108</v>
      </c>
      <c r="AE876" s="12" t="s">
        <v>108</v>
      </c>
      <c r="AF876" s="102" t="s">
        <v>108</v>
      </c>
      <c r="AG876" s="102" t="s">
        <v>108</v>
      </c>
      <c r="AH876" s="102" t="s">
        <v>108</v>
      </c>
      <c r="AI876" s="102" t="s">
        <v>108</v>
      </c>
      <c r="AJ876" s="102" t="s">
        <v>108</v>
      </c>
      <c r="AK876" s="93" t="s">
        <v>108</v>
      </c>
      <c r="AL876" s="12" t="s">
        <v>108</v>
      </c>
      <c r="AM876" s="12" t="s">
        <v>175</v>
      </c>
      <c r="AN876" s="91" t="s">
        <v>2425</v>
      </c>
      <c r="AO876" s="15" t="s">
        <v>175</v>
      </c>
      <c r="AQ876" s="54" t="s">
        <v>108</v>
      </c>
      <c r="AR876" s="50" t="str">
        <f t="shared" ref="AR876:AR939" si="398">A876&amp;"."&amp;B876</f>
        <v>HS644.44</v>
      </c>
      <c r="AS876" s="50" t="str">
        <f t="shared" ref="AS876:AS939" si="399">A876&amp;"_"&amp;C876</f>
        <v>HS644_-</v>
      </c>
      <c r="AT876" s="12" t="s">
        <v>110</v>
      </c>
      <c r="AU876" s="12" t="s">
        <v>110</v>
      </c>
      <c r="AV876" s="12" t="s">
        <v>110</v>
      </c>
      <c r="AW876" s="54" t="s">
        <v>108</v>
      </c>
      <c r="AX876" s="50" t="s">
        <v>155</v>
      </c>
      <c r="AY876" s="50" t="s">
        <v>110</v>
      </c>
      <c r="AZ876" s="54" t="s">
        <v>108</v>
      </c>
      <c r="BA876" s="12" t="s">
        <v>108</v>
      </c>
      <c r="BB876" s="12" t="s">
        <v>108</v>
      </c>
      <c r="BC876" s="12" t="str">
        <f t="shared" ref="BC876:BC939" si="400">F876</f>
        <v>M3A</v>
      </c>
      <c r="BD876" s="54" t="s">
        <v>108</v>
      </c>
      <c r="BE876" s="12" t="str">
        <f t="shared" ref="BE876:BE939" si="401">G876</f>
        <v>-</v>
      </c>
      <c r="BF876" s="12" t="str">
        <f t="shared" ref="BF876:BF939" si="402">I876</f>
        <v>-</v>
      </c>
      <c r="BG876" s="112" t="str">
        <f t="shared" ref="BG876:BG939" si="403">F876&amp;"_"&amp;A876</f>
        <v>M3A_HS644</v>
      </c>
      <c r="BH876" s="54" t="s">
        <v>108</v>
      </c>
      <c r="BI876" s="12" t="s">
        <v>108</v>
      </c>
      <c r="BJ876" s="54" t="s">
        <v>108</v>
      </c>
      <c r="BK876" s="12" t="s">
        <v>108</v>
      </c>
      <c r="BL876" s="12" t="s">
        <v>108</v>
      </c>
      <c r="BM876" s="12" t="s">
        <v>108</v>
      </c>
      <c r="BN876" s="54" t="s">
        <v>108</v>
      </c>
      <c r="BO876" s="12" t="s">
        <v>108</v>
      </c>
      <c r="BP876" s="54" t="s">
        <v>108</v>
      </c>
      <c r="BQ876" s="12" t="s">
        <v>108</v>
      </c>
      <c r="BR876" s="12" t="s">
        <v>108</v>
      </c>
      <c r="BS876" s="12" t="s">
        <v>108</v>
      </c>
      <c r="BT876" s="54" t="s">
        <v>108</v>
      </c>
      <c r="BU876" s="12" t="s">
        <v>108</v>
      </c>
      <c r="BV876" s="54" t="s">
        <v>108</v>
      </c>
      <c r="BW876" s="12" t="s">
        <v>108</v>
      </c>
      <c r="BX876" s="12" t="s">
        <v>108</v>
      </c>
      <c r="BY876" s="12" t="s">
        <v>108</v>
      </c>
      <c r="BZ876" s="54" t="s">
        <v>108</v>
      </c>
      <c r="CA876" s="12" t="s">
        <v>108</v>
      </c>
      <c r="CB876" s="54" t="s">
        <v>108</v>
      </c>
      <c r="CC876" s="12" t="s">
        <v>108</v>
      </c>
      <c r="CD876" s="12" t="s">
        <v>108</v>
      </c>
      <c r="CE876" s="12" t="s">
        <v>108</v>
      </c>
      <c r="CF876" s="54" t="s">
        <v>108</v>
      </c>
      <c r="CG876" s="54" t="s">
        <v>108</v>
      </c>
      <c r="CH876" s="54" t="s">
        <v>108</v>
      </c>
      <c r="CI876" s="54" t="s">
        <v>108</v>
      </c>
      <c r="CJ876" s="54" t="s">
        <v>108</v>
      </c>
      <c r="CK876" s="54" t="s">
        <v>108</v>
      </c>
      <c r="CL876" s="54" t="s">
        <v>108</v>
      </c>
      <c r="CM876" s="54" t="s">
        <v>108</v>
      </c>
      <c r="CN876" s="64" t="s">
        <v>120</v>
      </c>
      <c r="CO876" s="121" t="s">
        <v>2770</v>
      </c>
      <c r="CP876" s="64" t="str">
        <f>TabelladatiSinottico[[#This Row],[Serial_Number]]</f>
        <v>HS644.44</v>
      </c>
      <c r="CQ876" s="50" t="str">
        <f>TabelladatiSinottico[[#This Row],[Customer]]</f>
        <v>Customer!</v>
      </c>
      <c r="CR876" s="54">
        <f t="shared" si="391"/>
        <v>875</v>
      </c>
      <c r="CS876" s="64" t="s">
        <v>108</v>
      </c>
    </row>
    <row r="877" spans="1:97" ht="14.25" customHeight="1" x14ac:dyDescent="0.25">
      <c r="A877" s="124" t="s">
        <v>2768</v>
      </c>
      <c r="B877" s="137">
        <v>45</v>
      </c>
      <c r="C877" s="137" t="s">
        <v>108</v>
      </c>
      <c r="D877" s="136" t="s">
        <v>2771</v>
      </c>
      <c r="E877" s="112" t="s">
        <v>108</v>
      </c>
      <c r="F877" s="112" t="s">
        <v>653</v>
      </c>
      <c r="G877" s="112" t="s">
        <v>108</v>
      </c>
      <c r="H877" s="112" t="s">
        <v>108</v>
      </c>
      <c r="I877" s="112" t="s">
        <v>108</v>
      </c>
      <c r="J877" s="112" t="s">
        <v>108</v>
      </c>
      <c r="K877" s="134" t="s">
        <v>2424</v>
      </c>
      <c r="L877" s="112" t="s">
        <v>108</v>
      </c>
      <c r="M877" s="134" t="s">
        <v>2424</v>
      </c>
      <c r="N877" s="12" t="s">
        <v>107</v>
      </c>
      <c r="O877" s="12" t="s">
        <v>108</v>
      </c>
      <c r="P877" s="128" t="s">
        <v>2425</v>
      </c>
      <c r="Q877" s="135">
        <v>600</v>
      </c>
      <c r="R877" s="135">
        <v>400</v>
      </c>
      <c r="S877" s="135">
        <v>400</v>
      </c>
      <c r="T877" s="119" t="s">
        <v>108</v>
      </c>
      <c r="U877" s="112" t="s">
        <v>108</v>
      </c>
      <c r="V877" s="118" t="s">
        <v>108</v>
      </c>
      <c r="W877" s="112" t="s">
        <v>108</v>
      </c>
      <c r="X877" s="112" t="s">
        <v>110</v>
      </c>
      <c r="Y877" s="112" t="s">
        <v>110</v>
      </c>
      <c r="Z877" s="112" t="s">
        <v>110</v>
      </c>
      <c r="AA877" s="112" t="s">
        <v>110</v>
      </c>
      <c r="AB877" s="114" t="s">
        <v>110</v>
      </c>
      <c r="AC877" s="113" t="s">
        <v>108</v>
      </c>
      <c r="AD877" s="47" t="s">
        <v>108</v>
      </c>
      <c r="AE877" s="12" t="s">
        <v>108</v>
      </c>
      <c r="AF877" s="102" t="s">
        <v>108</v>
      </c>
      <c r="AG877" s="102" t="s">
        <v>108</v>
      </c>
      <c r="AH877" s="102" t="s">
        <v>108</v>
      </c>
      <c r="AI877" s="102" t="s">
        <v>108</v>
      </c>
      <c r="AJ877" s="102" t="s">
        <v>108</v>
      </c>
      <c r="AK877" s="93" t="s">
        <v>108</v>
      </c>
      <c r="AL877" s="12" t="s">
        <v>108</v>
      </c>
      <c r="AM877" s="12" t="s">
        <v>175</v>
      </c>
      <c r="AN877" s="91" t="s">
        <v>2425</v>
      </c>
      <c r="AO877" s="15" t="s">
        <v>175</v>
      </c>
      <c r="AQ877" s="54" t="s">
        <v>108</v>
      </c>
      <c r="AR877" s="50" t="str">
        <f t="shared" si="398"/>
        <v>HS644.45</v>
      </c>
      <c r="AS877" s="50" t="str">
        <f t="shared" si="399"/>
        <v>HS644_-</v>
      </c>
      <c r="AT877" s="12" t="s">
        <v>110</v>
      </c>
      <c r="AU877" s="12" t="s">
        <v>110</v>
      </c>
      <c r="AV877" s="12" t="s">
        <v>110</v>
      </c>
      <c r="AW877" s="54" t="s">
        <v>108</v>
      </c>
      <c r="AX877" s="50" t="s">
        <v>155</v>
      </c>
      <c r="AY877" s="50" t="s">
        <v>110</v>
      </c>
      <c r="AZ877" s="54" t="s">
        <v>108</v>
      </c>
      <c r="BA877" s="12" t="s">
        <v>108</v>
      </c>
      <c r="BB877" s="12" t="s">
        <v>108</v>
      </c>
      <c r="BC877" s="12" t="str">
        <f t="shared" si="400"/>
        <v>M3A</v>
      </c>
      <c r="BD877" s="54" t="s">
        <v>108</v>
      </c>
      <c r="BE877" s="12" t="str">
        <f t="shared" si="401"/>
        <v>-</v>
      </c>
      <c r="BF877" s="12" t="str">
        <f t="shared" si="402"/>
        <v>-</v>
      </c>
      <c r="BG877" s="112" t="str">
        <f t="shared" si="403"/>
        <v>M3A_HS644</v>
      </c>
      <c r="BH877" s="54" t="s">
        <v>108</v>
      </c>
      <c r="BI877" s="12" t="s">
        <v>108</v>
      </c>
      <c r="BJ877" s="54" t="s">
        <v>108</v>
      </c>
      <c r="BK877" s="12" t="s">
        <v>108</v>
      </c>
      <c r="BL877" s="12" t="s">
        <v>108</v>
      </c>
      <c r="BM877" s="12" t="s">
        <v>108</v>
      </c>
      <c r="BN877" s="54" t="s">
        <v>108</v>
      </c>
      <c r="BO877" s="12" t="s">
        <v>108</v>
      </c>
      <c r="BP877" s="54" t="s">
        <v>108</v>
      </c>
      <c r="BQ877" s="12" t="s">
        <v>108</v>
      </c>
      <c r="BR877" s="12" t="s">
        <v>108</v>
      </c>
      <c r="BS877" s="12" t="s">
        <v>108</v>
      </c>
      <c r="BT877" s="54" t="s">
        <v>108</v>
      </c>
      <c r="BU877" s="12" t="s">
        <v>108</v>
      </c>
      <c r="BV877" s="54" t="s">
        <v>108</v>
      </c>
      <c r="BW877" s="12" t="s">
        <v>108</v>
      </c>
      <c r="BX877" s="12" t="s">
        <v>108</v>
      </c>
      <c r="BY877" s="12" t="s">
        <v>108</v>
      </c>
      <c r="BZ877" s="54" t="s">
        <v>108</v>
      </c>
      <c r="CA877" s="12" t="s">
        <v>108</v>
      </c>
      <c r="CB877" s="54" t="s">
        <v>108</v>
      </c>
      <c r="CC877" s="12" t="s">
        <v>108</v>
      </c>
      <c r="CD877" s="12" t="s">
        <v>108</v>
      </c>
      <c r="CE877" s="12" t="s">
        <v>108</v>
      </c>
      <c r="CF877" s="54" t="s">
        <v>108</v>
      </c>
      <c r="CG877" s="54" t="s">
        <v>108</v>
      </c>
      <c r="CH877" s="54" t="s">
        <v>108</v>
      </c>
      <c r="CI877" s="54" t="s">
        <v>108</v>
      </c>
      <c r="CJ877" s="54" t="s">
        <v>108</v>
      </c>
      <c r="CK877" s="54" t="s">
        <v>108</v>
      </c>
      <c r="CL877" s="54" t="s">
        <v>108</v>
      </c>
      <c r="CM877" s="54" t="s">
        <v>108</v>
      </c>
      <c r="CN877" s="64" t="s">
        <v>120</v>
      </c>
      <c r="CO877" s="121" t="s">
        <v>2770</v>
      </c>
      <c r="CP877" s="64" t="str">
        <f>TabelladatiSinottico[[#This Row],[Serial_Number]]</f>
        <v>HS644.45</v>
      </c>
      <c r="CQ877" s="50" t="str">
        <f>TabelladatiSinottico[[#This Row],[Customer]]</f>
        <v>Customer!</v>
      </c>
      <c r="CR877" s="54">
        <f t="shared" si="391"/>
        <v>876</v>
      </c>
      <c r="CS877" s="64" t="s">
        <v>108</v>
      </c>
    </row>
    <row r="878" spans="1:97" ht="14.25" customHeight="1" x14ac:dyDescent="0.25">
      <c r="A878" s="124" t="s">
        <v>2768</v>
      </c>
      <c r="B878" s="137">
        <v>46</v>
      </c>
      <c r="C878" s="137" t="s">
        <v>108</v>
      </c>
      <c r="D878" s="136" t="s">
        <v>2771</v>
      </c>
      <c r="E878" s="112" t="s">
        <v>108</v>
      </c>
      <c r="F878" s="112" t="s">
        <v>653</v>
      </c>
      <c r="G878" s="112" t="s">
        <v>108</v>
      </c>
      <c r="H878" s="112" t="s">
        <v>108</v>
      </c>
      <c r="I878" s="112" t="s">
        <v>108</v>
      </c>
      <c r="J878" s="112" t="s">
        <v>108</v>
      </c>
      <c r="K878" s="134" t="s">
        <v>2424</v>
      </c>
      <c r="L878" s="112" t="s">
        <v>108</v>
      </c>
      <c r="M878" s="134" t="s">
        <v>2424</v>
      </c>
      <c r="N878" s="12" t="s">
        <v>107</v>
      </c>
      <c r="O878" s="12" t="s">
        <v>108</v>
      </c>
      <c r="P878" s="128" t="s">
        <v>2425</v>
      </c>
      <c r="Q878" s="135">
        <v>600</v>
      </c>
      <c r="R878" s="135">
        <v>400</v>
      </c>
      <c r="S878" s="135">
        <v>400</v>
      </c>
      <c r="T878" s="119" t="s">
        <v>108</v>
      </c>
      <c r="U878" s="112" t="s">
        <v>108</v>
      </c>
      <c r="V878" s="118" t="s">
        <v>108</v>
      </c>
      <c r="W878" s="112" t="s">
        <v>108</v>
      </c>
      <c r="X878" s="112" t="s">
        <v>110</v>
      </c>
      <c r="Y878" s="112" t="s">
        <v>110</v>
      </c>
      <c r="Z878" s="112" t="s">
        <v>110</v>
      </c>
      <c r="AA878" s="112" t="s">
        <v>110</v>
      </c>
      <c r="AB878" s="114" t="s">
        <v>110</v>
      </c>
      <c r="AC878" s="113" t="s">
        <v>108</v>
      </c>
      <c r="AD878" s="47" t="s">
        <v>108</v>
      </c>
      <c r="AE878" s="12" t="s">
        <v>108</v>
      </c>
      <c r="AF878" s="102" t="s">
        <v>108</v>
      </c>
      <c r="AG878" s="102" t="s">
        <v>108</v>
      </c>
      <c r="AH878" s="102" t="s">
        <v>108</v>
      </c>
      <c r="AI878" s="102" t="s">
        <v>108</v>
      </c>
      <c r="AJ878" s="102" t="s">
        <v>108</v>
      </c>
      <c r="AK878" s="93" t="s">
        <v>108</v>
      </c>
      <c r="AL878" s="12" t="s">
        <v>108</v>
      </c>
      <c r="AM878" s="12" t="s">
        <v>175</v>
      </c>
      <c r="AN878" s="91" t="s">
        <v>2425</v>
      </c>
      <c r="AO878" s="15" t="s">
        <v>175</v>
      </c>
      <c r="AQ878" s="54" t="s">
        <v>108</v>
      </c>
      <c r="AR878" s="50" t="str">
        <f t="shared" si="398"/>
        <v>HS644.46</v>
      </c>
      <c r="AS878" s="50" t="str">
        <f t="shared" si="399"/>
        <v>HS644_-</v>
      </c>
      <c r="AT878" s="12" t="s">
        <v>110</v>
      </c>
      <c r="AU878" s="12" t="s">
        <v>110</v>
      </c>
      <c r="AV878" s="12" t="s">
        <v>110</v>
      </c>
      <c r="AW878" s="54" t="s">
        <v>108</v>
      </c>
      <c r="AX878" s="50" t="s">
        <v>155</v>
      </c>
      <c r="AY878" s="50" t="s">
        <v>110</v>
      </c>
      <c r="AZ878" s="54" t="s">
        <v>108</v>
      </c>
      <c r="BA878" s="12" t="s">
        <v>108</v>
      </c>
      <c r="BB878" s="12" t="s">
        <v>108</v>
      </c>
      <c r="BC878" s="12" t="str">
        <f t="shared" si="400"/>
        <v>M3A</v>
      </c>
      <c r="BD878" s="54" t="s">
        <v>108</v>
      </c>
      <c r="BE878" s="12" t="str">
        <f t="shared" si="401"/>
        <v>-</v>
      </c>
      <c r="BF878" s="12" t="str">
        <f t="shared" si="402"/>
        <v>-</v>
      </c>
      <c r="BG878" s="112" t="str">
        <f t="shared" si="403"/>
        <v>M3A_HS644</v>
      </c>
      <c r="BH878" s="54" t="s">
        <v>108</v>
      </c>
      <c r="BI878" s="12" t="s">
        <v>108</v>
      </c>
      <c r="BJ878" s="54" t="s">
        <v>108</v>
      </c>
      <c r="BK878" s="12" t="s">
        <v>108</v>
      </c>
      <c r="BL878" s="12" t="s">
        <v>108</v>
      </c>
      <c r="BM878" s="12" t="s">
        <v>108</v>
      </c>
      <c r="BN878" s="54" t="s">
        <v>108</v>
      </c>
      <c r="BO878" s="12" t="s">
        <v>108</v>
      </c>
      <c r="BP878" s="54" t="s">
        <v>108</v>
      </c>
      <c r="BQ878" s="12" t="s">
        <v>108</v>
      </c>
      <c r="BR878" s="12" t="s">
        <v>108</v>
      </c>
      <c r="BS878" s="12" t="s">
        <v>108</v>
      </c>
      <c r="BT878" s="54" t="s">
        <v>108</v>
      </c>
      <c r="BU878" s="12" t="s">
        <v>108</v>
      </c>
      <c r="BV878" s="54" t="s">
        <v>108</v>
      </c>
      <c r="BW878" s="12" t="s">
        <v>108</v>
      </c>
      <c r="BX878" s="12" t="s">
        <v>108</v>
      </c>
      <c r="BY878" s="12" t="s">
        <v>108</v>
      </c>
      <c r="BZ878" s="54" t="s">
        <v>108</v>
      </c>
      <c r="CA878" s="12" t="s">
        <v>108</v>
      </c>
      <c r="CB878" s="54" t="s">
        <v>108</v>
      </c>
      <c r="CC878" s="12" t="s">
        <v>108</v>
      </c>
      <c r="CD878" s="12" t="s">
        <v>108</v>
      </c>
      <c r="CE878" s="12" t="s">
        <v>108</v>
      </c>
      <c r="CF878" s="54" t="s">
        <v>108</v>
      </c>
      <c r="CG878" s="54" t="s">
        <v>108</v>
      </c>
      <c r="CH878" s="54" t="s">
        <v>108</v>
      </c>
      <c r="CI878" s="54" t="s">
        <v>108</v>
      </c>
      <c r="CJ878" s="54" t="s">
        <v>108</v>
      </c>
      <c r="CK878" s="54" t="s">
        <v>108</v>
      </c>
      <c r="CL878" s="54" t="s">
        <v>108</v>
      </c>
      <c r="CM878" s="54" t="s">
        <v>108</v>
      </c>
      <c r="CN878" s="64" t="s">
        <v>120</v>
      </c>
      <c r="CO878" s="121" t="s">
        <v>2770</v>
      </c>
      <c r="CP878" s="64" t="str">
        <f>TabelladatiSinottico[[#This Row],[Serial_Number]]</f>
        <v>HS644.46</v>
      </c>
      <c r="CQ878" s="50" t="str">
        <f>TabelladatiSinottico[[#This Row],[Customer]]</f>
        <v>Customer!</v>
      </c>
      <c r="CR878" s="54">
        <f t="shared" si="391"/>
        <v>877</v>
      </c>
      <c r="CS878" s="64" t="s">
        <v>108</v>
      </c>
    </row>
    <row r="879" spans="1:97" ht="14.25" customHeight="1" x14ac:dyDescent="0.25">
      <c r="A879" s="124" t="s">
        <v>2768</v>
      </c>
      <c r="B879" s="137">
        <v>47</v>
      </c>
      <c r="C879" s="137" t="s">
        <v>108</v>
      </c>
      <c r="D879" s="136" t="s">
        <v>2771</v>
      </c>
      <c r="E879" s="112" t="s">
        <v>108</v>
      </c>
      <c r="F879" s="112" t="s">
        <v>653</v>
      </c>
      <c r="G879" s="112" t="s">
        <v>108</v>
      </c>
      <c r="H879" s="112" t="s">
        <v>108</v>
      </c>
      <c r="I879" s="112" t="s">
        <v>108</v>
      </c>
      <c r="J879" s="112" t="s">
        <v>108</v>
      </c>
      <c r="K879" s="134" t="s">
        <v>2424</v>
      </c>
      <c r="L879" s="112" t="s">
        <v>108</v>
      </c>
      <c r="M879" s="134" t="s">
        <v>2424</v>
      </c>
      <c r="N879" s="12" t="s">
        <v>107</v>
      </c>
      <c r="O879" s="12" t="s">
        <v>108</v>
      </c>
      <c r="P879" s="128" t="s">
        <v>2425</v>
      </c>
      <c r="Q879" s="135">
        <v>600</v>
      </c>
      <c r="R879" s="135">
        <v>400</v>
      </c>
      <c r="S879" s="135">
        <v>400</v>
      </c>
      <c r="T879" s="119" t="s">
        <v>108</v>
      </c>
      <c r="U879" s="112" t="s">
        <v>108</v>
      </c>
      <c r="V879" s="118" t="s">
        <v>108</v>
      </c>
      <c r="W879" s="112" t="s">
        <v>108</v>
      </c>
      <c r="X879" s="112" t="s">
        <v>110</v>
      </c>
      <c r="Y879" s="112" t="s">
        <v>110</v>
      </c>
      <c r="Z879" s="112" t="s">
        <v>110</v>
      </c>
      <c r="AA879" s="112" t="s">
        <v>110</v>
      </c>
      <c r="AB879" s="114" t="s">
        <v>110</v>
      </c>
      <c r="AC879" s="113" t="s">
        <v>108</v>
      </c>
      <c r="AD879" s="47" t="s">
        <v>108</v>
      </c>
      <c r="AE879" s="12" t="s">
        <v>108</v>
      </c>
      <c r="AF879" s="102" t="s">
        <v>108</v>
      </c>
      <c r="AG879" s="102" t="s">
        <v>108</v>
      </c>
      <c r="AH879" s="102" t="s">
        <v>108</v>
      </c>
      <c r="AI879" s="102" t="s">
        <v>108</v>
      </c>
      <c r="AJ879" s="102" t="s">
        <v>108</v>
      </c>
      <c r="AK879" s="93" t="s">
        <v>108</v>
      </c>
      <c r="AL879" s="12" t="s">
        <v>108</v>
      </c>
      <c r="AM879" s="12" t="s">
        <v>175</v>
      </c>
      <c r="AN879" s="91" t="s">
        <v>2425</v>
      </c>
      <c r="AO879" s="15" t="s">
        <v>175</v>
      </c>
      <c r="AQ879" s="54" t="s">
        <v>108</v>
      </c>
      <c r="AR879" s="50" t="str">
        <f t="shared" si="398"/>
        <v>HS644.47</v>
      </c>
      <c r="AS879" s="50" t="str">
        <f t="shared" si="399"/>
        <v>HS644_-</v>
      </c>
      <c r="AT879" s="12" t="s">
        <v>110</v>
      </c>
      <c r="AU879" s="12" t="s">
        <v>110</v>
      </c>
      <c r="AV879" s="12" t="s">
        <v>110</v>
      </c>
      <c r="AW879" s="54" t="s">
        <v>108</v>
      </c>
      <c r="AX879" s="50" t="s">
        <v>155</v>
      </c>
      <c r="AY879" s="50" t="s">
        <v>110</v>
      </c>
      <c r="AZ879" s="54" t="s">
        <v>108</v>
      </c>
      <c r="BA879" s="12" t="s">
        <v>108</v>
      </c>
      <c r="BB879" s="12" t="s">
        <v>108</v>
      </c>
      <c r="BC879" s="12" t="str">
        <f t="shared" si="400"/>
        <v>M3A</v>
      </c>
      <c r="BD879" s="54" t="s">
        <v>108</v>
      </c>
      <c r="BE879" s="12" t="str">
        <f t="shared" si="401"/>
        <v>-</v>
      </c>
      <c r="BF879" s="12" t="str">
        <f t="shared" si="402"/>
        <v>-</v>
      </c>
      <c r="BG879" s="112" t="str">
        <f t="shared" si="403"/>
        <v>M3A_HS644</v>
      </c>
      <c r="BH879" s="54" t="s">
        <v>108</v>
      </c>
      <c r="BI879" s="12" t="s">
        <v>108</v>
      </c>
      <c r="BJ879" s="54" t="s">
        <v>108</v>
      </c>
      <c r="BK879" s="12" t="s">
        <v>108</v>
      </c>
      <c r="BL879" s="12" t="s">
        <v>108</v>
      </c>
      <c r="BM879" s="12" t="s">
        <v>108</v>
      </c>
      <c r="BN879" s="54" t="s">
        <v>108</v>
      </c>
      <c r="BO879" s="12" t="s">
        <v>108</v>
      </c>
      <c r="BP879" s="54" t="s">
        <v>108</v>
      </c>
      <c r="BQ879" s="12" t="s">
        <v>108</v>
      </c>
      <c r="BR879" s="12" t="s">
        <v>108</v>
      </c>
      <c r="BS879" s="12" t="s">
        <v>108</v>
      </c>
      <c r="BT879" s="54" t="s">
        <v>108</v>
      </c>
      <c r="BU879" s="12" t="s">
        <v>108</v>
      </c>
      <c r="BV879" s="54" t="s">
        <v>108</v>
      </c>
      <c r="BW879" s="12" t="s">
        <v>108</v>
      </c>
      <c r="BX879" s="12" t="s">
        <v>108</v>
      </c>
      <c r="BY879" s="12" t="s">
        <v>108</v>
      </c>
      <c r="BZ879" s="54" t="s">
        <v>108</v>
      </c>
      <c r="CA879" s="12" t="s">
        <v>108</v>
      </c>
      <c r="CB879" s="54" t="s">
        <v>108</v>
      </c>
      <c r="CC879" s="12" t="s">
        <v>108</v>
      </c>
      <c r="CD879" s="12" t="s">
        <v>108</v>
      </c>
      <c r="CE879" s="12" t="s">
        <v>108</v>
      </c>
      <c r="CF879" s="54" t="s">
        <v>108</v>
      </c>
      <c r="CG879" s="54" t="s">
        <v>108</v>
      </c>
      <c r="CH879" s="54" t="s">
        <v>108</v>
      </c>
      <c r="CI879" s="54" t="s">
        <v>108</v>
      </c>
      <c r="CJ879" s="54" t="s">
        <v>108</v>
      </c>
      <c r="CK879" s="54" t="s">
        <v>108</v>
      </c>
      <c r="CL879" s="54" t="s">
        <v>108</v>
      </c>
      <c r="CM879" s="54" t="s">
        <v>108</v>
      </c>
      <c r="CN879" s="64" t="s">
        <v>120</v>
      </c>
      <c r="CO879" s="121" t="s">
        <v>2770</v>
      </c>
      <c r="CP879" s="64" t="str">
        <f>TabelladatiSinottico[[#This Row],[Serial_Number]]</f>
        <v>HS644.47</v>
      </c>
      <c r="CQ879" s="50" t="str">
        <f>TabelladatiSinottico[[#This Row],[Customer]]</f>
        <v>Customer!</v>
      </c>
      <c r="CR879" s="54">
        <f t="shared" si="391"/>
        <v>878</v>
      </c>
      <c r="CS879" s="64" t="s">
        <v>108</v>
      </c>
    </row>
    <row r="880" spans="1:97" ht="14.25" customHeight="1" x14ac:dyDescent="0.25">
      <c r="A880" s="124" t="s">
        <v>2768</v>
      </c>
      <c r="B880" s="137">
        <v>48</v>
      </c>
      <c r="C880" s="137" t="s">
        <v>108</v>
      </c>
      <c r="D880" s="136" t="s">
        <v>2771</v>
      </c>
      <c r="E880" s="112" t="s">
        <v>108</v>
      </c>
      <c r="F880" s="112" t="s">
        <v>653</v>
      </c>
      <c r="G880" s="112" t="s">
        <v>108</v>
      </c>
      <c r="H880" s="112" t="s">
        <v>108</v>
      </c>
      <c r="I880" s="112" t="s">
        <v>108</v>
      </c>
      <c r="J880" s="112" t="s">
        <v>108</v>
      </c>
      <c r="K880" s="134" t="s">
        <v>2424</v>
      </c>
      <c r="L880" s="112" t="s">
        <v>108</v>
      </c>
      <c r="M880" s="134" t="s">
        <v>2424</v>
      </c>
      <c r="N880" s="12" t="s">
        <v>107</v>
      </c>
      <c r="O880" s="12" t="s">
        <v>108</v>
      </c>
      <c r="P880" s="128" t="s">
        <v>2425</v>
      </c>
      <c r="Q880" s="135">
        <v>600</v>
      </c>
      <c r="R880" s="135">
        <v>400</v>
      </c>
      <c r="S880" s="135">
        <v>400</v>
      </c>
      <c r="T880" s="119" t="s">
        <v>108</v>
      </c>
      <c r="U880" s="112" t="s">
        <v>108</v>
      </c>
      <c r="V880" s="118" t="s">
        <v>108</v>
      </c>
      <c r="W880" s="112" t="s">
        <v>108</v>
      </c>
      <c r="X880" s="112" t="s">
        <v>110</v>
      </c>
      <c r="Y880" s="112" t="s">
        <v>110</v>
      </c>
      <c r="Z880" s="112" t="s">
        <v>110</v>
      </c>
      <c r="AA880" s="112" t="s">
        <v>110</v>
      </c>
      <c r="AB880" s="114" t="s">
        <v>110</v>
      </c>
      <c r="AC880" s="113" t="s">
        <v>108</v>
      </c>
      <c r="AD880" s="47" t="s">
        <v>108</v>
      </c>
      <c r="AE880" s="12" t="s">
        <v>108</v>
      </c>
      <c r="AF880" s="102" t="s">
        <v>108</v>
      </c>
      <c r="AG880" s="102" t="s">
        <v>108</v>
      </c>
      <c r="AH880" s="102" t="s">
        <v>108</v>
      </c>
      <c r="AI880" s="102" t="s">
        <v>108</v>
      </c>
      <c r="AJ880" s="102" t="s">
        <v>108</v>
      </c>
      <c r="AK880" s="93" t="s">
        <v>108</v>
      </c>
      <c r="AL880" s="12" t="s">
        <v>108</v>
      </c>
      <c r="AM880" s="12" t="s">
        <v>175</v>
      </c>
      <c r="AN880" s="91" t="s">
        <v>2425</v>
      </c>
      <c r="AO880" s="15" t="s">
        <v>175</v>
      </c>
      <c r="AQ880" s="54" t="s">
        <v>108</v>
      </c>
      <c r="AR880" s="50" t="str">
        <f t="shared" si="398"/>
        <v>HS644.48</v>
      </c>
      <c r="AS880" s="50" t="str">
        <f t="shared" si="399"/>
        <v>HS644_-</v>
      </c>
      <c r="AT880" s="12" t="s">
        <v>110</v>
      </c>
      <c r="AU880" s="12" t="s">
        <v>110</v>
      </c>
      <c r="AV880" s="12" t="s">
        <v>110</v>
      </c>
      <c r="AW880" s="54" t="s">
        <v>108</v>
      </c>
      <c r="AX880" s="50" t="s">
        <v>155</v>
      </c>
      <c r="AY880" s="50" t="s">
        <v>110</v>
      </c>
      <c r="AZ880" s="54" t="s">
        <v>108</v>
      </c>
      <c r="BA880" s="12" t="s">
        <v>108</v>
      </c>
      <c r="BB880" s="12" t="s">
        <v>108</v>
      </c>
      <c r="BC880" s="12" t="str">
        <f t="shared" si="400"/>
        <v>M3A</v>
      </c>
      <c r="BD880" s="54" t="s">
        <v>108</v>
      </c>
      <c r="BE880" s="12" t="str">
        <f t="shared" si="401"/>
        <v>-</v>
      </c>
      <c r="BF880" s="12" t="str">
        <f t="shared" si="402"/>
        <v>-</v>
      </c>
      <c r="BG880" s="112" t="str">
        <f t="shared" si="403"/>
        <v>M3A_HS644</v>
      </c>
      <c r="BH880" s="54" t="s">
        <v>108</v>
      </c>
      <c r="BI880" s="12" t="s">
        <v>108</v>
      </c>
      <c r="BJ880" s="54" t="s">
        <v>108</v>
      </c>
      <c r="BK880" s="12" t="s">
        <v>108</v>
      </c>
      <c r="BL880" s="12" t="s">
        <v>108</v>
      </c>
      <c r="BM880" s="12" t="s">
        <v>108</v>
      </c>
      <c r="BN880" s="54" t="s">
        <v>108</v>
      </c>
      <c r="BO880" s="12" t="s">
        <v>108</v>
      </c>
      <c r="BP880" s="54" t="s">
        <v>108</v>
      </c>
      <c r="BQ880" s="12" t="s">
        <v>108</v>
      </c>
      <c r="BR880" s="12" t="s">
        <v>108</v>
      </c>
      <c r="BS880" s="12" t="s">
        <v>108</v>
      </c>
      <c r="BT880" s="54" t="s">
        <v>108</v>
      </c>
      <c r="BU880" s="12" t="s">
        <v>108</v>
      </c>
      <c r="BV880" s="54" t="s">
        <v>108</v>
      </c>
      <c r="BW880" s="12" t="s">
        <v>108</v>
      </c>
      <c r="BX880" s="12" t="s">
        <v>108</v>
      </c>
      <c r="BY880" s="12" t="s">
        <v>108</v>
      </c>
      <c r="BZ880" s="54" t="s">
        <v>108</v>
      </c>
      <c r="CA880" s="12" t="s">
        <v>108</v>
      </c>
      <c r="CB880" s="54" t="s">
        <v>108</v>
      </c>
      <c r="CC880" s="12" t="s">
        <v>108</v>
      </c>
      <c r="CD880" s="12" t="s">
        <v>108</v>
      </c>
      <c r="CE880" s="12" t="s">
        <v>108</v>
      </c>
      <c r="CF880" s="54" t="s">
        <v>108</v>
      </c>
      <c r="CG880" s="54" t="s">
        <v>108</v>
      </c>
      <c r="CH880" s="54" t="s">
        <v>108</v>
      </c>
      <c r="CI880" s="54" t="s">
        <v>108</v>
      </c>
      <c r="CJ880" s="54" t="s">
        <v>108</v>
      </c>
      <c r="CK880" s="54" t="s">
        <v>108</v>
      </c>
      <c r="CL880" s="54" t="s">
        <v>108</v>
      </c>
      <c r="CM880" s="54" t="s">
        <v>108</v>
      </c>
      <c r="CN880" s="64" t="s">
        <v>120</v>
      </c>
      <c r="CO880" s="121" t="s">
        <v>2770</v>
      </c>
      <c r="CP880" s="64" t="str">
        <f>TabelladatiSinottico[[#This Row],[Serial_Number]]</f>
        <v>HS644.48</v>
      </c>
      <c r="CQ880" s="50" t="str">
        <f>TabelladatiSinottico[[#This Row],[Customer]]</f>
        <v>Customer!</v>
      </c>
      <c r="CR880" s="54">
        <f t="shared" si="391"/>
        <v>879</v>
      </c>
      <c r="CS880" s="64" t="s">
        <v>108</v>
      </c>
    </row>
    <row r="881" spans="1:97" ht="14.25" customHeight="1" x14ac:dyDescent="0.25">
      <c r="A881" s="124" t="s">
        <v>2768</v>
      </c>
      <c r="B881" s="137">
        <v>49</v>
      </c>
      <c r="C881" s="137" t="s">
        <v>108</v>
      </c>
      <c r="D881" s="136" t="s">
        <v>2771</v>
      </c>
      <c r="E881" s="112" t="s">
        <v>108</v>
      </c>
      <c r="F881" s="112" t="s">
        <v>653</v>
      </c>
      <c r="G881" s="112" t="s">
        <v>108</v>
      </c>
      <c r="H881" s="112" t="s">
        <v>108</v>
      </c>
      <c r="I881" s="112" t="s">
        <v>108</v>
      </c>
      <c r="J881" s="112" t="s">
        <v>108</v>
      </c>
      <c r="K881" s="134" t="s">
        <v>2424</v>
      </c>
      <c r="L881" s="112" t="s">
        <v>108</v>
      </c>
      <c r="M881" s="134" t="s">
        <v>2424</v>
      </c>
      <c r="N881" s="12" t="s">
        <v>107</v>
      </c>
      <c r="O881" s="12" t="s">
        <v>108</v>
      </c>
      <c r="P881" s="128" t="s">
        <v>2425</v>
      </c>
      <c r="Q881" s="135">
        <v>600</v>
      </c>
      <c r="R881" s="135">
        <v>400</v>
      </c>
      <c r="S881" s="135">
        <v>400</v>
      </c>
      <c r="T881" s="119" t="s">
        <v>108</v>
      </c>
      <c r="U881" s="112" t="s">
        <v>108</v>
      </c>
      <c r="V881" s="118" t="s">
        <v>108</v>
      </c>
      <c r="W881" s="112" t="s">
        <v>108</v>
      </c>
      <c r="X881" s="112" t="s">
        <v>110</v>
      </c>
      <c r="Y881" s="112" t="s">
        <v>110</v>
      </c>
      <c r="Z881" s="112" t="s">
        <v>110</v>
      </c>
      <c r="AA881" s="112" t="s">
        <v>110</v>
      </c>
      <c r="AB881" s="114" t="s">
        <v>110</v>
      </c>
      <c r="AC881" s="113" t="s">
        <v>108</v>
      </c>
      <c r="AD881" s="47" t="s">
        <v>108</v>
      </c>
      <c r="AE881" s="12" t="s">
        <v>108</v>
      </c>
      <c r="AF881" s="102" t="s">
        <v>108</v>
      </c>
      <c r="AG881" s="102" t="s">
        <v>108</v>
      </c>
      <c r="AH881" s="102" t="s">
        <v>108</v>
      </c>
      <c r="AI881" s="102" t="s">
        <v>108</v>
      </c>
      <c r="AJ881" s="102" t="s">
        <v>108</v>
      </c>
      <c r="AK881" s="93" t="s">
        <v>108</v>
      </c>
      <c r="AL881" s="12" t="s">
        <v>108</v>
      </c>
      <c r="AM881" s="12" t="s">
        <v>175</v>
      </c>
      <c r="AN881" s="91" t="s">
        <v>2425</v>
      </c>
      <c r="AO881" s="15" t="s">
        <v>175</v>
      </c>
      <c r="AQ881" s="54" t="s">
        <v>108</v>
      </c>
      <c r="AR881" s="50" t="str">
        <f t="shared" si="398"/>
        <v>HS644.49</v>
      </c>
      <c r="AS881" s="50" t="str">
        <f t="shared" si="399"/>
        <v>HS644_-</v>
      </c>
      <c r="AT881" s="12" t="s">
        <v>110</v>
      </c>
      <c r="AU881" s="12" t="s">
        <v>110</v>
      </c>
      <c r="AV881" s="12" t="s">
        <v>110</v>
      </c>
      <c r="AW881" s="54" t="s">
        <v>108</v>
      </c>
      <c r="AX881" s="50" t="s">
        <v>155</v>
      </c>
      <c r="AY881" s="50" t="s">
        <v>110</v>
      </c>
      <c r="AZ881" s="54" t="s">
        <v>108</v>
      </c>
      <c r="BA881" s="12" t="s">
        <v>108</v>
      </c>
      <c r="BB881" s="12" t="s">
        <v>108</v>
      </c>
      <c r="BC881" s="12" t="str">
        <f t="shared" si="400"/>
        <v>M3A</v>
      </c>
      <c r="BD881" s="54" t="s">
        <v>108</v>
      </c>
      <c r="BE881" s="12" t="str">
        <f t="shared" si="401"/>
        <v>-</v>
      </c>
      <c r="BF881" s="12" t="str">
        <f t="shared" si="402"/>
        <v>-</v>
      </c>
      <c r="BG881" s="112" t="str">
        <f t="shared" si="403"/>
        <v>M3A_HS644</v>
      </c>
      <c r="BH881" s="54" t="s">
        <v>108</v>
      </c>
      <c r="BI881" s="12" t="s">
        <v>108</v>
      </c>
      <c r="BJ881" s="54" t="s">
        <v>108</v>
      </c>
      <c r="BK881" s="12" t="s">
        <v>108</v>
      </c>
      <c r="BL881" s="12" t="s">
        <v>108</v>
      </c>
      <c r="BM881" s="12" t="s">
        <v>108</v>
      </c>
      <c r="BN881" s="54" t="s">
        <v>108</v>
      </c>
      <c r="BO881" s="12" t="s">
        <v>108</v>
      </c>
      <c r="BP881" s="54" t="s">
        <v>108</v>
      </c>
      <c r="BQ881" s="12" t="s">
        <v>108</v>
      </c>
      <c r="BR881" s="12" t="s">
        <v>108</v>
      </c>
      <c r="BS881" s="12" t="s">
        <v>108</v>
      </c>
      <c r="BT881" s="54" t="s">
        <v>108</v>
      </c>
      <c r="BU881" s="12" t="s">
        <v>108</v>
      </c>
      <c r="BV881" s="54" t="s">
        <v>108</v>
      </c>
      <c r="BW881" s="12" t="s">
        <v>108</v>
      </c>
      <c r="BX881" s="12" t="s">
        <v>108</v>
      </c>
      <c r="BY881" s="12" t="s">
        <v>108</v>
      </c>
      <c r="BZ881" s="54" t="s">
        <v>108</v>
      </c>
      <c r="CA881" s="12" t="s">
        <v>108</v>
      </c>
      <c r="CB881" s="54" t="s">
        <v>108</v>
      </c>
      <c r="CC881" s="12" t="s">
        <v>108</v>
      </c>
      <c r="CD881" s="12" t="s">
        <v>108</v>
      </c>
      <c r="CE881" s="12" t="s">
        <v>108</v>
      </c>
      <c r="CF881" s="54" t="s">
        <v>108</v>
      </c>
      <c r="CG881" s="54" t="s">
        <v>108</v>
      </c>
      <c r="CH881" s="54" t="s">
        <v>108</v>
      </c>
      <c r="CI881" s="54" t="s">
        <v>108</v>
      </c>
      <c r="CJ881" s="54" t="s">
        <v>108</v>
      </c>
      <c r="CK881" s="54" t="s">
        <v>108</v>
      </c>
      <c r="CL881" s="54" t="s">
        <v>108</v>
      </c>
      <c r="CM881" s="54" t="s">
        <v>108</v>
      </c>
      <c r="CN881" s="64" t="s">
        <v>120</v>
      </c>
      <c r="CO881" s="121" t="s">
        <v>2770</v>
      </c>
      <c r="CP881" s="64" t="str">
        <f>TabelladatiSinottico[[#This Row],[Serial_Number]]</f>
        <v>HS644.49</v>
      </c>
      <c r="CQ881" s="50" t="str">
        <f>TabelladatiSinottico[[#This Row],[Customer]]</f>
        <v>Customer!</v>
      </c>
      <c r="CR881" s="54">
        <f t="shared" si="391"/>
        <v>880</v>
      </c>
      <c r="CS881" s="64" t="s">
        <v>108</v>
      </c>
    </row>
    <row r="882" spans="1:97" ht="14.25" customHeight="1" x14ac:dyDescent="0.25">
      <c r="A882" s="124" t="s">
        <v>2768</v>
      </c>
      <c r="B882" s="137">
        <v>50</v>
      </c>
      <c r="C882" s="137" t="s">
        <v>108</v>
      </c>
      <c r="D882" s="136" t="s">
        <v>2771</v>
      </c>
      <c r="E882" s="112" t="s">
        <v>108</v>
      </c>
      <c r="F882" s="112" t="s">
        <v>653</v>
      </c>
      <c r="G882" s="112" t="s">
        <v>108</v>
      </c>
      <c r="H882" s="112" t="s">
        <v>108</v>
      </c>
      <c r="I882" s="112" t="s">
        <v>108</v>
      </c>
      <c r="J882" s="112" t="s">
        <v>108</v>
      </c>
      <c r="K882" s="134" t="s">
        <v>2424</v>
      </c>
      <c r="L882" s="112" t="s">
        <v>108</v>
      </c>
      <c r="M882" s="134" t="s">
        <v>2424</v>
      </c>
      <c r="N882" s="12" t="s">
        <v>107</v>
      </c>
      <c r="O882" s="12" t="s">
        <v>108</v>
      </c>
      <c r="P882" s="128" t="s">
        <v>2425</v>
      </c>
      <c r="Q882" s="135">
        <v>600</v>
      </c>
      <c r="R882" s="135">
        <v>400</v>
      </c>
      <c r="S882" s="135">
        <v>400</v>
      </c>
      <c r="T882" s="119" t="s">
        <v>108</v>
      </c>
      <c r="U882" s="112" t="s">
        <v>108</v>
      </c>
      <c r="V882" s="118" t="s">
        <v>108</v>
      </c>
      <c r="W882" s="112" t="s">
        <v>108</v>
      </c>
      <c r="X882" s="112" t="s">
        <v>110</v>
      </c>
      <c r="Y882" s="112" t="s">
        <v>110</v>
      </c>
      <c r="Z882" s="112" t="s">
        <v>110</v>
      </c>
      <c r="AA882" s="112" t="s">
        <v>110</v>
      </c>
      <c r="AB882" s="114" t="s">
        <v>110</v>
      </c>
      <c r="AC882" s="113" t="s">
        <v>108</v>
      </c>
      <c r="AD882" s="47" t="s">
        <v>108</v>
      </c>
      <c r="AE882" s="12" t="s">
        <v>108</v>
      </c>
      <c r="AF882" s="102" t="s">
        <v>108</v>
      </c>
      <c r="AG882" s="102" t="s">
        <v>108</v>
      </c>
      <c r="AH882" s="102" t="s">
        <v>108</v>
      </c>
      <c r="AI882" s="102" t="s">
        <v>108</v>
      </c>
      <c r="AJ882" s="102" t="s">
        <v>108</v>
      </c>
      <c r="AK882" s="93" t="s">
        <v>108</v>
      </c>
      <c r="AL882" s="12" t="s">
        <v>108</v>
      </c>
      <c r="AM882" s="12" t="s">
        <v>175</v>
      </c>
      <c r="AN882" s="91" t="s">
        <v>2425</v>
      </c>
      <c r="AO882" s="15" t="s">
        <v>175</v>
      </c>
      <c r="AQ882" s="54" t="s">
        <v>108</v>
      </c>
      <c r="AR882" s="50" t="str">
        <f t="shared" si="398"/>
        <v>HS644.50</v>
      </c>
      <c r="AS882" s="50" t="str">
        <f t="shared" si="399"/>
        <v>HS644_-</v>
      </c>
      <c r="AT882" s="12" t="s">
        <v>110</v>
      </c>
      <c r="AU882" s="12" t="s">
        <v>110</v>
      </c>
      <c r="AV882" s="12" t="s">
        <v>110</v>
      </c>
      <c r="AW882" s="54" t="s">
        <v>108</v>
      </c>
      <c r="AX882" s="50" t="s">
        <v>155</v>
      </c>
      <c r="AY882" s="50" t="s">
        <v>110</v>
      </c>
      <c r="AZ882" s="54" t="s">
        <v>108</v>
      </c>
      <c r="BA882" s="12" t="s">
        <v>108</v>
      </c>
      <c r="BB882" s="12" t="s">
        <v>108</v>
      </c>
      <c r="BC882" s="12" t="str">
        <f t="shared" si="400"/>
        <v>M3A</v>
      </c>
      <c r="BD882" s="54" t="s">
        <v>108</v>
      </c>
      <c r="BE882" s="12" t="str">
        <f t="shared" si="401"/>
        <v>-</v>
      </c>
      <c r="BF882" s="12" t="str">
        <f t="shared" si="402"/>
        <v>-</v>
      </c>
      <c r="BG882" s="112" t="str">
        <f t="shared" si="403"/>
        <v>M3A_HS644</v>
      </c>
      <c r="BH882" s="54" t="s">
        <v>108</v>
      </c>
      <c r="BI882" s="12" t="s">
        <v>108</v>
      </c>
      <c r="BJ882" s="54" t="s">
        <v>108</v>
      </c>
      <c r="BK882" s="12" t="s">
        <v>108</v>
      </c>
      <c r="BL882" s="12" t="s">
        <v>108</v>
      </c>
      <c r="BM882" s="12" t="s">
        <v>108</v>
      </c>
      <c r="BN882" s="54" t="s">
        <v>108</v>
      </c>
      <c r="BO882" s="12" t="s">
        <v>108</v>
      </c>
      <c r="BP882" s="54" t="s">
        <v>108</v>
      </c>
      <c r="BQ882" s="12" t="s">
        <v>108</v>
      </c>
      <c r="BR882" s="12" t="s">
        <v>108</v>
      </c>
      <c r="BS882" s="12" t="s">
        <v>108</v>
      </c>
      <c r="BT882" s="54" t="s">
        <v>108</v>
      </c>
      <c r="BU882" s="12" t="s">
        <v>108</v>
      </c>
      <c r="BV882" s="54" t="s">
        <v>108</v>
      </c>
      <c r="BW882" s="12" t="s">
        <v>108</v>
      </c>
      <c r="BX882" s="12" t="s">
        <v>108</v>
      </c>
      <c r="BY882" s="12" t="s">
        <v>108</v>
      </c>
      <c r="BZ882" s="54" t="s">
        <v>108</v>
      </c>
      <c r="CA882" s="12" t="s">
        <v>108</v>
      </c>
      <c r="CB882" s="54" t="s">
        <v>108</v>
      </c>
      <c r="CC882" s="12" t="s">
        <v>108</v>
      </c>
      <c r="CD882" s="12" t="s">
        <v>108</v>
      </c>
      <c r="CE882" s="12" t="s">
        <v>108</v>
      </c>
      <c r="CF882" s="54" t="s">
        <v>108</v>
      </c>
      <c r="CG882" s="54" t="s">
        <v>108</v>
      </c>
      <c r="CH882" s="54" t="s">
        <v>108</v>
      </c>
      <c r="CI882" s="54" t="s">
        <v>108</v>
      </c>
      <c r="CJ882" s="54" t="s">
        <v>108</v>
      </c>
      <c r="CK882" s="54" t="s">
        <v>108</v>
      </c>
      <c r="CL882" s="54" t="s">
        <v>108</v>
      </c>
      <c r="CM882" s="54" t="s">
        <v>108</v>
      </c>
      <c r="CN882" s="64" t="s">
        <v>120</v>
      </c>
      <c r="CO882" s="121" t="s">
        <v>2770</v>
      </c>
      <c r="CP882" s="64" t="str">
        <f>TabelladatiSinottico[[#This Row],[Serial_Number]]</f>
        <v>HS644.50</v>
      </c>
      <c r="CQ882" s="50" t="str">
        <f>TabelladatiSinottico[[#This Row],[Customer]]</f>
        <v>Customer!</v>
      </c>
      <c r="CR882" s="54">
        <f t="shared" si="391"/>
        <v>881</v>
      </c>
      <c r="CS882" s="64" t="s">
        <v>108</v>
      </c>
    </row>
    <row r="883" spans="1:97" ht="14.25" customHeight="1" x14ac:dyDescent="0.25">
      <c r="A883" s="124" t="s">
        <v>2768</v>
      </c>
      <c r="B883" s="137">
        <v>51</v>
      </c>
      <c r="C883" s="137" t="s">
        <v>108</v>
      </c>
      <c r="D883" s="136" t="s">
        <v>2771</v>
      </c>
      <c r="E883" s="112" t="s">
        <v>108</v>
      </c>
      <c r="F883" s="112" t="s">
        <v>653</v>
      </c>
      <c r="G883" s="112" t="s">
        <v>108</v>
      </c>
      <c r="H883" s="112" t="s">
        <v>108</v>
      </c>
      <c r="I883" s="112" t="s">
        <v>108</v>
      </c>
      <c r="J883" s="112" t="s">
        <v>108</v>
      </c>
      <c r="K883" s="134" t="s">
        <v>2424</v>
      </c>
      <c r="L883" s="112" t="s">
        <v>108</v>
      </c>
      <c r="M883" s="134" t="s">
        <v>2424</v>
      </c>
      <c r="N883" s="12" t="s">
        <v>107</v>
      </c>
      <c r="O883" s="12" t="s">
        <v>108</v>
      </c>
      <c r="P883" s="128" t="s">
        <v>2425</v>
      </c>
      <c r="Q883" s="135">
        <v>600</v>
      </c>
      <c r="R883" s="135">
        <v>400</v>
      </c>
      <c r="S883" s="135">
        <v>400</v>
      </c>
      <c r="T883" s="119" t="s">
        <v>108</v>
      </c>
      <c r="U883" s="112" t="s">
        <v>108</v>
      </c>
      <c r="V883" s="118" t="s">
        <v>108</v>
      </c>
      <c r="W883" s="112" t="s">
        <v>108</v>
      </c>
      <c r="X883" s="112" t="s">
        <v>110</v>
      </c>
      <c r="Y883" s="112" t="s">
        <v>110</v>
      </c>
      <c r="Z883" s="112" t="s">
        <v>110</v>
      </c>
      <c r="AA883" s="112" t="s">
        <v>110</v>
      </c>
      <c r="AB883" s="114" t="s">
        <v>110</v>
      </c>
      <c r="AC883" s="113" t="s">
        <v>108</v>
      </c>
      <c r="AD883" s="47" t="s">
        <v>108</v>
      </c>
      <c r="AE883" s="12" t="s">
        <v>108</v>
      </c>
      <c r="AF883" s="102" t="s">
        <v>108</v>
      </c>
      <c r="AG883" s="102" t="s">
        <v>108</v>
      </c>
      <c r="AH883" s="102" t="s">
        <v>108</v>
      </c>
      <c r="AI883" s="102" t="s">
        <v>108</v>
      </c>
      <c r="AJ883" s="102" t="s">
        <v>108</v>
      </c>
      <c r="AK883" s="93" t="s">
        <v>108</v>
      </c>
      <c r="AL883" s="12" t="s">
        <v>108</v>
      </c>
      <c r="AM883" s="12" t="s">
        <v>175</v>
      </c>
      <c r="AN883" s="91" t="s">
        <v>2425</v>
      </c>
      <c r="AO883" s="15" t="s">
        <v>175</v>
      </c>
      <c r="AQ883" s="54" t="s">
        <v>108</v>
      </c>
      <c r="AR883" s="50" t="str">
        <f t="shared" si="398"/>
        <v>HS644.51</v>
      </c>
      <c r="AS883" s="50" t="str">
        <f t="shared" si="399"/>
        <v>HS644_-</v>
      </c>
      <c r="AT883" s="12" t="s">
        <v>110</v>
      </c>
      <c r="AU883" s="12" t="s">
        <v>110</v>
      </c>
      <c r="AV883" s="12" t="s">
        <v>110</v>
      </c>
      <c r="AW883" s="54" t="s">
        <v>108</v>
      </c>
      <c r="AX883" s="50" t="s">
        <v>155</v>
      </c>
      <c r="AY883" s="50" t="s">
        <v>110</v>
      </c>
      <c r="AZ883" s="54" t="s">
        <v>108</v>
      </c>
      <c r="BA883" s="12" t="s">
        <v>108</v>
      </c>
      <c r="BB883" s="12" t="s">
        <v>108</v>
      </c>
      <c r="BC883" s="12" t="str">
        <f t="shared" si="400"/>
        <v>M3A</v>
      </c>
      <c r="BD883" s="54" t="s">
        <v>108</v>
      </c>
      <c r="BE883" s="12" t="str">
        <f t="shared" si="401"/>
        <v>-</v>
      </c>
      <c r="BF883" s="12" t="str">
        <f t="shared" si="402"/>
        <v>-</v>
      </c>
      <c r="BG883" s="112" t="str">
        <f t="shared" si="403"/>
        <v>M3A_HS644</v>
      </c>
      <c r="BH883" s="54" t="s">
        <v>108</v>
      </c>
      <c r="BI883" s="12" t="s">
        <v>108</v>
      </c>
      <c r="BJ883" s="54" t="s">
        <v>108</v>
      </c>
      <c r="BK883" s="12" t="s">
        <v>108</v>
      </c>
      <c r="BL883" s="12" t="s">
        <v>108</v>
      </c>
      <c r="BM883" s="12" t="s">
        <v>108</v>
      </c>
      <c r="BN883" s="54" t="s">
        <v>108</v>
      </c>
      <c r="BO883" s="12" t="s">
        <v>108</v>
      </c>
      <c r="BP883" s="54" t="s">
        <v>108</v>
      </c>
      <c r="BQ883" s="12" t="s">
        <v>108</v>
      </c>
      <c r="BR883" s="12" t="s">
        <v>108</v>
      </c>
      <c r="BS883" s="12" t="s">
        <v>108</v>
      </c>
      <c r="BT883" s="54" t="s">
        <v>108</v>
      </c>
      <c r="BU883" s="12" t="s">
        <v>108</v>
      </c>
      <c r="BV883" s="54" t="s">
        <v>108</v>
      </c>
      <c r="BW883" s="12" t="s">
        <v>108</v>
      </c>
      <c r="BX883" s="12" t="s">
        <v>108</v>
      </c>
      <c r="BY883" s="12" t="s">
        <v>108</v>
      </c>
      <c r="BZ883" s="54" t="s">
        <v>108</v>
      </c>
      <c r="CA883" s="12" t="s">
        <v>108</v>
      </c>
      <c r="CB883" s="54" t="s">
        <v>108</v>
      </c>
      <c r="CC883" s="12" t="s">
        <v>108</v>
      </c>
      <c r="CD883" s="12" t="s">
        <v>108</v>
      </c>
      <c r="CE883" s="12" t="s">
        <v>108</v>
      </c>
      <c r="CF883" s="54" t="s">
        <v>108</v>
      </c>
      <c r="CG883" s="54" t="s">
        <v>108</v>
      </c>
      <c r="CH883" s="54" t="s">
        <v>108</v>
      </c>
      <c r="CI883" s="54" t="s">
        <v>108</v>
      </c>
      <c r="CJ883" s="54" t="s">
        <v>108</v>
      </c>
      <c r="CK883" s="54" t="s">
        <v>108</v>
      </c>
      <c r="CL883" s="54" t="s">
        <v>108</v>
      </c>
      <c r="CM883" s="54" t="s">
        <v>108</v>
      </c>
      <c r="CN883" s="64" t="s">
        <v>120</v>
      </c>
      <c r="CO883" s="121" t="s">
        <v>2770</v>
      </c>
      <c r="CP883" s="64" t="str">
        <f>TabelladatiSinottico[[#This Row],[Serial_Number]]</f>
        <v>HS644.51</v>
      </c>
      <c r="CQ883" s="50" t="str">
        <f>TabelladatiSinottico[[#This Row],[Customer]]</f>
        <v>Customer!</v>
      </c>
      <c r="CR883" s="54">
        <f t="shared" si="391"/>
        <v>882</v>
      </c>
      <c r="CS883" s="64" t="s">
        <v>108</v>
      </c>
    </row>
    <row r="884" spans="1:97" ht="14.25" customHeight="1" x14ac:dyDescent="0.25">
      <c r="A884" s="124" t="s">
        <v>2768</v>
      </c>
      <c r="B884" s="137">
        <v>52</v>
      </c>
      <c r="C884" s="137" t="s">
        <v>108</v>
      </c>
      <c r="D884" s="136" t="s">
        <v>2771</v>
      </c>
      <c r="E884" s="112" t="s">
        <v>108</v>
      </c>
      <c r="F884" s="112" t="s">
        <v>653</v>
      </c>
      <c r="G884" s="112" t="s">
        <v>108</v>
      </c>
      <c r="H884" s="112" t="s">
        <v>108</v>
      </c>
      <c r="I884" s="112" t="s">
        <v>108</v>
      </c>
      <c r="J884" s="112" t="s">
        <v>108</v>
      </c>
      <c r="K884" s="134" t="s">
        <v>2424</v>
      </c>
      <c r="L884" s="112" t="s">
        <v>108</v>
      </c>
      <c r="M884" s="134" t="s">
        <v>2424</v>
      </c>
      <c r="N884" s="12" t="s">
        <v>107</v>
      </c>
      <c r="O884" s="12" t="s">
        <v>108</v>
      </c>
      <c r="P884" s="128" t="s">
        <v>2425</v>
      </c>
      <c r="Q884" s="135">
        <v>600</v>
      </c>
      <c r="R884" s="135">
        <v>400</v>
      </c>
      <c r="S884" s="135">
        <v>400</v>
      </c>
      <c r="T884" s="119" t="s">
        <v>108</v>
      </c>
      <c r="U884" s="112" t="s">
        <v>108</v>
      </c>
      <c r="V884" s="118" t="s">
        <v>108</v>
      </c>
      <c r="W884" s="112" t="s">
        <v>108</v>
      </c>
      <c r="X884" s="112" t="s">
        <v>110</v>
      </c>
      <c r="Y884" s="112" t="s">
        <v>110</v>
      </c>
      <c r="Z884" s="112" t="s">
        <v>110</v>
      </c>
      <c r="AA884" s="112" t="s">
        <v>110</v>
      </c>
      <c r="AB884" s="114" t="s">
        <v>110</v>
      </c>
      <c r="AC884" s="113" t="s">
        <v>108</v>
      </c>
      <c r="AD884" s="47" t="s">
        <v>108</v>
      </c>
      <c r="AE884" s="12" t="s">
        <v>108</v>
      </c>
      <c r="AF884" s="102" t="s">
        <v>108</v>
      </c>
      <c r="AG884" s="102" t="s">
        <v>108</v>
      </c>
      <c r="AH884" s="102" t="s">
        <v>108</v>
      </c>
      <c r="AI884" s="102" t="s">
        <v>108</v>
      </c>
      <c r="AJ884" s="102" t="s">
        <v>108</v>
      </c>
      <c r="AK884" s="93" t="s">
        <v>108</v>
      </c>
      <c r="AL884" s="12" t="s">
        <v>108</v>
      </c>
      <c r="AM884" s="12" t="s">
        <v>175</v>
      </c>
      <c r="AN884" s="91" t="s">
        <v>2425</v>
      </c>
      <c r="AO884" s="15" t="s">
        <v>175</v>
      </c>
      <c r="AQ884" s="54" t="s">
        <v>108</v>
      </c>
      <c r="AR884" s="50" t="str">
        <f t="shared" si="398"/>
        <v>HS644.52</v>
      </c>
      <c r="AS884" s="50" t="str">
        <f t="shared" si="399"/>
        <v>HS644_-</v>
      </c>
      <c r="AT884" s="12" t="s">
        <v>110</v>
      </c>
      <c r="AU884" s="12" t="s">
        <v>110</v>
      </c>
      <c r="AV884" s="12" t="s">
        <v>110</v>
      </c>
      <c r="AW884" s="54" t="s">
        <v>108</v>
      </c>
      <c r="AX884" s="50" t="s">
        <v>155</v>
      </c>
      <c r="AY884" s="50" t="s">
        <v>110</v>
      </c>
      <c r="AZ884" s="54" t="s">
        <v>108</v>
      </c>
      <c r="BA884" s="12" t="s">
        <v>108</v>
      </c>
      <c r="BB884" s="12" t="s">
        <v>108</v>
      </c>
      <c r="BC884" s="12" t="str">
        <f t="shared" si="400"/>
        <v>M3A</v>
      </c>
      <c r="BD884" s="54" t="s">
        <v>108</v>
      </c>
      <c r="BE884" s="12" t="str">
        <f t="shared" si="401"/>
        <v>-</v>
      </c>
      <c r="BF884" s="12" t="str">
        <f t="shared" si="402"/>
        <v>-</v>
      </c>
      <c r="BG884" s="112" t="str">
        <f t="shared" si="403"/>
        <v>M3A_HS644</v>
      </c>
      <c r="BH884" s="54" t="s">
        <v>108</v>
      </c>
      <c r="BI884" s="12" t="s">
        <v>108</v>
      </c>
      <c r="BJ884" s="54" t="s">
        <v>108</v>
      </c>
      <c r="BK884" s="12" t="s">
        <v>108</v>
      </c>
      <c r="BL884" s="12" t="s">
        <v>108</v>
      </c>
      <c r="BM884" s="12" t="s">
        <v>108</v>
      </c>
      <c r="BN884" s="54" t="s">
        <v>108</v>
      </c>
      <c r="BO884" s="12" t="s">
        <v>108</v>
      </c>
      <c r="BP884" s="54" t="s">
        <v>108</v>
      </c>
      <c r="BQ884" s="12" t="s">
        <v>108</v>
      </c>
      <c r="BR884" s="12" t="s">
        <v>108</v>
      </c>
      <c r="BS884" s="12" t="s">
        <v>108</v>
      </c>
      <c r="BT884" s="54" t="s">
        <v>108</v>
      </c>
      <c r="BU884" s="12" t="s">
        <v>108</v>
      </c>
      <c r="BV884" s="54" t="s">
        <v>108</v>
      </c>
      <c r="BW884" s="12" t="s">
        <v>108</v>
      </c>
      <c r="BX884" s="12" t="s">
        <v>108</v>
      </c>
      <c r="BY884" s="12" t="s">
        <v>108</v>
      </c>
      <c r="BZ884" s="54" t="s">
        <v>108</v>
      </c>
      <c r="CA884" s="12" t="s">
        <v>108</v>
      </c>
      <c r="CB884" s="54" t="s">
        <v>108</v>
      </c>
      <c r="CC884" s="12" t="s">
        <v>108</v>
      </c>
      <c r="CD884" s="12" t="s">
        <v>108</v>
      </c>
      <c r="CE884" s="12" t="s">
        <v>108</v>
      </c>
      <c r="CF884" s="54" t="s">
        <v>108</v>
      </c>
      <c r="CG884" s="54" t="s">
        <v>108</v>
      </c>
      <c r="CH884" s="54" t="s">
        <v>108</v>
      </c>
      <c r="CI884" s="54" t="s">
        <v>108</v>
      </c>
      <c r="CJ884" s="54" t="s">
        <v>108</v>
      </c>
      <c r="CK884" s="54" t="s">
        <v>108</v>
      </c>
      <c r="CL884" s="54" t="s">
        <v>108</v>
      </c>
      <c r="CM884" s="54" t="s">
        <v>108</v>
      </c>
      <c r="CN884" s="64" t="s">
        <v>120</v>
      </c>
      <c r="CO884" s="121" t="s">
        <v>2770</v>
      </c>
      <c r="CP884" s="64" t="str">
        <f>TabelladatiSinottico[[#This Row],[Serial_Number]]</f>
        <v>HS644.52</v>
      </c>
      <c r="CQ884" s="50" t="str">
        <f>TabelladatiSinottico[[#This Row],[Customer]]</f>
        <v>Customer!</v>
      </c>
      <c r="CR884" s="54">
        <f t="shared" si="391"/>
        <v>883</v>
      </c>
      <c r="CS884" s="64" t="s">
        <v>108</v>
      </c>
    </row>
    <row r="885" spans="1:97" ht="14.25" customHeight="1" x14ac:dyDescent="0.25">
      <c r="A885" s="124" t="s">
        <v>2768</v>
      </c>
      <c r="B885" s="137">
        <v>53</v>
      </c>
      <c r="C885" s="137" t="s">
        <v>108</v>
      </c>
      <c r="D885" s="136" t="s">
        <v>2771</v>
      </c>
      <c r="E885" s="112" t="s">
        <v>108</v>
      </c>
      <c r="F885" s="112" t="s">
        <v>653</v>
      </c>
      <c r="G885" s="112" t="s">
        <v>108</v>
      </c>
      <c r="H885" s="112" t="s">
        <v>108</v>
      </c>
      <c r="I885" s="112" t="s">
        <v>108</v>
      </c>
      <c r="J885" s="112" t="s">
        <v>108</v>
      </c>
      <c r="K885" s="134" t="s">
        <v>2424</v>
      </c>
      <c r="L885" s="112" t="s">
        <v>108</v>
      </c>
      <c r="M885" s="134" t="s">
        <v>2424</v>
      </c>
      <c r="N885" s="12" t="s">
        <v>107</v>
      </c>
      <c r="O885" s="12" t="s">
        <v>108</v>
      </c>
      <c r="P885" s="128" t="s">
        <v>2425</v>
      </c>
      <c r="Q885" s="135">
        <v>600</v>
      </c>
      <c r="R885" s="135">
        <v>400</v>
      </c>
      <c r="S885" s="135">
        <v>400</v>
      </c>
      <c r="T885" s="119" t="s">
        <v>108</v>
      </c>
      <c r="U885" s="112" t="s">
        <v>108</v>
      </c>
      <c r="V885" s="118" t="s">
        <v>108</v>
      </c>
      <c r="W885" s="112" t="s">
        <v>108</v>
      </c>
      <c r="X885" s="112" t="s">
        <v>110</v>
      </c>
      <c r="Y885" s="112" t="s">
        <v>110</v>
      </c>
      <c r="Z885" s="112" t="s">
        <v>110</v>
      </c>
      <c r="AA885" s="112" t="s">
        <v>110</v>
      </c>
      <c r="AB885" s="114" t="s">
        <v>110</v>
      </c>
      <c r="AC885" s="113" t="s">
        <v>108</v>
      </c>
      <c r="AD885" s="47" t="s">
        <v>108</v>
      </c>
      <c r="AE885" s="12" t="s">
        <v>108</v>
      </c>
      <c r="AF885" s="102" t="s">
        <v>108</v>
      </c>
      <c r="AG885" s="102" t="s">
        <v>108</v>
      </c>
      <c r="AH885" s="102" t="s">
        <v>108</v>
      </c>
      <c r="AI885" s="102" t="s">
        <v>108</v>
      </c>
      <c r="AJ885" s="102" t="s">
        <v>108</v>
      </c>
      <c r="AK885" s="93" t="s">
        <v>108</v>
      </c>
      <c r="AL885" s="12" t="s">
        <v>108</v>
      </c>
      <c r="AM885" s="12" t="s">
        <v>175</v>
      </c>
      <c r="AN885" s="91" t="s">
        <v>2425</v>
      </c>
      <c r="AO885" s="15" t="s">
        <v>175</v>
      </c>
      <c r="AQ885" s="54" t="s">
        <v>108</v>
      </c>
      <c r="AR885" s="50" t="str">
        <f t="shared" si="398"/>
        <v>HS644.53</v>
      </c>
      <c r="AS885" s="50" t="str">
        <f t="shared" si="399"/>
        <v>HS644_-</v>
      </c>
      <c r="AT885" s="12" t="s">
        <v>110</v>
      </c>
      <c r="AU885" s="12" t="s">
        <v>110</v>
      </c>
      <c r="AV885" s="12" t="s">
        <v>110</v>
      </c>
      <c r="AW885" s="54" t="s">
        <v>108</v>
      </c>
      <c r="AX885" s="50" t="s">
        <v>155</v>
      </c>
      <c r="AY885" s="50" t="s">
        <v>110</v>
      </c>
      <c r="AZ885" s="54" t="s">
        <v>108</v>
      </c>
      <c r="BA885" s="12" t="s">
        <v>108</v>
      </c>
      <c r="BB885" s="12" t="s">
        <v>108</v>
      </c>
      <c r="BC885" s="12" t="str">
        <f t="shared" si="400"/>
        <v>M3A</v>
      </c>
      <c r="BD885" s="54" t="s">
        <v>108</v>
      </c>
      <c r="BE885" s="12" t="str">
        <f t="shared" si="401"/>
        <v>-</v>
      </c>
      <c r="BF885" s="12" t="str">
        <f t="shared" si="402"/>
        <v>-</v>
      </c>
      <c r="BG885" s="112" t="str">
        <f t="shared" si="403"/>
        <v>M3A_HS644</v>
      </c>
      <c r="BH885" s="54" t="s">
        <v>108</v>
      </c>
      <c r="BI885" s="12" t="s">
        <v>108</v>
      </c>
      <c r="BJ885" s="54" t="s">
        <v>108</v>
      </c>
      <c r="BK885" s="12" t="s">
        <v>108</v>
      </c>
      <c r="BL885" s="12" t="s">
        <v>108</v>
      </c>
      <c r="BM885" s="12" t="s">
        <v>108</v>
      </c>
      <c r="BN885" s="54" t="s">
        <v>108</v>
      </c>
      <c r="BO885" s="12" t="s">
        <v>108</v>
      </c>
      <c r="BP885" s="54" t="s">
        <v>108</v>
      </c>
      <c r="BQ885" s="12" t="s">
        <v>108</v>
      </c>
      <c r="BR885" s="12" t="s">
        <v>108</v>
      </c>
      <c r="BS885" s="12" t="s">
        <v>108</v>
      </c>
      <c r="BT885" s="54" t="s">
        <v>108</v>
      </c>
      <c r="BU885" s="12" t="s">
        <v>108</v>
      </c>
      <c r="BV885" s="54" t="s">
        <v>108</v>
      </c>
      <c r="BW885" s="12" t="s">
        <v>108</v>
      </c>
      <c r="BX885" s="12" t="s">
        <v>108</v>
      </c>
      <c r="BY885" s="12" t="s">
        <v>108</v>
      </c>
      <c r="BZ885" s="54" t="s">
        <v>108</v>
      </c>
      <c r="CA885" s="12" t="s">
        <v>108</v>
      </c>
      <c r="CB885" s="54" t="s">
        <v>108</v>
      </c>
      <c r="CC885" s="12" t="s">
        <v>108</v>
      </c>
      <c r="CD885" s="12" t="s">
        <v>108</v>
      </c>
      <c r="CE885" s="12" t="s">
        <v>108</v>
      </c>
      <c r="CF885" s="54" t="s">
        <v>108</v>
      </c>
      <c r="CG885" s="54" t="s">
        <v>108</v>
      </c>
      <c r="CH885" s="54" t="s">
        <v>108</v>
      </c>
      <c r="CI885" s="54" t="s">
        <v>108</v>
      </c>
      <c r="CJ885" s="54" t="s">
        <v>108</v>
      </c>
      <c r="CK885" s="54" t="s">
        <v>108</v>
      </c>
      <c r="CL885" s="54" t="s">
        <v>108</v>
      </c>
      <c r="CM885" s="54" t="s">
        <v>108</v>
      </c>
      <c r="CN885" s="64" t="s">
        <v>120</v>
      </c>
      <c r="CO885" s="121" t="s">
        <v>2770</v>
      </c>
      <c r="CP885" s="64" t="str">
        <f>TabelladatiSinottico[[#This Row],[Serial_Number]]</f>
        <v>HS644.53</v>
      </c>
      <c r="CQ885" s="50" t="str">
        <f>TabelladatiSinottico[[#This Row],[Customer]]</f>
        <v>Customer!</v>
      </c>
      <c r="CR885" s="54">
        <f t="shared" si="391"/>
        <v>884</v>
      </c>
      <c r="CS885" s="64" t="s">
        <v>108</v>
      </c>
    </row>
    <row r="886" spans="1:97" ht="14.25" customHeight="1" x14ac:dyDescent="0.25">
      <c r="A886" s="124" t="s">
        <v>2768</v>
      </c>
      <c r="B886" s="137">
        <v>54</v>
      </c>
      <c r="C886" s="137" t="s">
        <v>108</v>
      </c>
      <c r="D886" s="136" t="s">
        <v>2771</v>
      </c>
      <c r="E886" s="112" t="s">
        <v>108</v>
      </c>
      <c r="F886" s="112" t="s">
        <v>653</v>
      </c>
      <c r="G886" s="112" t="s">
        <v>108</v>
      </c>
      <c r="H886" s="112" t="s">
        <v>108</v>
      </c>
      <c r="I886" s="112" t="s">
        <v>108</v>
      </c>
      <c r="J886" s="112" t="s">
        <v>108</v>
      </c>
      <c r="K886" s="134" t="s">
        <v>2424</v>
      </c>
      <c r="L886" s="112" t="s">
        <v>108</v>
      </c>
      <c r="M886" s="134" t="s">
        <v>2424</v>
      </c>
      <c r="N886" s="12" t="s">
        <v>107</v>
      </c>
      <c r="O886" s="12" t="s">
        <v>108</v>
      </c>
      <c r="P886" s="128" t="s">
        <v>2425</v>
      </c>
      <c r="Q886" s="135">
        <v>600</v>
      </c>
      <c r="R886" s="135">
        <v>400</v>
      </c>
      <c r="S886" s="135">
        <v>400</v>
      </c>
      <c r="T886" s="119" t="s">
        <v>108</v>
      </c>
      <c r="U886" s="112" t="s">
        <v>108</v>
      </c>
      <c r="V886" s="118" t="s">
        <v>108</v>
      </c>
      <c r="W886" s="112" t="s">
        <v>108</v>
      </c>
      <c r="X886" s="112" t="s">
        <v>110</v>
      </c>
      <c r="Y886" s="112" t="s">
        <v>110</v>
      </c>
      <c r="Z886" s="112" t="s">
        <v>110</v>
      </c>
      <c r="AA886" s="112" t="s">
        <v>110</v>
      </c>
      <c r="AB886" s="114" t="s">
        <v>110</v>
      </c>
      <c r="AC886" s="113" t="s">
        <v>108</v>
      </c>
      <c r="AD886" s="47" t="s">
        <v>108</v>
      </c>
      <c r="AE886" s="12" t="s">
        <v>108</v>
      </c>
      <c r="AF886" s="102" t="s">
        <v>108</v>
      </c>
      <c r="AG886" s="102" t="s">
        <v>108</v>
      </c>
      <c r="AH886" s="102" t="s">
        <v>108</v>
      </c>
      <c r="AI886" s="102" t="s">
        <v>108</v>
      </c>
      <c r="AJ886" s="102" t="s">
        <v>108</v>
      </c>
      <c r="AK886" s="93" t="s">
        <v>108</v>
      </c>
      <c r="AL886" s="12" t="s">
        <v>108</v>
      </c>
      <c r="AM886" s="12" t="s">
        <v>175</v>
      </c>
      <c r="AN886" s="91" t="s">
        <v>2425</v>
      </c>
      <c r="AO886" s="15" t="s">
        <v>175</v>
      </c>
      <c r="AQ886" s="54" t="s">
        <v>108</v>
      </c>
      <c r="AR886" s="50" t="str">
        <f t="shared" si="398"/>
        <v>HS644.54</v>
      </c>
      <c r="AS886" s="50" t="str">
        <f t="shared" si="399"/>
        <v>HS644_-</v>
      </c>
      <c r="AT886" s="12" t="s">
        <v>110</v>
      </c>
      <c r="AU886" s="12" t="s">
        <v>110</v>
      </c>
      <c r="AV886" s="12" t="s">
        <v>110</v>
      </c>
      <c r="AW886" s="54" t="s">
        <v>108</v>
      </c>
      <c r="AX886" s="50" t="s">
        <v>155</v>
      </c>
      <c r="AY886" s="50" t="s">
        <v>110</v>
      </c>
      <c r="AZ886" s="54" t="s">
        <v>108</v>
      </c>
      <c r="BA886" s="12" t="s">
        <v>108</v>
      </c>
      <c r="BB886" s="12" t="s">
        <v>108</v>
      </c>
      <c r="BC886" s="12" t="str">
        <f t="shared" si="400"/>
        <v>M3A</v>
      </c>
      <c r="BD886" s="54" t="s">
        <v>108</v>
      </c>
      <c r="BE886" s="12" t="str">
        <f t="shared" si="401"/>
        <v>-</v>
      </c>
      <c r="BF886" s="12" t="str">
        <f t="shared" si="402"/>
        <v>-</v>
      </c>
      <c r="BG886" s="112" t="str">
        <f t="shared" si="403"/>
        <v>M3A_HS644</v>
      </c>
      <c r="BH886" s="54" t="s">
        <v>108</v>
      </c>
      <c r="BI886" s="12" t="s">
        <v>108</v>
      </c>
      <c r="BJ886" s="54" t="s">
        <v>108</v>
      </c>
      <c r="BK886" s="12" t="s">
        <v>108</v>
      </c>
      <c r="BL886" s="12" t="s">
        <v>108</v>
      </c>
      <c r="BM886" s="12" t="s">
        <v>108</v>
      </c>
      <c r="BN886" s="54" t="s">
        <v>108</v>
      </c>
      <c r="BO886" s="12" t="s">
        <v>108</v>
      </c>
      <c r="BP886" s="54" t="s">
        <v>108</v>
      </c>
      <c r="BQ886" s="12" t="s">
        <v>108</v>
      </c>
      <c r="BR886" s="12" t="s">
        <v>108</v>
      </c>
      <c r="BS886" s="12" t="s">
        <v>108</v>
      </c>
      <c r="BT886" s="54" t="s">
        <v>108</v>
      </c>
      <c r="BU886" s="12" t="s">
        <v>108</v>
      </c>
      <c r="BV886" s="54" t="s">
        <v>108</v>
      </c>
      <c r="BW886" s="12" t="s">
        <v>108</v>
      </c>
      <c r="BX886" s="12" t="s">
        <v>108</v>
      </c>
      <c r="BY886" s="12" t="s">
        <v>108</v>
      </c>
      <c r="BZ886" s="54" t="s">
        <v>108</v>
      </c>
      <c r="CA886" s="12" t="s">
        <v>108</v>
      </c>
      <c r="CB886" s="54" t="s">
        <v>108</v>
      </c>
      <c r="CC886" s="12" t="s">
        <v>108</v>
      </c>
      <c r="CD886" s="12" t="s">
        <v>108</v>
      </c>
      <c r="CE886" s="12" t="s">
        <v>108</v>
      </c>
      <c r="CF886" s="54" t="s">
        <v>108</v>
      </c>
      <c r="CG886" s="54" t="s">
        <v>108</v>
      </c>
      <c r="CH886" s="54" t="s">
        <v>108</v>
      </c>
      <c r="CI886" s="54" t="s">
        <v>108</v>
      </c>
      <c r="CJ886" s="54" t="s">
        <v>108</v>
      </c>
      <c r="CK886" s="54" t="s">
        <v>108</v>
      </c>
      <c r="CL886" s="54" t="s">
        <v>108</v>
      </c>
      <c r="CM886" s="54" t="s">
        <v>108</v>
      </c>
      <c r="CN886" s="64" t="s">
        <v>120</v>
      </c>
      <c r="CO886" s="121" t="s">
        <v>2770</v>
      </c>
      <c r="CP886" s="64" t="str">
        <f>TabelladatiSinottico[[#This Row],[Serial_Number]]</f>
        <v>HS644.54</v>
      </c>
      <c r="CQ886" s="50" t="str">
        <f>TabelladatiSinottico[[#This Row],[Customer]]</f>
        <v>Customer!</v>
      </c>
      <c r="CR886" s="54">
        <f t="shared" si="391"/>
        <v>885</v>
      </c>
      <c r="CS886" s="64" t="s">
        <v>108</v>
      </c>
    </row>
    <row r="887" spans="1:97" ht="14.25" customHeight="1" x14ac:dyDescent="0.25">
      <c r="A887" s="124" t="s">
        <v>2768</v>
      </c>
      <c r="B887" s="137">
        <v>55</v>
      </c>
      <c r="C887" s="137" t="s">
        <v>108</v>
      </c>
      <c r="D887" s="136" t="s">
        <v>2771</v>
      </c>
      <c r="E887" s="112" t="s">
        <v>108</v>
      </c>
      <c r="F887" s="112" t="s">
        <v>653</v>
      </c>
      <c r="G887" s="112" t="s">
        <v>108</v>
      </c>
      <c r="H887" s="112" t="s">
        <v>108</v>
      </c>
      <c r="I887" s="112" t="s">
        <v>108</v>
      </c>
      <c r="J887" s="112" t="s">
        <v>108</v>
      </c>
      <c r="K887" s="134" t="s">
        <v>2424</v>
      </c>
      <c r="L887" s="112" t="s">
        <v>108</v>
      </c>
      <c r="M887" s="134" t="s">
        <v>2424</v>
      </c>
      <c r="N887" s="12" t="s">
        <v>107</v>
      </c>
      <c r="O887" s="12" t="s">
        <v>108</v>
      </c>
      <c r="P887" s="128" t="s">
        <v>2425</v>
      </c>
      <c r="Q887" s="135">
        <v>600</v>
      </c>
      <c r="R887" s="135">
        <v>400</v>
      </c>
      <c r="S887" s="135">
        <v>400</v>
      </c>
      <c r="T887" s="119" t="s">
        <v>108</v>
      </c>
      <c r="U887" s="112" t="s">
        <v>108</v>
      </c>
      <c r="V887" s="118" t="s">
        <v>108</v>
      </c>
      <c r="W887" s="112" t="s">
        <v>108</v>
      </c>
      <c r="X887" s="112" t="s">
        <v>110</v>
      </c>
      <c r="Y887" s="112" t="s">
        <v>110</v>
      </c>
      <c r="Z887" s="112" t="s">
        <v>110</v>
      </c>
      <c r="AA887" s="112" t="s">
        <v>110</v>
      </c>
      <c r="AB887" s="114" t="s">
        <v>110</v>
      </c>
      <c r="AC887" s="113" t="s">
        <v>108</v>
      </c>
      <c r="AD887" s="47" t="s">
        <v>108</v>
      </c>
      <c r="AE887" s="12" t="s">
        <v>108</v>
      </c>
      <c r="AF887" s="102" t="s">
        <v>108</v>
      </c>
      <c r="AG887" s="102" t="s">
        <v>108</v>
      </c>
      <c r="AH887" s="102" t="s">
        <v>108</v>
      </c>
      <c r="AI887" s="102" t="s">
        <v>108</v>
      </c>
      <c r="AJ887" s="102" t="s">
        <v>108</v>
      </c>
      <c r="AK887" s="93" t="s">
        <v>108</v>
      </c>
      <c r="AL887" s="12" t="s">
        <v>108</v>
      </c>
      <c r="AM887" s="12" t="s">
        <v>175</v>
      </c>
      <c r="AN887" s="91" t="s">
        <v>2425</v>
      </c>
      <c r="AO887" s="15" t="s">
        <v>175</v>
      </c>
      <c r="AQ887" s="54" t="s">
        <v>108</v>
      </c>
      <c r="AR887" s="50" t="str">
        <f t="shared" si="398"/>
        <v>HS644.55</v>
      </c>
      <c r="AS887" s="50" t="str">
        <f t="shared" si="399"/>
        <v>HS644_-</v>
      </c>
      <c r="AT887" s="12" t="s">
        <v>110</v>
      </c>
      <c r="AU887" s="12" t="s">
        <v>110</v>
      </c>
      <c r="AV887" s="12" t="s">
        <v>110</v>
      </c>
      <c r="AW887" s="54" t="s">
        <v>108</v>
      </c>
      <c r="AX887" s="50" t="s">
        <v>155</v>
      </c>
      <c r="AY887" s="50" t="s">
        <v>110</v>
      </c>
      <c r="AZ887" s="54" t="s">
        <v>108</v>
      </c>
      <c r="BA887" s="12" t="s">
        <v>108</v>
      </c>
      <c r="BB887" s="12" t="s">
        <v>108</v>
      </c>
      <c r="BC887" s="12" t="str">
        <f t="shared" si="400"/>
        <v>M3A</v>
      </c>
      <c r="BD887" s="54" t="s">
        <v>108</v>
      </c>
      <c r="BE887" s="12" t="str">
        <f t="shared" si="401"/>
        <v>-</v>
      </c>
      <c r="BF887" s="12" t="str">
        <f t="shared" si="402"/>
        <v>-</v>
      </c>
      <c r="BG887" s="112" t="str">
        <f t="shared" si="403"/>
        <v>M3A_HS644</v>
      </c>
      <c r="BH887" s="54" t="s">
        <v>108</v>
      </c>
      <c r="BI887" s="12" t="s">
        <v>108</v>
      </c>
      <c r="BJ887" s="54" t="s">
        <v>108</v>
      </c>
      <c r="BK887" s="12" t="s">
        <v>108</v>
      </c>
      <c r="BL887" s="12" t="s">
        <v>108</v>
      </c>
      <c r="BM887" s="12" t="s">
        <v>108</v>
      </c>
      <c r="BN887" s="54" t="s">
        <v>108</v>
      </c>
      <c r="BO887" s="12" t="s">
        <v>108</v>
      </c>
      <c r="BP887" s="54" t="s">
        <v>108</v>
      </c>
      <c r="BQ887" s="12" t="s">
        <v>108</v>
      </c>
      <c r="BR887" s="12" t="s">
        <v>108</v>
      </c>
      <c r="BS887" s="12" t="s">
        <v>108</v>
      </c>
      <c r="BT887" s="54" t="s">
        <v>108</v>
      </c>
      <c r="BU887" s="12" t="s">
        <v>108</v>
      </c>
      <c r="BV887" s="54" t="s">
        <v>108</v>
      </c>
      <c r="BW887" s="12" t="s">
        <v>108</v>
      </c>
      <c r="BX887" s="12" t="s">
        <v>108</v>
      </c>
      <c r="BY887" s="12" t="s">
        <v>108</v>
      </c>
      <c r="BZ887" s="54" t="s">
        <v>108</v>
      </c>
      <c r="CA887" s="12" t="s">
        <v>108</v>
      </c>
      <c r="CB887" s="54" t="s">
        <v>108</v>
      </c>
      <c r="CC887" s="12" t="s">
        <v>108</v>
      </c>
      <c r="CD887" s="12" t="s">
        <v>108</v>
      </c>
      <c r="CE887" s="12" t="s">
        <v>108</v>
      </c>
      <c r="CF887" s="54" t="s">
        <v>108</v>
      </c>
      <c r="CG887" s="54" t="s">
        <v>108</v>
      </c>
      <c r="CH887" s="54" t="s">
        <v>108</v>
      </c>
      <c r="CI887" s="54" t="s">
        <v>108</v>
      </c>
      <c r="CJ887" s="54" t="s">
        <v>108</v>
      </c>
      <c r="CK887" s="54" t="s">
        <v>108</v>
      </c>
      <c r="CL887" s="54" t="s">
        <v>108</v>
      </c>
      <c r="CM887" s="54" t="s">
        <v>108</v>
      </c>
      <c r="CN887" s="64" t="s">
        <v>120</v>
      </c>
      <c r="CO887" s="121" t="s">
        <v>2770</v>
      </c>
      <c r="CP887" s="64" t="str">
        <f>TabelladatiSinottico[[#This Row],[Serial_Number]]</f>
        <v>HS644.55</v>
      </c>
      <c r="CQ887" s="50" t="str">
        <f>TabelladatiSinottico[[#This Row],[Customer]]</f>
        <v>Customer!</v>
      </c>
      <c r="CR887" s="54">
        <f t="shared" si="391"/>
        <v>886</v>
      </c>
      <c r="CS887" s="64" t="s">
        <v>108</v>
      </c>
    </row>
    <row r="888" spans="1:97" ht="14.25" customHeight="1" x14ac:dyDescent="0.25">
      <c r="A888" s="124" t="s">
        <v>2768</v>
      </c>
      <c r="B888" s="137">
        <v>56</v>
      </c>
      <c r="C888" s="137" t="s">
        <v>108</v>
      </c>
      <c r="D888" s="136" t="s">
        <v>2771</v>
      </c>
      <c r="E888" s="112" t="s">
        <v>108</v>
      </c>
      <c r="F888" s="112" t="s">
        <v>653</v>
      </c>
      <c r="G888" s="112" t="s">
        <v>108</v>
      </c>
      <c r="H888" s="112" t="s">
        <v>108</v>
      </c>
      <c r="I888" s="112" t="s">
        <v>108</v>
      </c>
      <c r="J888" s="112" t="s">
        <v>108</v>
      </c>
      <c r="K888" s="134" t="s">
        <v>2424</v>
      </c>
      <c r="L888" s="112" t="s">
        <v>108</v>
      </c>
      <c r="M888" s="134" t="s">
        <v>2424</v>
      </c>
      <c r="N888" s="12" t="s">
        <v>107</v>
      </c>
      <c r="O888" s="12" t="s">
        <v>108</v>
      </c>
      <c r="P888" s="128" t="s">
        <v>2425</v>
      </c>
      <c r="Q888" s="135">
        <v>600</v>
      </c>
      <c r="R888" s="135">
        <v>400</v>
      </c>
      <c r="S888" s="135">
        <v>400</v>
      </c>
      <c r="T888" s="119" t="s">
        <v>108</v>
      </c>
      <c r="U888" s="112" t="s">
        <v>108</v>
      </c>
      <c r="V888" s="118" t="s">
        <v>108</v>
      </c>
      <c r="W888" s="112" t="s">
        <v>108</v>
      </c>
      <c r="X888" s="112" t="s">
        <v>110</v>
      </c>
      <c r="Y888" s="112" t="s">
        <v>110</v>
      </c>
      <c r="Z888" s="112" t="s">
        <v>110</v>
      </c>
      <c r="AA888" s="112" t="s">
        <v>110</v>
      </c>
      <c r="AB888" s="114" t="s">
        <v>110</v>
      </c>
      <c r="AC888" s="113" t="s">
        <v>108</v>
      </c>
      <c r="AD888" s="47" t="s">
        <v>108</v>
      </c>
      <c r="AE888" s="12" t="s">
        <v>108</v>
      </c>
      <c r="AF888" s="102" t="s">
        <v>108</v>
      </c>
      <c r="AG888" s="102" t="s">
        <v>108</v>
      </c>
      <c r="AH888" s="102" t="s">
        <v>108</v>
      </c>
      <c r="AI888" s="102" t="s">
        <v>108</v>
      </c>
      <c r="AJ888" s="102" t="s">
        <v>108</v>
      </c>
      <c r="AK888" s="93" t="s">
        <v>108</v>
      </c>
      <c r="AL888" s="12" t="s">
        <v>108</v>
      </c>
      <c r="AM888" s="12" t="s">
        <v>175</v>
      </c>
      <c r="AN888" s="91" t="s">
        <v>2425</v>
      </c>
      <c r="AO888" s="15" t="s">
        <v>175</v>
      </c>
      <c r="AQ888" s="54" t="s">
        <v>108</v>
      </c>
      <c r="AR888" s="50" t="str">
        <f t="shared" si="398"/>
        <v>HS644.56</v>
      </c>
      <c r="AS888" s="50" t="str">
        <f t="shared" si="399"/>
        <v>HS644_-</v>
      </c>
      <c r="AT888" s="12" t="s">
        <v>110</v>
      </c>
      <c r="AU888" s="12" t="s">
        <v>110</v>
      </c>
      <c r="AV888" s="12" t="s">
        <v>110</v>
      </c>
      <c r="AW888" s="54" t="s">
        <v>108</v>
      </c>
      <c r="AX888" s="50" t="s">
        <v>155</v>
      </c>
      <c r="AY888" s="50" t="s">
        <v>110</v>
      </c>
      <c r="AZ888" s="54" t="s">
        <v>108</v>
      </c>
      <c r="BA888" s="12" t="s">
        <v>108</v>
      </c>
      <c r="BB888" s="12" t="s">
        <v>108</v>
      </c>
      <c r="BC888" s="12" t="str">
        <f t="shared" si="400"/>
        <v>M3A</v>
      </c>
      <c r="BD888" s="54" t="s">
        <v>108</v>
      </c>
      <c r="BE888" s="12" t="str">
        <f t="shared" si="401"/>
        <v>-</v>
      </c>
      <c r="BF888" s="12" t="str">
        <f t="shared" si="402"/>
        <v>-</v>
      </c>
      <c r="BG888" s="112" t="str">
        <f t="shared" si="403"/>
        <v>M3A_HS644</v>
      </c>
      <c r="BH888" s="54" t="s">
        <v>108</v>
      </c>
      <c r="BI888" s="12" t="s">
        <v>108</v>
      </c>
      <c r="BJ888" s="54" t="s">
        <v>108</v>
      </c>
      <c r="BK888" s="12" t="s">
        <v>108</v>
      </c>
      <c r="BL888" s="12" t="s">
        <v>108</v>
      </c>
      <c r="BM888" s="12" t="s">
        <v>108</v>
      </c>
      <c r="BN888" s="54" t="s">
        <v>108</v>
      </c>
      <c r="BO888" s="12" t="s">
        <v>108</v>
      </c>
      <c r="BP888" s="54" t="s">
        <v>108</v>
      </c>
      <c r="BQ888" s="12" t="s">
        <v>108</v>
      </c>
      <c r="BR888" s="12" t="s">
        <v>108</v>
      </c>
      <c r="BS888" s="12" t="s">
        <v>108</v>
      </c>
      <c r="BT888" s="54" t="s">
        <v>108</v>
      </c>
      <c r="BU888" s="12" t="s">
        <v>108</v>
      </c>
      <c r="BV888" s="54" t="s">
        <v>108</v>
      </c>
      <c r="BW888" s="12" t="s">
        <v>108</v>
      </c>
      <c r="BX888" s="12" t="s">
        <v>108</v>
      </c>
      <c r="BY888" s="12" t="s">
        <v>108</v>
      </c>
      <c r="BZ888" s="54" t="s">
        <v>108</v>
      </c>
      <c r="CA888" s="12" t="s">
        <v>108</v>
      </c>
      <c r="CB888" s="54" t="s">
        <v>108</v>
      </c>
      <c r="CC888" s="12" t="s">
        <v>108</v>
      </c>
      <c r="CD888" s="12" t="s">
        <v>108</v>
      </c>
      <c r="CE888" s="12" t="s">
        <v>108</v>
      </c>
      <c r="CF888" s="54" t="s">
        <v>108</v>
      </c>
      <c r="CG888" s="54" t="s">
        <v>108</v>
      </c>
      <c r="CH888" s="54" t="s">
        <v>108</v>
      </c>
      <c r="CI888" s="54" t="s">
        <v>108</v>
      </c>
      <c r="CJ888" s="54" t="s">
        <v>108</v>
      </c>
      <c r="CK888" s="54" t="s">
        <v>108</v>
      </c>
      <c r="CL888" s="54" t="s">
        <v>108</v>
      </c>
      <c r="CM888" s="54" t="s">
        <v>108</v>
      </c>
      <c r="CN888" s="64" t="s">
        <v>120</v>
      </c>
      <c r="CO888" s="121" t="s">
        <v>2770</v>
      </c>
      <c r="CP888" s="64" t="str">
        <f>TabelladatiSinottico[[#This Row],[Serial_Number]]</f>
        <v>HS644.56</v>
      </c>
      <c r="CQ888" s="50" t="str">
        <f>TabelladatiSinottico[[#This Row],[Customer]]</f>
        <v>Customer!</v>
      </c>
      <c r="CR888" s="54">
        <f t="shared" si="391"/>
        <v>887</v>
      </c>
      <c r="CS888" s="64" t="s">
        <v>108</v>
      </c>
    </row>
    <row r="889" spans="1:97" ht="14.25" customHeight="1" x14ac:dyDescent="0.25">
      <c r="A889" s="124" t="s">
        <v>2768</v>
      </c>
      <c r="B889" s="137">
        <v>57</v>
      </c>
      <c r="C889" s="137" t="s">
        <v>108</v>
      </c>
      <c r="D889" s="136" t="s">
        <v>2771</v>
      </c>
      <c r="E889" s="112" t="s">
        <v>108</v>
      </c>
      <c r="F889" s="112" t="s">
        <v>653</v>
      </c>
      <c r="G889" s="112" t="s">
        <v>108</v>
      </c>
      <c r="H889" s="112" t="s">
        <v>108</v>
      </c>
      <c r="I889" s="112" t="s">
        <v>108</v>
      </c>
      <c r="J889" s="112" t="s">
        <v>108</v>
      </c>
      <c r="K889" s="134" t="s">
        <v>2424</v>
      </c>
      <c r="L889" s="112" t="s">
        <v>108</v>
      </c>
      <c r="M889" s="134" t="s">
        <v>2424</v>
      </c>
      <c r="N889" s="12" t="s">
        <v>107</v>
      </c>
      <c r="O889" s="12" t="s">
        <v>108</v>
      </c>
      <c r="P889" s="128" t="s">
        <v>2425</v>
      </c>
      <c r="Q889" s="135">
        <v>600</v>
      </c>
      <c r="R889" s="135">
        <v>400</v>
      </c>
      <c r="S889" s="135">
        <v>400</v>
      </c>
      <c r="T889" s="119" t="s">
        <v>108</v>
      </c>
      <c r="U889" s="112" t="s">
        <v>108</v>
      </c>
      <c r="V889" s="118" t="s">
        <v>108</v>
      </c>
      <c r="W889" s="112" t="s">
        <v>108</v>
      </c>
      <c r="X889" s="112" t="s">
        <v>110</v>
      </c>
      <c r="Y889" s="112" t="s">
        <v>110</v>
      </c>
      <c r="Z889" s="112" t="s">
        <v>110</v>
      </c>
      <c r="AA889" s="112" t="s">
        <v>110</v>
      </c>
      <c r="AB889" s="114" t="s">
        <v>110</v>
      </c>
      <c r="AC889" s="113" t="s">
        <v>108</v>
      </c>
      <c r="AD889" s="47" t="s">
        <v>108</v>
      </c>
      <c r="AE889" s="12" t="s">
        <v>108</v>
      </c>
      <c r="AF889" s="102" t="s">
        <v>108</v>
      </c>
      <c r="AG889" s="102" t="s">
        <v>108</v>
      </c>
      <c r="AH889" s="102" t="s">
        <v>108</v>
      </c>
      <c r="AI889" s="102" t="s">
        <v>108</v>
      </c>
      <c r="AJ889" s="102" t="s">
        <v>108</v>
      </c>
      <c r="AK889" s="93" t="s">
        <v>108</v>
      </c>
      <c r="AL889" s="12" t="s">
        <v>108</v>
      </c>
      <c r="AM889" s="12" t="s">
        <v>175</v>
      </c>
      <c r="AN889" s="91" t="s">
        <v>2425</v>
      </c>
      <c r="AO889" s="15" t="s">
        <v>175</v>
      </c>
      <c r="AQ889" s="54" t="s">
        <v>108</v>
      </c>
      <c r="AR889" s="50" t="str">
        <f t="shared" si="398"/>
        <v>HS644.57</v>
      </c>
      <c r="AS889" s="50" t="str">
        <f t="shared" si="399"/>
        <v>HS644_-</v>
      </c>
      <c r="AT889" s="12" t="s">
        <v>110</v>
      </c>
      <c r="AU889" s="12" t="s">
        <v>110</v>
      </c>
      <c r="AV889" s="12" t="s">
        <v>110</v>
      </c>
      <c r="AW889" s="54" t="s">
        <v>108</v>
      </c>
      <c r="AX889" s="50" t="s">
        <v>155</v>
      </c>
      <c r="AY889" s="50" t="s">
        <v>110</v>
      </c>
      <c r="AZ889" s="54" t="s">
        <v>108</v>
      </c>
      <c r="BA889" s="12" t="s">
        <v>108</v>
      </c>
      <c r="BB889" s="12" t="s">
        <v>108</v>
      </c>
      <c r="BC889" s="12" t="str">
        <f t="shared" si="400"/>
        <v>M3A</v>
      </c>
      <c r="BD889" s="54" t="s">
        <v>108</v>
      </c>
      <c r="BE889" s="12" t="str">
        <f t="shared" si="401"/>
        <v>-</v>
      </c>
      <c r="BF889" s="12" t="str">
        <f t="shared" si="402"/>
        <v>-</v>
      </c>
      <c r="BG889" s="112" t="str">
        <f t="shared" si="403"/>
        <v>M3A_HS644</v>
      </c>
      <c r="BH889" s="54" t="s">
        <v>108</v>
      </c>
      <c r="BI889" s="12" t="s">
        <v>108</v>
      </c>
      <c r="BJ889" s="54" t="s">
        <v>108</v>
      </c>
      <c r="BK889" s="12" t="s">
        <v>108</v>
      </c>
      <c r="BL889" s="12" t="s">
        <v>108</v>
      </c>
      <c r="BM889" s="12" t="s">
        <v>108</v>
      </c>
      <c r="BN889" s="54" t="s">
        <v>108</v>
      </c>
      <c r="BO889" s="12" t="s">
        <v>108</v>
      </c>
      <c r="BP889" s="54" t="s">
        <v>108</v>
      </c>
      <c r="BQ889" s="12" t="s">
        <v>108</v>
      </c>
      <c r="BR889" s="12" t="s">
        <v>108</v>
      </c>
      <c r="BS889" s="12" t="s">
        <v>108</v>
      </c>
      <c r="BT889" s="54" t="s">
        <v>108</v>
      </c>
      <c r="BU889" s="12" t="s">
        <v>108</v>
      </c>
      <c r="BV889" s="54" t="s">
        <v>108</v>
      </c>
      <c r="BW889" s="12" t="s">
        <v>108</v>
      </c>
      <c r="BX889" s="12" t="s">
        <v>108</v>
      </c>
      <c r="BY889" s="12" t="s">
        <v>108</v>
      </c>
      <c r="BZ889" s="54" t="s">
        <v>108</v>
      </c>
      <c r="CA889" s="12" t="s">
        <v>108</v>
      </c>
      <c r="CB889" s="54" t="s">
        <v>108</v>
      </c>
      <c r="CC889" s="12" t="s">
        <v>108</v>
      </c>
      <c r="CD889" s="12" t="s">
        <v>108</v>
      </c>
      <c r="CE889" s="12" t="s">
        <v>108</v>
      </c>
      <c r="CF889" s="54" t="s">
        <v>108</v>
      </c>
      <c r="CG889" s="54" t="s">
        <v>108</v>
      </c>
      <c r="CH889" s="54" t="s">
        <v>108</v>
      </c>
      <c r="CI889" s="54" t="s">
        <v>108</v>
      </c>
      <c r="CJ889" s="54" t="s">
        <v>108</v>
      </c>
      <c r="CK889" s="54" t="s">
        <v>108</v>
      </c>
      <c r="CL889" s="54" t="s">
        <v>108</v>
      </c>
      <c r="CM889" s="54" t="s">
        <v>108</v>
      </c>
      <c r="CN889" s="64" t="s">
        <v>120</v>
      </c>
      <c r="CO889" s="121" t="s">
        <v>2770</v>
      </c>
      <c r="CP889" s="64" t="str">
        <f>TabelladatiSinottico[[#This Row],[Serial_Number]]</f>
        <v>HS644.57</v>
      </c>
      <c r="CQ889" s="50" t="str">
        <f>TabelladatiSinottico[[#This Row],[Customer]]</f>
        <v>Customer!</v>
      </c>
      <c r="CR889" s="54">
        <f t="shared" si="391"/>
        <v>888</v>
      </c>
      <c r="CS889" s="64" t="s">
        <v>108</v>
      </c>
    </row>
    <row r="890" spans="1:97" ht="14.25" customHeight="1" x14ac:dyDescent="0.25">
      <c r="A890" s="124" t="s">
        <v>2768</v>
      </c>
      <c r="B890" s="137">
        <v>58</v>
      </c>
      <c r="C890" s="137" t="s">
        <v>108</v>
      </c>
      <c r="D890" s="136" t="s">
        <v>2771</v>
      </c>
      <c r="E890" s="112" t="s">
        <v>108</v>
      </c>
      <c r="F890" s="112" t="s">
        <v>653</v>
      </c>
      <c r="G890" s="112" t="s">
        <v>108</v>
      </c>
      <c r="H890" s="112" t="s">
        <v>108</v>
      </c>
      <c r="I890" s="112" t="s">
        <v>108</v>
      </c>
      <c r="J890" s="112" t="s">
        <v>108</v>
      </c>
      <c r="K890" s="134" t="s">
        <v>2424</v>
      </c>
      <c r="L890" s="112" t="s">
        <v>108</v>
      </c>
      <c r="M890" s="134" t="s">
        <v>2424</v>
      </c>
      <c r="N890" s="12" t="s">
        <v>107</v>
      </c>
      <c r="O890" s="12" t="s">
        <v>108</v>
      </c>
      <c r="P890" s="128" t="s">
        <v>2425</v>
      </c>
      <c r="Q890" s="135">
        <v>600</v>
      </c>
      <c r="R890" s="135">
        <v>400</v>
      </c>
      <c r="S890" s="135">
        <v>400</v>
      </c>
      <c r="T890" s="119" t="s">
        <v>108</v>
      </c>
      <c r="U890" s="112" t="s">
        <v>108</v>
      </c>
      <c r="V890" s="118" t="s">
        <v>108</v>
      </c>
      <c r="W890" s="112" t="s">
        <v>108</v>
      </c>
      <c r="X890" s="112" t="s">
        <v>110</v>
      </c>
      <c r="Y890" s="112" t="s">
        <v>110</v>
      </c>
      <c r="Z890" s="112" t="s">
        <v>110</v>
      </c>
      <c r="AA890" s="112" t="s">
        <v>110</v>
      </c>
      <c r="AB890" s="114" t="s">
        <v>110</v>
      </c>
      <c r="AC890" s="113" t="s">
        <v>108</v>
      </c>
      <c r="AD890" s="47" t="s">
        <v>108</v>
      </c>
      <c r="AE890" s="12" t="s">
        <v>108</v>
      </c>
      <c r="AF890" s="102" t="s">
        <v>108</v>
      </c>
      <c r="AG890" s="102" t="s">
        <v>108</v>
      </c>
      <c r="AH890" s="102" t="s">
        <v>108</v>
      </c>
      <c r="AI890" s="102" t="s">
        <v>108</v>
      </c>
      <c r="AJ890" s="102" t="s">
        <v>108</v>
      </c>
      <c r="AK890" s="93" t="s">
        <v>108</v>
      </c>
      <c r="AL890" s="12" t="s">
        <v>108</v>
      </c>
      <c r="AM890" s="12" t="s">
        <v>175</v>
      </c>
      <c r="AN890" s="91" t="s">
        <v>2425</v>
      </c>
      <c r="AO890" s="15" t="s">
        <v>175</v>
      </c>
      <c r="AQ890" s="54" t="s">
        <v>108</v>
      </c>
      <c r="AR890" s="50" t="str">
        <f t="shared" si="398"/>
        <v>HS644.58</v>
      </c>
      <c r="AS890" s="50" t="str">
        <f t="shared" si="399"/>
        <v>HS644_-</v>
      </c>
      <c r="AT890" s="12" t="s">
        <v>110</v>
      </c>
      <c r="AU890" s="12" t="s">
        <v>110</v>
      </c>
      <c r="AV890" s="12" t="s">
        <v>110</v>
      </c>
      <c r="AW890" s="54" t="s">
        <v>108</v>
      </c>
      <c r="AX890" s="50" t="s">
        <v>155</v>
      </c>
      <c r="AY890" s="50" t="s">
        <v>110</v>
      </c>
      <c r="AZ890" s="54" t="s">
        <v>108</v>
      </c>
      <c r="BA890" s="12" t="s">
        <v>108</v>
      </c>
      <c r="BB890" s="12" t="s">
        <v>108</v>
      </c>
      <c r="BC890" s="12" t="str">
        <f t="shared" si="400"/>
        <v>M3A</v>
      </c>
      <c r="BD890" s="54" t="s">
        <v>108</v>
      </c>
      <c r="BE890" s="12" t="str">
        <f t="shared" si="401"/>
        <v>-</v>
      </c>
      <c r="BF890" s="12" t="str">
        <f t="shared" si="402"/>
        <v>-</v>
      </c>
      <c r="BG890" s="112" t="str">
        <f t="shared" si="403"/>
        <v>M3A_HS644</v>
      </c>
      <c r="BH890" s="54" t="s">
        <v>108</v>
      </c>
      <c r="BI890" s="12" t="s">
        <v>108</v>
      </c>
      <c r="BJ890" s="54" t="s">
        <v>108</v>
      </c>
      <c r="BK890" s="12" t="s">
        <v>108</v>
      </c>
      <c r="BL890" s="12" t="s">
        <v>108</v>
      </c>
      <c r="BM890" s="12" t="s">
        <v>108</v>
      </c>
      <c r="BN890" s="54" t="s">
        <v>108</v>
      </c>
      <c r="BO890" s="12" t="s">
        <v>108</v>
      </c>
      <c r="BP890" s="54" t="s">
        <v>108</v>
      </c>
      <c r="BQ890" s="12" t="s">
        <v>108</v>
      </c>
      <c r="BR890" s="12" t="s">
        <v>108</v>
      </c>
      <c r="BS890" s="12" t="s">
        <v>108</v>
      </c>
      <c r="BT890" s="54" t="s">
        <v>108</v>
      </c>
      <c r="BU890" s="12" t="s">
        <v>108</v>
      </c>
      <c r="BV890" s="54" t="s">
        <v>108</v>
      </c>
      <c r="BW890" s="12" t="s">
        <v>108</v>
      </c>
      <c r="BX890" s="12" t="s">
        <v>108</v>
      </c>
      <c r="BY890" s="12" t="s">
        <v>108</v>
      </c>
      <c r="BZ890" s="54" t="s">
        <v>108</v>
      </c>
      <c r="CA890" s="12" t="s">
        <v>108</v>
      </c>
      <c r="CB890" s="54" t="s">
        <v>108</v>
      </c>
      <c r="CC890" s="12" t="s">
        <v>108</v>
      </c>
      <c r="CD890" s="12" t="s">
        <v>108</v>
      </c>
      <c r="CE890" s="12" t="s">
        <v>108</v>
      </c>
      <c r="CF890" s="54" t="s">
        <v>108</v>
      </c>
      <c r="CG890" s="54" t="s">
        <v>108</v>
      </c>
      <c r="CH890" s="54" t="s">
        <v>108</v>
      </c>
      <c r="CI890" s="54" t="s">
        <v>108</v>
      </c>
      <c r="CJ890" s="54" t="s">
        <v>108</v>
      </c>
      <c r="CK890" s="54" t="s">
        <v>108</v>
      </c>
      <c r="CL890" s="54" t="s">
        <v>108</v>
      </c>
      <c r="CM890" s="54" t="s">
        <v>108</v>
      </c>
      <c r="CN890" s="64" t="s">
        <v>120</v>
      </c>
      <c r="CO890" s="121" t="s">
        <v>2770</v>
      </c>
      <c r="CP890" s="64" t="str">
        <f>TabelladatiSinottico[[#This Row],[Serial_Number]]</f>
        <v>HS644.58</v>
      </c>
      <c r="CQ890" s="50" t="str">
        <f>TabelladatiSinottico[[#This Row],[Customer]]</f>
        <v>Customer!</v>
      </c>
      <c r="CR890" s="54">
        <f t="shared" si="391"/>
        <v>889</v>
      </c>
      <c r="CS890" s="64" t="s">
        <v>108</v>
      </c>
    </row>
    <row r="891" spans="1:97" ht="14.25" customHeight="1" x14ac:dyDescent="0.25">
      <c r="A891" s="124" t="s">
        <v>2768</v>
      </c>
      <c r="B891" s="137">
        <v>59</v>
      </c>
      <c r="C891" s="137" t="s">
        <v>108</v>
      </c>
      <c r="D891" s="136" t="s">
        <v>2771</v>
      </c>
      <c r="E891" s="112" t="s">
        <v>108</v>
      </c>
      <c r="F891" s="112" t="s">
        <v>653</v>
      </c>
      <c r="G891" s="112" t="s">
        <v>108</v>
      </c>
      <c r="H891" s="112" t="s">
        <v>108</v>
      </c>
      <c r="I891" s="112" t="s">
        <v>108</v>
      </c>
      <c r="J891" s="112" t="s">
        <v>108</v>
      </c>
      <c r="K891" s="134" t="s">
        <v>2424</v>
      </c>
      <c r="L891" s="112" t="s">
        <v>108</v>
      </c>
      <c r="M891" s="134" t="s">
        <v>2424</v>
      </c>
      <c r="N891" s="12" t="s">
        <v>107</v>
      </c>
      <c r="O891" s="12" t="s">
        <v>108</v>
      </c>
      <c r="P891" s="128" t="s">
        <v>2425</v>
      </c>
      <c r="Q891" s="135">
        <v>600</v>
      </c>
      <c r="R891" s="135">
        <v>400</v>
      </c>
      <c r="S891" s="135">
        <v>400</v>
      </c>
      <c r="T891" s="119" t="s">
        <v>108</v>
      </c>
      <c r="U891" s="112" t="s">
        <v>108</v>
      </c>
      <c r="V891" s="118" t="s">
        <v>108</v>
      </c>
      <c r="W891" s="112" t="s">
        <v>108</v>
      </c>
      <c r="X891" s="112" t="s">
        <v>110</v>
      </c>
      <c r="Y891" s="112" t="s">
        <v>110</v>
      </c>
      <c r="Z891" s="112" t="s">
        <v>110</v>
      </c>
      <c r="AA891" s="112" t="s">
        <v>110</v>
      </c>
      <c r="AB891" s="114" t="s">
        <v>110</v>
      </c>
      <c r="AC891" s="113" t="s">
        <v>108</v>
      </c>
      <c r="AD891" s="47" t="s">
        <v>108</v>
      </c>
      <c r="AE891" s="12" t="s">
        <v>108</v>
      </c>
      <c r="AF891" s="102" t="s">
        <v>108</v>
      </c>
      <c r="AG891" s="102" t="s">
        <v>108</v>
      </c>
      <c r="AH891" s="102" t="s">
        <v>108</v>
      </c>
      <c r="AI891" s="102" t="s">
        <v>108</v>
      </c>
      <c r="AJ891" s="102" t="s">
        <v>108</v>
      </c>
      <c r="AK891" s="93" t="s">
        <v>108</v>
      </c>
      <c r="AL891" s="12" t="s">
        <v>108</v>
      </c>
      <c r="AM891" s="12" t="s">
        <v>175</v>
      </c>
      <c r="AN891" s="91" t="s">
        <v>2425</v>
      </c>
      <c r="AO891" s="15" t="s">
        <v>175</v>
      </c>
      <c r="AQ891" s="54" t="s">
        <v>108</v>
      </c>
      <c r="AR891" s="50" t="str">
        <f t="shared" si="398"/>
        <v>HS644.59</v>
      </c>
      <c r="AS891" s="50" t="str">
        <f t="shared" si="399"/>
        <v>HS644_-</v>
      </c>
      <c r="AT891" s="12" t="s">
        <v>110</v>
      </c>
      <c r="AU891" s="12" t="s">
        <v>110</v>
      </c>
      <c r="AV891" s="12" t="s">
        <v>110</v>
      </c>
      <c r="AW891" s="54" t="s">
        <v>108</v>
      </c>
      <c r="AX891" s="50" t="s">
        <v>155</v>
      </c>
      <c r="AY891" s="50" t="s">
        <v>110</v>
      </c>
      <c r="AZ891" s="54" t="s">
        <v>108</v>
      </c>
      <c r="BA891" s="12" t="s">
        <v>108</v>
      </c>
      <c r="BB891" s="12" t="s">
        <v>108</v>
      </c>
      <c r="BC891" s="12" t="str">
        <f t="shared" si="400"/>
        <v>M3A</v>
      </c>
      <c r="BD891" s="54" t="s">
        <v>108</v>
      </c>
      <c r="BE891" s="12" t="str">
        <f t="shared" si="401"/>
        <v>-</v>
      </c>
      <c r="BF891" s="12" t="str">
        <f t="shared" si="402"/>
        <v>-</v>
      </c>
      <c r="BG891" s="112" t="str">
        <f t="shared" si="403"/>
        <v>M3A_HS644</v>
      </c>
      <c r="BH891" s="54" t="s">
        <v>108</v>
      </c>
      <c r="BI891" s="12" t="s">
        <v>108</v>
      </c>
      <c r="BJ891" s="54" t="s">
        <v>108</v>
      </c>
      <c r="BK891" s="12" t="s">
        <v>108</v>
      </c>
      <c r="BL891" s="12" t="s">
        <v>108</v>
      </c>
      <c r="BM891" s="12" t="s">
        <v>108</v>
      </c>
      <c r="BN891" s="54" t="s">
        <v>108</v>
      </c>
      <c r="BO891" s="12" t="s">
        <v>108</v>
      </c>
      <c r="BP891" s="54" t="s">
        <v>108</v>
      </c>
      <c r="BQ891" s="12" t="s">
        <v>108</v>
      </c>
      <c r="BR891" s="12" t="s">
        <v>108</v>
      </c>
      <c r="BS891" s="12" t="s">
        <v>108</v>
      </c>
      <c r="BT891" s="54" t="s">
        <v>108</v>
      </c>
      <c r="BU891" s="12" t="s">
        <v>108</v>
      </c>
      <c r="BV891" s="54" t="s">
        <v>108</v>
      </c>
      <c r="BW891" s="12" t="s">
        <v>108</v>
      </c>
      <c r="BX891" s="12" t="s">
        <v>108</v>
      </c>
      <c r="BY891" s="12" t="s">
        <v>108</v>
      </c>
      <c r="BZ891" s="54" t="s">
        <v>108</v>
      </c>
      <c r="CA891" s="12" t="s">
        <v>108</v>
      </c>
      <c r="CB891" s="54" t="s">
        <v>108</v>
      </c>
      <c r="CC891" s="12" t="s">
        <v>108</v>
      </c>
      <c r="CD891" s="12" t="s">
        <v>108</v>
      </c>
      <c r="CE891" s="12" t="s">
        <v>108</v>
      </c>
      <c r="CF891" s="54" t="s">
        <v>108</v>
      </c>
      <c r="CG891" s="54" t="s">
        <v>108</v>
      </c>
      <c r="CH891" s="54" t="s">
        <v>108</v>
      </c>
      <c r="CI891" s="54" t="s">
        <v>108</v>
      </c>
      <c r="CJ891" s="54" t="s">
        <v>108</v>
      </c>
      <c r="CK891" s="54" t="s">
        <v>108</v>
      </c>
      <c r="CL891" s="54" t="s">
        <v>108</v>
      </c>
      <c r="CM891" s="54" t="s">
        <v>108</v>
      </c>
      <c r="CN891" s="64" t="s">
        <v>120</v>
      </c>
      <c r="CO891" s="121" t="s">
        <v>2770</v>
      </c>
      <c r="CP891" s="64" t="str">
        <f>TabelladatiSinottico[[#This Row],[Serial_Number]]</f>
        <v>HS644.59</v>
      </c>
      <c r="CQ891" s="50" t="str">
        <f>TabelladatiSinottico[[#This Row],[Customer]]</f>
        <v>Customer!</v>
      </c>
      <c r="CR891" s="54">
        <f t="shared" si="391"/>
        <v>890</v>
      </c>
      <c r="CS891" s="64" t="s">
        <v>108</v>
      </c>
    </row>
    <row r="892" spans="1:97" ht="14.25" customHeight="1" x14ac:dyDescent="0.25">
      <c r="A892" s="124" t="s">
        <v>2768</v>
      </c>
      <c r="B892" s="137">
        <v>60</v>
      </c>
      <c r="C892" s="137" t="s">
        <v>108</v>
      </c>
      <c r="D892" s="36" t="s">
        <v>747</v>
      </c>
      <c r="E892" s="112" t="s">
        <v>108</v>
      </c>
      <c r="F892" s="112" t="s">
        <v>653</v>
      </c>
      <c r="G892" s="112" t="s">
        <v>108</v>
      </c>
      <c r="H892" s="112" t="s">
        <v>108</v>
      </c>
      <c r="I892" s="112" t="s">
        <v>108</v>
      </c>
      <c r="J892" s="112" t="s">
        <v>108</v>
      </c>
      <c r="K892" s="134" t="s">
        <v>2424</v>
      </c>
      <c r="L892" s="112" t="s">
        <v>108</v>
      </c>
      <c r="M892" s="134" t="s">
        <v>2424</v>
      </c>
      <c r="N892" s="12" t="s">
        <v>107</v>
      </c>
      <c r="O892" s="12" t="s">
        <v>108</v>
      </c>
      <c r="P892" s="128" t="s">
        <v>2425</v>
      </c>
      <c r="Q892" s="135">
        <v>600</v>
      </c>
      <c r="R892" s="135">
        <v>400</v>
      </c>
      <c r="S892" s="135">
        <v>400</v>
      </c>
      <c r="T892" s="119" t="s">
        <v>108</v>
      </c>
      <c r="U892" s="112" t="s">
        <v>108</v>
      </c>
      <c r="V892" s="118" t="s">
        <v>108</v>
      </c>
      <c r="W892" s="112" t="s">
        <v>108</v>
      </c>
      <c r="X892" s="112" t="s">
        <v>110</v>
      </c>
      <c r="Y892" s="112" t="s">
        <v>110</v>
      </c>
      <c r="Z892" s="112" t="s">
        <v>110</v>
      </c>
      <c r="AA892" s="112" t="s">
        <v>110</v>
      </c>
      <c r="AB892" s="114" t="s">
        <v>110</v>
      </c>
      <c r="AC892" s="113" t="s">
        <v>108</v>
      </c>
      <c r="AD892" s="47" t="s">
        <v>108</v>
      </c>
      <c r="AE892" s="12" t="s">
        <v>108</v>
      </c>
      <c r="AF892" s="102" t="s">
        <v>108</v>
      </c>
      <c r="AG892" s="102" t="s">
        <v>108</v>
      </c>
      <c r="AH892" s="102" t="s">
        <v>108</v>
      </c>
      <c r="AI892" s="102" t="s">
        <v>108</v>
      </c>
      <c r="AJ892" s="102" t="s">
        <v>108</v>
      </c>
      <c r="AK892" s="93" t="s">
        <v>108</v>
      </c>
      <c r="AL892" s="12" t="s">
        <v>108</v>
      </c>
      <c r="AM892" s="12" t="s">
        <v>175</v>
      </c>
      <c r="AN892" s="91" t="s">
        <v>2425</v>
      </c>
      <c r="AO892" s="15" t="s">
        <v>175</v>
      </c>
      <c r="AQ892" s="54" t="s">
        <v>108</v>
      </c>
      <c r="AR892" s="50" t="str">
        <f t="shared" si="398"/>
        <v>HS644.60</v>
      </c>
      <c r="AS892" s="50" t="str">
        <f t="shared" si="399"/>
        <v>HS644_-</v>
      </c>
      <c r="AT892" s="12" t="s">
        <v>110</v>
      </c>
      <c r="AU892" s="12" t="s">
        <v>110</v>
      </c>
      <c r="AV892" s="12" t="s">
        <v>110</v>
      </c>
      <c r="AW892" s="54" t="s">
        <v>108</v>
      </c>
      <c r="AX892" s="50" t="s">
        <v>155</v>
      </c>
      <c r="AY892" s="50" t="s">
        <v>110</v>
      </c>
      <c r="AZ892" s="54" t="s">
        <v>108</v>
      </c>
      <c r="BA892" s="12" t="s">
        <v>108</v>
      </c>
      <c r="BB892" s="12" t="s">
        <v>108</v>
      </c>
      <c r="BC892" s="12" t="str">
        <f t="shared" si="400"/>
        <v>M3A</v>
      </c>
      <c r="BD892" s="54" t="s">
        <v>108</v>
      </c>
      <c r="BE892" s="12" t="str">
        <f t="shared" si="401"/>
        <v>-</v>
      </c>
      <c r="BF892" s="12" t="str">
        <f t="shared" si="402"/>
        <v>-</v>
      </c>
      <c r="BG892" s="112" t="str">
        <f t="shared" si="403"/>
        <v>M3A_HS644</v>
      </c>
      <c r="BH892" s="54" t="s">
        <v>108</v>
      </c>
      <c r="BI892" s="12" t="s">
        <v>108</v>
      </c>
      <c r="BJ892" s="54" t="s">
        <v>108</v>
      </c>
      <c r="BK892" s="12" t="s">
        <v>108</v>
      </c>
      <c r="BL892" s="12" t="s">
        <v>108</v>
      </c>
      <c r="BM892" s="12" t="s">
        <v>108</v>
      </c>
      <c r="BN892" s="54" t="s">
        <v>108</v>
      </c>
      <c r="BO892" s="12" t="s">
        <v>108</v>
      </c>
      <c r="BP892" s="54" t="s">
        <v>108</v>
      </c>
      <c r="BQ892" s="12" t="s">
        <v>108</v>
      </c>
      <c r="BR892" s="12" t="s">
        <v>108</v>
      </c>
      <c r="BS892" s="12" t="s">
        <v>108</v>
      </c>
      <c r="BT892" s="54" t="s">
        <v>108</v>
      </c>
      <c r="BU892" s="12" t="s">
        <v>108</v>
      </c>
      <c r="BV892" s="54" t="s">
        <v>108</v>
      </c>
      <c r="BW892" s="12" t="s">
        <v>108</v>
      </c>
      <c r="BX892" s="12" t="s">
        <v>108</v>
      </c>
      <c r="BY892" s="12" t="s">
        <v>108</v>
      </c>
      <c r="BZ892" s="54" t="s">
        <v>108</v>
      </c>
      <c r="CA892" s="12" t="s">
        <v>108</v>
      </c>
      <c r="CB892" s="54" t="s">
        <v>108</v>
      </c>
      <c r="CC892" s="12" t="s">
        <v>108</v>
      </c>
      <c r="CD892" s="12" t="s">
        <v>108</v>
      </c>
      <c r="CE892" s="12" t="s">
        <v>108</v>
      </c>
      <c r="CF892" s="54" t="s">
        <v>108</v>
      </c>
      <c r="CG892" s="54" t="s">
        <v>108</v>
      </c>
      <c r="CH892" s="54" t="s">
        <v>108</v>
      </c>
      <c r="CI892" s="54" t="s">
        <v>108</v>
      </c>
      <c r="CJ892" s="54" t="s">
        <v>108</v>
      </c>
      <c r="CK892" s="54" t="s">
        <v>108</v>
      </c>
      <c r="CL892" s="54" t="s">
        <v>108</v>
      </c>
      <c r="CM892" s="54" t="s">
        <v>108</v>
      </c>
      <c r="CN892" s="64" t="s">
        <v>120</v>
      </c>
      <c r="CO892" s="121" t="s">
        <v>2770</v>
      </c>
      <c r="CP892" s="64" t="str">
        <f>TabelladatiSinottico[[#This Row],[Serial_Number]]</f>
        <v>HS644.60</v>
      </c>
      <c r="CQ892" s="50" t="str">
        <f>TabelladatiSinottico[[#This Row],[Customer]]</f>
        <v>machine not produced</v>
      </c>
      <c r="CR892" s="54">
        <f t="shared" si="391"/>
        <v>891</v>
      </c>
      <c r="CS892" s="64" t="s">
        <v>108</v>
      </c>
    </row>
    <row r="893" spans="1:97" ht="14.25" customHeight="1" x14ac:dyDescent="0.25">
      <c r="A893" s="124" t="s">
        <v>2768</v>
      </c>
      <c r="B893" s="137">
        <v>61</v>
      </c>
      <c r="C893" s="137" t="s">
        <v>108</v>
      </c>
      <c r="D893" s="136" t="s">
        <v>2771</v>
      </c>
      <c r="E893" s="112" t="s">
        <v>108</v>
      </c>
      <c r="F893" s="112" t="s">
        <v>653</v>
      </c>
      <c r="G893" s="112" t="s">
        <v>108</v>
      </c>
      <c r="H893" s="112" t="s">
        <v>108</v>
      </c>
      <c r="I893" s="112" t="s">
        <v>108</v>
      </c>
      <c r="J893" s="112" t="s">
        <v>108</v>
      </c>
      <c r="K893" s="134" t="s">
        <v>2424</v>
      </c>
      <c r="L893" s="112" t="s">
        <v>108</v>
      </c>
      <c r="M893" s="134" t="s">
        <v>2424</v>
      </c>
      <c r="N893" s="12" t="s">
        <v>107</v>
      </c>
      <c r="O893" s="12" t="s">
        <v>108</v>
      </c>
      <c r="P893" s="128" t="s">
        <v>2425</v>
      </c>
      <c r="Q893" s="135">
        <v>600</v>
      </c>
      <c r="R893" s="135">
        <v>400</v>
      </c>
      <c r="S893" s="135">
        <v>400</v>
      </c>
      <c r="T893" s="119" t="s">
        <v>108</v>
      </c>
      <c r="U893" s="112" t="s">
        <v>108</v>
      </c>
      <c r="V893" s="118" t="s">
        <v>108</v>
      </c>
      <c r="W893" s="112" t="s">
        <v>108</v>
      </c>
      <c r="X893" s="112" t="s">
        <v>110</v>
      </c>
      <c r="Y893" s="112" t="s">
        <v>110</v>
      </c>
      <c r="Z893" s="112" t="s">
        <v>110</v>
      </c>
      <c r="AA893" s="112" t="s">
        <v>110</v>
      </c>
      <c r="AB893" s="114" t="s">
        <v>110</v>
      </c>
      <c r="AC893" s="113" t="s">
        <v>108</v>
      </c>
      <c r="AD893" s="47" t="s">
        <v>108</v>
      </c>
      <c r="AE893" s="12" t="s">
        <v>108</v>
      </c>
      <c r="AF893" s="102" t="s">
        <v>108</v>
      </c>
      <c r="AG893" s="102" t="s">
        <v>108</v>
      </c>
      <c r="AH893" s="102" t="s">
        <v>108</v>
      </c>
      <c r="AI893" s="102" t="s">
        <v>108</v>
      </c>
      <c r="AJ893" s="102" t="s">
        <v>108</v>
      </c>
      <c r="AK893" s="93" t="s">
        <v>108</v>
      </c>
      <c r="AL893" s="12" t="s">
        <v>108</v>
      </c>
      <c r="AM893" s="12" t="s">
        <v>175</v>
      </c>
      <c r="AN893" s="91" t="s">
        <v>2425</v>
      </c>
      <c r="AO893" s="15" t="s">
        <v>175</v>
      </c>
      <c r="AQ893" s="54" t="s">
        <v>108</v>
      </c>
      <c r="AR893" s="50" t="str">
        <f t="shared" si="398"/>
        <v>HS644.61</v>
      </c>
      <c r="AS893" s="50" t="str">
        <f t="shared" si="399"/>
        <v>HS644_-</v>
      </c>
      <c r="AT893" s="12" t="s">
        <v>110</v>
      </c>
      <c r="AU893" s="12" t="s">
        <v>110</v>
      </c>
      <c r="AV893" s="12" t="s">
        <v>110</v>
      </c>
      <c r="AW893" s="54" t="s">
        <v>108</v>
      </c>
      <c r="AX893" s="50" t="s">
        <v>155</v>
      </c>
      <c r="AY893" s="50" t="s">
        <v>110</v>
      </c>
      <c r="AZ893" s="54" t="s">
        <v>108</v>
      </c>
      <c r="BA893" s="12" t="s">
        <v>108</v>
      </c>
      <c r="BB893" s="12" t="s">
        <v>108</v>
      </c>
      <c r="BC893" s="12" t="str">
        <f t="shared" si="400"/>
        <v>M3A</v>
      </c>
      <c r="BD893" s="54" t="s">
        <v>108</v>
      </c>
      <c r="BE893" s="12" t="str">
        <f t="shared" si="401"/>
        <v>-</v>
      </c>
      <c r="BF893" s="12" t="str">
        <f t="shared" si="402"/>
        <v>-</v>
      </c>
      <c r="BG893" s="112" t="str">
        <f t="shared" si="403"/>
        <v>M3A_HS644</v>
      </c>
      <c r="BH893" s="54" t="s">
        <v>108</v>
      </c>
      <c r="BI893" s="12" t="s">
        <v>108</v>
      </c>
      <c r="BJ893" s="54" t="s">
        <v>108</v>
      </c>
      <c r="BK893" s="12" t="s">
        <v>108</v>
      </c>
      <c r="BL893" s="12" t="s">
        <v>108</v>
      </c>
      <c r="BM893" s="12" t="s">
        <v>108</v>
      </c>
      <c r="BN893" s="54" t="s">
        <v>108</v>
      </c>
      <c r="BO893" s="12" t="s">
        <v>108</v>
      </c>
      <c r="BP893" s="54" t="s">
        <v>108</v>
      </c>
      <c r="BQ893" s="12" t="s">
        <v>108</v>
      </c>
      <c r="BR893" s="12" t="s">
        <v>108</v>
      </c>
      <c r="BS893" s="12" t="s">
        <v>108</v>
      </c>
      <c r="BT893" s="54" t="s">
        <v>108</v>
      </c>
      <c r="BU893" s="12" t="s">
        <v>108</v>
      </c>
      <c r="BV893" s="54" t="s">
        <v>108</v>
      </c>
      <c r="BW893" s="12" t="s">
        <v>108</v>
      </c>
      <c r="BX893" s="12" t="s">
        <v>108</v>
      </c>
      <c r="BY893" s="12" t="s">
        <v>108</v>
      </c>
      <c r="BZ893" s="54" t="s">
        <v>108</v>
      </c>
      <c r="CA893" s="12" t="s">
        <v>108</v>
      </c>
      <c r="CB893" s="54" t="s">
        <v>108</v>
      </c>
      <c r="CC893" s="12" t="s">
        <v>108</v>
      </c>
      <c r="CD893" s="12" t="s">
        <v>108</v>
      </c>
      <c r="CE893" s="12" t="s">
        <v>108</v>
      </c>
      <c r="CF893" s="54" t="s">
        <v>108</v>
      </c>
      <c r="CG893" s="54" t="s">
        <v>108</v>
      </c>
      <c r="CH893" s="54" t="s">
        <v>108</v>
      </c>
      <c r="CI893" s="54" t="s">
        <v>108</v>
      </c>
      <c r="CJ893" s="54" t="s">
        <v>108</v>
      </c>
      <c r="CK893" s="54" t="s">
        <v>108</v>
      </c>
      <c r="CL893" s="54" t="s">
        <v>108</v>
      </c>
      <c r="CM893" s="54" t="s">
        <v>108</v>
      </c>
      <c r="CN893" s="64" t="s">
        <v>120</v>
      </c>
      <c r="CO893" s="121" t="s">
        <v>2770</v>
      </c>
      <c r="CP893" s="64" t="str">
        <f>TabelladatiSinottico[[#This Row],[Serial_Number]]</f>
        <v>HS644.61</v>
      </c>
      <c r="CQ893" s="50" t="str">
        <f>TabelladatiSinottico[[#This Row],[Customer]]</f>
        <v>Customer!</v>
      </c>
      <c r="CR893" s="54">
        <f t="shared" si="391"/>
        <v>892</v>
      </c>
      <c r="CS893" s="64" t="s">
        <v>108</v>
      </c>
    </row>
    <row r="894" spans="1:97" ht="14.25" customHeight="1" x14ac:dyDescent="0.25">
      <c r="A894" s="124" t="s">
        <v>2768</v>
      </c>
      <c r="B894" s="137">
        <v>62</v>
      </c>
      <c r="C894" s="137" t="s">
        <v>108</v>
      </c>
      <c r="D894" s="136" t="s">
        <v>2771</v>
      </c>
      <c r="E894" s="112" t="s">
        <v>108</v>
      </c>
      <c r="F894" s="112" t="s">
        <v>653</v>
      </c>
      <c r="G894" s="112" t="s">
        <v>108</v>
      </c>
      <c r="H894" s="112" t="s">
        <v>108</v>
      </c>
      <c r="I894" s="112" t="s">
        <v>108</v>
      </c>
      <c r="J894" s="112" t="s">
        <v>108</v>
      </c>
      <c r="K894" s="134" t="s">
        <v>2424</v>
      </c>
      <c r="L894" s="112" t="s">
        <v>108</v>
      </c>
      <c r="M894" s="134" t="s">
        <v>2424</v>
      </c>
      <c r="N894" s="12" t="s">
        <v>107</v>
      </c>
      <c r="O894" s="12" t="s">
        <v>108</v>
      </c>
      <c r="P894" s="128" t="s">
        <v>2425</v>
      </c>
      <c r="Q894" s="135">
        <v>600</v>
      </c>
      <c r="R894" s="135">
        <v>400</v>
      </c>
      <c r="S894" s="135">
        <v>400</v>
      </c>
      <c r="T894" s="119" t="s">
        <v>108</v>
      </c>
      <c r="U894" s="112" t="s">
        <v>108</v>
      </c>
      <c r="V894" s="118" t="s">
        <v>108</v>
      </c>
      <c r="W894" s="112" t="s">
        <v>108</v>
      </c>
      <c r="X894" s="112" t="s">
        <v>110</v>
      </c>
      <c r="Y894" s="112" t="s">
        <v>110</v>
      </c>
      <c r="Z894" s="112" t="s">
        <v>110</v>
      </c>
      <c r="AA894" s="112" t="s">
        <v>110</v>
      </c>
      <c r="AB894" s="114" t="s">
        <v>110</v>
      </c>
      <c r="AC894" s="113" t="s">
        <v>108</v>
      </c>
      <c r="AD894" s="47" t="s">
        <v>108</v>
      </c>
      <c r="AE894" s="12" t="s">
        <v>108</v>
      </c>
      <c r="AF894" s="102" t="s">
        <v>108</v>
      </c>
      <c r="AG894" s="102" t="s">
        <v>108</v>
      </c>
      <c r="AH894" s="102" t="s">
        <v>108</v>
      </c>
      <c r="AI894" s="102" t="s">
        <v>108</v>
      </c>
      <c r="AJ894" s="102" t="s">
        <v>108</v>
      </c>
      <c r="AK894" s="93" t="s">
        <v>108</v>
      </c>
      <c r="AL894" s="12" t="s">
        <v>108</v>
      </c>
      <c r="AM894" s="12" t="s">
        <v>175</v>
      </c>
      <c r="AN894" s="91" t="s">
        <v>2425</v>
      </c>
      <c r="AO894" s="15" t="s">
        <v>175</v>
      </c>
      <c r="AQ894" s="54" t="s">
        <v>108</v>
      </c>
      <c r="AR894" s="50" t="str">
        <f t="shared" si="398"/>
        <v>HS644.62</v>
      </c>
      <c r="AS894" s="50" t="str">
        <f t="shared" si="399"/>
        <v>HS644_-</v>
      </c>
      <c r="AT894" s="12" t="s">
        <v>110</v>
      </c>
      <c r="AU894" s="12" t="s">
        <v>110</v>
      </c>
      <c r="AV894" s="12" t="s">
        <v>110</v>
      </c>
      <c r="AW894" s="54" t="s">
        <v>108</v>
      </c>
      <c r="AX894" s="50" t="s">
        <v>155</v>
      </c>
      <c r="AY894" s="50" t="s">
        <v>110</v>
      </c>
      <c r="AZ894" s="54" t="s">
        <v>108</v>
      </c>
      <c r="BA894" s="12" t="s">
        <v>108</v>
      </c>
      <c r="BB894" s="12" t="s">
        <v>108</v>
      </c>
      <c r="BC894" s="12" t="str">
        <f t="shared" si="400"/>
        <v>M3A</v>
      </c>
      <c r="BD894" s="54" t="s">
        <v>108</v>
      </c>
      <c r="BE894" s="12" t="str">
        <f t="shared" si="401"/>
        <v>-</v>
      </c>
      <c r="BF894" s="12" t="str">
        <f t="shared" si="402"/>
        <v>-</v>
      </c>
      <c r="BG894" s="112" t="str">
        <f t="shared" si="403"/>
        <v>M3A_HS644</v>
      </c>
      <c r="BH894" s="54" t="s">
        <v>108</v>
      </c>
      <c r="BI894" s="12" t="s">
        <v>108</v>
      </c>
      <c r="BJ894" s="54" t="s">
        <v>108</v>
      </c>
      <c r="BK894" s="12" t="s">
        <v>108</v>
      </c>
      <c r="BL894" s="12" t="s">
        <v>108</v>
      </c>
      <c r="BM894" s="12" t="s">
        <v>108</v>
      </c>
      <c r="BN894" s="54" t="s">
        <v>108</v>
      </c>
      <c r="BO894" s="12" t="s">
        <v>108</v>
      </c>
      <c r="BP894" s="54" t="s">
        <v>108</v>
      </c>
      <c r="BQ894" s="12" t="s">
        <v>108</v>
      </c>
      <c r="BR894" s="12" t="s">
        <v>108</v>
      </c>
      <c r="BS894" s="12" t="s">
        <v>108</v>
      </c>
      <c r="BT894" s="54" t="s">
        <v>108</v>
      </c>
      <c r="BU894" s="12" t="s">
        <v>108</v>
      </c>
      <c r="BV894" s="54" t="s">
        <v>108</v>
      </c>
      <c r="BW894" s="12" t="s">
        <v>108</v>
      </c>
      <c r="BX894" s="12" t="s">
        <v>108</v>
      </c>
      <c r="BY894" s="12" t="s">
        <v>108</v>
      </c>
      <c r="BZ894" s="54" t="s">
        <v>108</v>
      </c>
      <c r="CA894" s="12" t="s">
        <v>108</v>
      </c>
      <c r="CB894" s="54" t="s">
        <v>108</v>
      </c>
      <c r="CC894" s="12" t="s">
        <v>108</v>
      </c>
      <c r="CD894" s="12" t="s">
        <v>108</v>
      </c>
      <c r="CE894" s="12" t="s">
        <v>108</v>
      </c>
      <c r="CF894" s="54" t="s">
        <v>108</v>
      </c>
      <c r="CG894" s="54" t="s">
        <v>108</v>
      </c>
      <c r="CH894" s="54" t="s">
        <v>108</v>
      </c>
      <c r="CI894" s="54" t="s">
        <v>108</v>
      </c>
      <c r="CJ894" s="54" t="s">
        <v>108</v>
      </c>
      <c r="CK894" s="54" t="s">
        <v>108</v>
      </c>
      <c r="CL894" s="54" t="s">
        <v>108</v>
      </c>
      <c r="CM894" s="54" t="s">
        <v>108</v>
      </c>
      <c r="CN894" s="64" t="s">
        <v>120</v>
      </c>
      <c r="CO894" s="121" t="s">
        <v>2770</v>
      </c>
      <c r="CP894" s="64" t="str">
        <f>TabelladatiSinottico[[#This Row],[Serial_Number]]</f>
        <v>HS644.62</v>
      </c>
      <c r="CQ894" s="50" t="str">
        <f>TabelladatiSinottico[[#This Row],[Customer]]</f>
        <v>Customer!</v>
      </c>
      <c r="CR894" s="54">
        <f t="shared" si="391"/>
        <v>893</v>
      </c>
      <c r="CS894" s="64" t="s">
        <v>108</v>
      </c>
    </row>
    <row r="895" spans="1:97" ht="14.25" customHeight="1" x14ac:dyDescent="0.25">
      <c r="A895" s="124" t="s">
        <v>2768</v>
      </c>
      <c r="B895" s="137">
        <v>63</v>
      </c>
      <c r="C895" s="137" t="s">
        <v>108</v>
      </c>
      <c r="D895" s="36" t="s">
        <v>747</v>
      </c>
      <c r="E895" s="112" t="s">
        <v>108</v>
      </c>
      <c r="F895" s="112" t="s">
        <v>653</v>
      </c>
      <c r="G895" s="112" t="s">
        <v>108</v>
      </c>
      <c r="H895" s="112" t="s">
        <v>108</v>
      </c>
      <c r="I895" s="112" t="s">
        <v>108</v>
      </c>
      <c r="J895" s="112" t="s">
        <v>108</v>
      </c>
      <c r="K895" s="134" t="s">
        <v>2424</v>
      </c>
      <c r="L895" s="112" t="s">
        <v>108</v>
      </c>
      <c r="M895" s="134" t="s">
        <v>2424</v>
      </c>
      <c r="N895" s="12" t="s">
        <v>107</v>
      </c>
      <c r="O895" s="12" t="s">
        <v>108</v>
      </c>
      <c r="P895" s="128" t="s">
        <v>2425</v>
      </c>
      <c r="Q895" s="135">
        <v>600</v>
      </c>
      <c r="R895" s="135">
        <v>400</v>
      </c>
      <c r="S895" s="135">
        <v>400</v>
      </c>
      <c r="T895" s="119" t="s">
        <v>108</v>
      </c>
      <c r="U895" s="112" t="s">
        <v>108</v>
      </c>
      <c r="V895" s="118" t="s">
        <v>108</v>
      </c>
      <c r="W895" s="112" t="s">
        <v>108</v>
      </c>
      <c r="X895" s="112" t="s">
        <v>110</v>
      </c>
      <c r="Y895" s="112" t="s">
        <v>110</v>
      </c>
      <c r="Z895" s="112" t="s">
        <v>110</v>
      </c>
      <c r="AA895" s="112" t="s">
        <v>110</v>
      </c>
      <c r="AB895" s="114" t="s">
        <v>110</v>
      </c>
      <c r="AC895" s="113" t="s">
        <v>108</v>
      </c>
      <c r="AD895" s="47" t="s">
        <v>108</v>
      </c>
      <c r="AE895" s="12" t="s">
        <v>108</v>
      </c>
      <c r="AF895" s="102" t="s">
        <v>108</v>
      </c>
      <c r="AG895" s="102" t="s">
        <v>108</v>
      </c>
      <c r="AH895" s="102" t="s">
        <v>108</v>
      </c>
      <c r="AI895" s="102" t="s">
        <v>108</v>
      </c>
      <c r="AJ895" s="102" t="s">
        <v>108</v>
      </c>
      <c r="AK895" s="93" t="s">
        <v>108</v>
      </c>
      <c r="AL895" s="12" t="s">
        <v>108</v>
      </c>
      <c r="AM895" s="12" t="s">
        <v>175</v>
      </c>
      <c r="AN895" s="91" t="s">
        <v>2425</v>
      </c>
      <c r="AO895" s="15" t="s">
        <v>175</v>
      </c>
      <c r="AQ895" s="54" t="s">
        <v>108</v>
      </c>
      <c r="AR895" s="50" t="str">
        <f t="shared" si="398"/>
        <v>HS644.63</v>
      </c>
      <c r="AS895" s="50" t="str">
        <f t="shared" si="399"/>
        <v>HS644_-</v>
      </c>
      <c r="AT895" s="12" t="s">
        <v>110</v>
      </c>
      <c r="AU895" s="12" t="s">
        <v>110</v>
      </c>
      <c r="AV895" s="12" t="s">
        <v>110</v>
      </c>
      <c r="AW895" s="54" t="s">
        <v>108</v>
      </c>
      <c r="AX895" s="50" t="s">
        <v>155</v>
      </c>
      <c r="AY895" s="50" t="s">
        <v>110</v>
      </c>
      <c r="AZ895" s="54" t="s">
        <v>108</v>
      </c>
      <c r="BA895" s="12" t="s">
        <v>108</v>
      </c>
      <c r="BB895" s="12" t="s">
        <v>108</v>
      </c>
      <c r="BC895" s="12" t="str">
        <f t="shared" si="400"/>
        <v>M3A</v>
      </c>
      <c r="BD895" s="54" t="s">
        <v>108</v>
      </c>
      <c r="BE895" s="12" t="str">
        <f t="shared" si="401"/>
        <v>-</v>
      </c>
      <c r="BF895" s="12" t="str">
        <f t="shared" si="402"/>
        <v>-</v>
      </c>
      <c r="BG895" s="112" t="str">
        <f t="shared" si="403"/>
        <v>M3A_HS644</v>
      </c>
      <c r="BH895" s="54" t="s">
        <v>108</v>
      </c>
      <c r="BI895" s="12" t="s">
        <v>108</v>
      </c>
      <c r="BJ895" s="54" t="s">
        <v>108</v>
      </c>
      <c r="BK895" s="12" t="s">
        <v>108</v>
      </c>
      <c r="BL895" s="12" t="s">
        <v>108</v>
      </c>
      <c r="BM895" s="12" t="s">
        <v>108</v>
      </c>
      <c r="BN895" s="54" t="s">
        <v>108</v>
      </c>
      <c r="BO895" s="12" t="s">
        <v>108</v>
      </c>
      <c r="BP895" s="54" t="s">
        <v>108</v>
      </c>
      <c r="BQ895" s="12" t="s">
        <v>108</v>
      </c>
      <c r="BR895" s="12" t="s">
        <v>108</v>
      </c>
      <c r="BS895" s="12" t="s">
        <v>108</v>
      </c>
      <c r="BT895" s="54" t="s">
        <v>108</v>
      </c>
      <c r="BU895" s="12" t="s">
        <v>108</v>
      </c>
      <c r="BV895" s="54" t="s">
        <v>108</v>
      </c>
      <c r="BW895" s="12" t="s">
        <v>108</v>
      </c>
      <c r="BX895" s="12" t="s">
        <v>108</v>
      </c>
      <c r="BY895" s="12" t="s">
        <v>108</v>
      </c>
      <c r="BZ895" s="54" t="s">
        <v>108</v>
      </c>
      <c r="CA895" s="12" t="s">
        <v>108</v>
      </c>
      <c r="CB895" s="54" t="s">
        <v>108</v>
      </c>
      <c r="CC895" s="12" t="s">
        <v>108</v>
      </c>
      <c r="CD895" s="12" t="s">
        <v>108</v>
      </c>
      <c r="CE895" s="12" t="s">
        <v>108</v>
      </c>
      <c r="CF895" s="54" t="s">
        <v>108</v>
      </c>
      <c r="CG895" s="54" t="s">
        <v>108</v>
      </c>
      <c r="CH895" s="54" t="s">
        <v>108</v>
      </c>
      <c r="CI895" s="54" t="s">
        <v>108</v>
      </c>
      <c r="CJ895" s="54" t="s">
        <v>108</v>
      </c>
      <c r="CK895" s="54" t="s">
        <v>108</v>
      </c>
      <c r="CL895" s="54" t="s">
        <v>108</v>
      </c>
      <c r="CM895" s="54" t="s">
        <v>108</v>
      </c>
      <c r="CN895" s="64" t="s">
        <v>120</v>
      </c>
      <c r="CO895" s="121" t="s">
        <v>2770</v>
      </c>
      <c r="CP895" s="64" t="str">
        <f>TabelladatiSinottico[[#This Row],[Serial_Number]]</f>
        <v>HS644.63</v>
      </c>
      <c r="CQ895" s="50" t="str">
        <f>TabelladatiSinottico[[#This Row],[Customer]]</f>
        <v>machine not produced</v>
      </c>
      <c r="CR895" s="54">
        <f t="shared" si="391"/>
        <v>894</v>
      </c>
      <c r="CS895" s="64" t="s">
        <v>108</v>
      </c>
    </row>
    <row r="896" spans="1:97" ht="14.25" customHeight="1" x14ac:dyDescent="0.25">
      <c r="A896" s="124" t="s">
        <v>2768</v>
      </c>
      <c r="B896" s="137">
        <v>64</v>
      </c>
      <c r="C896" s="137" t="s">
        <v>108</v>
      </c>
      <c r="D896" s="136" t="s">
        <v>2771</v>
      </c>
      <c r="E896" s="112" t="s">
        <v>108</v>
      </c>
      <c r="F896" s="112" t="s">
        <v>653</v>
      </c>
      <c r="G896" s="112" t="s">
        <v>108</v>
      </c>
      <c r="H896" s="112" t="s">
        <v>108</v>
      </c>
      <c r="I896" s="112" t="s">
        <v>108</v>
      </c>
      <c r="J896" s="112" t="s">
        <v>108</v>
      </c>
      <c r="K896" s="134" t="s">
        <v>2424</v>
      </c>
      <c r="L896" s="112" t="s">
        <v>108</v>
      </c>
      <c r="M896" s="134" t="s">
        <v>2424</v>
      </c>
      <c r="N896" s="12" t="s">
        <v>107</v>
      </c>
      <c r="O896" s="12" t="s">
        <v>108</v>
      </c>
      <c r="P896" s="128" t="s">
        <v>2425</v>
      </c>
      <c r="Q896" s="135">
        <v>600</v>
      </c>
      <c r="R896" s="135">
        <v>400</v>
      </c>
      <c r="S896" s="135">
        <v>400</v>
      </c>
      <c r="T896" s="119" t="s">
        <v>108</v>
      </c>
      <c r="U896" s="112" t="s">
        <v>108</v>
      </c>
      <c r="V896" s="118" t="s">
        <v>108</v>
      </c>
      <c r="W896" s="112" t="s">
        <v>108</v>
      </c>
      <c r="X896" s="112" t="s">
        <v>110</v>
      </c>
      <c r="Y896" s="112" t="s">
        <v>110</v>
      </c>
      <c r="Z896" s="112" t="s">
        <v>110</v>
      </c>
      <c r="AA896" s="112" t="s">
        <v>110</v>
      </c>
      <c r="AB896" s="114" t="s">
        <v>110</v>
      </c>
      <c r="AC896" s="113" t="s">
        <v>108</v>
      </c>
      <c r="AD896" s="47" t="s">
        <v>108</v>
      </c>
      <c r="AE896" s="12" t="s">
        <v>108</v>
      </c>
      <c r="AF896" s="102" t="s">
        <v>108</v>
      </c>
      <c r="AG896" s="102" t="s">
        <v>108</v>
      </c>
      <c r="AH896" s="102" t="s">
        <v>108</v>
      </c>
      <c r="AI896" s="102" t="s">
        <v>108</v>
      </c>
      <c r="AJ896" s="102" t="s">
        <v>108</v>
      </c>
      <c r="AK896" s="93" t="s">
        <v>108</v>
      </c>
      <c r="AL896" s="12" t="s">
        <v>108</v>
      </c>
      <c r="AM896" s="12" t="s">
        <v>175</v>
      </c>
      <c r="AN896" s="91" t="s">
        <v>2425</v>
      </c>
      <c r="AO896" s="15" t="s">
        <v>175</v>
      </c>
      <c r="AQ896" s="54" t="s">
        <v>108</v>
      </c>
      <c r="AR896" s="50" t="str">
        <f t="shared" si="398"/>
        <v>HS644.64</v>
      </c>
      <c r="AS896" s="50" t="str">
        <f t="shared" si="399"/>
        <v>HS644_-</v>
      </c>
      <c r="AT896" s="12" t="s">
        <v>110</v>
      </c>
      <c r="AU896" s="12" t="s">
        <v>110</v>
      </c>
      <c r="AV896" s="12" t="s">
        <v>110</v>
      </c>
      <c r="AW896" s="54" t="s">
        <v>108</v>
      </c>
      <c r="AX896" s="50" t="s">
        <v>155</v>
      </c>
      <c r="AY896" s="50" t="s">
        <v>110</v>
      </c>
      <c r="AZ896" s="54" t="s">
        <v>108</v>
      </c>
      <c r="BA896" s="12" t="s">
        <v>108</v>
      </c>
      <c r="BB896" s="12" t="s">
        <v>108</v>
      </c>
      <c r="BC896" s="12" t="str">
        <f t="shared" si="400"/>
        <v>M3A</v>
      </c>
      <c r="BD896" s="54" t="s">
        <v>108</v>
      </c>
      <c r="BE896" s="12" t="str">
        <f t="shared" si="401"/>
        <v>-</v>
      </c>
      <c r="BF896" s="12" t="str">
        <f t="shared" si="402"/>
        <v>-</v>
      </c>
      <c r="BG896" s="112" t="str">
        <f t="shared" si="403"/>
        <v>M3A_HS644</v>
      </c>
      <c r="BH896" s="54" t="s">
        <v>108</v>
      </c>
      <c r="BI896" s="12" t="s">
        <v>108</v>
      </c>
      <c r="BJ896" s="54" t="s">
        <v>108</v>
      </c>
      <c r="BK896" s="12" t="s">
        <v>108</v>
      </c>
      <c r="BL896" s="12" t="s">
        <v>108</v>
      </c>
      <c r="BM896" s="12" t="s">
        <v>108</v>
      </c>
      <c r="BN896" s="54" t="s">
        <v>108</v>
      </c>
      <c r="BO896" s="12" t="s">
        <v>108</v>
      </c>
      <c r="BP896" s="54" t="s">
        <v>108</v>
      </c>
      <c r="BQ896" s="12" t="s">
        <v>108</v>
      </c>
      <c r="BR896" s="12" t="s">
        <v>108</v>
      </c>
      <c r="BS896" s="12" t="s">
        <v>108</v>
      </c>
      <c r="BT896" s="54" t="s">
        <v>108</v>
      </c>
      <c r="BU896" s="12" t="s">
        <v>108</v>
      </c>
      <c r="BV896" s="54" t="s">
        <v>108</v>
      </c>
      <c r="BW896" s="12" t="s">
        <v>108</v>
      </c>
      <c r="BX896" s="12" t="s">
        <v>108</v>
      </c>
      <c r="BY896" s="12" t="s">
        <v>108</v>
      </c>
      <c r="BZ896" s="54" t="s">
        <v>108</v>
      </c>
      <c r="CA896" s="12" t="s">
        <v>108</v>
      </c>
      <c r="CB896" s="54" t="s">
        <v>108</v>
      </c>
      <c r="CC896" s="12" t="s">
        <v>108</v>
      </c>
      <c r="CD896" s="12" t="s">
        <v>108</v>
      </c>
      <c r="CE896" s="12" t="s">
        <v>108</v>
      </c>
      <c r="CF896" s="54" t="s">
        <v>108</v>
      </c>
      <c r="CG896" s="54" t="s">
        <v>108</v>
      </c>
      <c r="CH896" s="54" t="s">
        <v>108</v>
      </c>
      <c r="CI896" s="54" t="s">
        <v>108</v>
      </c>
      <c r="CJ896" s="54" t="s">
        <v>108</v>
      </c>
      <c r="CK896" s="54" t="s">
        <v>108</v>
      </c>
      <c r="CL896" s="54" t="s">
        <v>108</v>
      </c>
      <c r="CM896" s="54" t="s">
        <v>108</v>
      </c>
      <c r="CN896" s="64" t="s">
        <v>120</v>
      </c>
      <c r="CO896" s="121" t="s">
        <v>2770</v>
      </c>
      <c r="CP896" s="64" t="str">
        <f>TabelladatiSinottico[[#This Row],[Serial_Number]]</f>
        <v>HS644.64</v>
      </c>
      <c r="CQ896" s="50" t="str">
        <f>TabelladatiSinottico[[#This Row],[Customer]]</f>
        <v>Customer!</v>
      </c>
      <c r="CR896" s="54">
        <f t="shared" si="391"/>
        <v>895</v>
      </c>
      <c r="CS896" s="64" t="s">
        <v>108</v>
      </c>
    </row>
    <row r="897" spans="1:97" ht="14.25" customHeight="1" x14ac:dyDescent="0.25">
      <c r="A897" s="124" t="s">
        <v>2768</v>
      </c>
      <c r="B897" s="137">
        <v>65</v>
      </c>
      <c r="C897" s="137" t="s">
        <v>108</v>
      </c>
      <c r="D897" s="136" t="s">
        <v>2771</v>
      </c>
      <c r="E897" s="112" t="s">
        <v>108</v>
      </c>
      <c r="F897" s="112" t="s">
        <v>653</v>
      </c>
      <c r="G897" s="112" t="s">
        <v>108</v>
      </c>
      <c r="H897" s="112" t="s">
        <v>108</v>
      </c>
      <c r="I897" s="112" t="s">
        <v>108</v>
      </c>
      <c r="J897" s="112" t="s">
        <v>108</v>
      </c>
      <c r="K897" s="134" t="s">
        <v>2424</v>
      </c>
      <c r="L897" s="112" t="s">
        <v>108</v>
      </c>
      <c r="M897" s="134" t="s">
        <v>2424</v>
      </c>
      <c r="N897" s="12" t="s">
        <v>107</v>
      </c>
      <c r="O897" s="12" t="s">
        <v>108</v>
      </c>
      <c r="P897" s="128" t="s">
        <v>2425</v>
      </c>
      <c r="Q897" s="135">
        <v>600</v>
      </c>
      <c r="R897" s="135">
        <v>400</v>
      </c>
      <c r="S897" s="135">
        <v>400</v>
      </c>
      <c r="T897" s="119" t="s">
        <v>108</v>
      </c>
      <c r="U897" s="112" t="s">
        <v>108</v>
      </c>
      <c r="V897" s="118" t="s">
        <v>108</v>
      </c>
      <c r="W897" s="112" t="s">
        <v>108</v>
      </c>
      <c r="X897" s="112" t="s">
        <v>110</v>
      </c>
      <c r="Y897" s="112" t="s">
        <v>110</v>
      </c>
      <c r="Z897" s="112" t="s">
        <v>110</v>
      </c>
      <c r="AA897" s="112" t="s">
        <v>110</v>
      </c>
      <c r="AB897" s="114" t="s">
        <v>110</v>
      </c>
      <c r="AC897" s="113" t="s">
        <v>108</v>
      </c>
      <c r="AD897" s="47" t="s">
        <v>108</v>
      </c>
      <c r="AE897" s="12" t="s">
        <v>108</v>
      </c>
      <c r="AF897" s="102" t="s">
        <v>108</v>
      </c>
      <c r="AG897" s="102" t="s">
        <v>108</v>
      </c>
      <c r="AH897" s="102" t="s">
        <v>108</v>
      </c>
      <c r="AI897" s="102" t="s">
        <v>108</v>
      </c>
      <c r="AJ897" s="102" t="s">
        <v>108</v>
      </c>
      <c r="AK897" s="93" t="s">
        <v>108</v>
      </c>
      <c r="AL897" s="12" t="s">
        <v>108</v>
      </c>
      <c r="AM897" s="12" t="s">
        <v>175</v>
      </c>
      <c r="AN897" s="91" t="s">
        <v>2425</v>
      </c>
      <c r="AO897" s="15" t="s">
        <v>175</v>
      </c>
      <c r="AQ897" s="54" t="s">
        <v>108</v>
      </c>
      <c r="AR897" s="50" t="str">
        <f t="shared" si="398"/>
        <v>HS644.65</v>
      </c>
      <c r="AS897" s="50" t="str">
        <f t="shared" si="399"/>
        <v>HS644_-</v>
      </c>
      <c r="AT897" s="12" t="s">
        <v>110</v>
      </c>
      <c r="AU897" s="12" t="s">
        <v>110</v>
      </c>
      <c r="AV897" s="12" t="s">
        <v>110</v>
      </c>
      <c r="AW897" s="54" t="s">
        <v>108</v>
      </c>
      <c r="AX897" s="50" t="s">
        <v>155</v>
      </c>
      <c r="AY897" s="50" t="s">
        <v>110</v>
      </c>
      <c r="AZ897" s="54" t="s">
        <v>108</v>
      </c>
      <c r="BA897" s="12" t="s">
        <v>108</v>
      </c>
      <c r="BB897" s="12" t="s">
        <v>108</v>
      </c>
      <c r="BC897" s="12" t="str">
        <f t="shared" si="400"/>
        <v>M3A</v>
      </c>
      <c r="BD897" s="54" t="s">
        <v>108</v>
      </c>
      <c r="BE897" s="12" t="str">
        <f t="shared" si="401"/>
        <v>-</v>
      </c>
      <c r="BF897" s="12" t="str">
        <f t="shared" si="402"/>
        <v>-</v>
      </c>
      <c r="BG897" s="112" t="str">
        <f t="shared" si="403"/>
        <v>M3A_HS644</v>
      </c>
      <c r="BH897" s="54" t="s">
        <v>108</v>
      </c>
      <c r="BI897" s="12" t="s">
        <v>108</v>
      </c>
      <c r="BJ897" s="54" t="s">
        <v>108</v>
      </c>
      <c r="BK897" s="12" t="s">
        <v>108</v>
      </c>
      <c r="BL897" s="12" t="s">
        <v>108</v>
      </c>
      <c r="BM897" s="12" t="s">
        <v>108</v>
      </c>
      <c r="BN897" s="54" t="s">
        <v>108</v>
      </c>
      <c r="BO897" s="12" t="s">
        <v>108</v>
      </c>
      <c r="BP897" s="54" t="s">
        <v>108</v>
      </c>
      <c r="BQ897" s="12" t="s">
        <v>108</v>
      </c>
      <c r="BR897" s="12" t="s">
        <v>108</v>
      </c>
      <c r="BS897" s="12" t="s">
        <v>108</v>
      </c>
      <c r="BT897" s="54" t="s">
        <v>108</v>
      </c>
      <c r="BU897" s="12" t="s">
        <v>108</v>
      </c>
      <c r="BV897" s="54" t="s">
        <v>108</v>
      </c>
      <c r="BW897" s="12" t="s">
        <v>108</v>
      </c>
      <c r="BX897" s="12" t="s">
        <v>108</v>
      </c>
      <c r="BY897" s="12" t="s">
        <v>108</v>
      </c>
      <c r="BZ897" s="54" t="s">
        <v>108</v>
      </c>
      <c r="CA897" s="12" t="s">
        <v>108</v>
      </c>
      <c r="CB897" s="54" t="s">
        <v>108</v>
      </c>
      <c r="CC897" s="12" t="s">
        <v>108</v>
      </c>
      <c r="CD897" s="12" t="s">
        <v>108</v>
      </c>
      <c r="CE897" s="12" t="s">
        <v>108</v>
      </c>
      <c r="CF897" s="54" t="s">
        <v>108</v>
      </c>
      <c r="CG897" s="54" t="s">
        <v>108</v>
      </c>
      <c r="CH897" s="54" t="s">
        <v>108</v>
      </c>
      <c r="CI897" s="54" t="s">
        <v>108</v>
      </c>
      <c r="CJ897" s="54" t="s">
        <v>108</v>
      </c>
      <c r="CK897" s="54" t="s">
        <v>108</v>
      </c>
      <c r="CL897" s="54" t="s">
        <v>108</v>
      </c>
      <c r="CM897" s="54" t="s">
        <v>108</v>
      </c>
      <c r="CN897" s="64" t="s">
        <v>120</v>
      </c>
      <c r="CO897" s="121" t="s">
        <v>2770</v>
      </c>
      <c r="CP897" s="64" t="str">
        <f>TabelladatiSinottico[[#This Row],[Serial_Number]]</f>
        <v>HS644.65</v>
      </c>
      <c r="CQ897" s="50" t="str">
        <f>TabelladatiSinottico[[#This Row],[Customer]]</f>
        <v>Customer!</v>
      </c>
      <c r="CR897" s="54">
        <f t="shared" si="391"/>
        <v>896</v>
      </c>
      <c r="CS897" s="64" t="s">
        <v>108</v>
      </c>
    </row>
    <row r="898" spans="1:97" ht="14.25" customHeight="1" x14ac:dyDescent="0.25">
      <c r="A898" s="124" t="s">
        <v>2768</v>
      </c>
      <c r="B898" s="137">
        <v>66</v>
      </c>
      <c r="C898" s="137" t="s">
        <v>108</v>
      </c>
      <c r="D898" s="136" t="s">
        <v>2771</v>
      </c>
      <c r="E898" s="112" t="s">
        <v>108</v>
      </c>
      <c r="F898" s="112" t="s">
        <v>653</v>
      </c>
      <c r="G898" s="112" t="s">
        <v>108</v>
      </c>
      <c r="H898" s="112" t="s">
        <v>108</v>
      </c>
      <c r="I898" s="112" t="s">
        <v>108</v>
      </c>
      <c r="J898" s="112" t="s">
        <v>108</v>
      </c>
      <c r="K898" s="134" t="s">
        <v>2424</v>
      </c>
      <c r="L898" s="112" t="s">
        <v>108</v>
      </c>
      <c r="M898" s="134" t="s">
        <v>2424</v>
      </c>
      <c r="N898" s="12" t="s">
        <v>107</v>
      </c>
      <c r="O898" s="12" t="s">
        <v>108</v>
      </c>
      <c r="P898" s="128" t="s">
        <v>2425</v>
      </c>
      <c r="Q898" s="135">
        <v>600</v>
      </c>
      <c r="R898" s="135">
        <v>400</v>
      </c>
      <c r="S898" s="135">
        <v>400</v>
      </c>
      <c r="T898" s="119" t="s">
        <v>108</v>
      </c>
      <c r="U898" s="112" t="s">
        <v>108</v>
      </c>
      <c r="V898" s="118" t="s">
        <v>108</v>
      </c>
      <c r="W898" s="112" t="s">
        <v>108</v>
      </c>
      <c r="X898" s="112" t="s">
        <v>110</v>
      </c>
      <c r="Y898" s="112" t="s">
        <v>110</v>
      </c>
      <c r="Z898" s="112" t="s">
        <v>110</v>
      </c>
      <c r="AA898" s="112" t="s">
        <v>110</v>
      </c>
      <c r="AB898" s="114" t="s">
        <v>110</v>
      </c>
      <c r="AC898" s="113" t="s">
        <v>108</v>
      </c>
      <c r="AD898" s="47" t="s">
        <v>108</v>
      </c>
      <c r="AE898" s="12" t="s">
        <v>108</v>
      </c>
      <c r="AF898" s="102" t="s">
        <v>108</v>
      </c>
      <c r="AG898" s="102" t="s">
        <v>108</v>
      </c>
      <c r="AH898" s="102" t="s">
        <v>108</v>
      </c>
      <c r="AI898" s="102" t="s">
        <v>108</v>
      </c>
      <c r="AJ898" s="102" t="s">
        <v>108</v>
      </c>
      <c r="AK898" s="93" t="s">
        <v>108</v>
      </c>
      <c r="AL898" s="12" t="s">
        <v>108</v>
      </c>
      <c r="AM898" s="12" t="s">
        <v>175</v>
      </c>
      <c r="AN898" s="91" t="s">
        <v>2425</v>
      </c>
      <c r="AO898" s="15" t="s">
        <v>175</v>
      </c>
      <c r="AQ898" s="54" t="s">
        <v>108</v>
      </c>
      <c r="AR898" s="50" t="str">
        <f t="shared" si="398"/>
        <v>HS644.66</v>
      </c>
      <c r="AS898" s="50" t="str">
        <f t="shared" si="399"/>
        <v>HS644_-</v>
      </c>
      <c r="AT898" s="12" t="s">
        <v>110</v>
      </c>
      <c r="AU898" s="12" t="s">
        <v>110</v>
      </c>
      <c r="AV898" s="12" t="s">
        <v>110</v>
      </c>
      <c r="AW898" s="54" t="s">
        <v>108</v>
      </c>
      <c r="AX898" s="50" t="s">
        <v>155</v>
      </c>
      <c r="AY898" s="50" t="s">
        <v>110</v>
      </c>
      <c r="AZ898" s="54" t="s">
        <v>108</v>
      </c>
      <c r="BA898" s="12" t="s">
        <v>108</v>
      </c>
      <c r="BB898" s="12" t="s">
        <v>108</v>
      </c>
      <c r="BC898" s="12" t="str">
        <f t="shared" si="400"/>
        <v>M3A</v>
      </c>
      <c r="BD898" s="54" t="s">
        <v>108</v>
      </c>
      <c r="BE898" s="12" t="str">
        <f t="shared" si="401"/>
        <v>-</v>
      </c>
      <c r="BF898" s="12" t="str">
        <f t="shared" si="402"/>
        <v>-</v>
      </c>
      <c r="BG898" s="112" t="str">
        <f t="shared" si="403"/>
        <v>M3A_HS644</v>
      </c>
      <c r="BH898" s="54" t="s">
        <v>108</v>
      </c>
      <c r="BI898" s="12" t="s">
        <v>108</v>
      </c>
      <c r="BJ898" s="54" t="s">
        <v>108</v>
      </c>
      <c r="BK898" s="12" t="s">
        <v>108</v>
      </c>
      <c r="BL898" s="12" t="s">
        <v>108</v>
      </c>
      <c r="BM898" s="12" t="s">
        <v>108</v>
      </c>
      <c r="BN898" s="54" t="s">
        <v>108</v>
      </c>
      <c r="BO898" s="12" t="s">
        <v>108</v>
      </c>
      <c r="BP898" s="54" t="s">
        <v>108</v>
      </c>
      <c r="BQ898" s="12" t="s">
        <v>108</v>
      </c>
      <c r="BR898" s="12" t="s">
        <v>108</v>
      </c>
      <c r="BS898" s="12" t="s">
        <v>108</v>
      </c>
      <c r="BT898" s="54" t="s">
        <v>108</v>
      </c>
      <c r="BU898" s="12" t="s">
        <v>108</v>
      </c>
      <c r="BV898" s="54" t="s">
        <v>108</v>
      </c>
      <c r="BW898" s="12" t="s">
        <v>108</v>
      </c>
      <c r="BX898" s="12" t="s">
        <v>108</v>
      </c>
      <c r="BY898" s="12" t="s">
        <v>108</v>
      </c>
      <c r="BZ898" s="54" t="s">
        <v>108</v>
      </c>
      <c r="CA898" s="12" t="s">
        <v>108</v>
      </c>
      <c r="CB898" s="54" t="s">
        <v>108</v>
      </c>
      <c r="CC898" s="12" t="s">
        <v>108</v>
      </c>
      <c r="CD898" s="12" t="s">
        <v>108</v>
      </c>
      <c r="CE898" s="12" t="s">
        <v>108</v>
      </c>
      <c r="CF898" s="54" t="s">
        <v>108</v>
      </c>
      <c r="CG898" s="54" t="s">
        <v>108</v>
      </c>
      <c r="CH898" s="54" t="s">
        <v>108</v>
      </c>
      <c r="CI898" s="54" t="s">
        <v>108</v>
      </c>
      <c r="CJ898" s="54" t="s">
        <v>108</v>
      </c>
      <c r="CK898" s="54" t="s">
        <v>108</v>
      </c>
      <c r="CL898" s="54" t="s">
        <v>108</v>
      </c>
      <c r="CM898" s="54" t="s">
        <v>108</v>
      </c>
      <c r="CN898" s="64" t="s">
        <v>120</v>
      </c>
      <c r="CO898" s="121" t="s">
        <v>2770</v>
      </c>
      <c r="CP898" s="64" t="str">
        <f>TabelladatiSinottico[[#This Row],[Serial_Number]]</f>
        <v>HS644.66</v>
      </c>
      <c r="CQ898" s="50" t="str">
        <f>TabelladatiSinottico[[#This Row],[Customer]]</f>
        <v>Customer!</v>
      </c>
      <c r="CR898" s="54">
        <f t="shared" si="391"/>
        <v>897</v>
      </c>
      <c r="CS898" s="64" t="s">
        <v>108</v>
      </c>
    </row>
    <row r="899" spans="1:97" ht="14.25" customHeight="1" x14ac:dyDescent="0.25">
      <c r="A899" s="124" t="s">
        <v>2768</v>
      </c>
      <c r="B899" s="137">
        <v>67</v>
      </c>
      <c r="C899" s="137" t="s">
        <v>108</v>
      </c>
      <c r="D899" s="136" t="s">
        <v>2771</v>
      </c>
      <c r="E899" s="112" t="s">
        <v>108</v>
      </c>
      <c r="F899" s="112" t="s">
        <v>653</v>
      </c>
      <c r="G899" s="112" t="s">
        <v>108</v>
      </c>
      <c r="H899" s="112" t="s">
        <v>108</v>
      </c>
      <c r="I899" s="112" t="s">
        <v>108</v>
      </c>
      <c r="J899" s="112" t="s">
        <v>108</v>
      </c>
      <c r="K899" s="134" t="s">
        <v>2424</v>
      </c>
      <c r="L899" s="112" t="s">
        <v>108</v>
      </c>
      <c r="M899" s="134" t="s">
        <v>2424</v>
      </c>
      <c r="N899" s="12" t="s">
        <v>107</v>
      </c>
      <c r="O899" s="12" t="s">
        <v>108</v>
      </c>
      <c r="P899" s="128" t="s">
        <v>2425</v>
      </c>
      <c r="Q899" s="135">
        <v>600</v>
      </c>
      <c r="R899" s="135">
        <v>400</v>
      </c>
      <c r="S899" s="135">
        <v>400</v>
      </c>
      <c r="T899" s="119" t="s">
        <v>108</v>
      </c>
      <c r="U899" s="112" t="s">
        <v>108</v>
      </c>
      <c r="V899" s="118" t="s">
        <v>108</v>
      </c>
      <c r="W899" s="112" t="s">
        <v>108</v>
      </c>
      <c r="X899" s="112" t="s">
        <v>110</v>
      </c>
      <c r="Y899" s="112" t="s">
        <v>110</v>
      </c>
      <c r="Z899" s="112" t="s">
        <v>110</v>
      </c>
      <c r="AA899" s="112" t="s">
        <v>110</v>
      </c>
      <c r="AB899" s="114" t="s">
        <v>110</v>
      </c>
      <c r="AC899" s="113" t="s">
        <v>108</v>
      </c>
      <c r="AD899" s="47" t="s">
        <v>108</v>
      </c>
      <c r="AE899" s="12" t="s">
        <v>108</v>
      </c>
      <c r="AF899" s="102" t="s">
        <v>108</v>
      </c>
      <c r="AG899" s="102" t="s">
        <v>108</v>
      </c>
      <c r="AH899" s="102" t="s">
        <v>108</v>
      </c>
      <c r="AI899" s="102" t="s">
        <v>108</v>
      </c>
      <c r="AJ899" s="102" t="s">
        <v>108</v>
      </c>
      <c r="AK899" s="93" t="s">
        <v>108</v>
      </c>
      <c r="AL899" s="12" t="s">
        <v>108</v>
      </c>
      <c r="AM899" s="12" t="s">
        <v>175</v>
      </c>
      <c r="AN899" s="91" t="s">
        <v>2425</v>
      </c>
      <c r="AO899" s="15" t="s">
        <v>175</v>
      </c>
      <c r="AQ899" s="54" t="s">
        <v>108</v>
      </c>
      <c r="AR899" s="50" t="str">
        <f t="shared" si="398"/>
        <v>HS644.67</v>
      </c>
      <c r="AS899" s="50" t="str">
        <f t="shared" si="399"/>
        <v>HS644_-</v>
      </c>
      <c r="AT899" s="12" t="s">
        <v>110</v>
      </c>
      <c r="AU899" s="12" t="s">
        <v>110</v>
      </c>
      <c r="AV899" s="12" t="s">
        <v>110</v>
      </c>
      <c r="AW899" s="54" t="s">
        <v>108</v>
      </c>
      <c r="AX899" s="50" t="s">
        <v>155</v>
      </c>
      <c r="AY899" s="50" t="s">
        <v>110</v>
      </c>
      <c r="AZ899" s="54" t="s">
        <v>108</v>
      </c>
      <c r="BA899" s="12" t="s">
        <v>108</v>
      </c>
      <c r="BB899" s="12" t="s">
        <v>108</v>
      </c>
      <c r="BC899" s="12" t="str">
        <f t="shared" si="400"/>
        <v>M3A</v>
      </c>
      <c r="BD899" s="54" t="s">
        <v>108</v>
      </c>
      <c r="BE899" s="12" t="str">
        <f t="shared" si="401"/>
        <v>-</v>
      </c>
      <c r="BF899" s="12" t="str">
        <f t="shared" si="402"/>
        <v>-</v>
      </c>
      <c r="BG899" s="112" t="str">
        <f t="shared" si="403"/>
        <v>M3A_HS644</v>
      </c>
      <c r="BH899" s="54" t="s">
        <v>108</v>
      </c>
      <c r="BI899" s="12" t="s">
        <v>108</v>
      </c>
      <c r="BJ899" s="54" t="s">
        <v>108</v>
      </c>
      <c r="BK899" s="12" t="s">
        <v>108</v>
      </c>
      <c r="BL899" s="12" t="s">
        <v>108</v>
      </c>
      <c r="BM899" s="12" t="s">
        <v>108</v>
      </c>
      <c r="BN899" s="54" t="s">
        <v>108</v>
      </c>
      <c r="BO899" s="12" t="s">
        <v>108</v>
      </c>
      <c r="BP899" s="54" t="s">
        <v>108</v>
      </c>
      <c r="BQ899" s="12" t="s">
        <v>108</v>
      </c>
      <c r="BR899" s="12" t="s">
        <v>108</v>
      </c>
      <c r="BS899" s="12" t="s">
        <v>108</v>
      </c>
      <c r="BT899" s="54" t="s">
        <v>108</v>
      </c>
      <c r="BU899" s="12" t="s">
        <v>108</v>
      </c>
      <c r="BV899" s="54" t="s">
        <v>108</v>
      </c>
      <c r="BW899" s="12" t="s">
        <v>108</v>
      </c>
      <c r="BX899" s="12" t="s">
        <v>108</v>
      </c>
      <c r="BY899" s="12" t="s">
        <v>108</v>
      </c>
      <c r="BZ899" s="54" t="s">
        <v>108</v>
      </c>
      <c r="CA899" s="12" t="s">
        <v>108</v>
      </c>
      <c r="CB899" s="54" t="s">
        <v>108</v>
      </c>
      <c r="CC899" s="12" t="s">
        <v>108</v>
      </c>
      <c r="CD899" s="12" t="s">
        <v>108</v>
      </c>
      <c r="CE899" s="12" t="s">
        <v>108</v>
      </c>
      <c r="CF899" s="54" t="s">
        <v>108</v>
      </c>
      <c r="CG899" s="54" t="s">
        <v>108</v>
      </c>
      <c r="CH899" s="54" t="s">
        <v>108</v>
      </c>
      <c r="CI899" s="54" t="s">
        <v>108</v>
      </c>
      <c r="CJ899" s="54" t="s">
        <v>108</v>
      </c>
      <c r="CK899" s="54" t="s">
        <v>108</v>
      </c>
      <c r="CL899" s="54" t="s">
        <v>108</v>
      </c>
      <c r="CM899" s="54" t="s">
        <v>108</v>
      </c>
      <c r="CN899" s="64" t="s">
        <v>120</v>
      </c>
      <c r="CO899" s="121" t="s">
        <v>2770</v>
      </c>
      <c r="CP899" s="64" t="str">
        <f>TabelladatiSinottico[[#This Row],[Serial_Number]]</f>
        <v>HS644.67</v>
      </c>
      <c r="CQ899" s="50" t="str">
        <f>TabelladatiSinottico[[#This Row],[Customer]]</f>
        <v>Customer!</v>
      </c>
      <c r="CR899" s="54">
        <f t="shared" ref="CR899:CR962" si="404">CR898+1</f>
        <v>898</v>
      </c>
      <c r="CS899" s="64" t="s">
        <v>108</v>
      </c>
    </row>
    <row r="900" spans="1:97" ht="14.25" customHeight="1" x14ac:dyDescent="0.25">
      <c r="A900" s="124" t="s">
        <v>2768</v>
      </c>
      <c r="B900" s="137">
        <v>68</v>
      </c>
      <c r="C900" s="137" t="s">
        <v>108</v>
      </c>
      <c r="D900" s="136" t="s">
        <v>2771</v>
      </c>
      <c r="E900" s="112" t="s">
        <v>108</v>
      </c>
      <c r="F900" s="112" t="s">
        <v>653</v>
      </c>
      <c r="G900" s="112" t="s">
        <v>108</v>
      </c>
      <c r="H900" s="112" t="s">
        <v>108</v>
      </c>
      <c r="I900" s="112" t="s">
        <v>108</v>
      </c>
      <c r="J900" s="112" t="s">
        <v>108</v>
      </c>
      <c r="K900" s="134" t="s">
        <v>2424</v>
      </c>
      <c r="L900" s="112" t="s">
        <v>108</v>
      </c>
      <c r="M900" s="134" t="s">
        <v>2424</v>
      </c>
      <c r="N900" s="12" t="s">
        <v>107</v>
      </c>
      <c r="O900" s="12" t="s">
        <v>108</v>
      </c>
      <c r="P900" s="128" t="s">
        <v>2425</v>
      </c>
      <c r="Q900" s="135">
        <v>600</v>
      </c>
      <c r="R900" s="135">
        <v>400</v>
      </c>
      <c r="S900" s="135">
        <v>400</v>
      </c>
      <c r="T900" s="119" t="s">
        <v>108</v>
      </c>
      <c r="U900" s="112" t="s">
        <v>108</v>
      </c>
      <c r="V900" s="118" t="s">
        <v>108</v>
      </c>
      <c r="W900" s="112" t="s">
        <v>108</v>
      </c>
      <c r="X900" s="112" t="s">
        <v>110</v>
      </c>
      <c r="Y900" s="112" t="s">
        <v>110</v>
      </c>
      <c r="Z900" s="112" t="s">
        <v>110</v>
      </c>
      <c r="AA900" s="112" t="s">
        <v>110</v>
      </c>
      <c r="AB900" s="114" t="s">
        <v>110</v>
      </c>
      <c r="AC900" s="113" t="s">
        <v>108</v>
      </c>
      <c r="AD900" s="47" t="s">
        <v>108</v>
      </c>
      <c r="AE900" s="12" t="s">
        <v>108</v>
      </c>
      <c r="AF900" s="102" t="s">
        <v>108</v>
      </c>
      <c r="AG900" s="102" t="s">
        <v>108</v>
      </c>
      <c r="AH900" s="102" t="s">
        <v>108</v>
      </c>
      <c r="AI900" s="102" t="s">
        <v>108</v>
      </c>
      <c r="AJ900" s="102" t="s">
        <v>108</v>
      </c>
      <c r="AK900" s="93" t="s">
        <v>108</v>
      </c>
      <c r="AL900" s="12" t="s">
        <v>108</v>
      </c>
      <c r="AM900" s="12" t="s">
        <v>175</v>
      </c>
      <c r="AN900" s="91" t="s">
        <v>2425</v>
      </c>
      <c r="AO900" s="15" t="s">
        <v>175</v>
      </c>
      <c r="AQ900" s="54" t="s">
        <v>108</v>
      </c>
      <c r="AR900" s="50" t="str">
        <f t="shared" si="398"/>
        <v>HS644.68</v>
      </c>
      <c r="AS900" s="50" t="str">
        <f t="shared" si="399"/>
        <v>HS644_-</v>
      </c>
      <c r="AT900" s="12" t="s">
        <v>110</v>
      </c>
      <c r="AU900" s="12" t="s">
        <v>110</v>
      </c>
      <c r="AV900" s="12" t="s">
        <v>110</v>
      </c>
      <c r="AW900" s="54" t="s">
        <v>108</v>
      </c>
      <c r="AX900" s="50" t="s">
        <v>155</v>
      </c>
      <c r="AY900" s="50" t="s">
        <v>110</v>
      </c>
      <c r="AZ900" s="54" t="s">
        <v>108</v>
      </c>
      <c r="BA900" s="12" t="s">
        <v>108</v>
      </c>
      <c r="BB900" s="12" t="s">
        <v>108</v>
      </c>
      <c r="BC900" s="12" t="str">
        <f t="shared" si="400"/>
        <v>M3A</v>
      </c>
      <c r="BD900" s="54" t="s">
        <v>108</v>
      </c>
      <c r="BE900" s="12" t="str">
        <f t="shared" si="401"/>
        <v>-</v>
      </c>
      <c r="BF900" s="12" t="str">
        <f t="shared" si="402"/>
        <v>-</v>
      </c>
      <c r="BG900" s="112" t="str">
        <f t="shared" si="403"/>
        <v>M3A_HS644</v>
      </c>
      <c r="BH900" s="54" t="s">
        <v>108</v>
      </c>
      <c r="BI900" s="12" t="s">
        <v>108</v>
      </c>
      <c r="BJ900" s="54" t="s">
        <v>108</v>
      </c>
      <c r="BK900" s="12" t="s">
        <v>108</v>
      </c>
      <c r="BL900" s="12" t="s">
        <v>108</v>
      </c>
      <c r="BM900" s="12" t="s">
        <v>108</v>
      </c>
      <c r="BN900" s="54" t="s">
        <v>108</v>
      </c>
      <c r="BO900" s="12" t="s">
        <v>108</v>
      </c>
      <c r="BP900" s="54" t="s">
        <v>108</v>
      </c>
      <c r="BQ900" s="12" t="s">
        <v>108</v>
      </c>
      <c r="BR900" s="12" t="s">
        <v>108</v>
      </c>
      <c r="BS900" s="12" t="s">
        <v>108</v>
      </c>
      <c r="BT900" s="54" t="s">
        <v>108</v>
      </c>
      <c r="BU900" s="12" t="s">
        <v>108</v>
      </c>
      <c r="BV900" s="54" t="s">
        <v>108</v>
      </c>
      <c r="BW900" s="12" t="s">
        <v>108</v>
      </c>
      <c r="BX900" s="12" t="s">
        <v>108</v>
      </c>
      <c r="BY900" s="12" t="s">
        <v>108</v>
      </c>
      <c r="BZ900" s="54" t="s">
        <v>108</v>
      </c>
      <c r="CA900" s="12" t="s">
        <v>108</v>
      </c>
      <c r="CB900" s="54" t="s">
        <v>108</v>
      </c>
      <c r="CC900" s="12" t="s">
        <v>108</v>
      </c>
      <c r="CD900" s="12" t="s">
        <v>108</v>
      </c>
      <c r="CE900" s="12" t="s">
        <v>108</v>
      </c>
      <c r="CF900" s="54" t="s">
        <v>108</v>
      </c>
      <c r="CG900" s="54" t="s">
        <v>108</v>
      </c>
      <c r="CH900" s="54" t="s">
        <v>108</v>
      </c>
      <c r="CI900" s="54" t="s">
        <v>108</v>
      </c>
      <c r="CJ900" s="54" t="s">
        <v>108</v>
      </c>
      <c r="CK900" s="54" t="s">
        <v>108</v>
      </c>
      <c r="CL900" s="54" t="s">
        <v>108</v>
      </c>
      <c r="CM900" s="54" t="s">
        <v>108</v>
      </c>
      <c r="CN900" s="64" t="s">
        <v>120</v>
      </c>
      <c r="CO900" s="121" t="s">
        <v>2770</v>
      </c>
      <c r="CP900" s="64" t="str">
        <f>TabelladatiSinottico[[#This Row],[Serial_Number]]</f>
        <v>HS644.68</v>
      </c>
      <c r="CQ900" s="50" t="str">
        <f>TabelladatiSinottico[[#This Row],[Customer]]</f>
        <v>Customer!</v>
      </c>
      <c r="CR900" s="54">
        <f t="shared" si="404"/>
        <v>899</v>
      </c>
      <c r="CS900" s="64" t="s">
        <v>108</v>
      </c>
    </row>
    <row r="901" spans="1:97" ht="14.25" customHeight="1" x14ac:dyDescent="0.25">
      <c r="A901" s="124" t="s">
        <v>2768</v>
      </c>
      <c r="B901" s="137">
        <v>69</v>
      </c>
      <c r="C901" s="137" t="s">
        <v>108</v>
      </c>
      <c r="D901" s="136" t="s">
        <v>2771</v>
      </c>
      <c r="E901" s="112" t="s">
        <v>108</v>
      </c>
      <c r="F901" s="112" t="s">
        <v>653</v>
      </c>
      <c r="G901" s="112" t="s">
        <v>108</v>
      </c>
      <c r="H901" s="112" t="s">
        <v>108</v>
      </c>
      <c r="I901" s="112" t="s">
        <v>108</v>
      </c>
      <c r="J901" s="112" t="s">
        <v>108</v>
      </c>
      <c r="K901" s="134" t="s">
        <v>2424</v>
      </c>
      <c r="L901" s="112" t="s">
        <v>108</v>
      </c>
      <c r="M901" s="134" t="s">
        <v>2424</v>
      </c>
      <c r="N901" s="12" t="s">
        <v>107</v>
      </c>
      <c r="O901" s="12" t="s">
        <v>108</v>
      </c>
      <c r="P901" s="128" t="s">
        <v>2425</v>
      </c>
      <c r="Q901" s="135">
        <v>600</v>
      </c>
      <c r="R901" s="135">
        <v>400</v>
      </c>
      <c r="S901" s="135">
        <v>400</v>
      </c>
      <c r="T901" s="119" t="s">
        <v>108</v>
      </c>
      <c r="U901" s="112" t="s">
        <v>108</v>
      </c>
      <c r="V901" s="118" t="s">
        <v>108</v>
      </c>
      <c r="W901" s="112" t="s">
        <v>108</v>
      </c>
      <c r="X901" s="112" t="s">
        <v>110</v>
      </c>
      <c r="Y901" s="112" t="s">
        <v>110</v>
      </c>
      <c r="Z901" s="112" t="s">
        <v>110</v>
      </c>
      <c r="AA901" s="112" t="s">
        <v>110</v>
      </c>
      <c r="AB901" s="114" t="s">
        <v>110</v>
      </c>
      <c r="AC901" s="113" t="s">
        <v>108</v>
      </c>
      <c r="AD901" s="47" t="s">
        <v>108</v>
      </c>
      <c r="AE901" s="12" t="s">
        <v>108</v>
      </c>
      <c r="AF901" s="102" t="s">
        <v>108</v>
      </c>
      <c r="AG901" s="102" t="s">
        <v>108</v>
      </c>
      <c r="AH901" s="102" t="s">
        <v>108</v>
      </c>
      <c r="AI901" s="102" t="s">
        <v>108</v>
      </c>
      <c r="AJ901" s="102" t="s">
        <v>108</v>
      </c>
      <c r="AK901" s="93" t="s">
        <v>108</v>
      </c>
      <c r="AL901" s="12" t="s">
        <v>108</v>
      </c>
      <c r="AM901" s="12" t="s">
        <v>175</v>
      </c>
      <c r="AN901" s="91" t="s">
        <v>2425</v>
      </c>
      <c r="AO901" s="15" t="s">
        <v>175</v>
      </c>
      <c r="AQ901" s="54" t="s">
        <v>108</v>
      </c>
      <c r="AR901" s="50" t="str">
        <f t="shared" si="398"/>
        <v>HS644.69</v>
      </c>
      <c r="AS901" s="50" t="str">
        <f t="shared" si="399"/>
        <v>HS644_-</v>
      </c>
      <c r="AT901" s="12" t="s">
        <v>110</v>
      </c>
      <c r="AU901" s="12" t="s">
        <v>110</v>
      </c>
      <c r="AV901" s="12" t="s">
        <v>110</v>
      </c>
      <c r="AW901" s="54" t="s">
        <v>108</v>
      </c>
      <c r="AX901" s="50" t="s">
        <v>155</v>
      </c>
      <c r="AY901" s="50" t="s">
        <v>110</v>
      </c>
      <c r="AZ901" s="54" t="s">
        <v>108</v>
      </c>
      <c r="BA901" s="12" t="s">
        <v>108</v>
      </c>
      <c r="BB901" s="12" t="s">
        <v>108</v>
      </c>
      <c r="BC901" s="12" t="str">
        <f t="shared" si="400"/>
        <v>M3A</v>
      </c>
      <c r="BD901" s="54" t="s">
        <v>108</v>
      </c>
      <c r="BE901" s="12" t="str">
        <f t="shared" si="401"/>
        <v>-</v>
      </c>
      <c r="BF901" s="12" t="str">
        <f t="shared" si="402"/>
        <v>-</v>
      </c>
      <c r="BG901" s="112" t="str">
        <f t="shared" si="403"/>
        <v>M3A_HS644</v>
      </c>
      <c r="BH901" s="54" t="s">
        <v>108</v>
      </c>
      <c r="BI901" s="12" t="s">
        <v>108</v>
      </c>
      <c r="BJ901" s="54" t="s">
        <v>108</v>
      </c>
      <c r="BK901" s="12" t="s">
        <v>108</v>
      </c>
      <c r="BL901" s="12" t="s">
        <v>108</v>
      </c>
      <c r="BM901" s="12" t="s">
        <v>108</v>
      </c>
      <c r="BN901" s="54" t="s">
        <v>108</v>
      </c>
      <c r="BO901" s="12" t="s">
        <v>108</v>
      </c>
      <c r="BP901" s="54" t="s">
        <v>108</v>
      </c>
      <c r="BQ901" s="12" t="s">
        <v>108</v>
      </c>
      <c r="BR901" s="12" t="s">
        <v>108</v>
      </c>
      <c r="BS901" s="12" t="s">
        <v>108</v>
      </c>
      <c r="BT901" s="54" t="s">
        <v>108</v>
      </c>
      <c r="BU901" s="12" t="s">
        <v>108</v>
      </c>
      <c r="BV901" s="54" t="s">
        <v>108</v>
      </c>
      <c r="BW901" s="12" t="s">
        <v>108</v>
      </c>
      <c r="BX901" s="12" t="s">
        <v>108</v>
      </c>
      <c r="BY901" s="12" t="s">
        <v>108</v>
      </c>
      <c r="BZ901" s="54" t="s">
        <v>108</v>
      </c>
      <c r="CA901" s="12" t="s">
        <v>108</v>
      </c>
      <c r="CB901" s="54" t="s">
        <v>108</v>
      </c>
      <c r="CC901" s="12" t="s">
        <v>108</v>
      </c>
      <c r="CD901" s="12" t="s">
        <v>108</v>
      </c>
      <c r="CE901" s="12" t="s">
        <v>108</v>
      </c>
      <c r="CF901" s="54" t="s">
        <v>108</v>
      </c>
      <c r="CG901" s="54" t="s">
        <v>108</v>
      </c>
      <c r="CH901" s="54" t="s">
        <v>108</v>
      </c>
      <c r="CI901" s="54" t="s">
        <v>108</v>
      </c>
      <c r="CJ901" s="54" t="s">
        <v>108</v>
      </c>
      <c r="CK901" s="54" t="s">
        <v>108</v>
      </c>
      <c r="CL901" s="54" t="s">
        <v>108</v>
      </c>
      <c r="CM901" s="54" t="s">
        <v>108</v>
      </c>
      <c r="CN901" s="64" t="s">
        <v>120</v>
      </c>
      <c r="CO901" s="121" t="s">
        <v>2770</v>
      </c>
      <c r="CP901" s="64" t="str">
        <f>TabelladatiSinottico[[#This Row],[Serial_Number]]</f>
        <v>HS644.69</v>
      </c>
      <c r="CQ901" s="50" t="str">
        <f>TabelladatiSinottico[[#This Row],[Customer]]</f>
        <v>Customer!</v>
      </c>
      <c r="CR901" s="54">
        <f t="shared" si="404"/>
        <v>900</v>
      </c>
      <c r="CS901" s="64" t="s">
        <v>108</v>
      </c>
    </row>
    <row r="902" spans="1:97" ht="14.25" customHeight="1" x14ac:dyDescent="0.25">
      <c r="A902" s="124" t="s">
        <v>2768</v>
      </c>
      <c r="B902" s="137">
        <v>70</v>
      </c>
      <c r="C902" s="137" t="s">
        <v>108</v>
      </c>
      <c r="D902" s="136" t="s">
        <v>2771</v>
      </c>
      <c r="E902" s="112" t="s">
        <v>108</v>
      </c>
      <c r="F902" s="112" t="s">
        <v>653</v>
      </c>
      <c r="G902" s="112" t="s">
        <v>108</v>
      </c>
      <c r="H902" s="112" t="s">
        <v>108</v>
      </c>
      <c r="I902" s="112" t="s">
        <v>108</v>
      </c>
      <c r="J902" s="112" t="s">
        <v>108</v>
      </c>
      <c r="K902" s="134" t="s">
        <v>2424</v>
      </c>
      <c r="L902" s="112" t="s">
        <v>108</v>
      </c>
      <c r="M902" s="134" t="s">
        <v>2424</v>
      </c>
      <c r="N902" s="12" t="s">
        <v>107</v>
      </c>
      <c r="O902" s="12" t="s">
        <v>108</v>
      </c>
      <c r="P902" s="128" t="s">
        <v>2425</v>
      </c>
      <c r="Q902" s="135">
        <v>600</v>
      </c>
      <c r="R902" s="135">
        <v>400</v>
      </c>
      <c r="S902" s="135">
        <v>400</v>
      </c>
      <c r="T902" s="119" t="s">
        <v>108</v>
      </c>
      <c r="U902" s="112" t="s">
        <v>108</v>
      </c>
      <c r="V902" s="118" t="s">
        <v>108</v>
      </c>
      <c r="W902" s="112" t="s">
        <v>108</v>
      </c>
      <c r="X902" s="112" t="s">
        <v>110</v>
      </c>
      <c r="Y902" s="112" t="s">
        <v>110</v>
      </c>
      <c r="Z902" s="112" t="s">
        <v>110</v>
      </c>
      <c r="AA902" s="112" t="s">
        <v>110</v>
      </c>
      <c r="AB902" s="114" t="s">
        <v>110</v>
      </c>
      <c r="AC902" s="113" t="s">
        <v>108</v>
      </c>
      <c r="AD902" s="47" t="s">
        <v>108</v>
      </c>
      <c r="AE902" s="12" t="s">
        <v>108</v>
      </c>
      <c r="AF902" s="102" t="s">
        <v>108</v>
      </c>
      <c r="AG902" s="102" t="s">
        <v>108</v>
      </c>
      <c r="AH902" s="102" t="s">
        <v>108</v>
      </c>
      <c r="AI902" s="102" t="s">
        <v>108</v>
      </c>
      <c r="AJ902" s="102" t="s">
        <v>108</v>
      </c>
      <c r="AK902" s="93" t="s">
        <v>108</v>
      </c>
      <c r="AL902" s="12" t="s">
        <v>108</v>
      </c>
      <c r="AM902" s="12" t="s">
        <v>175</v>
      </c>
      <c r="AN902" s="91" t="s">
        <v>2425</v>
      </c>
      <c r="AO902" s="15" t="s">
        <v>175</v>
      </c>
      <c r="AQ902" s="54" t="s">
        <v>108</v>
      </c>
      <c r="AR902" s="50" t="str">
        <f t="shared" si="398"/>
        <v>HS644.70</v>
      </c>
      <c r="AS902" s="50" t="str">
        <f t="shared" si="399"/>
        <v>HS644_-</v>
      </c>
      <c r="AT902" s="12" t="s">
        <v>110</v>
      </c>
      <c r="AU902" s="12" t="s">
        <v>110</v>
      </c>
      <c r="AV902" s="12" t="s">
        <v>110</v>
      </c>
      <c r="AW902" s="54" t="s">
        <v>108</v>
      </c>
      <c r="AX902" s="50" t="s">
        <v>155</v>
      </c>
      <c r="AY902" s="50" t="s">
        <v>110</v>
      </c>
      <c r="AZ902" s="54" t="s">
        <v>108</v>
      </c>
      <c r="BA902" s="12" t="s">
        <v>108</v>
      </c>
      <c r="BB902" s="12" t="s">
        <v>108</v>
      </c>
      <c r="BC902" s="12" t="str">
        <f t="shared" si="400"/>
        <v>M3A</v>
      </c>
      <c r="BD902" s="54" t="s">
        <v>108</v>
      </c>
      <c r="BE902" s="12" t="str">
        <f t="shared" si="401"/>
        <v>-</v>
      </c>
      <c r="BF902" s="12" t="str">
        <f t="shared" si="402"/>
        <v>-</v>
      </c>
      <c r="BG902" s="112" t="str">
        <f t="shared" si="403"/>
        <v>M3A_HS644</v>
      </c>
      <c r="BH902" s="54" t="s">
        <v>108</v>
      </c>
      <c r="BI902" s="12" t="s">
        <v>108</v>
      </c>
      <c r="BJ902" s="54" t="s">
        <v>108</v>
      </c>
      <c r="BK902" s="12" t="s">
        <v>108</v>
      </c>
      <c r="BL902" s="12" t="s">
        <v>108</v>
      </c>
      <c r="BM902" s="12" t="s">
        <v>108</v>
      </c>
      <c r="BN902" s="54" t="s">
        <v>108</v>
      </c>
      <c r="BO902" s="12" t="s">
        <v>108</v>
      </c>
      <c r="BP902" s="54" t="s">
        <v>108</v>
      </c>
      <c r="BQ902" s="12" t="s">
        <v>108</v>
      </c>
      <c r="BR902" s="12" t="s">
        <v>108</v>
      </c>
      <c r="BS902" s="12" t="s">
        <v>108</v>
      </c>
      <c r="BT902" s="54" t="s">
        <v>108</v>
      </c>
      <c r="BU902" s="12" t="s">
        <v>108</v>
      </c>
      <c r="BV902" s="54" t="s">
        <v>108</v>
      </c>
      <c r="BW902" s="12" t="s">
        <v>108</v>
      </c>
      <c r="BX902" s="12" t="s">
        <v>108</v>
      </c>
      <c r="BY902" s="12" t="s">
        <v>108</v>
      </c>
      <c r="BZ902" s="54" t="s">
        <v>108</v>
      </c>
      <c r="CA902" s="12" t="s">
        <v>108</v>
      </c>
      <c r="CB902" s="54" t="s">
        <v>108</v>
      </c>
      <c r="CC902" s="12" t="s">
        <v>108</v>
      </c>
      <c r="CD902" s="12" t="s">
        <v>108</v>
      </c>
      <c r="CE902" s="12" t="s">
        <v>108</v>
      </c>
      <c r="CF902" s="54" t="s">
        <v>108</v>
      </c>
      <c r="CG902" s="54" t="s">
        <v>108</v>
      </c>
      <c r="CH902" s="54" t="s">
        <v>108</v>
      </c>
      <c r="CI902" s="54" t="s">
        <v>108</v>
      </c>
      <c r="CJ902" s="54" t="s">
        <v>108</v>
      </c>
      <c r="CK902" s="54" t="s">
        <v>108</v>
      </c>
      <c r="CL902" s="54" t="s">
        <v>108</v>
      </c>
      <c r="CM902" s="54" t="s">
        <v>108</v>
      </c>
      <c r="CN902" s="64" t="s">
        <v>120</v>
      </c>
      <c r="CO902" s="121" t="s">
        <v>2770</v>
      </c>
      <c r="CP902" s="64" t="str">
        <f>TabelladatiSinottico[[#This Row],[Serial_Number]]</f>
        <v>HS644.70</v>
      </c>
      <c r="CQ902" s="50" t="str">
        <f>TabelladatiSinottico[[#This Row],[Customer]]</f>
        <v>Customer!</v>
      </c>
      <c r="CR902" s="54">
        <f t="shared" si="404"/>
        <v>901</v>
      </c>
      <c r="CS902" s="64" t="s">
        <v>108</v>
      </c>
    </row>
    <row r="903" spans="1:97" ht="14.25" customHeight="1" x14ac:dyDescent="0.25">
      <c r="A903" s="124" t="s">
        <v>2768</v>
      </c>
      <c r="B903" s="137">
        <v>71</v>
      </c>
      <c r="C903" s="137" t="s">
        <v>108</v>
      </c>
      <c r="D903" s="136" t="s">
        <v>2771</v>
      </c>
      <c r="E903" s="112" t="s">
        <v>108</v>
      </c>
      <c r="F903" s="112" t="s">
        <v>653</v>
      </c>
      <c r="G903" s="112" t="s">
        <v>108</v>
      </c>
      <c r="H903" s="112" t="s">
        <v>108</v>
      </c>
      <c r="I903" s="112" t="s">
        <v>108</v>
      </c>
      <c r="J903" s="112" t="s">
        <v>108</v>
      </c>
      <c r="K903" s="134" t="s">
        <v>2424</v>
      </c>
      <c r="L903" s="112" t="s">
        <v>108</v>
      </c>
      <c r="M903" s="134" t="s">
        <v>2424</v>
      </c>
      <c r="N903" s="12" t="s">
        <v>107</v>
      </c>
      <c r="O903" s="12" t="s">
        <v>108</v>
      </c>
      <c r="P903" s="128" t="s">
        <v>2425</v>
      </c>
      <c r="Q903" s="135">
        <v>600</v>
      </c>
      <c r="R903" s="135">
        <v>400</v>
      </c>
      <c r="S903" s="135">
        <v>400</v>
      </c>
      <c r="T903" s="119" t="s">
        <v>108</v>
      </c>
      <c r="U903" s="112" t="s">
        <v>108</v>
      </c>
      <c r="V903" s="118" t="s">
        <v>108</v>
      </c>
      <c r="W903" s="112" t="s">
        <v>108</v>
      </c>
      <c r="X903" s="112" t="s">
        <v>110</v>
      </c>
      <c r="Y903" s="112" t="s">
        <v>110</v>
      </c>
      <c r="Z903" s="112" t="s">
        <v>110</v>
      </c>
      <c r="AA903" s="112" t="s">
        <v>110</v>
      </c>
      <c r="AB903" s="114" t="s">
        <v>110</v>
      </c>
      <c r="AC903" s="113" t="s">
        <v>108</v>
      </c>
      <c r="AD903" s="47" t="s">
        <v>108</v>
      </c>
      <c r="AE903" s="12" t="s">
        <v>108</v>
      </c>
      <c r="AF903" s="102" t="s">
        <v>108</v>
      </c>
      <c r="AG903" s="102" t="s">
        <v>108</v>
      </c>
      <c r="AH903" s="102" t="s">
        <v>108</v>
      </c>
      <c r="AI903" s="102" t="s">
        <v>108</v>
      </c>
      <c r="AJ903" s="102" t="s">
        <v>108</v>
      </c>
      <c r="AK903" s="93" t="s">
        <v>108</v>
      </c>
      <c r="AL903" s="12" t="s">
        <v>108</v>
      </c>
      <c r="AM903" s="12" t="s">
        <v>175</v>
      </c>
      <c r="AN903" s="91" t="s">
        <v>2425</v>
      </c>
      <c r="AO903" s="15" t="s">
        <v>175</v>
      </c>
      <c r="AQ903" s="54" t="s">
        <v>108</v>
      </c>
      <c r="AR903" s="50" t="str">
        <f t="shared" si="398"/>
        <v>HS644.71</v>
      </c>
      <c r="AS903" s="50" t="str">
        <f t="shared" si="399"/>
        <v>HS644_-</v>
      </c>
      <c r="AT903" s="12" t="s">
        <v>110</v>
      </c>
      <c r="AU903" s="12" t="s">
        <v>110</v>
      </c>
      <c r="AV903" s="12" t="s">
        <v>110</v>
      </c>
      <c r="AW903" s="54" t="s">
        <v>108</v>
      </c>
      <c r="AX903" s="50" t="s">
        <v>155</v>
      </c>
      <c r="AY903" s="50" t="s">
        <v>110</v>
      </c>
      <c r="AZ903" s="54" t="s">
        <v>108</v>
      </c>
      <c r="BA903" s="12" t="s">
        <v>108</v>
      </c>
      <c r="BB903" s="12" t="s">
        <v>108</v>
      </c>
      <c r="BC903" s="12" t="str">
        <f t="shared" si="400"/>
        <v>M3A</v>
      </c>
      <c r="BD903" s="54" t="s">
        <v>108</v>
      </c>
      <c r="BE903" s="12" t="str">
        <f t="shared" si="401"/>
        <v>-</v>
      </c>
      <c r="BF903" s="12" t="str">
        <f t="shared" si="402"/>
        <v>-</v>
      </c>
      <c r="BG903" s="112" t="str">
        <f t="shared" si="403"/>
        <v>M3A_HS644</v>
      </c>
      <c r="BH903" s="54" t="s">
        <v>108</v>
      </c>
      <c r="BI903" s="12" t="s">
        <v>108</v>
      </c>
      <c r="BJ903" s="54" t="s">
        <v>108</v>
      </c>
      <c r="BK903" s="12" t="s">
        <v>108</v>
      </c>
      <c r="BL903" s="12" t="s">
        <v>108</v>
      </c>
      <c r="BM903" s="12" t="s">
        <v>108</v>
      </c>
      <c r="BN903" s="54" t="s">
        <v>108</v>
      </c>
      <c r="BO903" s="12" t="s">
        <v>108</v>
      </c>
      <c r="BP903" s="54" t="s">
        <v>108</v>
      </c>
      <c r="BQ903" s="12" t="s">
        <v>108</v>
      </c>
      <c r="BR903" s="12" t="s">
        <v>108</v>
      </c>
      <c r="BS903" s="12" t="s">
        <v>108</v>
      </c>
      <c r="BT903" s="54" t="s">
        <v>108</v>
      </c>
      <c r="BU903" s="12" t="s">
        <v>108</v>
      </c>
      <c r="BV903" s="54" t="s">
        <v>108</v>
      </c>
      <c r="BW903" s="12" t="s">
        <v>108</v>
      </c>
      <c r="BX903" s="12" t="s">
        <v>108</v>
      </c>
      <c r="BY903" s="12" t="s">
        <v>108</v>
      </c>
      <c r="BZ903" s="54" t="s">
        <v>108</v>
      </c>
      <c r="CA903" s="12" t="s">
        <v>108</v>
      </c>
      <c r="CB903" s="54" t="s">
        <v>108</v>
      </c>
      <c r="CC903" s="12" t="s">
        <v>108</v>
      </c>
      <c r="CD903" s="12" t="s">
        <v>108</v>
      </c>
      <c r="CE903" s="12" t="s">
        <v>108</v>
      </c>
      <c r="CF903" s="54" t="s">
        <v>108</v>
      </c>
      <c r="CG903" s="54" t="s">
        <v>108</v>
      </c>
      <c r="CH903" s="54" t="s">
        <v>108</v>
      </c>
      <c r="CI903" s="54" t="s">
        <v>108</v>
      </c>
      <c r="CJ903" s="54" t="s">
        <v>108</v>
      </c>
      <c r="CK903" s="54" t="s">
        <v>108</v>
      </c>
      <c r="CL903" s="54" t="s">
        <v>108</v>
      </c>
      <c r="CM903" s="54" t="s">
        <v>108</v>
      </c>
      <c r="CN903" s="64" t="s">
        <v>120</v>
      </c>
      <c r="CO903" s="121" t="s">
        <v>2770</v>
      </c>
      <c r="CP903" s="64" t="str">
        <f>TabelladatiSinottico[[#This Row],[Serial_Number]]</f>
        <v>HS644.71</v>
      </c>
      <c r="CQ903" s="50" t="str">
        <f>TabelladatiSinottico[[#This Row],[Customer]]</f>
        <v>Customer!</v>
      </c>
      <c r="CR903" s="54">
        <f t="shared" si="404"/>
        <v>902</v>
      </c>
      <c r="CS903" s="64" t="s">
        <v>108</v>
      </c>
    </row>
    <row r="904" spans="1:97" ht="14.25" customHeight="1" x14ac:dyDescent="0.25">
      <c r="A904" s="124" t="s">
        <v>2768</v>
      </c>
      <c r="B904" s="137">
        <v>72</v>
      </c>
      <c r="C904" s="137" t="s">
        <v>108</v>
      </c>
      <c r="D904" s="136" t="s">
        <v>2771</v>
      </c>
      <c r="E904" s="112" t="s">
        <v>108</v>
      </c>
      <c r="F904" s="112" t="s">
        <v>653</v>
      </c>
      <c r="G904" s="112" t="s">
        <v>108</v>
      </c>
      <c r="H904" s="112" t="s">
        <v>108</v>
      </c>
      <c r="I904" s="112" t="s">
        <v>108</v>
      </c>
      <c r="J904" s="112" t="s">
        <v>108</v>
      </c>
      <c r="K904" s="134" t="s">
        <v>2424</v>
      </c>
      <c r="L904" s="112" t="s">
        <v>108</v>
      </c>
      <c r="M904" s="134" t="s">
        <v>2424</v>
      </c>
      <c r="N904" s="12" t="s">
        <v>107</v>
      </c>
      <c r="O904" s="12" t="s">
        <v>108</v>
      </c>
      <c r="P904" s="128" t="s">
        <v>2425</v>
      </c>
      <c r="Q904" s="135">
        <v>600</v>
      </c>
      <c r="R904" s="135">
        <v>400</v>
      </c>
      <c r="S904" s="135">
        <v>400</v>
      </c>
      <c r="T904" s="119" t="s">
        <v>108</v>
      </c>
      <c r="U904" s="112" t="s">
        <v>108</v>
      </c>
      <c r="V904" s="118" t="s">
        <v>108</v>
      </c>
      <c r="W904" s="112" t="s">
        <v>108</v>
      </c>
      <c r="X904" s="112" t="s">
        <v>110</v>
      </c>
      <c r="Y904" s="112" t="s">
        <v>110</v>
      </c>
      <c r="Z904" s="112" t="s">
        <v>110</v>
      </c>
      <c r="AA904" s="112" t="s">
        <v>110</v>
      </c>
      <c r="AB904" s="114" t="s">
        <v>110</v>
      </c>
      <c r="AC904" s="113" t="s">
        <v>108</v>
      </c>
      <c r="AD904" s="47" t="s">
        <v>108</v>
      </c>
      <c r="AE904" s="12" t="s">
        <v>108</v>
      </c>
      <c r="AF904" s="102" t="s">
        <v>108</v>
      </c>
      <c r="AG904" s="102" t="s">
        <v>108</v>
      </c>
      <c r="AH904" s="102" t="s">
        <v>108</v>
      </c>
      <c r="AI904" s="102" t="s">
        <v>108</v>
      </c>
      <c r="AJ904" s="102" t="s">
        <v>108</v>
      </c>
      <c r="AK904" s="93" t="s">
        <v>108</v>
      </c>
      <c r="AL904" s="12" t="s">
        <v>108</v>
      </c>
      <c r="AM904" s="12" t="s">
        <v>175</v>
      </c>
      <c r="AN904" s="91" t="s">
        <v>2425</v>
      </c>
      <c r="AO904" s="15" t="s">
        <v>175</v>
      </c>
      <c r="AQ904" s="54" t="s">
        <v>108</v>
      </c>
      <c r="AR904" s="50" t="str">
        <f t="shared" si="398"/>
        <v>HS644.72</v>
      </c>
      <c r="AS904" s="50" t="str">
        <f t="shared" si="399"/>
        <v>HS644_-</v>
      </c>
      <c r="AT904" s="12" t="s">
        <v>110</v>
      </c>
      <c r="AU904" s="12" t="s">
        <v>110</v>
      </c>
      <c r="AV904" s="12" t="s">
        <v>110</v>
      </c>
      <c r="AW904" s="54" t="s">
        <v>108</v>
      </c>
      <c r="AX904" s="50" t="s">
        <v>155</v>
      </c>
      <c r="AY904" s="50" t="s">
        <v>110</v>
      </c>
      <c r="AZ904" s="54" t="s">
        <v>108</v>
      </c>
      <c r="BA904" s="12" t="s">
        <v>108</v>
      </c>
      <c r="BB904" s="12" t="s">
        <v>108</v>
      </c>
      <c r="BC904" s="12" t="str">
        <f t="shared" si="400"/>
        <v>M3A</v>
      </c>
      <c r="BD904" s="54" t="s">
        <v>108</v>
      </c>
      <c r="BE904" s="12" t="str">
        <f t="shared" si="401"/>
        <v>-</v>
      </c>
      <c r="BF904" s="12" t="str">
        <f t="shared" si="402"/>
        <v>-</v>
      </c>
      <c r="BG904" s="112" t="str">
        <f t="shared" si="403"/>
        <v>M3A_HS644</v>
      </c>
      <c r="BH904" s="54" t="s">
        <v>108</v>
      </c>
      <c r="BI904" s="12" t="s">
        <v>108</v>
      </c>
      <c r="BJ904" s="54" t="s">
        <v>108</v>
      </c>
      <c r="BK904" s="12" t="s">
        <v>108</v>
      </c>
      <c r="BL904" s="12" t="s">
        <v>108</v>
      </c>
      <c r="BM904" s="12" t="s">
        <v>108</v>
      </c>
      <c r="BN904" s="54" t="s">
        <v>108</v>
      </c>
      <c r="BO904" s="12" t="s">
        <v>108</v>
      </c>
      <c r="BP904" s="54" t="s">
        <v>108</v>
      </c>
      <c r="BQ904" s="12" t="s">
        <v>108</v>
      </c>
      <c r="BR904" s="12" t="s">
        <v>108</v>
      </c>
      <c r="BS904" s="12" t="s">
        <v>108</v>
      </c>
      <c r="BT904" s="54" t="s">
        <v>108</v>
      </c>
      <c r="BU904" s="12" t="s">
        <v>108</v>
      </c>
      <c r="BV904" s="54" t="s">
        <v>108</v>
      </c>
      <c r="BW904" s="12" t="s">
        <v>108</v>
      </c>
      <c r="BX904" s="12" t="s">
        <v>108</v>
      </c>
      <c r="BY904" s="12" t="s">
        <v>108</v>
      </c>
      <c r="BZ904" s="54" t="s">
        <v>108</v>
      </c>
      <c r="CA904" s="12" t="s">
        <v>108</v>
      </c>
      <c r="CB904" s="54" t="s">
        <v>108</v>
      </c>
      <c r="CC904" s="12" t="s">
        <v>108</v>
      </c>
      <c r="CD904" s="12" t="s">
        <v>108</v>
      </c>
      <c r="CE904" s="12" t="s">
        <v>108</v>
      </c>
      <c r="CF904" s="54" t="s">
        <v>108</v>
      </c>
      <c r="CG904" s="54" t="s">
        <v>108</v>
      </c>
      <c r="CH904" s="54" t="s">
        <v>108</v>
      </c>
      <c r="CI904" s="54" t="s">
        <v>108</v>
      </c>
      <c r="CJ904" s="54" t="s">
        <v>108</v>
      </c>
      <c r="CK904" s="54" t="s">
        <v>108</v>
      </c>
      <c r="CL904" s="54" t="s">
        <v>108</v>
      </c>
      <c r="CM904" s="54" t="s">
        <v>108</v>
      </c>
      <c r="CN904" s="64" t="s">
        <v>120</v>
      </c>
      <c r="CO904" s="121" t="s">
        <v>2770</v>
      </c>
      <c r="CP904" s="64" t="str">
        <f>TabelladatiSinottico[[#This Row],[Serial_Number]]</f>
        <v>HS644.72</v>
      </c>
      <c r="CQ904" s="50" t="str">
        <f>TabelladatiSinottico[[#This Row],[Customer]]</f>
        <v>Customer!</v>
      </c>
      <c r="CR904" s="54">
        <f t="shared" si="404"/>
        <v>903</v>
      </c>
      <c r="CS904" s="64" t="s">
        <v>108</v>
      </c>
    </row>
    <row r="905" spans="1:97" ht="14.25" customHeight="1" x14ac:dyDescent="0.25">
      <c r="A905" s="124" t="s">
        <v>2768</v>
      </c>
      <c r="B905" s="137">
        <v>73</v>
      </c>
      <c r="C905" s="137" t="s">
        <v>108</v>
      </c>
      <c r="D905" s="36" t="s">
        <v>747</v>
      </c>
      <c r="E905" s="112" t="s">
        <v>108</v>
      </c>
      <c r="F905" s="112" t="s">
        <v>653</v>
      </c>
      <c r="G905" s="112" t="s">
        <v>108</v>
      </c>
      <c r="H905" s="112" t="s">
        <v>108</v>
      </c>
      <c r="I905" s="112" t="s">
        <v>108</v>
      </c>
      <c r="J905" s="112" t="s">
        <v>108</v>
      </c>
      <c r="K905" s="134" t="s">
        <v>2424</v>
      </c>
      <c r="L905" s="112" t="s">
        <v>108</v>
      </c>
      <c r="M905" s="134" t="s">
        <v>2424</v>
      </c>
      <c r="N905" s="12" t="s">
        <v>107</v>
      </c>
      <c r="O905" s="12" t="s">
        <v>108</v>
      </c>
      <c r="P905" s="128" t="s">
        <v>2425</v>
      </c>
      <c r="Q905" s="135">
        <v>600</v>
      </c>
      <c r="R905" s="135">
        <v>400</v>
      </c>
      <c r="S905" s="135">
        <v>400</v>
      </c>
      <c r="T905" s="119" t="s">
        <v>108</v>
      </c>
      <c r="U905" s="112" t="s">
        <v>108</v>
      </c>
      <c r="V905" s="118" t="s">
        <v>108</v>
      </c>
      <c r="W905" s="112" t="s">
        <v>108</v>
      </c>
      <c r="X905" s="112" t="s">
        <v>110</v>
      </c>
      <c r="Y905" s="112" t="s">
        <v>110</v>
      </c>
      <c r="Z905" s="112" t="s">
        <v>110</v>
      </c>
      <c r="AA905" s="112" t="s">
        <v>110</v>
      </c>
      <c r="AB905" s="114" t="s">
        <v>110</v>
      </c>
      <c r="AC905" s="113" t="s">
        <v>108</v>
      </c>
      <c r="AD905" s="47" t="s">
        <v>108</v>
      </c>
      <c r="AE905" s="12" t="s">
        <v>108</v>
      </c>
      <c r="AF905" s="102" t="s">
        <v>108</v>
      </c>
      <c r="AG905" s="102" t="s">
        <v>108</v>
      </c>
      <c r="AH905" s="102" t="s">
        <v>108</v>
      </c>
      <c r="AI905" s="102" t="s">
        <v>108</v>
      </c>
      <c r="AJ905" s="102" t="s">
        <v>108</v>
      </c>
      <c r="AK905" s="93" t="s">
        <v>108</v>
      </c>
      <c r="AL905" s="12" t="s">
        <v>108</v>
      </c>
      <c r="AM905" s="12" t="s">
        <v>175</v>
      </c>
      <c r="AN905" s="91" t="s">
        <v>2425</v>
      </c>
      <c r="AO905" s="15" t="s">
        <v>175</v>
      </c>
      <c r="AQ905" s="54" t="s">
        <v>108</v>
      </c>
      <c r="AR905" s="50" t="str">
        <f t="shared" si="398"/>
        <v>HS644.73</v>
      </c>
      <c r="AS905" s="50" t="str">
        <f t="shared" si="399"/>
        <v>HS644_-</v>
      </c>
      <c r="AT905" s="12" t="s">
        <v>110</v>
      </c>
      <c r="AU905" s="12" t="s">
        <v>110</v>
      </c>
      <c r="AV905" s="12" t="s">
        <v>110</v>
      </c>
      <c r="AW905" s="54" t="s">
        <v>108</v>
      </c>
      <c r="AX905" s="50" t="s">
        <v>155</v>
      </c>
      <c r="AY905" s="50" t="s">
        <v>110</v>
      </c>
      <c r="AZ905" s="54" t="s">
        <v>108</v>
      </c>
      <c r="BA905" s="12" t="s">
        <v>108</v>
      </c>
      <c r="BB905" s="12" t="s">
        <v>108</v>
      </c>
      <c r="BC905" s="12" t="str">
        <f t="shared" si="400"/>
        <v>M3A</v>
      </c>
      <c r="BD905" s="54" t="s">
        <v>108</v>
      </c>
      <c r="BE905" s="12" t="str">
        <f t="shared" si="401"/>
        <v>-</v>
      </c>
      <c r="BF905" s="12" t="str">
        <f t="shared" si="402"/>
        <v>-</v>
      </c>
      <c r="BG905" s="112" t="str">
        <f t="shared" si="403"/>
        <v>M3A_HS644</v>
      </c>
      <c r="BH905" s="54" t="s">
        <v>108</v>
      </c>
      <c r="BI905" s="12" t="s">
        <v>108</v>
      </c>
      <c r="BJ905" s="54" t="s">
        <v>108</v>
      </c>
      <c r="BK905" s="12" t="s">
        <v>108</v>
      </c>
      <c r="BL905" s="12" t="s">
        <v>108</v>
      </c>
      <c r="BM905" s="12" t="s">
        <v>108</v>
      </c>
      <c r="BN905" s="54" t="s">
        <v>108</v>
      </c>
      <c r="BO905" s="12" t="s">
        <v>108</v>
      </c>
      <c r="BP905" s="54" t="s">
        <v>108</v>
      </c>
      <c r="BQ905" s="12" t="s">
        <v>108</v>
      </c>
      <c r="BR905" s="12" t="s">
        <v>108</v>
      </c>
      <c r="BS905" s="12" t="s">
        <v>108</v>
      </c>
      <c r="BT905" s="54" t="s">
        <v>108</v>
      </c>
      <c r="BU905" s="12" t="s">
        <v>108</v>
      </c>
      <c r="BV905" s="54" t="s">
        <v>108</v>
      </c>
      <c r="BW905" s="12" t="s">
        <v>108</v>
      </c>
      <c r="BX905" s="12" t="s">
        <v>108</v>
      </c>
      <c r="BY905" s="12" t="s">
        <v>108</v>
      </c>
      <c r="BZ905" s="54" t="s">
        <v>108</v>
      </c>
      <c r="CA905" s="12" t="s">
        <v>108</v>
      </c>
      <c r="CB905" s="54" t="s">
        <v>108</v>
      </c>
      <c r="CC905" s="12" t="s">
        <v>108</v>
      </c>
      <c r="CD905" s="12" t="s">
        <v>108</v>
      </c>
      <c r="CE905" s="12" t="s">
        <v>108</v>
      </c>
      <c r="CF905" s="54" t="s">
        <v>108</v>
      </c>
      <c r="CG905" s="54" t="s">
        <v>108</v>
      </c>
      <c r="CH905" s="54" t="s">
        <v>108</v>
      </c>
      <c r="CI905" s="54" t="s">
        <v>108</v>
      </c>
      <c r="CJ905" s="54" t="s">
        <v>108</v>
      </c>
      <c r="CK905" s="54" t="s">
        <v>108</v>
      </c>
      <c r="CL905" s="54" t="s">
        <v>108</v>
      </c>
      <c r="CM905" s="54" t="s">
        <v>108</v>
      </c>
      <c r="CN905" s="64" t="s">
        <v>120</v>
      </c>
      <c r="CO905" s="121" t="s">
        <v>2770</v>
      </c>
      <c r="CP905" s="64" t="str">
        <f>TabelladatiSinottico[[#This Row],[Serial_Number]]</f>
        <v>HS644.73</v>
      </c>
      <c r="CQ905" s="50" t="str">
        <f>TabelladatiSinottico[[#This Row],[Customer]]</f>
        <v>machine not produced</v>
      </c>
      <c r="CR905" s="54">
        <f t="shared" si="404"/>
        <v>904</v>
      </c>
      <c r="CS905" s="64" t="s">
        <v>108</v>
      </c>
    </row>
    <row r="906" spans="1:97" ht="14.25" customHeight="1" x14ac:dyDescent="0.25">
      <c r="A906" s="124" t="s">
        <v>2768</v>
      </c>
      <c r="B906" s="137">
        <v>74</v>
      </c>
      <c r="C906" s="137" t="s">
        <v>108</v>
      </c>
      <c r="D906" s="136" t="s">
        <v>2771</v>
      </c>
      <c r="E906" s="112" t="s">
        <v>108</v>
      </c>
      <c r="F906" s="112" t="s">
        <v>653</v>
      </c>
      <c r="G906" s="112" t="s">
        <v>108</v>
      </c>
      <c r="H906" s="112" t="s">
        <v>108</v>
      </c>
      <c r="I906" s="112" t="s">
        <v>108</v>
      </c>
      <c r="J906" s="112" t="s">
        <v>108</v>
      </c>
      <c r="K906" s="134" t="s">
        <v>2424</v>
      </c>
      <c r="L906" s="112" t="s">
        <v>108</v>
      </c>
      <c r="M906" s="134" t="s">
        <v>2424</v>
      </c>
      <c r="N906" s="12" t="s">
        <v>107</v>
      </c>
      <c r="O906" s="12" t="s">
        <v>108</v>
      </c>
      <c r="P906" s="128" t="s">
        <v>2425</v>
      </c>
      <c r="Q906" s="135">
        <v>600</v>
      </c>
      <c r="R906" s="135">
        <v>400</v>
      </c>
      <c r="S906" s="135">
        <v>400</v>
      </c>
      <c r="T906" s="119" t="s">
        <v>108</v>
      </c>
      <c r="U906" s="112" t="s">
        <v>108</v>
      </c>
      <c r="V906" s="118" t="s">
        <v>108</v>
      </c>
      <c r="W906" s="112" t="s">
        <v>108</v>
      </c>
      <c r="X906" s="112" t="s">
        <v>110</v>
      </c>
      <c r="Y906" s="112" t="s">
        <v>110</v>
      </c>
      <c r="Z906" s="112" t="s">
        <v>110</v>
      </c>
      <c r="AA906" s="112" t="s">
        <v>110</v>
      </c>
      <c r="AB906" s="114" t="s">
        <v>110</v>
      </c>
      <c r="AC906" s="113" t="s">
        <v>108</v>
      </c>
      <c r="AD906" s="47" t="s">
        <v>108</v>
      </c>
      <c r="AE906" s="12" t="s">
        <v>108</v>
      </c>
      <c r="AF906" s="102" t="s">
        <v>108</v>
      </c>
      <c r="AG906" s="102" t="s">
        <v>108</v>
      </c>
      <c r="AH906" s="102" t="s">
        <v>108</v>
      </c>
      <c r="AI906" s="102" t="s">
        <v>108</v>
      </c>
      <c r="AJ906" s="102" t="s">
        <v>108</v>
      </c>
      <c r="AK906" s="93" t="s">
        <v>108</v>
      </c>
      <c r="AL906" s="12" t="s">
        <v>108</v>
      </c>
      <c r="AM906" s="12" t="s">
        <v>175</v>
      </c>
      <c r="AN906" s="91" t="s">
        <v>2425</v>
      </c>
      <c r="AO906" s="15" t="s">
        <v>175</v>
      </c>
      <c r="AQ906" s="54" t="s">
        <v>108</v>
      </c>
      <c r="AR906" s="50" t="str">
        <f t="shared" si="398"/>
        <v>HS644.74</v>
      </c>
      <c r="AS906" s="50" t="str">
        <f t="shared" si="399"/>
        <v>HS644_-</v>
      </c>
      <c r="AT906" s="12" t="s">
        <v>110</v>
      </c>
      <c r="AU906" s="12" t="s">
        <v>110</v>
      </c>
      <c r="AV906" s="12" t="s">
        <v>110</v>
      </c>
      <c r="AW906" s="54" t="s">
        <v>108</v>
      </c>
      <c r="AX906" s="50" t="s">
        <v>155</v>
      </c>
      <c r="AY906" s="50" t="s">
        <v>110</v>
      </c>
      <c r="AZ906" s="54" t="s">
        <v>108</v>
      </c>
      <c r="BA906" s="12" t="s">
        <v>108</v>
      </c>
      <c r="BB906" s="12" t="s">
        <v>108</v>
      </c>
      <c r="BC906" s="12" t="str">
        <f t="shared" si="400"/>
        <v>M3A</v>
      </c>
      <c r="BD906" s="54" t="s">
        <v>108</v>
      </c>
      <c r="BE906" s="12" t="str">
        <f t="shared" si="401"/>
        <v>-</v>
      </c>
      <c r="BF906" s="12" t="str">
        <f t="shared" si="402"/>
        <v>-</v>
      </c>
      <c r="BG906" s="112" t="str">
        <f t="shared" si="403"/>
        <v>M3A_HS644</v>
      </c>
      <c r="BH906" s="54" t="s">
        <v>108</v>
      </c>
      <c r="BI906" s="12" t="s">
        <v>108</v>
      </c>
      <c r="BJ906" s="54" t="s">
        <v>108</v>
      </c>
      <c r="BK906" s="12" t="s">
        <v>108</v>
      </c>
      <c r="BL906" s="12" t="s">
        <v>108</v>
      </c>
      <c r="BM906" s="12" t="s">
        <v>108</v>
      </c>
      <c r="BN906" s="54" t="s">
        <v>108</v>
      </c>
      <c r="BO906" s="12" t="s">
        <v>108</v>
      </c>
      <c r="BP906" s="54" t="s">
        <v>108</v>
      </c>
      <c r="BQ906" s="12" t="s">
        <v>108</v>
      </c>
      <c r="BR906" s="12" t="s">
        <v>108</v>
      </c>
      <c r="BS906" s="12" t="s">
        <v>108</v>
      </c>
      <c r="BT906" s="54" t="s">
        <v>108</v>
      </c>
      <c r="BU906" s="12" t="s">
        <v>108</v>
      </c>
      <c r="BV906" s="54" t="s">
        <v>108</v>
      </c>
      <c r="BW906" s="12" t="s">
        <v>108</v>
      </c>
      <c r="BX906" s="12" t="s">
        <v>108</v>
      </c>
      <c r="BY906" s="12" t="s">
        <v>108</v>
      </c>
      <c r="BZ906" s="54" t="s">
        <v>108</v>
      </c>
      <c r="CA906" s="12" t="s">
        <v>108</v>
      </c>
      <c r="CB906" s="54" t="s">
        <v>108</v>
      </c>
      <c r="CC906" s="12" t="s">
        <v>108</v>
      </c>
      <c r="CD906" s="12" t="s">
        <v>108</v>
      </c>
      <c r="CE906" s="12" t="s">
        <v>108</v>
      </c>
      <c r="CF906" s="54" t="s">
        <v>108</v>
      </c>
      <c r="CG906" s="54" t="s">
        <v>108</v>
      </c>
      <c r="CH906" s="54" t="s">
        <v>108</v>
      </c>
      <c r="CI906" s="54" t="s">
        <v>108</v>
      </c>
      <c r="CJ906" s="54" t="s">
        <v>108</v>
      </c>
      <c r="CK906" s="54" t="s">
        <v>108</v>
      </c>
      <c r="CL906" s="54" t="s">
        <v>108</v>
      </c>
      <c r="CM906" s="54" t="s">
        <v>108</v>
      </c>
      <c r="CN906" s="64" t="s">
        <v>120</v>
      </c>
      <c r="CO906" s="121" t="s">
        <v>2770</v>
      </c>
      <c r="CP906" s="64" t="str">
        <f>TabelladatiSinottico[[#This Row],[Serial_Number]]</f>
        <v>HS644.74</v>
      </c>
      <c r="CQ906" s="50" t="str">
        <f>TabelladatiSinottico[[#This Row],[Customer]]</f>
        <v>Customer!</v>
      </c>
      <c r="CR906" s="54">
        <f t="shared" si="404"/>
        <v>905</v>
      </c>
      <c r="CS906" s="64" t="s">
        <v>108</v>
      </c>
    </row>
    <row r="907" spans="1:97" ht="14.25" customHeight="1" x14ac:dyDescent="0.25">
      <c r="A907" s="124" t="s">
        <v>2768</v>
      </c>
      <c r="B907" s="137">
        <v>75</v>
      </c>
      <c r="C907" s="137" t="s">
        <v>108</v>
      </c>
      <c r="D907" s="136" t="s">
        <v>2771</v>
      </c>
      <c r="E907" s="112" t="s">
        <v>108</v>
      </c>
      <c r="F907" s="112" t="s">
        <v>653</v>
      </c>
      <c r="G907" s="112" t="s">
        <v>108</v>
      </c>
      <c r="H907" s="112" t="s">
        <v>108</v>
      </c>
      <c r="I907" s="112" t="s">
        <v>108</v>
      </c>
      <c r="J907" s="112" t="s">
        <v>108</v>
      </c>
      <c r="K907" s="134" t="s">
        <v>2424</v>
      </c>
      <c r="L907" s="112" t="s">
        <v>108</v>
      </c>
      <c r="M907" s="134" t="s">
        <v>2424</v>
      </c>
      <c r="N907" s="12" t="s">
        <v>107</v>
      </c>
      <c r="O907" s="12" t="s">
        <v>108</v>
      </c>
      <c r="P907" s="128" t="s">
        <v>2425</v>
      </c>
      <c r="Q907" s="135">
        <v>600</v>
      </c>
      <c r="R907" s="135">
        <v>400</v>
      </c>
      <c r="S907" s="135">
        <v>400</v>
      </c>
      <c r="T907" s="119" t="s">
        <v>108</v>
      </c>
      <c r="U907" s="112" t="s">
        <v>108</v>
      </c>
      <c r="V907" s="118" t="s">
        <v>108</v>
      </c>
      <c r="W907" s="112" t="s">
        <v>108</v>
      </c>
      <c r="X907" s="112" t="s">
        <v>110</v>
      </c>
      <c r="Y907" s="112" t="s">
        <v>110</v>
      </c>
      <c r="Z907" s="112" t="s">
        <v>110</v>
      </c>
      <c r="AA907" s="112" t="s">
        <v>110</v>
      </c>
      <c r="AB907" s="114" t="s">
        <v>110</v>
      </c>
      <c r="AC907" s="113" t="s">
        <v>108</v>
      </c>
      <c r="AD907" s="47" t="s">
        <v>108</v>
      </c>
      <c r="AE907" s="12" t="s">
        <v>108</v>
      </c>
      <c r="AF907" s="102" t="s">
        <v>108</v>
      </c>
      <c r="AG907" s="102" t="s">
        <v>108</v>
      </c>
      <c r="AH907" s="102" t="s">
        <v>108</v>
      </c>
      <c r="AI907" s="102" t="s">
        <v>108</v>
      </c>
      <c r="AJ907" s="102" t="s">
        <v>108</v>
      </c>
      <c r="AK907" s="93" t="s">
        <v>108</v>
      </c>
      <c r="AL907" s="12" t="s">
        <v>108</v>
      </c>
      <c r="AM907" s="12" t="s">
        <v>175</v>
      </c>
      <c r="AN907" s="91" t="s">
        <v>2425</v>
      </c>
      <c r="AO907" s="15" t="s">
        <v>175</v>
      </c>
      <c r="AQ907" s="54" t="s">
        <v>108</v>
      </c>
      <c r="AR907" s="50" t="str">
        <f>A907&amp;"."&amp;B907</f>
        <v>HS644.75</v>
      </c>
      <c r="AS907" s="50" t="str">
        <f>A907&amp;"_"&amp;C907</f>
        <v>HS644_-</v>
      </c>
      <c r="AT907" s="12" t="s">
        <v>110</v>
      </c>
      <c r="AU907" s="12" t="s">
        <v>110</v>
      </c>
      <c r="AV907" s="12" t="s">
        <v>110</v>
      </c>
      <c r="AW907" s="54" t="s">
        <v>108</v>
      </c>
      <c r="AX907" s="50" t="s">
        <v>155</v>
      </c>
      <c r="AY907" s="50" t="s">
        <v>110</v>
      </c>
      <c r="AZ907" s="54" t="s">
        <v>108</v>
      </c>
      <c r="BA907" s="12" t="s">
        <v>108</v>
      </c>
      <c r="BB907" s="12" t="s">
        <v>108</v>
      </c>
      <c r="BC907" s="12" t="str">
        <f>F907</f>
        <v>M3A</v>
      </c>
      <c r="BD907" s="54" t="s">
        <v>108</v>
      </c>
      <c r="BE907" s="12" t="str">
        <f>G907</f>
        <v>-</v>
      </c>
      <c r="BF907" s="12" t="str">
        <f>I907</f>
        <v>-</v>
      </c>
      <c r="BG907" s="112" t="str">
        <f>F907&amp;"_"&amp;A907</f>
        <v>M3A_HS644</v>
      </c>
      <c r="BH907" s="54" t="s">
        <v>108</v>
      </c>
      <c r="BI907" s="12" t="s">
        <v>108</v>
      </c>
      <c r="BJ907" s="54" t="s">
        <v>108</v>
      </c>
      <c r="BK907" s="12" t="s">
        <v>108</v>
      </c>
      <c r="BL907" s="12" t="s">
        <v>108</v>
      </c>
      <c r="BM907" s="12" t="s">
        <v>108</v>
      </c>
      <c r="BN907" s="54" t="s">
        <v>108</v>
      </c>
      <c r="BO907" s="12" t="s">
        <v>108</v>
      </c>
      <c r="BP907" s="54" t="s">
        <v>108</v>
      </c>
      <c r="BQ907" s="12" t="s">
        <v>108</v>
      </c>
      <c r="BR907" s="12" t="s">
        <v>108</v>
      </c>
      <c r="BS907" s="12" t="s">
        <v>108</v>
      </c>
      <c r="BT907" s="54" t="s">
        <v>108</v>
      </c>
      <c r="BU907" s="12" t="s">
        <v>108</v>
      </c>
      <c r="BV907" s="54" t="s">
        <v>108</v>
      </c>
      <c r="BW907" s="12" t="s">
        <v>108</v>
      </c>
      <c r="BX907" s="12" t="s">
        <v>108</v>
      </c>
      <c r="BY907" s="12" t="s">
        <v>108</v>
      </c>
      <c r="BZ907" s="54" t="s">
        <v>108</v>
      </c>
      <c r="CA907" s="12" t="s">
        <v>108</v>
      </c>
      <c r="CB907" s="54" t="s">
        <v>108</v>
      </c>
      <c r="CC907" s="12" t="s">
        <v>108</v>
      </c>
      <c r="CD907" s="12" t="s">
        <v>108</v>
      </c>
      <c r="CE907" s="12" t="s">
        <v>108</v>
      </c>
      <c r="CF907" s="54" t="s">
        <v>108</v>
      </c>
      <c r="CG907" s="54" t="s">
        <v>108</v>
      </c>
      <c r="CH907" s="54" t="s">
        <v>108</v>
      </c>
      <c r="CI907" s="54" t="s">
        <v>108</v>
      </c>
      <c r="CJ907" s="54" t="s">
        <v>108</v>
      </c>
      <c r="CK907" s="54" t="s">
        <v>108</v>
      </c>
      <c r="CL907" s="54" t="s">
        <v>108</v>
      </c>
      <c r="CM907" s="54" t="s">
        <v>108</v>
      </c>
      <c r="CN907" s="64" t="s">
        <v>120</v>
      </c>
      <c r="CO907" s="121" t="s">
        <v>2770</v>
      </c>
      <c r="CP907" s="64" t="str">
        <f>TabelladatiSinottico[[#This Row],[Serial_Number]]</f>
        <v>HS644.75</v>
      </c>
      <c r="CQ907" s="50" t="str">
        <f>TabelladatiSinottico[[#This Row],[Customer]]</f>
        <v>Customer!</v>
      </c>
      <c r="CR907" s="54">
        <f t="shared" si="404"/>
        <v>906</v>
      </c>
      <c r="CS907" s="64" t="s">
        <v>108</v>
      </c>
    </row>
    <row r="908" spans="1:97" ht="14.25" customHeight="1" x14ac:dyDescent="0.25">
      <c r="A908" s="124" t="s">
        <v>2768</v>
      </c>
      <c r="B908" s="137">
        <v>76</v>
      </c>
      <c r="C908" s="137" t="s">
        <v>108</v>
      </c>
      <c r="D908" s="136" t="s">
        <v>2771</v>
      </c>
      <c r="E908" s="112" t="s">
        <v>108</v>
      </c>
      <c r="F908" s="112" t="s">
        <v>653</v>
      </c>
      <c r="G908" s="112" t="s">
        <v>108</v>
      </c>
      <c r="H908" s="112" t="s">
        <v>108</v>
      </c>
      <c r="I908" s="112" t="s">
        <v>108</v>
      </c>
      <c r="J908" s="112" t="s">
        <v>108</v>
      </c>
      <c r="K908" s="134" t="s">
        <v>2424</v>
      </c>
      <c r="L908" s="112" t="s">
        <v>108</v>
      </c>
      <c r="M908" s="134" t="s">
        <v>2424</v>
      </c>
      <c r="N908" s="12" t="s">
        <v>107</v>
      </c>
      <c r="O908" s="12" t="s">
        <v>108</v>
      </c>
      <c r="P908" s="128" t="s">
        <v>2425</v>
      </c>
      <c r="Q908" s="135">
        <v>600</v>
      </c>
      <c r="R908" s="135">
        <v>400</v>
      </c>
      <c r="S908" s="135">
        <v>400</v>
      </c>
      <c r="T908" s="119" t="s">
        <v>108</v>
      </c>
      <c r="U908" s="112" t="s">
        <v>108</v>
      </c>
      <c r="V908" s="118" t="s">
        <v>108</v>
      </c>
      <c r="W908" s="112" t="s">
        <v>108</v>
      </c>
      <c r="X908" s="112" t="s">
        <v>110</v>
      </c>
      <c r="Y908" s="112" t="s">
        <v>110</v>
      </c>
      <c r="Z908" s="112" t="s">
        <v>110</v>
      </c>
      <c r="AA908" s="112" t="s">
        <v>110</v>
      </c>
      <c r="AB908" s="114" t="s">
        <v>110</v>
      </c>
      <c r="AC908" s="113" t="s">
        <v>108</v>
      </c>
      <c r="AD908" s="47" t="s">
        <v>108</v>
      </c>
      <c r="AE908" s="12" t="s">
        <v>108</v>
      </c>
      <c r="AF908" s="102" t="s">
        <v>108</v>
      </c>
      <c r="AG908" s="102" t="s">
        <v>108</v>
      </c>
      <c r="AH908" s="102" t="s">
        <v>108</v>
      </c>
      <c r="AI908" s="102" t="s">
        <v>108</v>
      </c>
      <c r="AJ908" s="102" t="s">
        <v>108</v>
      </c>
      <c r="AK908" s="93" t="s">
        <v>108</v>
      </c>
      <c r="AL908" s="12" t="s">
        <v>108</v>
      </c>
      <c r="AM908" s="12" t="s">
        <v>175</v>
      </c>
      <c r="AN908" s="91" t="s">
        <v>2425</v>
      </c>
      <c r="AO908" s="15" t="s">
        <v>175</v>
      </c>
      <c r="AQ908" s="54" t="s">
        <v>108</v>
      </c>
      <c r="AR908" s="50" t="str">
        <f t="shared" si="398"/>
        <v>HS644.76</v>
      </c>
      <c r="AS908" s="50" t="str">
        <f t="shared" si="399"/>
        <v>HS644_-</v>
      </c>
      <c r="AT908" s="12" t="s">
        <v>110</v>
      </c>
      <c r="AU908" s="12" t="s">
        <v>110</v>
      </c>
      <c r="AV908" s="12" t="s">
        <v>110</v>
      </c>
      <c r="AW908" s="54" t="s">
        <v>108</v>
      </c>
      <c r="AX908" s="50" t="s">
        <v>155</v>
      </c>
      <c r="AY908" s="50" t="s">
        <v>110</v>
      </c>
      <c r="AZ908" s="54" t="s">
        <v>108</v>
      </c>
      <c r="BA908" s="12" t="s">
        <v>108</v>
      </c>
      <c r="BB908" s="12" t="s">
        <v>108</v>
      </c>
      <c r="BC908" s="12" t="str">
        <f t="shared" si="400"/>
        <v>M3A</v>
      </c>
      <c r="BD908" s="54" t="s">
        <v>108</v>
      </c>
      <c r="BE908" s="12" t="str">
        <f t="shared" si="401"/>
        <v>-</v>
      </c>
      <c r="BF908" s="12" t="str">
        <f t="shared" si="402"/>
        <v>-</v>
      </c>
      <c r="BG908" s="112" t="str">
        <f t="shared" si="403"/>
        <v>M3A_HS644</v>
      </c>
      <c r="BH908" s="54" t="s">
        <v>108</v>
      </c>
      <c r="BI908" s="12" t="s">
        <v>108</v>
      </c>
      <c r="BJ908" s="54" t="s">
        <v>108</v>
      </c>
      <c r="BK908" s="12" t="s">
        <v>108</v>
      </c>
      <c r="BL908" s="12" t="s">
        <v>108</v>
      </c>
      <c r="BM908" s="12" t="s">
        <v>108</v>
      </c>
      <c r="BN908" s="54" t="s">
        <v>108</v>
      </c>
      <c r="BO908" s="12" t="s">
        <v>108</v>
      </c>
      <c r="BP908" s="54" t="s">
        <v>108</v>
      </c>
      <c r="BQ908" s="12" t="s">
        <v>108</v>
      </c>
      <c r="BR908" s="12" t="s">
        <v>108</v>
      </c>
      <c r="BS908" s="12" t="s">
        <v>108</v>
      </c>
      <c r="BT908" s="54" t="s">
        <v>108</v>
      </c>
      <c r="BU908" s="12" t="s">
        <v>108</v>
      </c>
      <c r="BV908" s="54" t="s">
        <v>108</v>
      </c>
      <c r="BW908" s="12" t="s">
        <v>108</v>
      </c>
      <c r="BX908" s="12" t="s">
        <v>108</v>
      </c>
      <c r="BY908" s="12" t="s">
        <v>108</v>
      </c>
      <c r="BZ908" s="54" t="s">
        <v>108</v>
      </c>
      <c r="CA908" s="12" t="s">
        <v>108</v>
      </c>
      <c r="CB908" s="54" t="s">
        <v>108</v>
      </c>
      <c r="CC908" s="12" t="s">
        <v>108</v>
      </c>
      <c r="CD908" s="12" t="s">
        <v>108</v>
      </c>
      <c r="CE908" s="12" t="s">
        <v>108</v>
      </c>
      <c r="CF908" s="54" t="s">
        <v>108</v>
      </c>
      <c r="CG908" s="54" t="s">
        <v>108</v>
      </c>
      <c r="CH908" s="54" t="s">
        <v>108</v>
      </c>
      <c r="CI908" s="54" t="s">
        <v>108</v>
      </c>
      <c r="CJ908" s="54" t="s">
        <v>108</v>
      </c>
      <c r="CK908" s="54" t="s">
        <v>108</v>
      </c>
      <c r="CL908" s="54" t="s">
        <v>108</v>
      </c>
      <c r="CM908" s="54" t="s">
        <v>108</v>
      </c>
      <c r="CN908" s="64" t="s">
        <v>120</v>
      </c>
      <c r="CO908" s="121" t="s">
        <v>2770</v>
      </c>
      <c r="CP908" s="64" t="str">
        <f>TabelladatiSinottico[[#This Row],[Serial_Number]]</f>
        <v>HS644.76</v>
      </c>
      <c r="CQ908" s="50" t="str">
        <f>TabelladatiSinottico[[#This Row],[Customer]]</f>
        <v>Customer!</v>
      </c>
      <c r="CR908" s="54">
        <f t="shared" si="404"/>
        <v>907</v>
      </c>
      <c r="CS908" s="64" t="s">
        <v>108</v>
      </c>
    </row>
    <row r="909" spans="1:97" ht="14.25" customHeight="1" x14ac:dyDescent="0.25">
      <c r="A909" s="124" t="s">
        <v>2768</v>
      </c>
      <c r="B909" s="137">
        <v>77</v>
      </c>
      <c r="C909" s="137" t="s">
        <v>108</v>
      </c>
      <c r="D909" s="136" t="s">
        <v>2771</v>
      </c>
      <c r="E909" s="112" t="s">
        <v>108</v>
      </c>
      <c r="F909" s="112" t="s">
        <v>653</v>
      </c>
      <c r="G909" s="112" t="s">
        <v>108</v>
      </c>
      <c r="H909" s="112" t="s">
        <v>108</v>
      </c>
      <c r="I909" s="112" t="s">
        <v>108</v>
      </c>
      <c r="J909" s="112" t="s">
        <v>108</v>
      </c>
      <c r="K909" s="134" t="s">
        <v>2424</v>
      </c>
      <c r="L909" s="112" t="s">
        <v>108</v>
      </c>
      <c r="M909" s="134" t="s">
        <v>2424</v>
      </c>
      <c r="N909" s="12" t="s">
        <v>107</v>
      </c>
      <c r="O909" s="12" t="s">
        <v>108</v>
      </c>
      <c r="P909" s="128" t="s">
        <v>2425</v>
      </c>
      <c r="Q909" s="135">
        <v>600</v>
      </c>
      <c r="R909" s="135">
        <v>400</v>
      </c>
      <c r="S909" s="135">
        <v>400</v>
      </c>
      <c r="T909" s="119" t="s">
        <v>108</v>
      </c>
      <c r="U909" s="112" t="s">
        <v>108</v>
      </c>
      <c r="V909" s="118" t="s">
        <v>108</v>
      </c>
      <c r="W909" s="112" t="s">
        <v>108</v>
      </c>
      <c r="X909" s="112" t="s">
        <v>110</v>
      </c>
      <c r="Y909" s="112" t="s">
        <v>110</v>
      </c>
      <c r="Z909" s="112" t="s">
        <v>110</v>
      </c>
      <c r="AA909" s="112" t="s">
        <v>110</v>
      </c>
      <c r="AB909" s="114" t="s">
        <v>110</v>
      </c>
      <c r="AC909" s="113" t="s">
        <v>108</v>
      </c>
      <c r="AD909" s="47" t="s">
        <v>108</v>
      </c>
      <c r="AE909" s="12" t="s">
        <v>108</v>
      </c>
      <c r="AF909" s="102" t="s">
        <v>108</v>
      </c>
      <c r="AG909" s="102" t="s">
        <v>108</v>
      </c>
      <c r="AH909" s="102" t="s">
        <v>108</v>
      </c>
      <c r="AI909" s="102" t="s">
        <v>108</v>
      </c>
      <c r="AJ909" s="102" t="s">
        <v>108</v>
      </c>
      <c r="AK909" s="93" t="s">
        <v>108</v>
      </c>
      <c r="AL909" s="12" t="s">
        <v>108</v>
      </c>
      <c r="AM909" s="12" t="s">
        <v>175</v>
      </c>
      <c r="AN909" s="91" t="s">
        <v>2425</v>
      </c>
      <c r="AO909" s="15" t="s">
        <v>175</v>
      </c>
      <c r="AQ909" s="54" t="s">
        <v>108</v>
      </c>
      <c r="AR909" s="50" t="str">
        <f t="shared" si="398"/>
        <v>HS644.77</v>
      </c>
      <c r="AS909" s="50" t="str">
        <f t="shared" si="399"/>
        <v>HS644_-</v>
      </c>
      <c r="AT909" s="12" t="s">
        <v>110</v>
      </c>
      <c r="AU909" s="12" t="s">
        <v>110</v>
      </c>
      <c r="AV909" s="12" t="s">
        <v>110</v>
      </c>
      <c r="AW909" s="54" t="s">
        <v>108</v>
      </c>
      <c r="AX909" s="50" t="s">
        <v>155</v>
      </c>
      <c r="AY909" s="50" t="s">
        <v>110</v>
      </c>
      <c r="AZ909" s="54" t="s">
        <v>108</v>
      </c>
      <c r="BA909" s="12" t="s">
        <v>108</v>
      </c>
      <c r="BB909" s="12" t="s">
        <v>108</v>
      </c>
      <c r="BC909" s="12" t="str">
        <f t="shared" si="400"/>
        <v>M3A</v>
      </c>
      <c r="BD909" s="54" t="s">
        <v>108</v>
      </c>
      <c r="BE909" s="12" t="str">
        <f t="shared" si="401"/>
        <v>-</v>
      </c>
      <c r="BF909" s="12" t="str">
        <f t="shared" si="402"/>
        <v>-</v>
      </c>
      <c r="BG909" s="112" t="str">
        <f t="shared" si="403"/>
        <v>M3A_HS644</v>
      </c>
      <c r="BH909" s="54" t="s">
        <v>108</v>
      </c>
      <c r="BI909" s="12" t="s">
        <v>108</v>
      </c>
      <c r="BJ909" s="54" t="s">
        <v>108</v>
      </c>
      <c r="BK909" s="12" t="s">
        <v>108</v>
      </c>
      <c r="BL909" s="12" t="s">
        <v>108</v>
      </c>
      <c r="BM909" s="12" t="s">
        <v>108</v>
      </c>
      <c r="BN909" s="54" t="s">
        <v>108</v>
      </c>
      <c r="BO909" s="12" t="s">
        <v>108</v>
      </c>
      <c r="BP909" s="54" t="s">
        <v>108</v>
      </c>
      <c r="BQ909" s="12" t="s">
        <v>108</v>
      </c>
      <c r="BR909" s="12" t="s">
        <v>108</v>
      </c>
      <c r="BS909" s="12" t="s">
        <v>108</v>
      </c>
      <c r="BT909" s="54" t="s">
        <v>108</v>
      </c>
      <c r="BU909" s="12" t="s">
        <v>108</v>
      </c>
      <c r="BV909" s="54" t="s">
        <v>108</v>
      </c>
      <c r="BW909" s="12" t="s">
        <v>108</v>
      </c>
      <c r="BX909" s="12" t="s">
        <v>108</v>
      </c>
      <c r="BY909" s="12" t="s">
        <v>108</v>
      </c>
      <c r="BZ909" s="54" t="s">
        <v>108</v>
      </c>
      <c r="CA909" s="12" t="s">
        <v>108</v>
      </c>
      <c r="CB909" s="54" t="s">
        <v>108</v>
      </c>
      <c r="CC909" s="12" t="s">
        <v>108</v>
      </c>
      <c r="CD909" s="12" t="s">
        <v>108</v>
      </c>
      <c r="CE909" s="12" t="s">
        <v>108</v>
      </c>
      <c r="CF909" s="54" t="s">
        <v>108</v>
      </c>
      <c r="CG909" s="54" t="s">
        <v>108</v>
      </c>
      <c r="CH909" s="54" t="s">
        <v>108</v>
      </c>
      <c r="CI909" s="54" t="s">
        <v>108</v>
      </c>
      <c r="CJ909" s="54" t="s">
        <v>108</v>
      </c>
      <c r="CK909" s="54" t="s">
        <v>108</v>
      </c>
      <c r="CL909" s="54" t="s">
        <v>108</v>
      </c>
      <c r="CM909" s="54" t="s">
        <v>108</v>
      </c>
      <c r="CN909" s="64" t="s">
        <v>120</v>
      </c>
      <c r="CO909" s="121" t="s">
        <v>2770</v>
      </c>
      <c r="CP909" s="64" t="str">
        <f>TabelladatiSinottico[[#This Row],[Serial_Number]]</f>
        <v>HS644.77</v>
      </c>
      <c r="CQ909" s="50" t="str">
        <f>TabelladatiSinottico[[#This Row],[Customer]]</f>
        <v>Customer!</v>
      </c>
      <c r="CR909" s="54">
        <f t="shared" si="404"/>
        <v>908</v>
      </c>
      <c r="CS909" s="64" t="s">
        <v>108</v>
      </c>
    </row>
    <row r="910" spans="1:97" ht="14.25" customHeight="1" x14ac:dyDescent="0.25">
      <c r="A910" s="124" t="s">
        <v>2768</v>
      </c>
      <c r="B910" s="137">
        <v>78</v>
      </c>
      <c r="C910" s="137" t="s">
        <v>108</v>
      </c>
      <c r="D910" s="136" t="s">
        <v>2771</v>
      </c>
      <c r="E910" s="112" t="s">
        <v>108</v>
      </c>
      <c r="F910" s="112" t="s">
        <v>653</v>
      </c>
      <c r="G910" s="112" t="s">
        <v>108</v>
      </c>
      <c r="H910" s="112" t="s">
        <v>108</v>
      </c>
      <c r="I910" s="112" t="s">
        <v>108</v>
      </c>
      <c r="J910" s="112" t="s">
        <v>108</v>
      </c>
      <c r="K910" s="134" t="s">
        <v>2424</v>
      </c>
      <c r="L910" s="112" t="s">
        <v>108</v>
      </c>
      <c r="M910" s="134" t="s">
        <v>2424</v>
      </c>
      <c r="N910" s="12" t="s">
        <v>107</v>
      </c>
      <c r="O910" s="12" t="s">
        <v>108</v>
      </c>
      <c r="P910" s="128" t="s">
        <v>2425</v>
      </c>
      <c r="Q910" s="135">
        <v>600</v>
      </c>
      <c r="R910" s="135">
        <v>400</v>
      </c>
      <c r="S910" s="135">
        <v>400</v>
      </c>
      <c r="T910" s="119" t="s">
        <v>108</v>
      </c>
      <c r="U910" s="112" t="s">
        <v>108</v>
      </c>
      <c r="V910" s="118" t="s">
        <v>108</v>
      </c>
      <c r="W910" s="112" t="s">
        <v>108</v>
      </c>
      <c r="X910" s="112" t="s">
        <v>110</v>
      </c>
      <c r="Y910" s="112" t="s">
        <v>110</v>
      </c>
      <c r="Z910" s="112" t="s">
        <v>110</v>
      </c>
      <c r="AA910" s="112" t="s">
        <v>110</v>
      </c>
      <c r="AB910" s="114" t="s">
        <v>110</v>
      </c>
      <c r="AC910" s="113" t="s">
        <v>108</v>
      </c>
      <c r="AD910" s="47" t="s">
        <v>108</v>
      </c>
      <c r="AE910" s="12" t="s">
        <v>108</v>
      </c>
      <c r="AF910" s="102" t="s">
        <v>108</v>
      </c>
      <c r="AG910" s="102" t="s">
        <v>108</v>
      </c>
      <c r="AH910" s="102" t="s">
        <v>108</v>
      </c>
      <c r="AI910" s="102" t="s">
        <v>108</v>
      </c>
      <c r="AJ910" s="102" t="s">
        <v>108</v>
      </c>
      <c r="AK910" s="93" t="s">
        <v>108</v>
      </c>
      <c r="AL910" s="12" t="s">
        <v>108</v>
      </c>
      <c r="AM910" s="12" t="s">
        <v>175</v>
      </c>
      <c r="AN910" s="91" t="s">
        <v>2425</v>
      </c>
      <c r="AO910" s="15" t="s">
        <v>175</v>
      </c>
      <c r="AQ910" s="54" t="s">
        <v>108</v>
      </c>
      <c r="AR910" s="50" t="str">
        <f t="shared" si="398"/>
        <v>HS644.78</v>
      </c>
      <c r="AS910" s="50" t="str">
        <f t="shared" si="399"/>
        <v>HS644_-</v>
      </c>
      <c r="AT910" s="12" t="s">
        <v>110</v>
      </c>
      <c r="AU910" s="12" t="s">
        <v>110</v>
      </c>
      <c r="AV910" s="12" t="s">
        <v>110</v>
      </c>
      <c r="AW910" s="54" t="s">
        <v>108</v>
      </c>
      <c r="AX910" s="50" t="s">
        <v>155</v>
      </c>
      <c r="AY910" s="50" t="s">
        <v>110</v>
      </c>
      <c r="AZ910" s="54" t="s">
        <v>108</v>
      </c>
      <c r="BA910" s="12" t="s">
        <v>108</v>
      </c>
      <c r="BB910" s="12" t="s">
        <v>108</v>
      </c>
      <c r="BC910" s="12" t="str">
        <f t="shared" si="400"/>
        <v>M3A</v>
      </c>
      <c r="BD910" s="54" t="s">
        <v>108</v>
      </c>
      <c r="BE910" s="12" t="str">
        <f t="shared" si="401"/>
        <v>-</v>
      </c>
      <c r="BF910" s="12" t="str">
        <f t="shared" si="402"/>
        <v>-</v>
      </c>
      <c r="BG910" s="112" t="str">
        <f t="shared" si="403"/>
        <v>M3A_HS644</v>
      </c>
      <c r="BH910" s="54" t="s">
        <v>108</v>
      </c>
      <c r="BI910" s="12" t="s">
        <v>108</v>
      </c>
      <c r="BJ910" s="54" t="s">
        <v>108</v>
      </c>
      <c r="BK910" s="12" t="s">
        <v>108</v>
      </c>
      <c r="BL910" s="12" t="s">
        <v>108</v>
      </c>
      <c r="BM910" s="12" t="s">
        <v>108</v>
      </c>
      <c r="BN910" s="54" t="s">
        <v>108</v>
      </c>
      <c r="BO910" s="12" t="s">
        <v>108</v>
      </c>
      <c r="BP910" s="54" t="s">
        <v>108</v>
      </c>
      <c r="BQ910" s="12" t="s">
        <v>108</v>
      </c>
      <c r="BR910" s="12" t="s">
        <v>108</v>
      </c>
      <c r="BS910" s="12" t="s">
        <v>108</v>
      </c>
      <c r="BT910" s="54" t="s">
        <v>108</v>
      </c>
      <c r="BU910" s="12" t="s">
        <v>108</v>
      </c>
      <c r="BV910" s="54" t="s">
        <v>108</v>
      </c>
      <c r="BW910" s="12" t="s">
        <v>108</v>
      </c>
      <c r="BX910" s="12" t="s">
        <v>108</v>
      </c>
      <c r="BY910" s="12" t="s">
        <v>108</v>
      </c>
      <c r="BZ910" s="54" t="s">
        <v>108</v>
      </c>
      <c r="CA910" s="12" t="s">
        <v>108</v>
      </c>
      <c r="CB910" s="54" t="s">
        <v>108</v>
      </c>
      <c r="CC910" s="12" t="s">
        <v>108</v>
      </c>
      <c r="CD910" s="12" t="s">
        <v>108</v>
      </c>
      <c r="CE910" s="12" t="s">
        <v>108</v>
      </c>
      <c r="CF910" s="54" t="s">
        <v>108</v>
      </c>
      <c r="CG910" s="54" t="s">
        <v>108</v>
      </c>
      <c r="CH910" s="54" t="s">
        <v>108</v>
      </c>
      <c r="CI910" s="54" t="s">
        <v>108</v>
      </c>
      <c r="CJ910" s="54" t="s">
        <v>108</v>
      </c>
      <c r="CK910" s="54" t="s">
        <v>108</v>
      </c>
      <c r="CL910" s="54" t="s">
        <v>108</v>
      </c>
      <c r="CM910" s="54" t="s">
        <v>108</v>
      </c>
      <c r="CN910" s="64" t="s">
        <v>120</v>
      </c>
      <c r="CO910" s="121" t="s">
        <v>2770</v>
      </c>
      <c r="CP910" s="64" t="str">
        <f>TabelladatiSinottico[[#This Row],[Serial_Number]]</f>
        <v>HS644.78</v>
      </c>
      <c r="CQ910" s="50" t="str">
        <f>TabelladatiSinottico[[#This Row],[Customer]]</f>
        <v>Customer!</v>
      </c>
      <c r="CR910" s="54">
        <f t="shared" si="404"/>
        <v>909</v>
      </c>
      <c r="CS910" s="64" t="s">
        <v>108</v>
      </c>
    </row>
    <row r="911" spans="1:97" ht="14.25" customHeight="1" x14ac:dyDescent="0.25">
      <c r="A911" s="124" t="s">
        <v>2768</v>
      </c>
      <c r="B911" s="137">
        <v>79</v>
      </c>
      <c r="C911" s="137" t="s">
        <v>108</v>
      </c>
      <c r="D911" s="136" t="s">
        <v>2771</v>
      </c>
      <c r="E911" s="112" t="s">
        <v>108</v>
      </c>
      <c r="F911" s="112" t="s">
        <v>653</v>
      </c>
      <c r="G911" s="112" t="s">
        <v>108</v>
      </c>
      <c r="H911" s="112" t="s">
        <v>108</v>
      </c>
      <c r="I911" s="112" t="s">
        <v>108</v>
      </c>
      <c r="J911" s="112" t="s">
        <v>108</v>
      </c>
      <c r="K911" s="134" t="s">
        <v>2424</v>
      </c>
      <c r="L911" s="112" t="s">
        <v>108</v>
      </c>
      <c r="M911" s="134" t="s">
        <v>2424</v>
      </c>
      <c r="N911" s="12" t="s">
        <v>107</v>
      </c>
      <c r="O911" s="12" t="s">
        <v>108</v>
      </c>
      <c r="P911" s="128" t="s">
        <v>2425</v>
      </c>
      <c r="Q911" s="135">
        <v>600</v>
      </c>
      <c r="R911" s="135">
        <v>400</v>
      </c>
      <c r="S911" s="135">
        <v>400</v>
      </c>
      <c r="T911" s="119" t="s">
        <v>108</v>
      </c>
      <c r="U911" s="112" t="s">
        <v>108</v>
      </c>
      <c r="V911" s="118" t="s">
        <v>108</v>
      </c>
      <c r="W911" s="112" t="s">
        <v>108</v>
      </c>
      <c r="X911" s="112" t="s">
        <v>110</v>
      </c>
      <c r="Y911" s="112" t="s">
        <v>110</v>
      </c>
      <c r="Z911" s="112" t="s">
        <v>110</v>
      </c>
      <c r="AA911" s="112" t="s">
        <v>110</v>
      </c>
      <c r="AB911" s="114" t="s">
        <v>110</v>
      </c>
      <c r="AC911" s="113" t="s">
        <v>108</v>
      </c>
      <c r="AD911" s="47" t="s">
        <v>108</v>
      </c>
      <c r="AE911" s="12" t="s">
        <v>108</v>
      </c>
      <c r="AF911" s="102" t="s">
        <v>108</v>
      </c>
      <c r="AG911" s="102" t="s">
        <v>108</v>
      </c>
      <c r="AH911" s="102" t="s">
        <v>108</v>
      </c>
      <c r="AI911" s="102" t="s">
        <v>108</v>
      </c>
      <c r="AJ911" s="102" t="s">
        <v>108</v>
      </c>
      <c r="AK911" s="93" t="s">
        <v>108</v>
      </c>
      <c r="AL911" s="12" t="s">
        <v>108</v>
      </c>
      <c r="AM911" s="12" t="s">
        <v>175</v>
      </c>
      <c r="AN911" s="91" t="s">
        <v>2425</v>
      </c>
      <c r="AO911" s="15" t="s">
        <v>175</v>
      </c>
      <c r="AQ911" s="54" t="s">
        <v>108</v>
      </c>
      <c r="AR911" s="50" t="str">
        <f t="shared" si="398"/>
        <v>HS644.79</v>
      </c>
      <c r="AS911" s="50" t="str">
        <f t="shared" si="399"/>
        <v>HS644_-</v>
      </c>
      <c r="AT911" s="12" t="s">
        <v>110</v>
      </c>
      <c r="AU911" s="12" t="s">
        <v>110</v>
      </c>
      <c r="AV911" s="12" t="s">
        <v>110</v>
      </c>
      <c r="AW911" s="54" t="s">
        <v>108</v>
      </c>
      <c r="AX911" s="50" t="s">
        <v>155</v>
      </c>
      <c r="AY911" s="50" t="s">
        <v>110</v>
      </c>
      <c r="AZ911" s="54" t="s">
        <v>108</v>
      </c>
      <c r="BA911" s="12" t="s">
        <v>108</v>
      </c>
      <c r="BB911" s="12" t="s">
        <v>108</v>
      </c>
      <c r="BC911" s="12" t="str">
        <f t="shared" si="400"/>
        <v>M3A</v>
      </c>
      <c r="BD911" s="54" t="s">
        <v>108</v>
      </c>
      <c r="BE911" s="12" t="str">
        <f t="shared" si="401"/>
        <v>-</v>
      </c>
      <c r="BF911" s="12" t="str">
        <f t="shared" si="402"/>
        <v>-</v>
      </c>
      <c r="BG911" s="112" t="str">
        <f t="shared" si="403"/>
        <v>M3A_HS644</v>
      </c>
      <c r="BH911" s="54" t="s">
        <v>108</v>
      </c>
      <c r="BI911" s="12" t="s">
        <v>108</v>
      </c>
      <c r="BJ911" s="54" t="s">
        <v>108</v>
      </c>
      <c r="BK911" s="12" t="s">
        <v>108</v>
      </c>
      <c r="BL911" s="12" t="s">
        <v>108</v>
      </c>
      <c r="BM911" s="12" t="s">
        <v>108</v>
      </c>
      <c r="BN911" s="54" t="s">
        <v>108</v>
      </c>
      <c r="BO911" s="12" t="s">
        <v>108</v>
      </c>
      <c r="BP911" s="54" t="s">
        <v>108</v>
      </c>
      <c r="BQ911" s="12" t="s">
        <v>108</v>
      </c>
      <c r="BR911" s="12" t="s">
        <v>108</v>
      </c>
      <c r="BS911" s="12" t="s">
        <v>108</v>
      </c>
      <c r="BT911" s="54" t="s">
        <v>108</v>
      </c>
      <c r="BU911" s="12" t="s">
        <v>108</v>
      </c>
      <c r="BV911" s="54" t="s">
        <v>108</v>
      </c>
      <c r="BW911" s="12" t="s">
        <v>108</v>
      </c>
      <c r="BX911" s="12" t="s">
        <v>108</v>
      </c>
      <c r="BY911" s="12" t="s">
        <v>108</v>
      </c>
      <c r="BZ911" s="54" t="s">
        <v>108</v>
      </c>
      <c r="CA911" s="12" t="s">
        <v>108</v>
      </c>
      <c r="CB911" s="54" t="s">
        <v>108</v>
      </c>
      <c r="CC911" s="12" t="s">
        <v>108</v>
      </c>
      <c r="CD911" s="12" t="s">
        <v>108</v>
      </c>
      <c r="CE911" s="12" t="s">
        <v>108</v>
      </c>
      <c r="CF911" s="54" t="s">
        <v>108</v>
      </c>
      <c r="CG911" s="54" t="s">
        <v>108</v>
      </c>
      <c r="CH911" s="54" t="s">
        <v>108</v>
      </c>
      <c r="CI911" s="54" t="s">
        <v>108</v>
      </c>
      <c r="CJ911" s="54" t="s">
        <v>108</v>
      </c>
      <c r="CK911" s="54" t="s">
        <v>108</v>
      </c>
      <c r="CL911" s="54" t="s">
        <v>108</v>
      </c>
      <c r="CM911" s="54" t="s">
        <v>108</v>
      </c>
      <c r="CN911" s="64" t="s">
        <v>120</v>
      </c>
      <c r="CO911" s="121" t="s">
        <v>2770</v>
      </c>
      <c r="CP911" s="64" t="str">
        <f>TabelladatiSinottico[[#This Row],[Serial_Number]]</f>
        <v>HS644.79</v>
      </c>
      <c r="CQ911" s="50" t="str">
        <f>TabelladatiSinottico[[#This Row],[Customer]]</f>
        <v>Customer!</v>
      </c>
      <c r="CR911" s="54">
        <f t="shared" si="404"/>
        <v>910</v>
      </c>
      <c r="CS911" s="64" t="s">
        <v>108</v>
      </c>
    </row>
    <row r="912" spans="1:97" ht="14.25" customHeight="1" x14ac:dyDescent="0.25">
      <c r="A912" s="124" t="s">
        <v>2768</v>
      </c>
      <c r="B912" s="137">
        <v>80</v>
      </c>
      <c r="C912" s="137" t="s">
        <v>108</v>
      </c>
      <c r="D912" s="136" t="s">
        <v>2771</v>
      </c>
      <c r="E912" s="112" t="s">
        <v>108</v>
      </c>
      <c r="F912" s="112" t="s">
        <v>653</v>
      </c>
      <c r="G912" s="112" t="s">
        <v>108</v>
      </c>
      <c r="H912" s="112" t="s">
        <v>108</v>
      </c>
      <c r="I912" s="112" t="s">
        <v>108</v>
      </c>
      <c r="J912" s="112" t="s">
        <v>108</v>
      </c>
      <c r="K912" s="134" t="s">
        <v>2424</v>
      </c>
      <c r="L912" s="112" t="s">
        <v>108</v>
      </c>
      <c r="M912" s="134" t="s">
        <v>2424</v>
      </c>
      <c r="N912" s="12" t="s">
        <v>107</v>
      </c>
      <c r="O912" s="12" t="s">
        <v>108</v>
      </c>
      <c r="P912" s="128" t="s">
        <v>2425</v>
      </c>
      <c r="Q912" s="135">
        <v>600</v>
      </c>
      <c r="R912" s="135">
        <v>400</v>
      </c>
      <c r="S912" s="135">
        <v>400</v>
      </c>
      <c r="T912" s="119" t="s">
        <v>108</v>
      </c>
      <c r="U912" s="112" t="s">
        <v>108</v>
      </c>
      <c r="V912" s="118" t="s">
        <v>108</v>
      </c>
      <c r="W912" s="112" t="s">
        <v>108</v>
      </c>
      <c r="X912" s="112" t="s">
        <v>110</v>
      </c>
      <c r="Y912" s="112" t="s">
        <v>110</v>
      </c>
      <c r="Z912" s="112" t="s">
        <v>110</v>
      </c>
      <c r="AA912" s="112" t="s">
        <v>110</v>
      </c>
      <c r="AB912" s="114" t="s">
        <v>110</v>
      </c>
      <c r="AC912" s="113" t="s">
        <v>108</v>
      </c>
      <c r="AD912" s="47" t="s">
        <v>108</v>
      </c>
      <c r="AE912" s="12" t="s">
        <v>108</v>
      </c>
      <c r="AF912" s="102" t="s">
        <v>108</v>
      </c>
      <c r="AG912" s="102" t="s">
        <v>108</v>
      </c>
      <c r="AH912" s="102" t="s">
        <v>108</v>
      </c>
      <c r="AI912" s="102" t="s">
        <v>108</v>
      </c>
      <c r="AJ912" s="102" t="s">
        <v>108</v>
      </c>
      <c r="AK912" s="93" t="s">
        <v>108</v>
      </c>
      <c r="AL912" s="12" t="s">
        <v>108</v>
      </c>
      <c r="AM912" s="12" t="s">
        <v>175</v>
      </c>
      <c r="AN912" s="91" t="s">
        <v>2425</v>
      </c>
      <c r="AO912" s="15" t="s">
        <v>175</v>
      </c>
      <c r="AQ912" s="54" t="s">
        <v>108</v>
      </c>
      <c r="AR912" s="50" t="str">
        <f t="shared" si="398"/>
        <v>HS644.80</v>
      </c>
      <c r="AS912" s="50" t="str">
        <f t="shared" si="399"/>
        <v>HS644_-</v>
      </c>
      <c r="AT912" s="12" t="s">
        <v>110</v>
      </c>
      <c r="AU912" s="12" t="s">
        <v>110</v>
      </c>
      <c r="AV912" s="12" t="s">
        <v>110</v>
      </c>
      <c r="AW912" s="54" t="s">
        <v>108</v>
      </c>
      <c r="AX912" s="50" t="s">
        <v>155</v>
      </c>
      <c r="AY912" s="50" t="s">
        <v>110</v>
      </c>
      <c r="AZ912" s="54" t="s">
        <v>108</v>
      </c>
      <c r="BA912" s="12" t="s">
        <v>108</v>
      </c>
      <c r="BB912" s="12" t="s">
        <v>108</v>
      </c>
      <c r="BC912" s="12" t="str">
        <f t="shared" si="400"/>
        <v>M3A</v>
      </c>
      <c r="BD912" s="54" t="s">
        <v>108</v>
      </c>
      <c r="BE912" s="12" t="str">
        <f t="shared" si="401"/>
        <v>-</v>
      </c>
      <c r="BF912" s="12" t="str">
        <f t="shared" si="402"/>
        <v>-</v>
      </c>
      <c r="BG912" s="112" t="str">
        <f t="shared" si="403"/>
        <v>M3A_HS644</v>
      </c>
      <c r="BH912" s="54" t="s">
        <v>108</v>
      </c>
      <c r="BI912" s="12" t="s">
        <v>108</v>
      </c>
      <c r="BJ912" s="54" t="s">
        <v>108</v>
      </c>
      <c r="BK912" s="12" t="s">
        <v>108</v>
      </c>
      <c r="BL912" s="12" t="s">
        <v>108</v>
      </c>
      <c r="BM912" s="12" t="s">
        <v>108</v>
      </c>
      <c r="BN912" s="54" t="s">
        <v>108</v>
      </c>
      <c r="BO912" s="12" t="s">
        <v>108</v>
      </c>
      <c r="BP912" s="54" t="s">
        <v>108</v>
      </c>
      <c r="BQ912" s="12" t="s">
        <v>108</v>
      </c>
      <c r="BR912" s="12" t="s">
        <v>108</v>
      </c>
      <c r="BS912" s="12" t="s">
        <v>108</v>
      </c>
      <c r="BT912" s="54" t="s">
        <v>108</v>
      </c>
      <c r="BU912" s="12" t="s">
        <v>108</v>
      </c>
      <c r="BV912" s="54" t="s">
        <v>108</v>
      </c>
      <c r="BW912" s="12" t="s">
        <v>108</v>
      </c>
      <c r="BX912" s="12" t="s">
        <v>108</v>
      </c>
      <c r="BY912" s="12" t="s">
        <v>108</v>
      </c>
      <c r="BZ912" s="54" t="s">
        <v>108</v>
      </c>
      <c r="CA912" s="12" t="s">
        <v>108</v>
      </c>
      <c r="CB912" s="54" t="s">
        <v>108</v>
      </c>
      <c r="CC912" s="12" t="s">
        <v>108</v>
      </c>
      <c r="CD912" s="12" t="s">
        <v>108</v>
      </c>
      <c r="CE912" s="12" t="s">
        <v>108</v>
      </c>
      <c r="CF912" s="54" t="s">
        <v>108</v>
      </c>
      <c r="CG912" s="54" t="s">
        <v>108</v>
      </c>
      <c r="CH912" s="54" t="s">
        <v>108</v>
      </c>
      <c r="CI912" s="54" t="s">
        <v>108</v>
      </c>
      <c r="CJ912" s="54" t="s">
        <v>108</v>
      </c>
      <c r="CK912" s="54" t="s">
        <v>108</v>
      </c>
      <c r="CL912" s="54" t="s">
        <v>108</v>
      </c>
      <c r="CM912" s="54" t="s">
        <v>108</v>
      </c>
      <c r="CN912" s="64" t="s">
        <v>120</v>
      </c>
      <c r="CO912" s="121" t="s">
        <v>2770</v>
      </c>
      <c r="CP912" s="64" t="str">
        <f>TabelladatiSinottico[[#This Row],[Serial_Number]]</f>
        <v>HS644.80</v>
      </c>
      <c r="CQ912" s="50" t="str">
        <f>TabelladatiSinottico[[#This Row],[Customer]]</f>
        <v>Customer!</v>
      </c>
      <c r="CR912" s="54">
        <f t="shared" si="404"/>
        <v>911</v>
      </c>
      <c r="CS912" s="64" t="s">
        <v>108</v>
      </c>
    </row>
    <row r="913" spans="1:97" ht="14.25" customHeight="1" x14ac:dyDescent="0.25">
      <c r="A913" s="124" t="s">
        <v>2768</v>
      </c>
      <c r="B913" s="137">
        <v>81</v>
      </c>
      <c r="C913" s="137" t="s">
        <v>108</v>
      </c>
      <c r="D913" s="136" t="s">
        <v>2771</v>
      </c>
      <c r="E913" s="112" t="s">
        <v>108</v>
      </c>
      <c r="F913" s="112" t="s">
        <v>653</v>
      </c>
      <c r="G913" s="112" t="s">
        <v>108</v>
      </c>
      <c r="H913" s="112" t="s">
        <v>108</v>
      </c>
      <c r="I913" s="112" t="s">
        <v>108</v>
      </c>
      <c r="J913" s="112" t="s">
        <v>108</v>
      </c>
      <c r="K913" s="134" t="s">
        <v>2424</v>
      </c>
      <c r="L913" s="112" t="s">
        <v>108</v>
      </c>
      <c r="M913" s="134" t="s">
        <v>2424</v>
      </c>
      <c r="N913" s="12" t="s">
        <v>107</v>
      </c>
      <c r="O913" s="12" t="s">
        <v>108</v>
      </c>
      <c r="P913" s="128" t="s">
        <v>2425</v>
      </c>
      <c r="Q913" s="135">
        <v>600</v>
      </c>
      <c r="R913" s="135">
        <v>400</v>
      </c>
      <c r="S913" s="135">
        <v>400</v>
      </c>
      <c r="T913" s="119" t="s">
        <v>108</v>
      </c>
      <c r="U913" s="112" t="s">
        <v>108</v>
      </c>
      <c r="V913" s="118" t="s">
        <v>108</v>
      </c>
      <c r="W913" s="112" t="s">
        <v>108</v>
      </c>
      <c r="X913" s="112" t="s">
        <v>110</v>
      </c>
      <c r="Y913" s="112" t="s">
        <v>110</v>
      </c>
      <c r="Z913" s="112" t="s">
        <v>110</v>
      </c>
      <c r="AA913" s="112" t="s">
        <v>110</v>
      </c>
      <c r="AB913" s="114" t="s">
        <v>110</v>
      </c>
      <c r="AC913" s="113" t="s">
        <v>108</v>
      </c>
      <c r="AD913" s="47" t="s">
        <v>108</v>
      </c>
      <c r="AE913" s="12" t="s">
        <v>108</v>
      </c>
      <c r="AF913" s="102" t="s">
        <v>108</v>
      </c>
      <c r="AG913" s="102" t="s">
        <v>108</v>
      </c>
      <c r="AH913" s="102" t="s">
        <v>108</v>
      </c>
      <c r="AI913" s="102" t="s">
        <v>108</v>
      </c>
      <c r="AJ913" s="102" t="s">
        <v>108</v>
      </c>
      <c r="AK913" s="93" t="s">
        <v>108</v>
      </c>
      <c r="AL913" s="12" t="s">
        <v>108</v>
      </c>
      <c r="AM913" s="12" t="s">
        <v>175</v>
      </c>
      <c r="AN913" s="91" t="s">
        <v>2425</v>
      </c>
      <c r="AO913" s="15" t="s">
        <v>175</v>
      </c>
      <c r="AQ913" s="54" t="s">
        <v>108</v>
      </c>
      <c r="AR913" s="50" t="str">
        <f t="shared" si="398"/>
        <v>HS644.81</v>
      </c>
      <c r="AS913" s="50" t="str">
        <f t="shared" si="399"/>
        <v>HS644_-</v>
      </c>
      <c r="AT913" s="12" t="s">
        <v>110</v>
      </c>
      <c r="AU913" s="12" t="s">
        <v>110</v>
      </c>
      <c r="AV913" s="12" t="s">
        <v>110</v>
      </c>
      <c r="AW913" s="54" t="s">
        <v>108</v>
      </c>
      <c r="AX913" s="50" t="s">
        <v>155</v>
      </c>
      <c r="AY913" s="50" t="s">
        <v>110</v>
      </c>
      <c r="AZ913" s="54" t="s">
        <v>108</v>
      </c>
      <c r="BA913" s="12" t="s">
        <v>108</v>
      </c>
      <c r="BB913" s="12" t="s">
        <v>108</v>
      </c>
      <c r="BC913" s="12" t="str">
        <f t="shared" si="400"/>
        <v>M3A</v>
      </c>
      <c r="BD913" s="54" t="s">
        <v>108</v>
      </c>
      <c r="BE913" s="12" t="str">
        <f t="shared" si="401"/>
        <v>-</v>
      </c>
      <c r="BF913" s="12" t="str">
        <f t="shared" si="402"/>
        <v>-</v>
      </c>
      <c r="BG913" s="112" t="str">
        <f t="shared" si="403"/>
        <v>M3A_HS644</v>
      </c>
      <c r="BH913" s="54" t="s">
        <v>108</v>
      </c>
      <c r="BI913" s="12" t="s">
        <v>108</v>
      </c>
      <c r="BJ913" s="54" t="s">
        <v>108</v>
      </c>
      <c r="BK913" s="12" t="s">
        <v>108</v>
      </c>
      <c r="BL913" s="12" t="s">
        <v>108</v>
      </c>
      <c r="BM913" s="12" t="s">
        <v>108</v>
      </c>
      <c r="BN913" s="54" t="s">
        <v>108</v>
      </c>
      <c r="BO913" s="12" t="s">
        <v>108</v>
      </c>
      <c r="BP913" s="54" t="s">
        <v>108</v>
      </c>
      <c r="BQ913" s="12" t="s">
        <v>108</v>
      </c>
      <c r="BR913" s="12" t="s">
        <v>108</v>
      </c>
      <c r="BS913" s="12" t="s">
        <v>108</v>
      </c>
      <c r="BT913" s="54" t="s">
        <v>108</v>
      </c>
      <c r="BU913" s="12" t="s">
        <v>108</v>
      </c>
      <c r="BV913" s="54" t="s">
        <v>108</v>
      </c>
      <c r="BW913" s="12" t="s">
        <v>108</v>
      </c>
      <c r="BX913" s="12" t="s">
        <v>108</v>
      </c>
      <c r="BY913" s="12" t="s">
        <v>108</v>
      </c>
      <c r="BZ913" s="54" t="s">
        <v>108</v>
      </c>
      <c r="CA913" s="12" t="s">
        <v>108</v>
      </c>
      <c r="CB913" s="54" t="s">
        <v>108</v>
      </c>
      <c r="CC913" s="12" t="s">
        <v>108</v>
      </c>
      <c r="CD913" s="12" t="s">
        <v>108</v>
      </c>
      <c r="CE913" s="12" t="s">
        <v>108</v>
      </c>
      <c r="CF913" s="54" t="s">
        <v>108</v>
      </c>
      <c r="CG913" s="54" t="s">
        <v>108</v>
      </c>
      <c r="CH913" s="54" t="s">
        <v>108</v>
      </c>
      <c r="CI913" s="54" t="s">
        <v>108</v>
      </c>
      <c r="CJ913" s="54" t="s">
        <v>108</v>
      </c>
      <c r="CK913" s="54" t="s">
        <v>108</v>
      </c>
      <c r="CL913" s="54" t="s">
        <v>108</v>
      </c>
      <c r="CM913" s="54" t="s">
        <v>108</v>
      </c>
      <c r="CN913" s="64" t="s">
        <v>120</v>
      </c>
      <c r="CO913" s="121" t="s">
        <v>2770</v>
      </c>
      <c r="CP913" s="64" t="str">
        <f>TabelladatiSinottico[[#This Row],[Serial_Number]]</f>
        <v>HS644.81</v>
      </c>
      <c r="CQ913" s="50" t="str">
        <f>TabelladatiSinottico[[#This Row],[Customer]]</f>
        <v>Customer!</v>
      </c>
      <c r="CR913" s="54">
        <f t="shared" si="404"/>
        <v>912</v>
      </c>
      <c r="CS913" s="64" t="s">
        <v>108</v>
      </c>
    </row>
    <row r="914" spans="1:97" ht="14.25" customHeight="1" x14ac:dyDescent="0.25">
      <c r="A914" s="124" t="s">
        <v>2768</v>
      </c>
      <c r="B914" s="137">
        <v>82</v>
      </c>
      <c r="C914" s="137" t="s">
        <v>108</v>
      </c>
      <c r="D914" s="136" t="s">
        <v>2771</v>
      </c>
      <c r="E914" s="112" t="s">
        <v>108</v>
      </c>
      <c r="F914" s="112" t="s">
        <v>653</v>
      </c>
      <c r="G914" s="112" t="s">
        <v>108</v>
      </c>
      <c r="H914" s="112" t="s">
        <v>108</v>
      </c>
      <c r="I914" s="112" t="s">
        <v>108</v>
      </c>
      <c r="J914" s="112" t="s">
        <v>108</v>
      </c>
      <c r="K914" s="134" t="s">
        <v>2424</v>
      </c>
      <c r="L914" s="112" t="s">
        <v>108</v>
      </c>
      <c r="M914" s="134" t="s">
        <v>2424</v>
      </c>
      <c r="N914" s="12" t="s">
        <v>107</v>
      </c>
      <c r="O914" s="12" t="s">
        <v>108</v>
      </c>
      <c r="P914" s="128" t="s">
        <v>2425</v>
      </c>
      <c r="Q914" s="135">
        <v>600</v>
      </c>
      <c r="R914" s="135">
        <v>400</v>
      </c>
      <c r="S914" s="135">
        <v>400</v>
      </c>
      <c r="T914" s="119" t="s">
        <v>108</v>
      </c>
      <c r="U914" s="112" t="s">
        <v>108</v>
      </c>
      <c r="V914" s="118" t="s">
        <v>108</v>
      </c>
      <c r="W914" s="112" t="s">
        <v>108</v>
      </c>
      <c r="X914" s="112" t="s">
        <v>110</v>
      </c>
      <c r="Y914" s="112" t="s">
        <v>110</v>
      </c>
      <c r="Z914" s="112" t="s">
        <v>110</v>
      </c>
      <c r="AA914" s="112" t="s">
        <v>110</v>
      </c>
      <c r="AB914" s="114" t="s">
        <v>110</v>
      </c>
      <c r="AC914" s="113" t="s">
        <v>108</v>
      </c>
      <c r="AD914" s="47" t="s">
        <v>108</v>
      </c>
      <c r="AE914" s="12" t="s">
        <v>108</v>
      </c>
      <c r="AF914" s="102" t="s">
        <v>108</v>
      </c>
      <c r="AG914" s="102" t="s">
        <v>108</v>
      </c>
      <c r="AH914" s="102" t="s">
        <v>108</v>
      </c>
      <c r="AI914" s="102" t="s">
        <v>108</v>
      </c>
      <c r="AJ914" s="102" t="s">
        <v>108</v>
      </c>
      <c r="AK914" s="93" t="s">
        <v>108</v>
      </c>
      <c r="AL914" s="12" t="s">
        <v>108</v>
      </c>
      <c r="AM914" s="12" t="s">
        <v>175</v>
      </c>
      <c r="AN914" s="91" t="s">
        <v>2425</v>
      </c>
      <c r="AO914" s="15" t="s">
        <v>175</v>
      </c>
      <c r="AQ914" s="54" t="s">
        <v>108</v>
      </c>
      <c r="AR914" s="50" t="str">
        <f t="shared" si="398"/>
        <v>HS644.82</v>
      </c>
      <c r="AS914" s="50" t="str">
        <f t="shared" si="399"/>
        <v>HS644_-</v>
      </c>
      <c r="AT914" s="12" t="s">
        <v>110</v>
      </c>
      <c r="AU914" s="12" t="s">
        <v>110</v>
      </c>
      <c r="AV914" s="12" t="s">
        <v>110</v>
      </c>
      <c r="AW914" s="54" t="s">
        <v>108</v>
      </c>
      <c r="AX914" s="50" t="s">
        <v>155</v>
      </c>
      <c r="AY914" s="50" t="s">
        <v>110</v>
      </c>
      <c r="AZ914" s="54" t="s">
        <v>108</v>
      </c>
      <c r="BA914" s="12" t="s">
        <v>108</v>
      </c>
      <c r="BB914" s="12" t="s">
        <v>108</v>
      </c>
      <c r="BC914" s="12" t="str">
        <f t="shared" si="400"/>
        <v>M3A</v>
      </c>
      <c r="BD914" s="54" t="s">
        <v>108</v>
      </c>
      <c r="BE914" s="12" t="str">
        <f t="shared" si="401"/>
        <v>-</v>
      </c>
      <c r="BF914" s="12" t="str">
        <f t="shared" si="402"/>
        <v>-</v>
      </c>
      <c r="BG914" s="112" t="str">
        <f t="shared" si="403"/>
        <v>M3A_HS644</v>
      </c>
      <c r="BH914" s="54" t="s">
        <v>108</v>
      </c>
      <c r="BI914" s="12" t="s">
        <v>108</v>
      </c>
      <c r="BJ914" s="54" t="s">
        <v>108</v>
      </c>
      <c r="BK914" s="12" t="s">
        <v>108</v>
      </c>
      <c r="BL914" s="12" t="s">
        <v>108</v>
      </c>
      <c r="BM914" s="12" t="s">
        <v>108</v>
      </c>
      <c r="BN914" s="54" t="s">
        <v>108</v>
      </c>
      <c r="BO914" s="12" t="s">
        <v>108</v>
      </c>
      <c r="BP914" s="54" t="s">
        <v>108</v>
      </c>
      <c r="BQ914" s="12" t="s">
        <v>108</v>
      </c>
      <c r="BR914" s="12" t="s">
        <v>108</v>
      </c>
      <c r="BS914" s="12" t="s">
        <v>108</v>
      </c>
      <c r="BT914" s="54" t="s">
        <v>108</v>
      </c>
      <c r="BU914" s="12" t="s">
        <v>108</v>
      </c>
      <c r="BV914" s="54" t="s">
        <v>108</v>
      </c>
      <c r="BW914" s="12" t="s">
        <v>108</v>
      </c>
      <c r="BX914" s="12" t="s">
        <v>108</v>
      </c>
      <c r="BY914" s="12" t="s">
        <v>108</v>
      </c>
      <c r="BZ914" s="54" t="s">
        <v>108</v>
      </c>
      <c r="CA914" s="12" t="s">
        <v>108</v>
      </c>
      <c r="CB914" s="54" t="s">
        <v>108</v>
      </c>
      <c r="CC914" s="12" t="s">
        <v>108</v>
      </c>
      <c r="CD914" s="12" t="s">
        <v>108</v>
      </c>
      <c r="CE914" s="12" t="s">
        <v>108</v>
      </c>
      <c r="CF914" s="54" t="s">
        <v>108</v>
      </c>
      <c r="CG914" s="54" t="s">
        <v>108</v>
      </c>
      <c r="CH914" s="54" t="s">
        <v>108</v>
      </c>
      <c r="CI914" s="54" t="s">
        <v>108</v>
      </c>
      <c r="CJ914" s="54" t="s">
        <v>108</v>
      </c>
      <c r="CK914" s="54" t="s">
        <v>108</v>
      </c>
      <c r="CL914" s="54" t="s">
        <v>108</v>
      </c>
      <c r="CM914" s="54" t="s">
        <v>108</v>
      </c>
      <c r="CN914" s="64" t="s">
        <v>120</v>
      </c>
      <c r="CO914" s="121" t="s">
        <v>2770</v>
      </c>
      <c r="CP914" s="64" t="str">
        <f>TabelladatiSinottico[[#This Row],[Serial_Number]]</f>
        <v>HS644.82</v>
      </c>
      <c r="CQ914" s="50" t="str">
        <f>TabelladatiSinottico[[#This Row],[Customer]]</f>
        <v>Customer!</v>
      </c>
      <c r="CR914" s="54">
        <f t="shared" si="404"/>
        <v>913</v>
      </c>
      <c r="CS914" s="64" t="s">
        <v>108</v>
      </c>
    </row>
    <row r="915" spans="1:97" ht="14.25" customHeight="1" x14ac:dyDescent="0.25">
      <c r="A915" s="124" t="s">
        <v>2768</v>
      </c>
      <c r="B915" s="137">
        <v>83</v>
      </c>
      <c r="C915" s="137" t="s">
        <v>108</v>
      </c>
      <c r="D915" s="136" t="s">
        <v>2771</v>
      </c>
      <c r="E915" s="112" t="s">
        <v>108</v>
      </c>
      <c r="F915" s="112" t="s">
        <v>653</v>
      </c>
      <c r="G915" s="112" t="s">
        <v>108</v>
      </c>
      <c r="H915" s="112" t="s">
        <v>108</v>
      </c>
      <c r="I915" s="112" t="s">
        <v>108</v>
      </c>
      <c r="J915" s="112" t="s">
        <v>108</v>
      </c>
      <c r="K915" s="134" t="s">
        <v>2424</v>
      </c>
      <c r="L915" s="112" t="s">
        <v>108</v>
      </c>
      <c r="M915" s="134" t="s">
        <v>2424</v>
      </c>
      <c r="N915" s="12" t="s">
        <v>107</v>
      </c>
      <c r="O915" s="12" t="s">
        <v>108</v>
      </c>
      <c r="P915" s="128" t="s">
        <v>2425</v>
      </c>
      <c r="Q915" s="135">
        <v>600</v>
      </c>
      <c r="R915" s="135">
        <v>400</v>
      </c>
      <c r="S915" s="135">
        <v>400</v>
      </c>
      <c r="T915" s="119" t="s">
        <v>108</v>
      </c>
      <c r="U915" s="112" t="s">
        <v>108</v>
      </c>
      <c r="V915" s="118" t="s">
        <v>108</v>
      </c>
      <c r="W915" s="112" t="s">
        <v>108</v>
      </c>
      <c r="X915" s="112" t="s">
        <v>110</v>
      </c>
      <c r="Y915" s="112" t="s">
        <v>110</v>
      </c>
      <c r="Z915" s="112" t="s">
        <v>110</v>
      </c>
      <c r="AA915" s="112" t="s">
        <v>110</v>
      </c>
      <c r="AB915" s="114" t="s">
        <v>110</v>
      </c>
      <c r="AC915" s="113" t="s">
        <v>108</v>
      </c>
      <c r="AD915" s="47" t="s">
        <v>108</v>
      </c>
      <c r="AE915" s="12" t="s">
        <v>108</v>
      </c>
      <c r="AF915" s="102" t="s">
        <v>108</v>
      </c>
      <c r="AG915" s="102" t="s">
        <v>108</v>
      </c>
      <c r="AH915" s="102" t="s">
        <v>108</v>
      </c>
      <c r="AI915" s="102" t="s">
        <v>108</v>
      </c>
      <c r="AJ915" s="102" t="s">
        <v>108</v>
      </c>
      <c r="AK915" s="93" t="s">
        <v>108</v>
      </c>
      <c r="AL915" s="12" t="s">
        <v>108</v>
      </c>
      <c r="AM915" s="12" t="s">
        <v>175</v>
      </c>
      <c r="AN915" s="91" t="s">
        <v>2425</v>
      </c>
      <c r="AO915" s="15" t="s">
        <v>175</v>
      </c>
      <c r="AQ915" s="54" t="s">
        <v>108</v>
      </c>
      <c r="AR915" s="50" t="str">
        <f t="shared" si="398"/>
        <v>HS644.83</v>
      </c>
      <c r="AS915" s="50" t="str">
        <f t="shared" si="399"/>
        <v>HS644_-</v>
      </c>
      <c r="AT915" s="12" t="s">
        <v>110</v>
      </c>
      <c r="AU915" s="12" t="s">
        <v>110</v>
      </c>
      <c r="AV915" s="12" t="s">
        <v>110</v>
      </c>
      <c r="AW915" s="54" t="s">
        <v>108</v>
      </c>
      <c r="AX915" s="50" t="s">
        <v>155</v>
      </c>
      <c r="AY915" s="50" t="s">
        <v>110</v>
      </c>
      <c r="AZ915" s="54" t="s">
        <v>108</v>
      </c>
      <c r="BA915" s="12" t="s">
        <v>108</v>
      </c>
      <c r="BB915" s="12" t="s">
        <v>108</v>
      </c>
      <c r="BC915" s="12" t="str">
        <f t="shared" si="400"/>
        <v>M3A</v>
      </c>
      <c r="BD915" s="54" t="s">
        <v>108</v>
      </c>
      <c r="BE915" s="12" t="str">
        <f t="shared" si="401"/>
        <v>-</v>
      </c>
      <c r="BF915" s="12" t="str">
        <f t="shared" si="402"/>
        <v>-</v>
      </c>
      <c r="BG915" s="112" t="str">
        <f t="shared" si="403"/>
        <v>M3A_HS644</v>
      </c>
      <c r="BH915" s="54" t="s">
        <v>108</v>
      </c>
      <c r="BI915" s="12" t="s">
        <v>108</v>
      </c>
      <c r="BJ915" s="54" t="s">
        <v>108</v>
      </c>
      <c r="BK915" s="12" t="s">
        <v>108</v>
      </c>
      <c r="BL915" s="12" t="s">
        <v>108</v>
      </c>
      <c r="BM915" s="12" t="s">
        <v>108</v>
      </c>
      <c r="BN915" s="54" t="s">
        <v>108</v>
      </c>
      <c r="BO915" s="12" t="s">
        <v>108</v>
      </c>
      <c r="BP915" s="54" t="s">
        <v>108</v>
      </c>
      <c r="BQ915" s="12" t="s">
        <v>108</v>
      </c>
      <c r="BR915" s="12" t="s">
        <v>108</v>
      </c>
      <c r="BS915" s="12" t="s">
        <v>108</v>
      </c>
      <c r="BT915" s="54" t="s">
        <v>108</v>
      </c>
      <c r="BU915" s="12" t="s">
        <v>108</v>
      </c>
      <c r="BV915" s="54" t="s">
        <v>108</v>
      </c>
      <c r="BW915" s="12" t="s">
        <v>108</v>
      </c>
      <c r="BX915" s="12" t="s">
        <v>108</v>
      </c>
      <c r="BY915" s="12" t="s">
        <v>108</v>
      </c>
      <c r="BZ915" s="54" t="s">
        <v>108</v>
      </c>
      <c r="CA915" s="12" t="s">
        <v>108</v>
      </c>
      <c r="CB915" s="54" t="s">
        <v>108</v>
      </c>
      <c r="CC915" s="12" t="s">
        <v>108</v>
      </c>
      <c r="CD915" s="12" t="s">
        <v>108</v>
      </c>
      <c r="CE915" s="12" t="s">
        <v>108</v>
      </c>
      <c r="CF915" s="54" t="s">
        <v>108</v>
      </c>
      <c r="CG915" s="54" t="s">
        <v>108</v>
      </c>
      <c r="CH915" s="54" t="s">
        <v>108</v>
      </c>
      <c r="CI915" s="54" t="s">
        <v>108</v>
      </c>
      <c r="CJ915" s="54" t="s">
        <v>108</v>
      </c>
      <c r="CK915" s="54" t="s">
        <v>108</v>
      </c>
      <c r="CL915" s="54" t="s">
        <v>108</v>
      </c>
      <c r="CM915" s="54" t="s">
        <v>108</v>
      </c>
      <c r="CN915" s="64" t="s">
        <v>120</v>
      </c>
      <c r="CO915" s="121" t="s">
        <v>2770</v>
      </c>
      <c r="CP915" s="64" t="str">
        <f>TabelladatiSinottico[[#This Row],[Serial_Number]]</f>
        <v>HS644.83</v>
      </c>
      <c r="CQ915" s="50" t="str">
        <f>TabelladatiSinottico[[#This Row],[Customer]]</f>
        <v>Customer!</v>
      </c>
      <c r="CR915" s="54">
        <f t="shared" si="404"/>
        <v>914</v>
      </c>
      <c r="CS915" s="64" t="s">
        <v>108</v>
      </c>
    </row>
    <row r="916" spans="1:97" ht="14.25" customHeight="1" x14ac:dyDescent="0.25">
      <c r="A916" s="124" t="s">
        <v>2768</v>
      </c>
      <c r="B916" s="137">
        <v>84</v>
      </c>
      <c r="C916" s="137" t="s">
        <v>108</v>
      </c>
      <c r="D916" s="136" t="s">
        <v>2771</v>
      </c>
      <c r="E916" s="112" t="s">
        <v>108</v>
      </c>
      <c r="F916" s="112" t="s">
        <v>653</v>
      </c>
      <c r="G916" s="112" t="s">
        <v>108</v>
      </c>
      <c r="H916" s="112" t="s">
        <v>108</v>
      </c>
      <c r="I916" s="112" t="s">
        <v>108</v>
      </c>
      <c r="J916" s="112" t="s">
        <v>108</v>
      </c>
      <c r="K916" s="134" t="s">
        <v>2424</v>
      </c>
      <c r="L916" s="112" t="s">
        <v>108</v>
      </c>
      <c r="M916" s="134" t="s">
        <v>2424</v>
      </c>
      <c r="N916" s="12" t="s">
        <v>107</v>
      </c>
      <c r="O916" s="12" t="s">
        <v>108</v>
      </c>
      <c r="P916" s="128" t="s">
        <v>2425</v>
      </c>
      <c r="Q916" s="135">
        <v>600</v>
      </c>
      <c r="R916" s="135">
        <v>400</v>
      </c>
      <c r="S916" s="135">
        <v>400</v>
      </c>
      <c r="T916" s="119" t="s">
        <v>108</v>
      </c>
      <c r="U916" s="112" t="s">
        <v>108</v>
      </c>
      <c r="V916" s="118" t="s">
        <v>108</v>
      </c>
      <c r="W916" s="112" t="s">
        <v>108</v>
      </c>
      <c r="X916" s="112" t="s">
        <v>110</v>
      </c>
      <c r="Y916" s="112" t="s">
        <v>110</v>
      </c>
      <c r="Z916" s="112" t="s">
        <v>110</v>
      </c>
      <c r="AA916" s="112" t="s">
        <v>110</v>
      </c>
      <c r="AB916" s="114" t="s">
        <v>110</v>
      </c>
      <c r="AC916" s="113" t="s">
        <v>108</v>
      </c>
      <c r="AD916" s="47" t="s">
        <v>108</v>
      </c>
      <c r="AE916" s="12" t="s">
        <v>108</v>
      </c>
      <c r="AF916" s="102" t="s">
        <v>108</v>
      </c>
      <c r="AG916" s="102" t="s">
        <v>108</v>
      </c>
      <c r="AH916" s="102" t="s">
        <v>108</v>
      </c>
      <c r="AI916" s="102" t="s">
        <v>108</v>
      </c>
      <c r="AJ916" s="102" t="s">
        <v>108</v>
      </c>
      <c r="AK916" s="93" t="s">
        <v>108</v>
      </c>
      <c r="AL916" s="12" t="s">
        <v>108</v>
      </c>
      <c r="AM916" s="12" t="s">
        <v>175</v>
      </c>
      <c r="AN916" s="91" t="s">
        <v>2425</v>
      </c>
      <c r="AO916" s="15" t="s">
        <v>175</v>
      </c>
      <c r="AQ916" s="54" t="s">
        <v>108</v>
      </c>
      <c r="AR916" s="50" t="str">
        <f t="shared" si="398"/>
        <v>HS644.84</v>
      </c>
      <c r="AS916" s="50" t="str">
        <f t="shared" si="399"/>
        <v>HS644_-</v>
      </c>
      <c r="AT916" s="12" t="s">
        <v>110</v>
      </c>
      <c r="AU916" s="12" t="s">
        <v>110</v>
      </c>
      <c r="AV916" s="12" t="s">
        <v>110</v>
      </c>
      <c r="AW916" s="54" t="s">
        <v>108</v>
      </c>
      <c r="AX916" s="50" t="s">
        <v>155</v>
      </c>
      <c r="AY916" s="50" t="s">
        <v>110</v>
      </c>
      <c r="AZ916" s="54" t="s">
        <v>108</v>
      </c>
      <c r="BA916" s="12" t="s">
        <v>108</v>
      </c>
      <c r="BB916" s="12" t="s">
        <v>108</v>
      </c>
      <c r="BC916" s="12" t="str">
        <f t="shared" si="400"/>
        <v>M3A</v>
      </c>
      <c r="BD916" s="54" t="s">
        <v>108</v>
      </c>
      <c r="BE916" s="12" t="str">
        <f t="shared" si="401"/>
        <v>-</v>
      </c>
      <c r="BF916" s="12" t="str">
        <f t="shared" si="402"/>
        <v>-</v>
      </c>
      <c r="BG916" s="112" t="str">
        <f t="shared" si="403"/>
        <v>M3A_HS644</v>
      </c>
      <c r="BH916" s="54" t="s">
        <v>108</v>
      </c>
      <c r="BI916" s="12" t="s">
        <v>108</v>
      </c>
      <c r="BJ916" s="54" t="s">
        <v>108</v>
      </c>
      <c r="BK916" s="12" t="s">
        <v>108</v>
      </c>
      <c r="BL916" s="12" t="s">
        <v>108</v>
      </c>
      <c r="BM916" s="12" t="s">
        <v>108</v>
      </c>
      <c r="BN916" s="54" t="s">
        <v>108</v>
      </c>
      <c r="BO916" s="12" t="s">
        <v>108</v>
      </c>
      <c r="BP916" s="54" t="s">
        <v>108</v>
      </c>
      <c r="BQ916" s="12" t="s">
        <v>108</v>
      </c>
      <c r="BR916" s="12" t="s">
        <v>108</v>
      </c>
      <c r="BS916" s="12" t="s">
        <v>108</v>
      </c>
      <c r="BT916" s="54" t="s">
        <v>108</v>
      </c>
      <c r="BU916" s="12" t="s">
        <v>108</v>
      </c>
      <c r="BV916" s="54" t="s">
        <v>108</v>
      </c>
      <c r="BW916" s="12" t="s">
        <v>108</v>
      </c>
      <c r="BX916" s="12" t="s">
        <v>108</v>
      </c>
      <c r="BY916" s="12" t="s">
        <v>108</v>
      </c>
      <c r="BZ916" s="54" t="s">
        <v>108</v>
      </c>
      <c r="CA916" s="12" t="s">
        <v>108</v>
      </c>
      <c r="CB916" s="54" t="s">
        <v>108</v>
      </c>
      <c r="CC916" s="12" t="s">
        <v>108</v>
      </c>
      <c r="CD916" s="12" t="s">
        <v>108</v>
      </c>
      <c r="CE916" s="12" t="s">
        <v>108</v>
      </c>
      <c r="CF916" s="54" t="s">
        <v>108</v>
      </c>
      <c r="CG916" s="54" t="s">
        <v>108</v>
      </c>
      <c r="CH916" s="54" t="s">
        <v>108</v>
      </c>
      <c r="CI916" s="54" t="s">
        <v>108</v>
      </c>
      <c r="CJ916" s="54" t="s">
        <v>108</v>
      </c>
      <c r="CK916" s="54" t="s">
        <v>108</v>
      </c>
      <c r="CL916" s="54" t="s">
        <v>108</v>
      </c>
      <c r="CM916" s="54" t="s">
        <v>108</v>
      </c>
      <c r="CN916" s="64" t="s">
        <v>120</v>
      </c>
      <c r="CO916" s="121" t="s">
        <v>2770</v>
      </c>
      <c r="CP916" s="64" t="str">
        <f>TabelladatiSinottico[[#This Row],[Serial_Number]]</f>
        <v>HS644.84</v>
      </c>
      <c r="CQ916" s="50" t="str">
        <f>TabelladatiSinottico[[#This Row],[Customer]]</f>
        <v>Customer!</v>
      </c>
      <c r="CR916" s="54">
        <f t="shared" si="404"/>
        <v>915</v>
      </c>
      <c r="CS916" s="64" t="s">
        <v>108</v>
      </c>
    </row>
    <row r="917" spans="1:97" ht="14.25" customHeight="1" x14ac:dyDescent="0.25">
      <c r="A917" s="124" t="s">
        <v>2768</v>
      </c>
      <c r="B917" s="137">
        <v>85</v>
      </c>
      <c r="C917" s="137" t="s">
        <v>108</v>
      </c>
      <c r="D917" s="136" t="s">
        <v>2771</v>
      </c>
      <c r="E917" s="112" t="s">
        <v>108</v>
      </c>
      <c r="F917" s="112" t="s">
        <v>653</v>
      </c>
      <c r="G917" s="112" t="s">
        <v>108</v>
      </c>
      <c r="H917" s="112" t="s">
        <v>108</v>
      </c>
      <c r="I917" s="112" t="s">
        <v>108</v>
      </c>
      <c r="J917" s="112" t="s">
        <v>108</v>
      </c>
      <c r="K917" s="134" t="s">
        <v>2424</v>
      </c>
      <c r="L917" s="112" t="s">
        <v>108</v>
      </c>
      <c r="M917" s="134" t="s">
        <v>2424</v>
      </c>
      <c r="N917" s="12" t="s">
        <v>107</v>
      </c>
      <c r="O917" s="12" t="s">
        <v>108</v>
      </c>
      <c r="P917" s="128" t="s">
        <v>2425</v>
      </c>
      <c r="Q917" s="135">
        <v>600</v>
      </c>
      <c r="R917" s="135">
        <v>400</v>
      </c>
      <c r="S917" s="135">
        <v>400</v>
      </c>
      <c r="T917" s="119" t="s">
        <v>108</v>
      </c>
      <c r="U917" s="112" t="s">
        <v>108</v>
      </c>
      <c r="V917" s="118" t="s">
        <v>108</v>
      </c>
      <c r="W917" s="112" t="s">
        <v>108</v>
      </c>
      <c r="X917" s="112" t="s">
        <v>110</v>
      </c>
      <c r="Y917" s="112" t="s">
        <v>110</v>
      </c>
      <c r="Z917" s="112" t="s">
        <v>110</v>
      </c>
      <c r="AA917" s="112" t="s">
        <v>110</v>
      </c>
      <c r="AB917" s="114" t="s">
        <v>110</v>
      </c>
      <c r="AC917" s="113" t="s">
        <v>108</v>
      </c>
      <c r="AD917" s="47" t="s">
        <v>108</v>
      </c>
      <c r="AE917" s="12" t="s">
        <v>108</v>
      </c>
      <c r="AF917" s="102" t="s">
        <v>108</v>
      </c>
      <c r="AG917" s="102" t="s">
        <v>108</v>
      </c>
      <c r="AH917" s="102" t="s">
        <v>108</v>
      </c>
      <c r="AI917" s="102" t="s">
        <v>108</v>
      </c>
      <c r="AJ917" s="102" t="s">
        <v>108</v>
      </c>
      <c r="AK917" s="93" t="s">
        <v>108</v>
      </c>
      <c r="AL917" s="12" t="s">
        <v>108</v>
      </c>
      <c r="AM917" s="12" t="s">
        <v>175</v>
      </c>
      <c r="AN917" s="91" t="s">
        <v>2425</v>
      </c>
      <c r="AO917" s="15" t="s">
        <v>175</v>
      </c>
      <c r="AQ917" s="54" t="s">
        <v>108</v>
      </c>
      <c r="AR917" s="50" t="str">
        <f t="shared" si="398"/>
        <v>HS644.85</v>
      </c>
      <c r="AS917" s="50" t="str">
        <f t="shared" si="399"/>
        <v>HS644_-</v>
      </c>
      <c r="AT917" s="12" t="s">
        <v>110</v>
      </c>
      <c r="AU917" s="12" t="s">
        <v>110</v>
      </c>
      <c r="AV917" s="12" t="s">
        <v>110</v>
      </c>
      <c r="AW917" s="54" t="s">
        <v>108</v>
      </c>
      <c r="AX917" s="50" t="s">
        <v>155</v>
      </c>
      <c r="AY917" s="50" t="s">
        <v>110</v>
      </c>
      <c r="AZ917" s="54" t="s">
        <v>108</v>
      </c>
      <c r="BA917" s="12" t="s">
        <v>108</v>
      </c>
      <c r="BB917" s="12" t="s">
        <v>108</v>
      </c>
      <c r="BC917" s="12" t="str">
        <f t="shared" si="400"/>
        <v>M3A</v>
      </c>
      <c r="BD917" s="54" t="s">
        <v>108</v>
      </c>
      <c r="BE917" s="12" t="str">
        <f t="shared" si="401"/>
        <v>-</v>
      </c>
      <c r="BF917" s="12" t="str">
        <f t="shared" si="402"/>
        <v>-</v>
      </c>
      <c r="BG917" s="112" t="str">
        <f t="shared" si="403"/>
        <v>M3A_HS644</v>
      </c>
      <c r="BH917" s="54" t="s">
        <v>108</v>
      </c>
      <c r="BI917" s="12" t="s">
        <v>108</v>
      </c>
      <c r="BJ917" s="54" t="s">
        <v>108</v>
      </c>
      <c r="BK917" s="12" t="s">
        <v>108</v>
      </c>
      <c r="BL917" s="12" t="s">
        <v>108</v>
      </c>
      <c r="BM917" s="12" t="s">
        <v>108</v>
      </c>
      <c r="BN917" s="54" t="s">
        <v>108</v>
      </c>
      <c r="BO917" s="12" t="s">
        <v>108</v>
      </c>
      <c r="BP917" s="54" t="s">
        <v>108</v>
      </c>
      <c r="BQ917" s="12" t="s">
        <v>108</v>
      </c>
      <c r="BR917" s="12" t="s">
        <v>108</v>
      </c>
      <c r="BS917" s="12" t="s">
        <v>108</v>
      </c>
      <c r="BT917" s="54" t="s">
        <v>108</v>
      </c>
      <c r="BU917" s="12" t="s">
        <v>108</v>
      </c>
      <c r="BV917" s="54" t="s">
        <v>108</v>
      </c>
      <c r="BW917" s="12" t="s">
        <v>108</v>
      </c>
      <c r="BX917" s="12" t="s">
        <v>108</v>
      </c>
      <c r="BY917" s="12" t="s">
        <v>108</v>
      </c>
      <c r="BZ917" s="54" t="s">
        <v>108</v>
      </c>
      <c r="CA917" s="12" t="s">
        <v>108</v>
      </c>
      <c r="CB917" s="54" t="s">
        <v>108</v>
      </c>
      <c r="CC917" s="12" t="s">
        <v>108</v>
      </c>
      <c r="CD917" s="12" t="s">
        <v>108</v>
      </c>
      <c r="CE917" s="12" t="s">
        <v>108</v>
      </c>
      <c r="CF917" s="54" t="s">
        <v>108</v>
      </c>
      <c r="CG917" s="54" t="s">
        <v>108</v>
      </c>
      <c r="CH917" s="54" t="s">
        <v>108</v>
      </c>
      <c r="CI917" s="54" t="s">
        <v>108</v>
      </c>
      <c r="CJ917" s="54" t="s">
        <v>108</v>
      </c>
      <c r="CK917" s="54" t="s">
        <v>108</v>
      </c>
      <c r="CL917" s="54" t="s">
        <v>108</v>
      </c>
      <c r="CM917" s="54" t="s">
        <v>108</v>
      </c>
      <c r="CN917" s="64" t="s">
        <v>120</v>
      </c>
      <c r="CO917" s="121" t="s">
        <v>2770</v>
      </c>
      <c r="CP917" s="64" t="str">
        <f>TabelladatiSinottico[[#This Row],[Serial_Number]]</f>
        <v>HS644.85</v>
      </c>
      <c r="CQ917" s="50" t="str">
        <f>TabelladatiSinottico[[#This Row],[Customer]]</f>
        <v>Customer!</v>
      </c>
      <c r="CR917" s="54">
        <f t="shared" si="404"/>
        <v>916</v>
      </c>
      <c r="CS917" s="64" t="s">
        <v>108</v>
      </c>
    </row>
    <row r="918" spans="1:97" ht="14.25" customHeight="1" x14ac:dyDescent="0.25">
      <c r="A918" s="124" t="s">
        <v>2768</v>
      </c>
      <c r="B918" s="137">
        <v>86</v>
      </c>
      <c r="C918" s="137" t="s">
        <v>108</v>
      </c>
      <c r="D918" s="136" t="s">
        <v>2771</v>
      </c>
      <c r="E918" s="112" t="s">
        <v>108</v>
      </c>
      <c r="F918" s="112" t="s">
        <v>653</v>
      </c>
      <c r="G918" s="112" t="s">
        <v>108</v>
      </c>
      <c r="H918" s="112" t="s">
        <v>108</v>
      </c>
      <c r="I918" s="112" t="s">
        <v>108</v>
      </c>
      <c r="J918" s="112" t="s">
        <v>108</v>
      </c>
      <c r="K918" s="134" t="s">
        <v>2424</v>
      </c>
      <c r="L918" s="112" t="s">
        <v>108</v>
      </c>
      <c r="M918" s="134" t="s">
        <v>2424</v>
      </c>
      <c r="N918" s="12" t="s">
        <v>107</v>
      </c>
      <c r="O918" s="12" t="s">
        <v>108</v>
      </c>
      <c r="P918" s="128" t="s">
        <v>2425</v>
      </c>
      <c r="Q918" s="135">
        <v>600</v>
      </c>
      <c r="R918" s="135">
        <v>400</v>
      </c>
      <c r="S918" s="135">
        <v>400</v>
      </c>
      <c r="T918" s="119" t="s">
        <v>108</v>
      </c>
      <c r="U918" s="112" t="s">
        <v>108</v>
      </c>
      <c r="V918" s="118" t="s">
        <v>108</v>
      </c>
      <c r="W918" s="112" t="s">
        <v>108</v>
      </c>
      <c r="X918" s="112" t="s">
        <v>110</v>
      </c>
      <c r="Y918" s="112" t="s">
        <v>110</v>
      </c>
      <c r="Z918" s="112" t="s">
        <v>110</v>
      </c>
      <c r="AA918" s="112" t="s">
        <v>110</v>
      </c>
      <c r="AB918" s="114" t="s">
        <v>110</v>
      </c>
      <c r="AC918" s="113" t="s">
        <v>108</v>
      </c>
      <c r="AD918" s="47" t="s">
        <v>108</v>
      </c>
      <c r="AE918" s="12" t="s">
        <v>108</v>
      </c>
      <c r="AF918" s="102" t="s">
        <v>108</v>
      </c>
      <c r="AG918" s="102" t="s">
        <v>108</v>
      </c>
      <c r="AH918" s="102" t="s">
        <v>108</v>
      </c>
      <c r="AI918" s="102" t="s">
        <v>108</v>
      </c>
      <c r="AJ918" s="102" t="s">
        <v>108</v>
      </c>
      <c r="AK918" s="93" t="s">
        <v>108</v>
      </c>
      <c r="AL918" s="12" t="s">
        <v>108</v>
      </c>
      <c r="AM918" s="12" t="s">
        <v>175</v>
      </c>
      <c r="AN918" s="91" t="s">
        <v>2425</v>
      </c>
      <c r="AO918" s="15" t="s">
        <v>175</v>
      </c>
      <c r="AQ918" s="54" t="s">
        <v>108</v>
      </c>
      <c r="AR918" s="50" t="str">
        <f t="shared" si="398"/>
        <v>HS644.86</v>
      </c>
      <c r="AS918" s="50" t="str">
        <f t="shared" si="399"/>
        <v>HS644_-</v>
      </c>
      <c r="AT918" s="12" t="s">
        <v>110</v>
      </c>
      <c r="AU918" s="12" t="s">
        <v>110</v>
      </c>
      <c r="AV918" s="12" t="s">
        <v>110</v>
      </c>
      <c r="AW918" s="54" t="s">
        <v>108</v>
      </c>
      <c r="AX918" s="50" t="s">
        <v>155</v>
      </c>
      <c r="AY918" s="50" t="s">
        <v>110</v>
      </c>
      <c r="AZ918" s="54" t="s">
        <v>108</v>
      </c>
      <c r="BA918" s="12" t="s">
        <v>108</v>
      </c>
      <c r="BB918" s="12" t="s">
        <v>108</v>
      </c>
      <c r="BC918" s="12" t="str">
        <f t="shared" si="400"/>
        <v>M3A</v>
      </c>
      <c r="BD918" s="54" t="s">
        <v>108</v>
      </c>
      <c r="BE918" s="12" t="str">
        <f t="shared" si="401"/>
        <v>-</v>
      </c>
      <c r="BF918" s="12" t="str">
        <f t="shared" si="402"/>
        <v>-</v>
      </c>
      <c r="BG918" s="112" t="str">
        <f t="shared" si="403"/>
        <v>M3A_HS644</v>
      </c>
      <c r="BH918" s="54" t="s">
        <v>108</v>
      </c>
      <c r="BI918" s="12" t="s">
        <v>108</v>
      </c>
      <c r="BJ918" s="54" t="s">
        <v>108</v>
      </c>
      <c r="BK918" s="12" t="s">
        <v>108</v>
      </c>
      <c r="BL918" s="12" t="s">
        <v>108</v>
      </c>
      <c r="BM918" s="12" t="s">
        <v>108</v>
      </c>
      <c r="BN918" s="54" t="s">
        <v>108</v>
      </c>
      <c r="BO918" s="12" t="s">
        <v>108</v>
      </c>
      <c r="BP918" s="54" t="s">
        <v>108</v>
      </c>
      <c r="BQ918" s="12" t="s">
        <v>108</v>
      </c>
      <c r="BR918" s="12" t="s">
        <v>108</v>
      </c>
      <c r="BS918" s="12" t="s">
        <v>108</v>
      </c>
      <c r="BT918" s="54" t="s">
        <v>108</v>
      </c>
      <c r="BU918" s="12" t="s">
        <v>108</v>
      </c>
      <c r="BV918" s="54" t="s">
        <v>108</v>
      </c>
      <c r="BW918" s="12" t="s">
        <v>108</v>
      </c>
      <c r="BX918" s="12" t="s">
        <v>108</v>
      </c>
      <c r="BY918" s="12" t="s">
        <v>108</v>
      </c>
      <c r="BZ918" s="54" t="s">
        <v>108</v>
      </c>
      <c r="CA918" s="12" t="s">
        <v>108</v>
      </c>
      <c r="CB918" s="54" t="s">
        <v>108</v>
      </c>
      <c r="CC918" s="12" t="s">
        <v>108</v>
      </c>
      <c r="CD918" s="12" t="s">
        <v>108</v>
      </c>
      <c r="CE918" s="12" t="s">
        <v>108</v>
      </c>
      <c r="CF918" s="54" t="s">
        <v>108</v>
      </c>
      <c r="CG918" s="54" t="s">
        <v>108</v>
      </c>
      <c r="CH918" s="54" t="s">
        <v>108</v>
      </c>
      <c r="CI918" s="54" t="s">
        <v>108</v>
      </c>
      <c r="CJ918" s="54" t="s">
        <v>108</v>
      </c>
      <c r="CK918" s="54" t="s">
        <v>108</v>
      </c>
      <c r="CL918" s="54" t="s">
        <v>108</v>
      </c>
      <c r="CM918" s="54" t="s">
        <v>108</v>
      </c>
      <c r="CN918" s="64" t="s">
        <v>120</v>
      </c>
      <c r="CO918" s="121" t="s">
        <v>2770</v>
      </c>
      <c r="CP918" s="64" t="str">
        <f>TabelladatiSinottico[[#This Row],[Serial_Number]]</f>
        <v>HS644.86</v>
      </c>
      <c r="CQ918" s="50" t="str">
        <f>TabelladatiSinottico[[#This Row],[Customer]]</f>
        <v>Customer!</v>
      </c>
      <c r="CR918" s="54">
        <f t="shared" si="404"/>
        <v>917</v>
      </c>
      <c r="CS918" s="64" t="s">
        <v>108</v>
      </c>
    </row>
    <row r="919" spans="1:97" ht="14.25" customHeight="1" x14ac:dyDescent="0.25">
      <c r="A919" s="124" t="s">
        <v>2768</v>
      </c>
      <c r="B919" s="137">
        <v>87</v>
      </c>
      <c r="C919" s="137" t="s">
        <v>108</v>
      </c>
      <c r="D919" s="136" t="s">
        <v>2771</v>
      </c>
      <c r="E919" s="112" t="s">
        <v>108</v>
      </c>
      <c r="F919" s="112" t="s">
        <v>653</v>
      </c>
      <c r="G919" s="112" t="s">
        <v>108</v>
      </c>
      <c r="H919" s="112" t="s">
        <v>108</v>
      </c>
      <c r="I919" s="112" t="s">
        <v>108</v>
      </c>
      <c r="J919" s="112" t="s">
        <v>108</v>
      </c>
      <c r="K919" s="134" t="s">
        <v>2424</v>
      </c>
      <c r="L919" s="112" t="s">
        <v>108</v>
      </c>
      <c r="M919" s="134" t="s">
        <v>2424</v>
      </c>
      <c r="N919" s="12" t="s">
        <v>107</v>
      </c>
      <c r="O919" s="12" t="s">
        <v>108</v>
      </c>
      <c r="P919" s="128" t="s">
        <v>2425</v>
      </c>
      <c r="Q919" s="135">
        <v>600</v>
      </c>
      <c r="R919" s="135">
        <v>400</v>
      </c>
      <c r="S919" s="135">
        <v>400</v>
      </c>
      <c r="T919" s="119" t="s">
        <v>108</v>
      </c>
      <c r="U919" s="112" t="s">
        <v>108</v>
      </c>
      <c r="V919" s="118" t="s">
        <v>108</v>
      </c>
      <c r="W919" s="112" t="s">
        <v>108</v>
      </c>
      <c r="X919" s="112" t="s">
        <v>110</v>
      </c>
      <c r="Y919" s="112" t="s">
        <v>110</v>
      </c>
      <c r="Z919" s="112" t="s">
        <v>110</v>
      </c>
      <c r="AA919" s="112" t="s">
        <v>110</v>
      </c>
      <c r="AB919" s="114" t="s">
        <v>110</v>
      </c>
      <c r="AC919" s="113" t="s">
        <v>108</v>
      </c>
      <c r="AD919" s="47" t="s">
        <v>108</v>
      </c>
      <c r="AE919" s="12" t="s">
        <v>108</v>
      </c>
      <c r="AF919" s="102" t="s">
        <v>108</v>
      </c>
      <c r="AG919" s="102" t="s">
        <v>108</v>
      </c>
      <c r="AH919" s="102" t="s">
        <v>108</v>
      </c>
      <c r="AI919" s="102" t="s">
        <v>108</v>
      </c>
      <c r="AJ919" s="102" t="s">
        <v>108</v>
      </c>
      <c r="AK919" s="93" t="s">
        <v>108</v>
      </c>
      <c r="AL919" s="12" t="s">
        <v>108</v>
      </c>
      <c r="AM919" s="12" t="s">
        <v>175</v>
      </c>
      <c r="AN919" s="91" t="s">
        <v>2425</v>
      </c>
      <c r="AO919" s="15" t="s">
        <v>175</v>
      </c>
      <c r="AQ919" s="54" t="s">
        <v>108</v>
      </c>
      <c r="AR919" s="50" t="str">
        <f t="shared" si="398"/>
        <v>HS644.87</v>
      </c>
      <c r="AS919" s="50" t="str">
        <f t="shared" si="399"/>
        <v>HS644_-</v>
      </c>
      <c r="AT919" s="12" t="s">
        <v>110</v>
      </c>
      <c r="AU919" s="12" t="s">
        <v>110</v>
      </c>
      <c r="AV919" s="12" t="s">
        <v>110</v>
      </c>
      <c r="AW919" s="54" t="s">
        <v>108</v>
      </c>
      <c r="AX919" s="50" t="s">
        <v>155</v>
      </c>
      <c r="AY919" s="50" t="s">
        <v>110</v>
      </c>
      <c r="AZ919" s="54" t="s">
        <v>108</v>
      </c>
      <c r="BA919" s="12" t="s">
        <v>108</v>
      </c>
      <c r="BB919" s="12" t="s">
        <v>108</v>
      </c>
      <c r="BC919" s="12" t="str">
        <f t="shared" si="400"/>
        <v>M3A</v>
      </c>
      <c r="BD919" s="54" t="s">
        <v>108</v>
      </c>
      <c r="BE919" s="12" t="str">
        <f t="shared" si="401"/>
        <v>-</v>
      </c>
      <c r="BF919" s="12" t="str">
        <f t="shared" si="402"/>
        <v>-</v>
      </c>
      <c r="BG919" s="112" t="str">
        <f t="shared" si="403"/>
        <v>M3A_HS644</v>
      </c>
      <c r="BH919" s="54" t="s">
        <v>108</v>
      </c>
      <c r="BI919" s="12" t="s">
        <v>108</v>
      </c>
      <c r="BJ919" s="54" t="s">
        <v>108</v>
      </c>
      <c r="BK919" s="12" t="s">
        <v>108</v>
      </c>
      <c r="BL919" s="12" t="s">
        <v>108</v>
      </c>
      <c r="BM919" s="12" t="s">
        <v>108</v>
      </c>
      <c r="BN919" s="54" t="s">
        <v>108</v>
      </c>
      <c r="BO919" s="12" t="s">
        <v>108</v>
      </c>
      <c r="BP919" s="54" t="s">
        <v>108</v>
      </c>
      <c r="BQ919" s="12" t="s">
        <v>108</v>
      </c>
      <c r="BR919" s="12" t="s">
        <v>108</v>
      </c>
      <c r="BS919" s="12" t="s">
        <v>108</v>
      </c>
      <c r="BT919" s="54" t="s">
        <v>108</v>
      </c>
      <c r="BU919" s="12" t="s">
        <v>108</v>
      </c>
      <c r="BV919" s="54" t="s">
        <v>108</v>
      </c>
      <c r="BW919" s="12" t="s">
        <v>108</v>
      </c>
      <c r="BX919" s="12" t="s">
        <v>108</v>
      </c>
      <c r="BY919" s="12" t="s">
        <v>108</v>
      </c>
      <c r="BZ919" s="54" t="s">
        <v>108</v>
      </c>
      <c r="CA919" s="12" t="s">
        <v>108</v>
      </c>
      <c r="CB919" s="54" t="s">
        <v>108</v>
      </c>
      <c r="CC919" s="12" t="s">
        <v>108</v>
      </c>
      <c r="CD919" s="12" t="s">
        <v>108</v>
      </c>
      <c r="CE919" s="12" t="s">
        <v>108</v>
      </c>
      <c r="CF919" s="54" t="s">
        <v>108</v>
      </c>
      <c r="CG919" s="54" t="s">
        <v>108</v>
      </c>
      <c r="CH919" s="54" t="s">
        <v>108</v>
      </c>
      <c r="CI919" s="54" t="s">
        <v>108</v>
      </c>
      <c r="CJ919" s="54" t="s">
        <v>108</v>
      </c>
      <c r="CK919" s="54" t="s">
        <v>108</v>
      </c>
      <c r="CL919" s="54" t="s">
        <v>108</v>
      </c>
      <c r="CM919" s="54" t="s">
        <v>108</v>
      </c>
      <c r="CN919" s="64" t="s">
        <v>120</v>
      </c>
      <c r="CO919" s="121" t="s">
        <v>2770</v>
      </c>
      <c r="CP919" s="64" t="str">
        <f>TabelladatiSinottico[[#This Row],[Serial_Number]]</f>
        <v>HS644.87</v>
      </c>
      <c r="CQ919" s="50" t="str">
        <f>TabelladatiSinottico[[#This Row],[Customer]]</f>
        <v>Customer!</v>
      </c>
      <c r="CR919" s="54">
        <f t="shared" si="404"/>
        <v>918</v>
      </c>
      <c r="CS919" s="64" t="s">
        <v>108</v>
      </c>
    </row>
    <row r="920" spans="1:97" ht="14.25" customHeight="1" x14ac:dyDescent="0.25">
      <c r="A920" s="124" t="s">
        <v>2768</v>
      </c>
      <c r="B920" s="137">
        <v>88</v>
      </c>
      <c r="C920" s="137" t="s">
        <v>108</v>
      </c>
      <c r="D920" s="136" t="s">
        <v>2771</v>
      </c>
      <c r="E920" s="112" t="s">
        <v>108</v>
      </c>
      <c r="F920" s="112" t="s">
        <v>653</v>
      </c>
      <c r="G920" s="112" t="s">
        <v>108</v>
      </c>
      <c r="H920" s="112" t="s">
        <v>108</v>
      </c>
      <c r="I920" s="112" t="s">
        <v>108</v>
      </c>
      <c r="J920" s="112" t="s">
        <v>108</v>
      </c>
      <c r="K920" s="134" t="s">
        <v>2424</v>
      </c>
      <c r="L920" s="112" t="s">
        <v>108</v>
      </c>
      <c r="M920" s="134" t="s">
        <v>2424</v>
      </c>
      <c r="N920" s="12" t="s">
        <v>107</v>
      </c>
      <c r="O920" s="12" t="s">
        <v>108</v>
      </c>
      <c r="P920" s="128" t="s">
        <v>2425</v>
      </c>
      <c r="Q920" s="135">
        <v>600</v>
      </c>
      <c r="R920" s="135">
        <v>400</v>
      </c>
      <c r="S920" s="135">
        <v>400</v>
      </c>
      <c r="T920" s="119" t="s">
        <v>108</v>
      </c>
      <c r="U920" s="112" t="s">
        <v>108</v>
      </c>
      <c r="V920" s="118" t="s">
        <v>108</v>
      </c>
      <c r="W920" s="112" t="s">
        <v>108</v>
      </c>
      <c r="X920" s="112" t="s">
        <v>110</v>
      </c>
      <c r="Y920" s="112" t="s">
        <v>110</v>
      </c>
      <c r="Z920" s="112" t="s">
        <v>110</v>
      </c>
      <c r="AA920" s="112" t="s">
        <v>110</v>
      </c>
      <c r="AB920" s="114" t="s">
        <v>110</v>
      </c>
      <c r="AC920" s="113" t="s">
        <v>108</v>
      </c>
      <c r="AD920" s="47" t="s">
        <v>108</v>
      </c>
      <c r="AE920" s="12" t="s">
        <v>108</v>
      </c>
      <c r="AF920" s="102" t="s">
        <v>108</v>
      </c>
      <c r="AG920" s="102" t="s">
        <v>108</v>
      </c>
      <c r="AH920" s="102" t="s">
        <v>108</v>
      </c>
      <c r="AI920" s="102" t="s">
        <v>108</v>
      </c>
      <c r="AJ920" s="102" t="s">
        <v>108</v>
      </c>
      <c r="AK920" s="93" t="s">
        <v>108</v>
      </c>
      <c r="AL920" s="12" t="s">
        <v>108</v>
      </c>
      <c r="AM920" s="12" t="s">
        <v>175</v>
      </c>
      <c r="AN920" s="91" t="s">
        <v>2425</v>
      </c>
      <c r="AO920" s="15" t="s">
        <v>175</v>
      </c>
      <c r="AQ920" s="54" t="s">
        <v>108</v>
      </c>
      <c r="AR920" s="50" t="str">
        <f t="shared" si="398"/>
        <v>HS644.88</v>
      </c>
      <c r="AS920" s="50" t="str">
        <f t="shared" si="399"/>
        <v>HS644_-</v>
      </c>
      <c r="AT920" s="12" t="s">
        <v>110</v>
      </c>
      <c r="AU920" s="12" t="s">
        <v>110</v>
      </c>
      <c r="AV920" s="12" t="s">
        <v>110</v>
      </c>
      <c r="AW920" s="54" t="s">
        <v>108</v>
      </c>
      <c r="AX920" s="50" t="s">
        <v>155</v>
      </c>
      <c r="AY920" s="50" t="s">
        <v>110</v>
      </c>
      <c r="AZ920" s="54" t="s">
        <v>108</v>
      </c>
      <c r="BA920" s="12" t="s">
        <v>108</v>
      </c>
      <c r="BB920" s="12" t="s">
        <v>108</v>
      </c>
      <c r="BC920" s="12" t="str">
        <f t="shared" si="400"/>
        <v>M3A</v>
      </c>
      <c r="BD920" s="54" t="s">
        <v>108</v>
      </c>
      <c r="BE920" s="12" t="str">
        <f t="shared" si="401"/>
        <v>-</v>
      </c>
      <c r="BF920" s="12" t="str">
        <f t="shared" si="402"/>
        <v>-</v>
      </c>
      <c r="BG920" s="112" t="str">
        <f t="shared" si="403"/>
        <v>M3A_HS644</v>
      </c>
      <c r="BH920" s="54" t="s">
        <v>108</v>
      </c>
      <c r="BI920" s="12" t="s">
        <v>108</v>
      </c>
      <c r="BJ920" s="54" t="s">
        <v>108</v>
      </c>
      <c r="BK920" s="12" t="s">
        <v>108</v>
      </c>
      <c r="BL920" s="12" t="s">
        <v>108</v>
      </c>
      <c r="BM920" s="12" t="s">
        <v>108</v>
      </c>
      <c r="BN920" s="54" t="s">
        <v>108</v>
      </c>
      <c r="BO920" s="12" t="s">
        <v>108</v>
      </c>
      <c r="BP920" s="54" t="s">
        <v>108</v>
      </c>
      <c r="BQ920" s="12" t="s">
        <v>108</v>
      </c>
      <c r="BR920" s="12" t="s">
        <v>108</v>
      </c>
      <c r="BS920" s="12" t="s">
        <v>108</v>
      </c>
      <c r="BT920" s="54" t="s">
        <v>108</v>
      </c>
      <c r="BU920" s="12" t="s">
        <v>108</v>
      </c>
      <c r="BV920" s="54" t="s">
        <v>108</v>
      </c>
      <c r="BW920" s="12" t="s">
        <v>108</v>
      </c>
      <c r="BX920" s="12" t="s">
        <v>108</v>
      </c>
      <c r="BY920" s="12" t="s">
        <v>108</v>
      </c>
      <c r="BZ920" s="54" t="s">
        <v>108</v>
      </c>
      <c r="CA920" s="12" t="s">
        <v>108</v>
      </c>
      <c r="CB920" s="54" t="s">
        <v>108</v>
      </c>
      <c r="CC920" s="12" t="s">
        <v>108</v>
      </c>
      <c r="CD920" s="12" t="s">
        <v>108</v>
      </c>
      <c r="CE920" s="12" t="s">
        <v>108</v>
      </c>
      <c r="CF920" s="54" t="s">
        <v>108</v>
      </c>
      <c r="CG920" s="54" t="s">
        <v>108</v>
      </c>
      <c r="CH920" s="54" t="s">
        <v>108</v>
      </c>
      <c r="CI920" s="54" t="s">
        <v>108</v>
      </c>
      <c r="CJ920" s="54" t="s">
        <v>108</v>
      </c>
      <c r="CK920" s="54" t="s">
        <v>108</v>
      </c>
      <c r="CL920" s="54" t="s">
        <v>108</v>
      </c>
      <c r="CM920" s="54" t="s">
        <v>108</v>
      </c>
      <c r="CN920" s="64" t="s">
        <v>120</v>
      </c>
      <c r="CO920" s="121" t="s">
        <v>2770</v>
      </c>
      <c r="CP920" s="64" t="str">
        <f>TabelladatiSinottico[[#This Row],[Serial_Number]]</f>
        <v>HS644.88</v>
      </c>
      <c r="CQ920" s="50" t="str">
        <f>TabelladatiSinottico[[#This Row],[Customer]]</f>
        <v>Customer!</v>
      </c>
      <c r="CR920" s="54">
        <f t="shared" si="404"/>
        <v>919</v>
      </c>
      <c r="CS920" s="64" t="s">
        <v>108</v>
      </c>
    </row>
    <row r="921" spans="1:97" ht="14.25" customHeight="1" x14ac:dyDescent="0.25">
      <c r="A921" s="124" t="s">
        <v>2768</v>
      </c>
      <c r="B921" s="137">
        <v>89</v>
      </c>
      <c r="C921" s="137" t="s">
        <v>108</v>
      </c>
      <c r="D921" s="136" t="s">
        <v>2771</v>
      </c>
      <c r="E921" s="112" t="s">
        <v>108</v>
      </c>
      <c r="F921" s="112" t="s">
        <v>653</v>
      </c>
      <c r="G921" s="112" t="s">
        <v>108</v>
      </c>
      <c r="H921" s="112" t="s">
        <v>108</v>
      </c>
      <c r="I921" s="112" t="s">
        <v>108</v>
      </c>
      <c r="J921" s="112" t="s">
        <v>108</v>
      </c>
      <c r="K921" s="134" t="s">
        <v>2424</v>
      </c>
      <c r="L921" s="112" t="s">
        <v>108</v>
      </c>
      <c r="M921" s="134" t="s">
        <v>2424</v>
      </c>
      <c r="N921" s="12" t="s">
        <v>107</v>
      </c>
      <c r="O921" s="12" t="s">
        <v>108</v>
      </c>
      <c r="P921" s="128" t="s">
        <v>2425</v>
      </c>
      <c r="Q921" s="135">
        <v>600</v>
      </c>
      <c r="R921" s="135">
        <v>400</v>
      </c>
      <c r="S921" s="135">
        <v>400</v>
      </c>
      <c r="T921" s="119" t="s">
        <v>108</v>
      </c>
      <c r="U921" s="112" t="s">
        <v>108</v>
      </c>
      <c r="V921" s="118" t="s">
        <v>108</v>
      </c>
      <c r="W921" s="112" t="s">
        <v>108</v>
      </c>
      <c r="X921" s="112" t="s">
        <v>110</v>
      </c>
      <c r="Y921" s="112" t="s">
        <v>110</v>
      </c>
      <c r="Z921" s="112" t="s">
        <v>110</v>
      </c>
      <c r="AA921" s="112" t="s">
        <v>110</v>
      </c>
      <c r="AB921" s="114" t="s">
        <v>110</v>
      </c>
      <c r="AC921" s="113" t="s">
        <v>108</v>
      </c>
      <c r="AD921" s="47" t="s">
        <v>108</v>
      </c>
      <c r="AE921" s="12" t="s">
        <v>108</v>
      </c>
      <c r="AF921" s="102" t="s">
        <v>108</v>
      </c>
      <c r="AG921" s="102" t="s">
        <v>108</v>
      </c>
      <c r="AH921" s="102" t="s">
        <v>108</v>
      </c>
      <c r="AI921" s="102" t="s">
        <v>108</v>
      </c>
      <c r="AJ921" s="102" t="s">
        <v>108</v>
      </c>
      <c r="AK921" s="93" t="s">
        <v>108</v>
      </c>
      <c r="AL921" s="12" t="s">
        <v>108</v>
      </c>
      <c r="AM921" s="12" t="s">
        <v>175</v>
      </c>
      <c r="AN921" s="91" t="s">
        <v>2425</v>
      </c>
      <c r="AO921" s="15" t="s">
        <v>175</v>
      </c>
      <c r="AQ921" s="54" t="s">
        <v>108</v>
      </c>
      <c r="AR921" s="50" t="str">
        <f t="shared" si="398"/>
        <v>HS644.89</v>
      </c>
      <c r="AS921" s="50" t="str">
        <f t="shared" si="399"/>
        <v>HS644_-</v>
      </c>
      <c r="AT921" s="12" t="s">
        <v>110</v>
      </c>
      <c r="AU921" s="12" t="s">
        <v>110</v>
      </c>
      <c r="AV921" s="12" t="s">
        <v>110</v>
      </c>
      <c r="AW921" s="54" t="s">
        <v>108</v>
      </c>
      <c r="AX921" s="50" t="s">
        <v>155</v>
      </c>
      <c r="AY921" s="50" t="s">
        <v>110</v>
      </c>
      <c r="AZ921" s="54" t="s">
        <v>108</v>
      </c>
      <c r="BA921" s="12" t="s">
        <v>108</v>
      </c>
      <c r="BB921" s="12" t="s">
        <v>108</v>
      </c>
      <c r="BC921" s="12" t="str">
        <f t="shared" si="400"/>
        <v>M3A</v>
      </c>
      <c r="BD921" s="54" t="s">
        <v>108</v>
      </c>
      <c r="BE921" s="12" t="str">
        <f t="shared" si="401"/>
        <v>-</v>
      </c>
      <c r="BF921" s="12" t="str">
        <f t="shared" si="402"/>
        <v>-</v>
      </c>
      <c r="BG921" s="112" t="str">
        <f t="shared" si="403"/>
        <v>M3A_HS644</v>
      </c>
      <c r="BH921" s="54" t="s">
        <v>108</v>
      </c>
      <c r="BI921" s="12" t="s">
        <v>108</v>
      </c>
      <c r="BJ921" s="54" t="s">
        <v>108</v>
      </c>
      <c r="BK921" s="12" t="s">
        <v>108</v>
      </c>
      <c r="BL921" s="12" t="s">
        <v>108</v>
      </c>
      <c r="BM921" s="12" t="s">
        <v>108</v>
      </c>
      <c r="BN921" s="54" t="s">
        <v>108</v>
      </c>
      <c r="BO921" s="12" t="s">
        <v>108</v>
      </c>
      <c r="BP921" s="54" t="s">
        <v>108</v>
      </c>
      <c r="BQ921" s="12" t="s">
        <v>108</v>
      </c>
      <c r="BR921" s="12" t="s">
        <v>108</v>
      </c>
      <c r="BS921" s="12" t="s">
        <v>108</v>
      </c>
      <c r="BT921" s="54" t="s">
        <v>108</v>
      </c>
      <c r="BU921" s="12" t="s">
        <v>108</v>
      </c>
      <c r="BV921" s="54" t="s">
        <v>108</v>
      </c>
      <c r="BW921" s="12" t="s">
        <v>108</v>
      </c>
      <c r="BX921" s="12" t="s">
        <v>108</v>
      </c>
      <c r="BY921" s="12" t="s">
        <v>108</v>
      </c>
      <c r="BZ921" s="54" t="s">
        <v>108</v>
      </c>
      <c r="CA921" s="12" t="s">
        <v>108</v>
      </c>
      <c r="CB921" s="54" t="s">
        <v>108</v>
      </c>
      <c r="CC921" s="12" t="s">
        <v>108</v>
      </c>
      <c r="CD921" s="12" t="s">
        <v>108</v>
      </c>
      <c r="CE921" s="12" t="s">
        <v>108</v>
      </c>
      <c r="CF921" s="54" t="s">
        <v>108</v>
      </c>
      <c r="CG921" s="54" t="s">
        <v>108</v>
      </c>
      <c r="CH921" s="54" t="s">
        <v>108</v>
      </c>
      <c r="CI921" s="54" t="s">
        <v>108</v>
      </c>
      <c r="CJ921" s="54" t="s">
        <v>108</v>
      </c>
      <c r="CK921" s="54" t="s">
        <v>108</v>
      </c>
      <c r="CL921" s="54" t="s">
        <v>108</v>
      </c>
      <c r="CM921" s="54" t="s">
        <v>108</v>
      </c>
      <c r="CN921" s="64" t="s">
        <v>120</v>
      </c>
      <c r="CO921" s="121" t="s">
        <v>2770</v>
      </c>
      <c r="CP921" s="64" t="str">
        <f>TabelladatiSinottico[[#This Row],[Serial_Number]]</f>
        <v>HS644.89</v>
      </c>
      <c r="CQ921" s="50" t="str">
        <f>TabelladatiSinottico[[#This Row],[Customer]]</f>
        <v>Customer!</v>
      </c>
      <c r="CR921" s="54">
        <f t="shared" si="404"/>
        <v>920</v>
      </c>
      <c r="CS921" s="64" t="s">
        <v>108</v>
      </c>
    </row>
    <row r="922" spans="1:97" ht="14.25" customHeight="1" x14ac:dyDescent="0.25">
      <c r="A922" s="124" t="s">
        <v>2768</v>
      </c>
      <c r="B922" s="137">
        <v>90</v>
      </c>
      <c r="C922" s="137" t="s">
        <v>108</v>
      </c>
      <c r="D922" s="136" t="s">
        <v>2771</v>
      </c>
      <c r="E922" s="112" t="s">
        <v>108</v>
      </c>
      <c r="F922" s="112" t="s">
        <v>653</v>
      </c>
      <c r="G922" s="112" t="s">
        <v>108</v>
      </c>
      <c r="H922" s="112" t="s">
        <v>108</v>
      </c>
      <c r="I922" s="112" t="s">
        <v>108</v>
      </c>
      <c r="J922" s="112" t="s">
        <v>108</v>
      </c>
      <c r="K922" s="134" t="s">
        <v>2424</v>
      </c>
      <c r="L922" s="112" t="s">
        <v>108</v>
      </c>
      <c r="M922" s="134" t="s">
        <v>2424</v>
      </c>
      <c r="N922" s="12" t="s">
        <v>107</v>
      </c>
      <c r="O922" s="12" t="s">
        <v>108</v>
      </c>
      <c r="P922" s="128" t="s">
        <v>2425</v>
      </c>
      <c r="Q922" s="135">
        <v>600</v>
      </c>
      <c r="R922" s="135">
        <v>400</v>
      </c>
      <c r="S922" s="135">
        <v>400</v>
      </c>
      <c r="T922" s="119" t="s">
        <v>108</v>
      </c>
      <c r="U922" s="112" t="s">
        <v>108</v>
      </c>
      <c r="V922" s="118" t="s">
        <v>108</v>
      </c>
      <c r="W922" s="112" t="s">
        <v>108</v>
      </c>
      <c r="X922" s="112" t="s">
        <v>110</v>
      </c>
      <c r="Y922" s="112" t="s">
        <v>110</v>
      </c>
      <c r="Z922" s="112" t="s">
        <v>110</v>
      </c>
      <c r="AA922" s="112" t="s">
        <v>110</v>
      </c>
      <c r="AB922" s="114" t="s">
        <v>110</v>
      </c>
      <c r="AC922" s="113" t="s">
        <v>108</v>
      </c>
      <c r="AD922" s="47" t="s">
        <v>108</v>
      </c>
      <c r="AE922" s="12" t="s">
        <v>108</v>
      </c>
      <c r="AF922" s="102" t="s">
        <v>108</v>
      </c>
      <c r="AG922" s="102" t="s">
        <v>108</v>
      </c>
      <c r="AH922" s="102" t="s">
        <v>108</v>
      </c>
      <c r="AI922" s="102" t="s">
        <v>108</v>
      </c>
      <c r="AJ922" s="102" t="s">
        <v>108</v>
      </c>
      <c r="AK922" s="93" t="s">
        <v>108</v>
      </c>
      <c r="AL922" s="12" t="s">
        <v>108</v>
      </c>
      <c r="AM922" s="12" t="s">
        <v>175</v>
      </c>
      <c r="AN922" s="91" t="s">
        <v>2425</v>
      </c>
      <c r="AO922" s="15" t="s">
        <v>175</v>
      </c>
      <c r="AQ922" s="54" t="s">
        <v>108</v>
      </c>
      <c r="AR922" s="50" t="str">
        <f t="shared" si="398"/>
        <v>HS644.90</v>
      </c>
      <c r="AS922" s="50" t="str">
        <f t="shared" si="399"/>
        <v>HS644_-</v>
      </c>
      <c r="AT922" s="12" t="s">
        <v>110</v>
      </c>
      <c r="AU922" s="12" t="s">
        <v>110</v>
      </c>
      <c r="AV922" s="12" t="s">
        <v>110</v>
      </c>
      <c r="AW922" s="54" t="s">
        <v>108</v>
      </c>
      <c r="AX922" s="50" t="s">
        <v>155</v>
      </c>
      <c r="AY922" s="50" t="s">
        <v>110</v>
      </c>
      <c r="AZ922" s="54" t="s">
        <v>108</v>
      </c>
      <c r="BA922" s="12" t="s">
        <v>108</v>
      </c>
      <c r="BB922" s="12" t="s">
        <v>108</v>
      </c>
      <c r="BC922" s="12" t="str">
        <f t="shared" si="400"/>
        <v>M3A</v>
      </c>
      <c r="BD922" s="54" t="s">
        <v>108</v>
      </c>
      <c r="BE922" s="12" t="str">
        <f t="shared" si="401"/>
        <v>-</v>
      </c>
      <c r="BF922" s="12" t="str">
        <f t="shared" si="402"/>
        <v>-</v>
      </c>
      <c r="BG922" s="112" t="str">
        <f t="shared" si="403"/>
        <v>M3A_HS644</v>
      </c>
      <c r="BH922" s="54" t="s">
        <v>108</v>
      </c>
      <c r="BI922" s="12" t="s">
        <v>108</v>
      </c>
      <c r="BJ922" s="54" t="s">
        <v>108</v>
      </c>
      <c r="BK922" s="12" t="s">
        <v>108</v>
      </c>
      <c r="BL922" s="12" t="s">
        <v>108</v>
      </c>
      <c r="BM922" s="12" t="s">
        <v>108</v>
      </c>
      <c r="BN922" s="54" t="s">
        <v>108</v>
      </c>
      <c r="BO922" s="12" t="s">
        <v>108</v>
      </c>
      <c r="BP922" s="54" t="s">
        <v>108</v>
      </c>
      <c r="BQ922" s="12" t="s">
        <v>108</v>
      </c>
      <c r="BR922" s="12" t="s">
        <v>108</v>
      </c>
      <c r="BS922" s="12" t="s">
        <v>108</v>
      </c>
      <c r="BT922" s="54" t="s">
        <v>108</v>
      </c>
      <c r="BU922" s="12" t="s">
        <v>108</v>
      </c>
      <c r="BV922" s="54" t="s">
        <v>108</v>
      </c>
      <c r="BW922" s="12" t="s">
        <v>108</v>
      </c>
      <c r="BX922" s="12" t="s">
        <v>108</v>
      </c>
      <c r="BY922" s="12" t="s">
        <v>108</v>
      </c>
      <c r="BZ922" s="54" t="s">
        <v>108</v>
      </c>
      <c r="CA922" s="12" t="s">
        <v>108</v>
      </c>
      <c r="CB922" s="54" t="s">
        <v>108</v>
      </c>
      <c r="CC922" s="12" t="s">
        <v>108</v>
      </c>
      <c r="CD922" s="12" t="s">
        <v>108</v>
      </c>
      <c r="CE922" s="12" t="s">
        <v>108</v>
      </c>
      <c r="CF922" s="54" t="s">
        <v>108</v>
      </c>
      <c r="CG922" s="54" t="s">
        <v>108</v>
      </c>
      <c r="CH922" s="54" t="s">
        <v>108</v>
      </c>
      <c r="CI922" s="54" t="s">
        <v>108</v>
      </c>
      <c r="CJ922" s="54" t="s">
        <v>108</v>
      </c>
      <c r="CK922" s="54" t="s">
        <v>108</v>
      </c>
      <c r="CL922" s="54" t="s">
        <v>108</v>
      </c>
      <c r="CM922" s="54" t="s">
        <v>108</v>
      </c>
      <c r="CN922" s="64" t="s">
        <v>120</v>
      </c>
      <c r="CO922" s="121" t="s">
        <v>2770</v>
      </c>
      <c r="CP922" s="64" t="str">
        <f>TabelladatiSinottico[[#This Row],[Serial_Number]]</f>
        <v>HS644.90</v>
      </c>
      <c r="CQ922" s="50" t="str">
        <f>TabelladatiSinottico[[#This Row],[Customer]]</f>
        <v>Customer!</v>
      </c>
      <c r="CR922" s="54">
        <f t="shared" si="404"/>
        <v>921</v>
      </c>
      <c r="CS922" s="64" t="s">
        <v>108</v>
      </c>
    </row>
    <row r="923" spans="1:97" ht="14.25" customHeight="1" x14ac:dyDescent="0.25">
      <c r="A923" s="124" t="s">
        <v>2768</v>
      </c>
      <c r="B923" s="137">
        <v>91</v>
      </c>
      <c r="C923" s="137" t="s">
        <v>108</v>
      </c>
      <c r="D923" s="136" t="s">
        <v>2771</v>
      </c>
      <c r="E923" s="112" t="s">
        <v>108</v>
      </c>
      <c r="F923" s="112" t="s">
        <v>653</v>
      </c>
      <c r="G923" s="112" t="s">
        <v>108</v>
      </c>
      <c r="H923" s="112" t="s">
        <v>108</v>
      </c>
      <c r="I923" s="112" t="s">
        <v>108</v>
      </c>
      <c r="J923" s="112" t="s">
        <v>108</v>
      </c>
      <c r="K923" s="134" t="s">
        <v>2424</v>
      </c>
      <c r="L923" s="112" t="s">
        <v>108</v>
      </c>
      <c r="M923" s="134" t="s">
        <v>2424</v>
      </c>
      <c r="N923" s="12" t="s">
        <v>107</v>
      </c>
      <c r="O923" s="12" t="s">
        <v>108</v>
      </c>
      <c r="P923" s="128" t="s">
        <v>2425</v>
      </c>
      <c r="Q923" s="135">
        <v>600</v>
      </c>
      <c r="R923" s="135">
        <v>400</v>
      </c>
      <c r="S923" s="135">
        <v>400</v>
      </c>
      <c r="T923" s="119" t="s">
        <v>108</v>
      </c>
      <c r="U923" s="112" t="s">
        <v>108</v>
      </c>
      <c r="V923" s="118" t="s">
        <v>108</v>
      </c>
      <c r="W923" s="112" t="s">
        <v>108</v>
      </c>
      <c r="X923" s="112" t="s">
        <v>110</v>
      </c>
      <c r="Y923" s="112" t="s">
        <v>110</v>
      </c>
      <c r="Z923" s="112" t="s">
        <v>110</v>
      </c>
      <c r="AA923" s="112" t="s">
        <v>110</v>
      </c>
      <c r="AB923" s="114" t="s">
        <v>110</v>
      </c>
      <c r="AC923" s="113" t="s">
        <v>108</v>
      </c>
      <c r="AD923" s="47" t="s">
        <v>108</v>
      </c>
      <c r="AE923" s="12" t="s">
        <v>108</v>
      </c>
      <c r="AF923" s="102" t="s">
        <v>108</v>
      </c>
      <c r="AG923" s="102" t="s">
        <v>108</v>
      </c>
      <c r="AH923" s="102" t="s">
        <v>108</v>
      </c>
      <c r="AI923" s="102" t="s">
        <v>108</v>
      </c>
      <c r="AJ923" s="102" t="s">
        <v>108</v>
      </c>
      <c r="AK923" s="93" t="s">
        <v>108</v>
      </c>
      <c r="AL923" s="12" t="s">
        <v>108</v>
      </c>
      <c r="AM923" s="12" t="s">
        <v>175</v>
      </c>
      <c r="AN923" s="91" t="s">
        <v>2425</v>
      </c>
      <c r="AO923" s="15" t="s">
        <v>175</v>
      </c>
      <c r="AQ923" s="54" t="s">
        <v>108</v>
      </c>
      <c r="AR923" s="50" t="str">
        <f t="shared" si="398"/>
        <v>HS644.91</v>
      </c>
      <c r="AS923" s="50" t="str">
        <f t="shared" si="399"/>
        <v>HS644_-</v>
      </c>
      <c r="AT923" s="12" t="s">
        <v>110</v>
      </c>
      <c r="AU923" s="12" t="s">
        <v>110</v>
      </c>
      <c r="AV923" s="12" t="s">
        <v>110</v>
      </c>
      <c r="AW923" s="54" t="s">
        <v>108</v>
      </c>
      <c r="AX923" s="50" t="s">
        <v>155</v>
      </c>
      <c r="AY923" s="50" t="s">
        <v>110</v>
      </c>
      <c r="AZ923" s="54" t="s">
        <v>108</v>
      </c>
      <c r="BA923" s="12" t="s">
        <v>108</v>
      </c>
      <c r="BB923" s="12" t="s">
        <v>108</v>
      </c>
      <c r="BC923" s="12" t="str">
        <f t="shared" si="400"/>
        <v>M3A</v>
      </c>
      <c r="BD923" s="54" t="s">
        <v>108</v>
      </c>
      <c r="BE923" s="12" t="str">
        <f t="shared" si="401"/>
        <v>-</v>
      </c>
      <c r="BF923" s="12" t="str">
        <f t="shared" si="402"/>
        <v>-</v>
      </c>
      <c r="BG923" s="112" t="str">
        <f t="shared" si="403"/>
        <v>M3A_HS644</v>
      </c>
      <c r="BH923" s="54" t="s">
        <v>108</v>
      </c>
      <c r="BI923" s="12" t="s">
        <v>108</v>
      </c>
      <c r="BJ923" s="54" t="s">
        <v>108</v>
      </c>
      <c r="BK923" s="12" t="s">
        <v>108</v>
      </c>
      <c r="BL923" s="12" t="s">
        <v>108</v>
      </c>
      <c r="BM923" s="12" t="s">
        <v>108</v>
      </c>
      <c r="BN923" s="54" t="s">
        <v>108</v>
      </c>
      <c r="BO923" s="12" t="s">
        <v>108</v>
      </c>
      <c r="BP923" s="54" t="s">
        <v>108</v>
      </c>
      <c r="BQ923" s="12" t="s">
        <v>108</v>
      </c>
      <c r="BR923" s="12" t="s">
        <v>108</v>
      </c>
      <c r="BS923" s="12" t="s">
        <v>108</v>
      </c>
      <c r="BT923" s="54" t="s">
        <v>108</v>
      </c>
      <c r="BU923" s="12" t="s">
        <v>108</v>
      </c>
      <c r="BV923" s="54" t="s">
        <v>108</v>
      </c>
      <c r="BW923" s="12" t="s">
        <v>108</v>
      </c>
      <c r="BX923" s="12" t="s">
        <v>108</v>
      </c>
      <c r="BY923" s="12" t="s">
        <v>108</v>
      </c>
      <c r="BZ923" s="54" t="s">
        <v>108</v>
      </c>
      <c r="CA923" s="12" t="s">
        <v>108</v>
      </c>
      <c r="CB923" s="54" t="s">
        <v>108</v>
      </c>
      <c r="CC923" s="12" t="s">
        <v>108</v>
      </c>
      <c r="CD923" s="12" t="s">
        <v>108</v>
      </c>
      <c r="CE923" s="12" t="s">
        <v>108</v>
      </c>
      <c r="CF923" s="54" t="s">
        <v>108</v>
      </c>
      <c r="CG923" s="54" t="s">
        <v>108</v>
      </c>
      <c r="CH923" s="54" t="s">
        <v>108</v>
      </c>
      <c r="CI923" s="54" t="s">
        <v>108</v>
      </c>
      <c r="CJ923" s="54" t="s">
        <v>108</v>
      </c>
      <c r="CK923" s="54" t="s">
        <v>108</v>
      </c>
      <c r="CL923" s="54" t="s">
        <v>108</v>
      </c>
      <c r="CM923" s="54" t="s">
        <v>108</v>
      </c>
      <c r="CN923" s="64" t="s">
        <v>120</v>
      </c>
      <c r="CO923" s="121" t="s">
        <v>2770</v>
      </c>
      <c r="CP923" s="64" t="str">
        <f>TabelladatiSinottico[[#This Row],[Serial_Number]]</f>
        <v>HS644.91</v>
      </c>
      <c r="CQ923" s="50" t="str">
        <f>TabelladatiSinottico[[#This Row],[Customer]]</f>
        <v>Customer!</v>
      </c>
      <c r="CR923" s="54">
        <f t="shared" si="404"/>
        <v>922</v>
      </c>
      <c r="CS923" s="64" t="s">
        <v>108</v>
      </c>
    </row>
    <row r="924" spans="1:97" ht="14.25" customHeight="1" x14ac:dyDescent="0.25">
      <c r="A924" s="124" t="s">
        <v>2768</v>
      </c>
      <c r="B924" s="137">
        <v>92</v>
      </c>
      <c r="C924" s="137" t="s">
        <v>108</v>
      </c>
      <c r="D924" s="136" t="s">
        <v>2771</v>
      </c>
      <c r="E924" s="112" t="s">
        <v>108</v>
      </c>
      <c r="F924" s="112" t="s">
        <v>653</v>
      </c>
      <c r="G924" s="112" t="s">
        <v>108</v>
      </c>
      <c r="H924" s="112" t="s">
        <v>108</v>
      </c>
      <c r="I924" s="112" t="s">
        <v>108</v>
      </c>
      <c r="J924" s="112" t="s">
        <v>108</v>
      </c>
      <c r="K924" s="134" t="s">
        <v>2424</v>
      </c>
      <c r="L924" s="112" t="s">
        <v>108</v>
      </c>
      <c r="M924" s="134" t="s">
        <v>2424</v>
      </c>
      <c r="N924" s="12" t="s">
        <v>107</v>
      </c>
      <c r="O924" s="12" t="s">
        <v>108</v>
      </c>
      <c r="P924" s="128" t="s">
        <v>2425</v>
      </c>
      <c r="Q924" s="135">
        <v>600</v>
      </c>
      <c r="R924" s="135">
        <v>400</v>
      </c>
      <c r="S924" s="135">
        <v>400</v>
      </c>
      <c r="T924" s="119" t="s">
        <v>108</v>
      </c>
      <c r="U924" s="112" t="s">
        <v>108</v>
      </c>
      <c r="V924" s="118" t="s">
        <v>108</v>
      </c>
      <c r="W924" s="112" t="s">
        <v>108</v>
      </c>
      <c r="X924" s="112" t="s">
        <v>110</v>
      </c>
      <c r="Y924" s="112" t="s">
        <v>110</v>
      </c>
      <c r="Z924" s="112" t="s">
        <v>110</v>
      </c>
      <c r="AA924" s="112" t="s">
        <v>110</v>
      </c>
      <c r="AB924" s="114" t="s">
        <v>110</v>
      </c>
      <c r="AC924" s="113" t="s">
        <v>108</v>
      </c>
      <c r="AD924" s="47" t="s">
        <v>108</v>
      </c>
      <c r="AE924" s="12" t="s">
        <v>108</v>
      </c>
      <c r="AF924" s="102" t="s">
        <v>108</v>
      </c>
      <c r="AG924" s="102" t="s">
        <v>108</v>
      </c>
      <c r="AH924" s="102" t="s">
        <v>108</v>
      </c>
      <c r="AI924" s="102" t="s">
        <v>108</v>
      </c>
      <c r="AJ924" s="102" t="s">
        <v>108</v>
      </c>
      <c r="AK924" s="93" t="s">
        <v>108</v>
      </c>
      <c r="AL924" s="12" t="s">
        <v>108</v>
      </c>
      <c r="AM924" s="12" t="s">
        <v>175</v>
      </c>
      <c r="AN924" s="91" t="s">
        <v>2425</v>
      </c>
      <c r="AO924" s="15" t="s">
        <v>175</v>
      </c>
      <c r="AQ924" s="54" t="s">
        <v>108</v>
      </c>
      <c r="AR924" s="50" t="str">
        <f t="shared" si="398"/>
        <v>HS644.92</v>
      </c>
      <c r="AS924" s="50" t="str">
        <f t="shared" si="399"/>
        <v>HS644_-</v>
      </c>
      <c r="AT924" s="12" t="s">
        <v>110</v>
      </c>
      <c r="AU924" s="12" t="s">
        <v>110</v>
      </c>
      <c r="AV924" s="12" t="s">
        <v>110</v>
      </c>
      <c r="AW924" s="54" t="s">
        <v>108</v>
      </c>
      <c r="AX924" s="50" t="s">
        <v>155</v>
      </c>
      <c r="AY924" s="50" t="s">
        <v>110</v>
      </c>
      <c r="AZ924" s="54" t="s">
        <v>108</v>
      </c>
      <c r="BA924" s="12" t="s">
        <v>108</v>
      </c>
      <c r="BB924" s="12" t="s">
        <v>108</v>
      </c>
      <c r="BC924" s="12" t="str">
        <f t="shared" si="400"/>
        <v>M3A</v>
      </c>
      <c r="BD924" s="54" t="s">
        <v>108</v>
      </c>
      <c r="BE924" s="12" t="str">
        <f t="shared" si="401"/>
        <v>-</v>
      </c>
      <c r="BF924" s="12" t="str">
        <f t="shared" si="402"/>
        <v>-</v>
      </c>
      <c r="BG924" s="112" t="str">
        <f t="shared" si="403"/>
        <v>M3A_HS644</v>
      </c>
      <c r="BH924" s="54" t="s">
        <v>108</v>
      </c>
      <c r="BI924" s="12" t="s">
        <v>108</v>
      </c>
      <c r="BJ924" s="54" t="s">
        <v>108</v>
      </c>
      <c r="BK924" s="12" t="s">
        <v>108</v>
      </c>
      <c r="BL924" s="12" t="s">
        <v>108</v>
      </c>
      <c r="BM924" s="12" t="s">
        <v>108</v>
      </c>
      <c r="BN924" s="54" t="s">
        <v>108</v>
      </c>
      <c r="BO924" s="12" t="s">
        <v>108</v>
      </c>
      <c r="BP924" s="54" t="s">
        <v>108</v>
      </c>
      <c r="BQ924" s="12" t="s">
        <v>108</v>
      </c>
      <c r="BR924" s="12" t="s">
        <v>108</v>
      </c>
      <c r="BS924" s="12" t="s">
        <v>108</v>
      </c>
      <c r="BT924" s="54" t="s">
        <v>108</v>
      </c>
      <c r="BU924" s="12" t="s">
        <v>108</v>
      </c>
      <c r="BV924" s="54" t="s">
        <v>108</v>
      </c>
      <c r="BW924" s="12" t="s">
        <v>108</v>
      </c>
      <c r="BX924" s="12" t="s">
        <v>108</v>
      </c>
      <c r="BY924" s="12" t="s">
        <v>108</v>
      </c>
      <c r="BZ924" s="54" t="s">
        <v>108</v>
      </c>
      <c r="CA924" s="12" t="s">
        <v>108</v>
      </c>
      <c r="CB924" s="54" t="s">
        <v>108</v>
      </c>
      <c r="CC924" s="12" t="s">
        <v>108</v>
      </c>
      <c r="CD924" s="12" t="s">
        <v>108</v>
      </c>
      <c r="CE924" s="12" t="s">
        <v>108</v>
      </c>
      <c r="CF924" s="54" t="s">
        <v>108</v>
      </c>
      <c r="CG924" s="54" t="s">
        <v>108</v>
      </c>
      <c r="CH924" s="54" t="s">
        <v>108</v>
      </c>
      <c r="CI924" s="54" t="s">
        <v>108</v>
      </c>
      <c r="CJ924" s="54" t="s">
        <v>108</v>
      </c>
      <c r="CK924" s="54" t="s">
        <v>108</v>
      </c>
      <c r="CL924" s="54" t="s">
        <v>108</v>
      </c>
      <c r="CM924" s="54" t="s">
        <v>108</v>
      </c>
      <c r="CN924" s="64" t="s">
        <v>120</v>
      </c>
      <c r="CO924" s="121" t="s">
        <v>2770</v>
      </c>
      <c r="CP924" s="64" t="str">
        <f>TabelladatiSinottico[[#This Row],[Serial_Number]]</f>
        <v>HS644.92</v>
      </c>
      <c r="CQ924" s="50" t="str">
        <f>TabelladatiSinottico[[#This Row],[Customer]]</f>
        <v>Customer!</v>
      </c>
      <c r="CR924" s="54">
        <f t="shared" si="404"/>
        <v>923</v>
      </c>
      <c r="CS924" s="64" t="s">
        <v>108</v>
      </c>
    </row>
    <row r="925" spans="1:97" ht="14.25" customHeight="1" x14ac:dyDescent="0.25">
      <c r="A925" s="124" t="s">
        <v>2768</v>
      </c>
      <c r="B925" s="137">
        <v>93</v>
      </c>
      <c r="C925" s="137" t="s">
        <v>108</v>
      </c>
      <c r="D925" s="136" t="s">
        <v>2771</v>
      </c>
      <c r="E925" s="112" t="s">
        <v>108</v>
      </c>
      <c r="F925" s="112" t="s">
        <v>653</v>
      </c>
      <c r="G925" s="112" t="s">
        <v>108</v>
      </c>
      <c r="H925" s="112" t="s">
        <v>108</v>
      </c>
      <c r="I925" s="112" t="s">
        <v>108</v>
      </c>
      <c r="J925" s="112" t="s">
        <v>108</v>
      </c>
      <c r="K925" s="134" t="s">
        <v>2424</v>
      </c>
      <c r="L925" s="112" t="s">
        <v>108</v>
      </c>
      <c r="M925" s="134" t="s">
        <v>2424</v>
      </c>
      <c r="N925" s="12" t="s">
        <v>107</v>
      </c>
      <c r="O925" s="12" t="s">
        <v>108</v>
      </c>
      <c r="P925" s="128" t="s">
        <v>2425</v>
      </c>
      <c r="Q925" s="135">
        <v>600</v>
      </c>
      <c r="R925" s="135">
        <v>400</v>
      </c>
      <c r="S925" s="135">
        <v>400</v>
      </c>
      <c r="T925" s="119" t="s">
        <v>108</v>
      </c>
      <c r="U925" s="112" t="s">
        <v>108</v>
      </c>
      <c r="V925" s="118" t="s">
        <v>108</v>
      </c>
      <c r="W925" s="112" t="s">
        <v>108</v>
      </c>
      <c r="X925" s="112" t="s">
        <v>110</v>
      </c>
      <c r="Y925" s="112" t="s">
        <v>110</v>
      </c>
      <c r="Z925" s="112" t="s">
        <v>110</v>
      </c>
      <c r="AA925" s="112" t="s">
        <v>110</v>
      </c>
      <c r="AB925" s="114" t="s">
        <v>110</v>
      </c>
      <c r="AC925" s="113" t="s">
        <v>108</v>
      </c>
      <c r="AD925" s="47" t="s">
        <v>108</v>
      </c>
      <c r="AE925" s="12" t="s">
        <v>108</v>
      </c>
      <c r="AF925" s="102" t="s">
        <v>108</v>
      </c>
      <c r="AG925" s="102" t="s">
        <v>108</v>
      </c>
      <c r="AH925" s="102" t="s">
        <v>108</v>
      </c>
      <c r="AI925" s="102" t="s">
        <v>108</v>
      </c>
      <c r="AJ925" s="102" t="s">
        <v>108</v>
      </c>
      <c r="AK925" s="93" t="s">
        <v>108</v>
      </c>
      <c r="AL925" s="12" t="s">
        <v>108</v>
      </c>
      <c r="AM925" s="12" t="s">
        <v>175</v>
      </c>
      <c r="AN925" s="91" t="s">
        <v>2425</v>
      </c>
      <c r="AO925" s="15" t="s">
        <v>175</v>
      </c>
      <c r="AQ925" s="54" t="s">
        <v>108</v>
      </c>
      <c r="AR925" s="50" t="str">
        <f t="shared" si="398"/>
        <v>HS644.93</v>
      </c>
      <c r="AS925" s="50" t="str">
        <f t="shared" si="399"/>
        <v>HS644_-</v>
      </c>
      <c r="AT925" s="12" t="s">
        <v>110</v>
      </c>
      <c r="AU925" s="12" t="s">
        <v>110</v>
      </c>
      <c r="AV925" s="12" t="s">
        <v>110</v>
      </c>
      <c r="AW925" s="54" t="s">
        <v>108</v>
      </c>
      <c r="AX925" s="50" t="s">
        <v>155</v>
      </c>
      <c r="AY925" s="50" t="s">
        <v>110</v>
      </c>
      <c r="AZ925" s="54" t="s">
        <v>108</v>
      </c>
      <c r="BA925" s="12" t="s">
        <v>108</v>
      </c>
      <c r="BB925" s="12" t="s">
        <v>108</v>
      </c>
      <c r="BC925" s="12" t="str">
        <f t="shared" si="400"/>
        <v>M3A</v>
      </c>
      <c r="BD925" s="54" t="s">
        <v>108</v>
      </c>
      <c r="BE925" s="12" t="str">
        <f t="shared" si="401"/>
        <v>-</v>
      </c>
      <c r="BF925" s="12" t="str">
        <f t="shared" si="402"/>
        <v>-</v>
      </c>
      <c r="BG925" s="112" t="str">
        <f t="shared" si="403"/>
        <v>M3A_HS644</v>
      </c>
      <c r="BH925" s="54" t="s">
        <v>108</v>
      </c>
      <c r="BI925" s="12" t="s">
        <v>108</v>
      </c>
      <c r="BJ925" s="54" t="s">
        <v>108</v>
      </c>
      <c r="BK925" s="12" t="s">
        <v>108</v>
      </c>
      <c r="BL925" s="12" t="s">
        <v>108</v>
      </c>
      <c r="BM925" s="12" t="s">
        <v>108</v>
      </c>
      <c r="BN925" s="54" t="s">
        <v>108</v>
      </c>
      <c r="BO925" s="12" t="s">
        <v>108</v>
      </c>
      <c r="BP925" s="54" t="s">
        <v>108</v>
      </c>
      <c r="BQ925" s="12" t="s">
        <v>108</v>
      </c>
      <c r="BR925" s="12" t="s">
        <v>108</v>
      </c>
      <c r="BS925" s="12" t="s">
        <v>108</v>
      </c>
      <c r="BT925" s="54" t="s">
        <v>108</v>
      </c>
      <c r="BU925" s="12" t="s">
        <v>108</v>
      </c>
      <c r="BV925" s="54" t="s">
        <v>108</v>
      </c>
      <c r="BW925" s="12" t="s">
        <v>108</v>
      </c>
      <c r="BX925" s="12" t="s">
        <v>108</v>
      </c>
      <c r="BY925" s="12" t="s">
        <v>108</v>
      </c>
      <c r="BZ925" s="54" t="s">
        <v>108</v>
      </c>
      <c r="CA925" s="12" t="s">
        <v>108</v>
      </c>
      <c r="CB925" s="54" t="s">
        <v>108</v>
      </c>
      <c r="CC925" s="12" t="s">
        <v>108</v>
      </c>
      <c r="CD925" s="12" t="s">
        <v>108</v>
      </c>
      <c r="CE925" s="12" t="s">
        <v>108</v>
      </c>
      <c r="CF925" s="54" t="s">
        <v>108</v>
      </c>
      <c r="CG925" s="54" t="s">
        <v>108</v>
      </c>
      <c r="CH925" s="54" t="s">
        <v>108</v>
      </c>
      <c r="CI925" s="54" t="s">
        <v>108</v>
      </c>
      <c r="CJ925" s="54" t="s">
        <v>108</v>
      </c>
      <c r="CK925" s="54" t="s">
        <v>108</v>
      </c>
      <c r="CL925" s="54" t="s">
        <v>108</v>
      </c>
      <c r="CM925" s="54" t="s">
        <v>108</v>
      </c>
      <c r="CN925" s="64" t="s">
        <v>120</v>
      </c>
      <c r="CO925" s="121" t="s">
        <v>2770</v>
      </c>
      <c r="CP925" s="64" t="str">
        <f>TabelladatiSinottico[[#This Row],[Serial_Number]]</f>
        <v>HS644.93</v>
      </c>
      <c r="CQ925" s="50" t="str">
        <f>TabelladatiSinottico[[#This Row],[Customer]]</f>
        <v>Customer!</v>
      </c>
      <c r="CR925" s="54">
        <f t="shared" si="404"/>
        <v>924</v>
      </c>
      <c r="CS925" s="64" t="s">
        <v>108</v>
      </c>
    </row>
    <row r="926" spans="1:97" ht="14.25" customHeight="1" x14ac:dyDescent="0.25">
      <c r="A926" s="124" t="s">
        <v>2768</v>
      </c>
      <c r="B926" s="137">
        <v>94</v>
      </c>
      <c r="C926" s="137" t="s">
        <v>108</v>
      </c>
      <c r="D926" s="136" t="s">
        <v>2771</v>
      </c>
      <c r="E926" s="112" t="s">
        <v>108</v>
      </c>
      <c r="F926" s="112" t="s">
        <v>653</v>
      </c>
      <c r="G926" s="112" t="s">
        <v>108</v>
      </c>
      <c r="H926" s="112" t="s">
        <v>108</v>
      </c>
      <c r="I926" s="112" t="s">
        <v>108</v>
      </c>
      <c r="J926" s="112" t="s">
        <v>108</v>
      </c>
      <c r="K926" s="134" t="s">
        <v>2424</v>
      </c>
      <c r="L926" s="112" t="s">
        <v>108</v>
      </c>
      <c r="M926" s="134" t="s">
        <v>2424</v>
      </c>
      <c r="N926" s="12" t="s">
        <v>107</v>
      </c>
      <c r="O926" s="12" t="s">
        <v>108</v>
      </c>
      <c r="P926" s="128" t="s">
        <v>2425</v>
      </c>
      <c r="Q926" s="135">
        <v>600</v>
      </c>
      <c r="R926" s="135">
        <v>400</v>
      </c>
      <c r="S926" s="135">
        <v>400</v>
      </c>
      <c r="T926" s="119" t="s">
        <v>108</v>
      </c>
      <c r="U926" s="112" t="s">
        <v>108</v>
      </c>
      <c r="V926" s="118" t="s">
        <v>108</v>
      </c>
      <c r="W926" s="112" t="s">
        <v>108</v>
      </c>
      <c r="X926" s="112" t="s">
        <v>110</v>
      </c>
      <c r="Y926" s="112" t="s">
        <v>110</v>
      </c>
      <c r="Z926" s="112" t="s">
        <v>110</v>
      </c>
      <c r="AA926" s="112" t="s">
        <v>110</v>
      </c>
      <c r="AB926" s="114" t="s">
        <v>110</v>
      </c>
      <c r="AC926" s="113" t="s">
        <v>108</v>
      </c>
      <c r="AD926" s="47" t="s">
        <v>108</v>
      </c>
      <c r="AE926" s="12" t="s">
        <v>108</v>
      </c>
      <c r="AF926" s="102" t="s">
        <v>108</v>
      </c>
      <c r="AG926" s="102" t="s">
        <v>108</v>
      </c>
      <c r="AH926" s="102" t="s">
        <v>108</v>
      </c>
      <c r="AI926" s="102" t="s">
        <v>108</v>
      </c>
      <c r="AJ926" s="102" t="s">
        <v>108</v>
      </c>
      <c r="AK926" s="93" t="s">
        <v>108</v>
      </c>
      <c r="AL926" s="12" t="s">
        <v>108</v>
      </c>
      <c r="AM926" s="12" t="s">
        <v>175</v>
      </c>
      <c r="AN926" s="91" t="s">
        <v>2425</v>
      </c>
      <c r="AO926" s="15" t="s">
        <v>175</v>
      </c>
      <c r="AQ926" s="54" t="s">
        <v>108</v>
      </c>
      <c r="AR926" s="50" t="str">
        <f t="shared" si="398"/>
        <v>HS644.94</v>
      </c>
      <c r="AS926" s="50" t="str">
        <f t="shared" si="399"/>
        <v>HS644_-</v>
      </c>
      <c r="AT926" s="12" t="s">
        <v>110</v>
      </c>
      <c r="AU926" s="12" t="s">
        <v>110</v>
      </c>
      <c r="AV926" s="12" t="s">
        <v>110</v>
      </c>
      <c r="AW926" s="54" t="s">
        <v>108</v>
      </c>
      <c r="AX926" s="50" t="s">
        <v>155</v>
      </c>
      <c r="AY926" s="50" t="s">
        <v>110</v>
      </c>
      <c r="AZ926" s="54" t="s">
        <v>108</v>
      </c>
      <c r="BA926" s="12" t="s">
        <v>108</v>
      </c>
      <c r="BB926" s="12" t="s">
        <v>108</v>
      </c>
      <c r="BC926" s="12" t="str">
        <f t="shared" si="400"/>
        <v>M3A</v>
      </c>
      <c r="BD926" s="54" t="s">
        <v>108</v>
      </c>
      <c r="BE926" s="12" t="str">
        <f t="shared" si="401"/>
        <v>-</v>
      </c>
      <c r="BF926" s="12" t="str">
        <f t="shared" si="402"/>
        <v>-</v>
      </c>
      <c r="BG926" s="112" t="str">
        <f t="shared" si="403"/>
        <v>M3A_HS644</v>
      </c>
      <c r="BH926" s="54" t="s">
        <v>108</v>
      </c>
      <c r="BI926" s="12" t="s">
        <v>108</v>
      </c>
      <c r="BJ926" s="54" t="s">
        <v>108</v>
      </c>
      <c r="BK926" s="12" t="s">
        <v>108</v>
      </c>
      <c r="BL926" s="12" t="s">
        <v>108</v>
      </c>
      <c r="BM926" s="12" t="s">
        <v>108</v>
      </c>
      <c r="BN926" s="54" t="s">
        <v>108</v>
      </c>
      <c r="BO926" s="12" t="s">
        <v>108</v>
      </c>
      <c r="BP926" s="54" t="s">
        <v>108</v>
      </c>
      <c r="BQ926" s="12" t="s">
        <v>108</v>
      </c>
      <c r="BR926" s="12" t="s">
        <v>108</v>
      </c>
      <c r="BS926" s="12" t="s">
        <v>108</v>
      </c>
      <c r="BT926" s="54" t="s">
        <v>108</v>
      </c>
      <c r="BU926" s="12" t="s">
        <v>108</v>
      </c>
      <c r="BV926" s="54" t="s">
        <v>108</v>
      </c>
      <c r="BW926" s="12" t="s">
        <v>108</v>
      </c>
      <c r="BX926" s="12" t="s">
        <v>108</v>
      </c>
      <c r="BY926" s="12" t="s">
        <v>108</v>
      </c>
      <c r="BZ926" s="54" t="s">
        <v>108</v>
      </c>
      <c r="CA926" s="12" t="s">
        <v>108</v>
      </c>
      <c r="CB926" s="54" t="s">
        <v>108</v>
      </c>
      <c r="CC926" s="12" t="s">
        <v>108</v>
      </c>
      <c r="CD926" s="12" t="s">
        <v>108</v>
      </c>
      <c r="CE926" s="12" t="s">
        <v>108</v>
      </c>
      <c r="CF926" s="54" t="s">
        <v>108</v>
      </c>
      <c r="CG926" s="54" t="s">
        <v>108</v>
      </c>
      <c r="CH926" s="54" t="s">
        <v>108</v>
      </c>
      <c r="CI926" s="54" t="s">
        <v>108</v>
      </c>
      <c r="CJ926" s="54" t="s">
        <v>108</v>
      </c>
      <c r="CK926" s="54" t="s">
        <v>108</v>
      </c>
      <c r="CL926" s="54" t="s">
        <v>108</v>
      </c>
      <c r="CM926" s="54" t="s">
        <v>108</v>
      </c>
      <c r="CN926" s="64" t="s">
        <v>120</v>
      </c>
      <c r="CO926" s="121" t="s">
        <v>2770</v>
      </c>
      <c r="CP926" s="64" t="str">
        <f>TabelladatiSinottico[[#This Row],[Serial_Number]]</f>
        <v>HS644.94</v>
      </c>
      <c r="CQ926" s="50" t="str">
        <f>TabelladatiSinottico[[#This Row],[Customer]]</f>
        <v>Customer!</v>
      </c>
      <c r="CR926" s="54">
        <f t="shared" si="404"/>
        <v>925</v>
      </c>
      <c r="CS926" s="64" t="s">
        <v>108</v>
      </c>
    </row>
    <row r="927" spans="1:97" ht="14.25" customHeight="1" x14ac:dyDescent="0.25">
      <c r="A927" s="124" t="s">
        <v>2768</v>
      </c>
      <c r="B927" s="137">
        <v>95</v>
      </c>
      <c r="C927" s="137" t="s">
        <v>108</v>
      </c>
      <c r="D927" s="136" t="s">
        <v>2771</v>
      </c>
      <c r="E927" s="112" t="s">
        <v>108</v>
      </c>
      <c r="F927" s="112" t="s">
        <v>653</v>
      </c>
      <c r="G927" s="112" t="s">
        <v>108</v>
      </c>
      <c r="H927" s="112" t="s">
        <v>108</v>
      </c>
      <c r="I927" s="112" t="s">
        <v>108</v>
      </c>
      <c r="J927" s="112" t="s">
        <v>108</v>
      </c>
      <c r="K927" s="134" t="s">
        <v>2424</v>
      </c>
      <c r="L927" s="112" t="s">
        <v>108</v>
      </c>
      <c r="M927" s="134" t="s">
        <v>2424</v>
      </c>
      <c r="N927" s="12" t="s">
        <v>107</v>
      </c>
      <c r="O927" s="12" t="s">
        <v>108</v>
      </c>
      <c r="P927" s="128" t="s">
        <v>2425</v>
      </c>
      <c r="Q927" s="135">
        <v>600</v>
      </c>
      <c r="R927" s="135">
        <v>400</v>
      </c>
      <c r="S927" s="135">
        <v>400</v>
      </c>
      <c r="T927" s="119" t="s">
        <v>108</v>
      </c>
      <c r="U927" s="112" t="s">
        <v>108</v>
      </c>
      <c r="V927" s="118" t="s">
        <v>108</v>
      </c>
      <c r="W927" s="112" t="s">
        <v>108</v>
      </c>
      <c r="X927" s="112" t="s">
        <v>110</v>
      </c>
      <c r="Y927" s="112" t="s">
        <v>110</v>
      </c>
      <c r="Z927" s="112" t="s">
        <v>110</v>
      </c>
      <c r="AA927" s="112" t="s">
        <v>110</v>
      </c>
      <c r="AB927" s="114" t="s">
        <v>110</v>
      </c>
      <c r="AC927" s="113" t="s">
        <v>108</v>
      </c>
      <c r="AD927" s="47" t="s">
        <v>108</v>
      </c>
      <c r="AE927" s="12" t="s">
        <v>108</v>
      </c>
      <c r="AF927" s="102" t="s">
        <v>108</v>
      </c>
      <c r="AG927" s="102" t="s">
        <v>108</v>
      </c>
      <c r="AH927" s="102" t="s">
        <v>108</v>
      </c>
      <c r="AI927" s="102" t="s">
        <v>108</v>
      </c>
      <c r="AJ927" s="102" t="s">
        <v>108</v>
      </c>
      <c r="AK927" s="93" t="s">
        <v>108</v>
      </c>
      <c r="AL927" s="12" t="s">
        <v>108</v>
      </c>
      <c r="AM927" s="12" t="s">
        <v>175</v>
      </c>
      <c r="AN927" s="91" t="s">
        <v>2425</v>
      </c>
      <c r="AO927" s="15" t="s">
        <v>175</v>
      </c>
      <c r="AQ927" s="54" t="s">
        <v>108</v>
      </c>
      <c r="AR927" s="50" t="str">
        <f t="shared" si="398"/>
        <v>HS644.95</v>
      </c>
      <c r="AS927" s="50" t="str">
        <f t="shared" si="399"/>
        <v>HS644_-</v>
      </c>
      <c r="AT927" s="12" t="s">
        <v>110</v>
      </c>
      <c r="AU927" s="12" t="s">
        <v>110</v>
      </c>
      <c r="AV927" s="12" t="s">
        <v>110</v>
      </c>
      <c r="AW927" s="54" t="s">
        <v>108</v>
      </c>
      <c r="AX927" s="50" t="s">
        <v>155</v>
      </c>
      <c r="AY927" s="50" t="s">
        <v>110</v>
      </c>
      <c r="AZ927" s="54" t="s">
        <v>108</v>
      </c>
      <c r="BA927" s="12" t="s">
        <v>108</v>
      </c>
      <c r="BB927" s="12" t="s">
        <v>108</v>
      </c>
      <c r="BC927" s="12" t="str">
        <f t="shared" si="400"/>
        <v>M3A</v>
      </c>
      <c r="BD927" s="54" t="s">
        <v>108</v>
      </c>
      <c r="BE927" s="12" t="str">
        <f t="shared" si="401"/>
        <v>-</v>
      </c>
      <c r="BF927" s="12" t="str">
        <f t="shared" si="402"/>
        <v>-</v>
      </c>
      <c r="BG927" s="112" t="str">
        <f t="shared" si="403"/>
        <v>M3A_HS644</v>
      </c>
      <c r="BH927" s="54" t="s">
        <v>108</v>
      </c>
      <c r="BI927" s="12" t="s">
        <v>108</v>
      </c>
      <c r="BJ927" s="54" t="s">
        <v>108</v>
      </c>
      <c r="BK927" s="12" t="s">
        <v>108</v>
      </c>
      <c r="BL927" s="12" t="s">
        <v>108</v>
      </c>
      <c r="BM927" s="12" t="s">
        <v>108</v>
      </c>
      <c r="BN927" s="54" t="s">
        <v>108</v>
      </c>
      <c r="BO927" s="12" t="s">
        <v>108</v>
      </c>
      <c r="BP927" s="54" t="s">
        <v>108</v>
      </c>
      <c r="BQ927" s="12" t="s">
        <v>108</v>
      </c>
      <c r="BR927" s="12" t="s">
        <v>108</v>
      </c>
      <c r="BS927" s="12" t="s">
        <v>108</v>
      </c>
      <c r="BT927" s="54" t="s">
        <v>108</v>
      </c>
      <c r="BU927" s="12" t="s">
        <v>108</v>
      </c>
      <c r="BV927" s="54" t="s">
        <v>108</v>
      </c>
      <c r="BW927" s="12" t="s">
        <v>108</v>
      </c>
      <c r="BX927" s="12" t="s">
        <v>108</v>
      </c>
      <c r="BY927" s="12" t="s">
        <v>108</v>
      </c>
      <c r="BZ927" s="54" t="s">
        <v>108</v>
      </c>
      <c r="CA927" s="12" t="s">
        <v>108</v>
      </c>
      <c r="CB927" s="54" t="s">
        <v>108</v>
      </c>
      <c r="CC927" s="12" t="s">
        <v>108</v>
      </c>
      <c r="CD927" s="12" t="s">
        <v>108</v>
      </c>
      <c r="CE927" s="12" t="s">
        <v>108</v>
      </c>
      <c r="CF927" s="54" t="s">
        <v>108</v>
      </c>
      <c r="CG927" s="54" t="s">
        <v>108</v>
      </c>
      <c r="CH927" s="54" t="s">
        <v>108</v>
      </c>
      <c r="CI927" s="54" t="s">
        <v>108</v>
      </c>
      <c r="CJ927" s="54" t="s">
        <v>108</v>
      </c>
      <c r="CK927" s="54" t="s">
        <v>108</v>
      </c>
      <c r="CL927" s="54" t="s">
        <v>108</v>
      </c>
      <c r="CM927" s="54" t="s">
        <v>108</v>
      </c>
      <c r="CN927" s="64" t="s">
        <v>120</v>
      </c>
      <c r="CO927" s="121" t="s">
        <v>2770</v>
      </c>
      <c r="CP927" s="64" t="str">
        <f>TabelladatiSinottico[[#This Row],[Serial_Number]]</f>
        <v>HS644.95</v>
      </c>
      <c r="CQ927" s="50" t="str">
        <f>TabelladatiSinottico[[#This Row],[Customer]]</f>
        <v>Customer!</v>
      </c>
      <c r="CR927" s="54">
        <f t="shared" si="404"/>
        <v>926</v>
      </c>
      <c r="CS927" s="64" t="s">
        <v>108</v>
      </c>
    </row>
    <row r="928" spans="1:97" ht="14.25" customHeight="1" x14ac:dyDescent="0.25">
      <c r="A928" s="124" t="s">
        <v>2768</v>
      </c>
      <c r="B928" s="137">
        <v>96</v>
      </c>
      <c r="C928" s="137" t="s">
        <v>108</v>
      </c>
      <c r="D928" s="136" t="s">
        <v>2771</v>
      </c>
      <c r="E928" s="112" t="s">
        <v>108</v>
      </c>
      <c r="F928" s="112" t="s">
        <v>653</v>
      </c>
      <c r="G928" s="112" t="s">
        <v>108</v>
      </c>
      <c r="H928" s="112" t="s">
        <v>108</v>
      </c>
      <c r="I928" s="112" t="s">
        <v>108</v>
      </c>
      <c r="J928" s="112" t="s">
        <v>108</v>
      </c>
      <c r="K928" s="134" t="s">
        <v>2424</v>
      </c>
      <c r="L928" s="112" t="s">
        <v>108</v>
      </c>
      <c r="M928" s="134" t="s">
        <v>2424</v>
      </c>
      <c r="N928" s="12" t="s">
        <v>107</v>
      </c>
      <c r="O928" s="12" t="s">
        <v>108</v>
      </c>
      <c r="P928" s="128" t="s">
        <v>2425</v>
      </c>
      <c r="Q928" s="135">
        <v>600</v>
      </c>
      <c r="R928" s="135">
        <v>400</v>
      </c>
      <c r="S928" s="135">
        <v>400</v>
      </c>
      <c r="T928" s="119" t="s">
        <v>108</v>
      </c>
      <c r="U928" s="112" t="s">
        <v>108</v>
      </c>
      <c r="V928" s="118" t="s">
        <v>108</v>
      </c>
      <c r="W928" s="112" t="s">
        <v>108</v>
      </c>
      <c r="X928" s="112" t="s">
        <v>110</v>
      </c>
      <c r="Y928" s="112" t="s">
        <v>110</v>
      </c>
      <c r="Z928" s="112" t="s">
        <v>110</v>
      </c>
      <c r="AA928" s="112" t="s">
        <v>110</v>
      </c>
      <c r="AB928" s="114" t="s">
        <v>110</v>
      </c>
      <c r="AC928" s="113" t="s">
        <v>108</v>
      </c>
      <c r="AD928" s="47" t="s">
        <v>108</v>
      </c>
      <c r="AE928" s="12" t="s">
        <v>108</v>
      </c>
      <c r="AF928" s="102" t="s">
        <v>108</v>
      </c>
      <c r="AG928" s="102" t="s">
        <v>108</v>
      </c>
      <c r="AH928" s="102" t="s">
        <v>108</v>
      </c>
      <c r="AI928" s="102" t="s">
        <v>108</v>
      </c>
      <c r="AJ928" s="102" t="s">
        <v>108</v>
      </c>
      <c r="AK928" s="93" t="s">
        <v>108</v>
      </c>
      <c r="AL928" s="12" t="s">
        <v>108</v>
      </c>
      <c r="AM928" s="12" t="s">
        <v>175</v>
      </c>
      <c r="AN928" s="91" t="s">
        <v>2425</v>
      </c>
      <c r="AO928" s="15" t="s">
        <v>175</v>
      </c>
      <c r="AQ928" s="54" t="s">
        <v>108</v>
      </c>
      <c r="AR928" s="50" t="str">
        <f t="shared" si="398"/>
        <v>HS644.96</v>
      </c>
      <c r="AS928" s="50" t="str">
        <f t="shared" si="399"/>
        <v>HS644_-</v>
      </c>
      <c r="AT928" s="12" t="s">
        <v>110</v>
      </c>
      <c r="AU928" s="12" t="s">
        <v>110</v>
      </c>
      <c r="AV928" s="12" t="s">
        <v>110</v>
      </c>
      <c r="AW928" s="54" t="s">
        <v>108</v>
      </c>
      <c r="AX928" s="50" t="s">
        <v>155</v>
      </c>
      <c r="AY928" s="50" t="s">
        <v>110</v>
      </c>
      <c r="AZ928" s="54" t="s">
        <v>108</v>
      </c>
      <c r="BA928" s="12" t="s">
        <v>108</v>
      </c>
      <c r="BB928" s="12" t="s">
        <v>108</v>
      </c>
      <c r="BC928" s="12" t="str">
        <f t="shared" si="400"/>
        <v>M3A</v>
      </c>
      <c r="BD928" s="54" t="s">
        <v>108</v>
      </c>
      <c r="BE928" s="12" t="str">
        <f t="shared" si="401"/>
        <v>-</v>
      </c>
      <c r="BF928" s="12" t="str">
        <f t="shared" si="402"/>
        <v>-</v>
      </c>
      <c r="BG928" s="112" t="str">
        <f t="shared" si="403"/>
        <v>M3A_HS644</v>
      </c>
      <c r="BH928" s="54" t="s">
        <v>108</v>
      </c>
      <c r="BI928" s="12" t="s">
        <v>108</v>
      </c>
      <c r="BJ928" s="54" t="s">
        <v>108</v>
      </c>
      <c r="BK928" s="12" t="s">
        <v>108</v>
      </c>
      <c r="BL928" s="12" t="s">
        <v>108</v>
      </c>
      <c r="BM928" s="12" t="s">
        <v>108</v>
      </c>
      <c r="BN928" s="54" t="s">
        <v>108</v>
      </c>
      <c r="BO928" s="12" t="s">
        <v>108</v>
      </c>
      <c r="BP928" s="54" t="s">
        <v>108</v>
      </c>
      <c r="BQ928" s="12" t="s">
        <v>108</v>
      </c>
      <c r="BR928" s="12" t="s">
        <v>108</v>
      </c>
      <c r="BS928" s="12" t="s">
        <v>108</v>
      </c>
      <c r="BT928" s="54" t="s">
        <v>108</v>
      </c>
      <c r="BU928" s="12" t="s">
        <v>108</v>
      </c>
      <c r="BV928" s="54" t="s">
        <v>108</v>
      </c>
      <c r="BW928" s="12" t="s">
        <v>108</v>
      </c>
      <c r="BX928" s="12" t="s">
        <v>108</v>
      </c>
      <c r="BY928" s="12" t="s">
        <v>108</v>
      </c>
      <c r="BZ928" s="54" t="s">
        <v>108</v>
      </c>
      <c r="CA928" s="12" t="s">
        <v>108</v>
      </c>
      <c r="CB928" s="54" t="s">
        <v>108</v>
      </c>
      <c r="CC928" s="12" t="s">
        <v>108</v>
      </c>
      <c r="CD928" s="12" t="s">
        <v>108</v>
      </c>
      <c r="CE928" s="12" t="s">
        <v>108</v>
      </c>
      <c r="CF928" s="54" t="s">
        <v>108</v>
      </c>
      <c r="CG928" s="54" t="s">
        <v>108</v>
      </c>
      <c r="CH928" s="54" t="s">
        <v>108</v>
      </c>
      <c r="CI928" s="54" t="s">
        <v>108</v>
      </c>
      <c r="CJ928" s="54" t="s">
        <v>108</v>
      </c>
      <c r="CK928" s="54" t="s">
        <v>108</v>
      </c>
      <c r="CL928" s="54" t="s">
        <v>108</v>
      </c>
      <c r="CM928" s="54" t="s">
        <v>108</v>
      </c>
      <c r="CN928" s="64" t="s">
        <v>120</v>
      </c>
      <c r="CO928" s="121" t="s">
        <v>2770</v>
      </c>
      <c r="CP928" s="64" t="str">
        <f>TabelladatiSinottico[[#This Row],[Serial_Number]]</f>
        <v>HS644.96</v>
      </c>
      <c r="CQ928" s="50" t="str">
        <f>TabelladatiSinottico[[#This Row],[Customer]]</f>
        <v>Customer!</v>
      </c>
      <c r="CR928" s="54">
        <f t="shared" si="404"/>
        <v>927</v>
      </c>
      <c r="CS928" s="64" t="s">
        <v>108</v>
      </c>
    </row>
    <row r="929" spans="1:97" ht="14.25" customHeight="1" x14ac:dyDescent="0.25">
      <c r="A929" s="124" t="s">
        <v>2768</v>
      </c>
      <c r="B929" s="137">
        <v>97</v>
      </c>
      <c r="C929" s="137" t="s">
        <v>108</v>
      </c>
      <c r="D929" s="136" t="s">
        <v>2771</v>
      </c>
      <c r="E929" s="112" t="s">
        <v>108</v>
      </c>
      <c r="F929" s="112" t="s">
        <v>653</v>
      </c>
      <c r="G929" s="112" t="s">
        <v>108</v>
      </c>
      <c r="H929" s="112" t="s">
        <v>108</v>
      </c>
      <c r="I929" s="112" t="s">
        <v>108</v>
      </c>
      <c r="J929" s="112" t="s">
        <v>108</v>
      </c>
      <c r="K929" s="134" t="s">
        <v>2424</v>
      </c>
      <c r="L929" s="112" t="s">
        <v>108</v>
      </c>
      <c r="M929" s="134" t="s">
        <v>2424</v>
      </c>
      <c r="N929" s="12" t="s">
        <v>107</v>
      </c>
      <c r="O929" s="12" t="s">
        <v>108</v>
      </c>
      <c r="P929" s="128" t="s">
        <v>2425</v>
      </c>
      <c r="Q929" s="135">
        <v>600</v>
      </c>
      <c r="R929" s="135">
        <v>400</v>
      </c>
      <c r="S929" s="135">
        <v>400</v>
      </c>
      <c r="T929" s="119" t="s">
        <v>108</v>
      </c>
      <c r="U929" s="112" t="s">
        <v>108</v>
      </c>
      <c r="V929" s="118" t="s">
        <v>108</v>
      </c>
      <c r="W929" s="112" t="s">
        <v>108</v>
      </c>
      <c r="X929" s="112" t="s">
        <v>110</v>
      </c>
      <c r="Y929" s="112" t="s">
        <v>110</v>
      </c>
      <c r="Z929" s="112" t="s">
        <v>110</v>
      </c>
      <c r="AA929" s="112" t="s">
        <v>110</v>
      </c>
      <c r="AB929" s="114" t="s">
        <v>110</v>
      </c>
      <c r="AC929" s="113" t="s">
        <v>108</v>
      </c>
      <c r="AD929" s="47" t="s">
        <v>108</v>
      </c>
      <c r="AE929" s="12" t="s">
        <v>108</v>
      </c>
      <c r="AF929" s="102" t="s">
        <v>108</v>
      </c>
      <c r="AG929" s="102" t="s">
        <v>108</v>
      </c>
      <c r="AH929" s="102" t="s">
        <v>108</v>
      </c>
      <c r="AI929" s="102" t="s">
        <v>108</v>
      </c>
      <c r="AJ929" s="102" t="s">
        <v>108</v>
      </c>
      <c r="AK929" s="93" t="s">
        <v>108</v>
      </c>
      <c r="AL929" s="12" t="s">
        <v>108</v>
      </c>
      <c r="AM929" s="12" t="s">
        <v>175</v>
      </c>
      <c r="AN929" s="91" t="s">
        <v>2425</v>
      </c>
      <c r="AO929" s="15" t="s">
        <v>175</v>
      </c>
      <c r="AQ929" s="54" t="s">
        <v>108</v>
      </c>
      <c r="AR929" s="50" t="str">
        <f t="shared" si="398"/>
        <v>HS644.97</v>
      </c>
      <c r="AS929" s="50" t="str">
        <f t="shared" si="399"/>
        <v>HS644_-</v>
      </c>
      <c r="AT929" s="12" t="s">
        <v>110</v>
      </c>
      <c r="AU929" s="12" t="s">
        <v>110</v>
      </c>
      <c r="AV929" s="12" t="s">
        <v>110</v>
      </c>
      <c r="AW929" s="54" t="s">
        <v>108</v>
      </c>
      <c r="AX929" s="50" t="s">
        <v>155</v>
      </c>
      <c r="AY929" s="50" t="s">
        <v>110</v>
      </c>
      <c r="AZ929" s="54" t="s">
        <v>108</v>
      </c>
      <c r="BA929" s="12" t="s">
        <v>108</v>
      </c>
      <c r="BB929" s="12" t="s">
        <v>108</v>
      </c>
      <c r="BC929" s="12" t="str">
        <f t="shared" si="400"/>
        <v>M3A</v>
      </c>
      <c r="BD929" s="54" t="s">
        <v>108</v>
      </c>
      <c r="BE929" s="12" t="str">
        <f t="shared" si="401"/>
        <v>-</v>
      </c>
      <c r="BF929" s="12" t="str">
        <f t="shared" si="402"/>
        <v>-</v>
      </c>
      <c r="BG929" s="112" t="str">
        <f t="shared" si="403"/>
        <v>M3A_HS644</v>
      </c>
      <c r="BH929" s="54" t="s">
        <v>108</v>
      </c>
      <c r="BI929" s="12" t="s">
        <v>108</v>
      </c>
      <c r="BJ929" s="54" t="s">
        <v>108</v>
      </c>
      <c r="BK929" s="12" t="s">
        <v>108</v>
      </c>
      <c r="BL929" s="12" t="s">
        <v>108</v>
      </c>
      <c r="BM929" s="12" t="s">
        <v>108</v>
      </c>
      <c r="BN929" s="54" t="s">
        <v>108</v>
      </c>
      <c r="BO929" s="12" t="s">
        <v>108</v>
      </c>
      <c r="BP929" s="54" t="s">
        <v>108</v>
      </c>
      <c r="BQ929" s="12" t="s">
        <v>108</v>
      </c>
      <c r="BR929" s="12" t="s">
        <v>108</v>
      </c>
      <c r="BS929" s="12" t="s">
        <v>108</v>
      </c>
      <c r="BT929" s="54" t="s">
        <v>108</v>
      </c>
      <c r="BU929" s="12" t="s">
        <v>108</v>
      </c>
      <c r="BV929" s="54" t="s">
        <v>108</v>
      </c>
      <c r="BW929" s="12" t="s">
        <v>108</v>
      </c>
      <c r="BX929" s="12" t="s">
        <v>108</v>
      </c>
      <c r="BY929" s="12" t="s">
        <v>108</v>
      </c>
      <c r="BZ929" s="54" t="s">
        <v>108</v>
      </c>
      <c r="CA929" s="12" t="s">
        <v>108</v>
      </c>
      <c r="CB929" s="54" t="s">
        <v>108</v>
      </c>
      <c r="CC929" s="12" t="s">
        <v>108</v>
      </c>
      <c r="CD929" s="12" t="s">
        <v>108</v>
      </c>
      <c r="CE929" s="12" t="s">
        <v>108</v>
      </c>
      <c r="CF929" s="54" t="s">
        <v>108</v>
      </c>
      <c r="CG929" s="54" t="s">
        <v>108</v>
      </c>
      <c r="CH929" s="54" t="s">
        <v>108</v>
      </c>
      <c r="CI929" s="54" t="s">
        <v>108</v>
      </c>
      <c r="CJ929" s="54" t="s">
        <v>108</v>
      </c>
      <c r="CK929" s="54" t="s">
        <v>108</v>
      </c>
      <c r="CL929" s="54" t="s">
        <v>108</v>
      </c>
      <c r="CM929" s="54" t="s">
        <v>108</v>
      </c>
      <c r="CN929" s="64" t="s">
        <v>120</v>
      </c>
      <c r="CO929" s="121" t="s">
        <v>2770</v>
      </c>
      <c r="CP929" s="64" t="str">
        <f>TabelladatiSinottico[[#This Row],[Serial_Number]]</f>
        <v>HS644.97</v>
      </c>
      <c r="CQ929" s="50" t="str">
        <f>TabelladatiSinottico[[#This Row],[Customer]]</f>
        <v>Customer!</v>
      </c>
      <c r="CR929" s="54">
        <f t="shared" si="404"/>
        <v>928</v>
      </c>
      <c r="CS929" s="64" t="s">
        <v>108</v>
      </c>
    </row>
    <row r="930" spans="1:97" ht="14.25" customHeight="1" x14ac:dyDescent="0.25">
      <c r="A930" s="124" t="s">
        <v>2768</v>
      </c>
      <c r="B930" s="137">
        <v>98</v>
      </c>
      <c r="C930" s="137" t="s">
        <v>108</v>
      </c>
      <c r="D930" s="136" t="s">
        <v>2771</v>
      </c>
      <c r="E930" s="112" t="s">
        <v>108</v>
      </c>
      <c r="F930" s="112" t="s">
        <v>653</v>
      </c>
      <c r="G930" s="112" t="s">
        <v>108</v>
      </c>
      <c r="H930" s="112" t="s">
        <v>108</v>
      </c>
      <c r="I930" s="112" t="s">
        <v>108</v>
      </c>
      <c r="J930" s="112" t="s">
        <v>108</v>
      </c>
      <c r="K930" s="134" t="s">
        <v>2424</v>
      </c>
      <c r="L930" s="112" t="s">
        <v>108</v>
      </c>
      <c r="M930" s="134" t="s">
        <v>2424</v>
      </c>
      <c r="N930" s="12" t="s">
        <v>107</v>
      </c>
      <c r="O930" s="12" t="s">
        <v>108</v>
      </c>
      <c r="P930" s="128" t="s">
        <v>2425</v>
      </c>
      <c r="Q930" s="135">
        <v>600</v>
      </c>
      <c r="R930" s="135">
        <v>400</v>
      </c>
      <c r="S930" s="135">
        <v>400</v>
      </c>
      <c r="T930" s="119" t="s">
        <v>108</v>
      </c>
      <c r="U930" s="112" t="s">
        <v>108</v>
      </c>
      <c r="V930" s="118" t="s">
        <v>108</v>
      </c>
      <c r="W930" s="112" t="s">
        <v>108</v>
      </c>
      <c r="X930" s="112" t="s">
        <v>110</v>
      </c>
      <c r="Y930" s="112" t="s">
        <v>110</v>
      </c>
      <c r="Z930" s="112" t="s">
        <v>110</v>
      </c>
      <c r="AA930" s="112" t="s">
        <v>110</v>
      </c>
      <c r="AB930" s="114" t="s">
        <v>110</v>
      </c>
      <c r="AC930" s="113" t="s">
        <v>108</v>
      </c>
      <c r="AD930" s="47" t="s">
        <v>108</v>
      </c>
      <c r="AE930" s="12" t="s">
        <v>108</v>
      </c>
      <c r="AF930" s="102" t="s">
        <v>108</v>
      </c>
      <c r="AG930" s="102" t="s">
        <v>108</v>
      </c>
      <c r="AH930" s="102" t="s">
        <v>108</v>
      </c>
      <c r="AI930" s="102" t="s">
        <v>108</v>
      </c>
      <c r="AJ930" s="102" t="s">
        <v>108</v>
      </c>
      <c r="AK930" s="93" t="s">
        <v>108</v>
      </c>
      <c r="AL930" s="12" t="s">
        <v>108</v>
      </c>
      <c r="AM930" s="12" t="s">
        <v>175</v>
      </c>
      <c r="AN930" s="91" t="s">
        <v>2425</v>
      </c>
      <c r="AO930" s="15" t="s">
        <v>175</v>
      </c>
      <c r="AQ930" s="54" t="s">
        <v>108</v>
      </c>
      <c r="AR930" s="50" t="str">
        <f t="shared" si="398"/>
        <v>HS644.98</v>
      </c>
      <c r="AS930" s="50" t="str">
        <f t="shared" si="399"/>
        <v>HS644_-</v>
      </c>
      <c r="AT930" s="12" t="s">
        <v>110</v>
      </c>
      <c r="AU930" s="12" t="s">
        <v>110</v>
      </c>
      <c r="AV930" s="12" t="s">
        <v>110</v>
      </c>
      <c r="AW930" s="54" t="s">
        <v>108</v>
      </c>
      <c r="AX930" s="50" t="s">
        <v>155</v>
      </c>
      <c r="AY930" s="50" t="s">
        <v>110</v>
      </c>
      <c r="AZ930" s="54" t="s">
        <v>108</v>
      </c>
      <c r="BA930" s="12" t="s">
        <v>108</v>
      </c>
      <c r="BB930" s="12" t="s">
        <v>108</v>
      </c>
      <c r="BC930" s="12" t="str">
        <f t="shared" si="400"/>
        <v>M3A</v>
      </c>
      <c r="BD930" s="54" t="s">
        <v>108</v>
      </c>
      <c r="BE930" s="12" t="str">
        <f t="shared" si="401"/>
        <v>-</v>
      </c>
      <c r="BF930" s="12" t="str">
        <f t="shared" si="402"/>
        <v>-</v>
      </c>
      <c r="BG930" s="112" t="str">
        <f t="shared" si="403"/>
        <v>M3A_HS644</v>
      </c>
      <c r="BH930" s="54" t="s">
        <v>108</v>
      </c>
      <c r="BI930" s="12" t="s">
        <v>108</v>
      </c>
      <c r="BJ930" s="54" t="s">
        <v>108</v>
      </c>
      <c r="BK930" s="12" t="s">
        <v>108</v>
      </c>
      <c r="BL930" s="12" t="s">
        <v>108</v>
      </c>
      <c r="BM930" s="12" t="s">
        <v>108</v>
      </c>
      <c r="BN930" s="54" t="s">
        <v>108</v>
      </c>
      <c r="BO930" s="12" t="s">
        <v>108</v>
      </c>
      <c r="BP930" s="54" t="s">
        <v>108</v>
      </c>
      <c r="BQ930" s="12" t="s">
        <v>108</v>
      </c>
      <c r="BR930" s="12" t="s">
        <v>108</v>
      </c>
      <c r="BS930" s="12" t="s">
        <v>108</v>
      </c>
      <c r="BT930" s="54" t="s">
        <v>108</v>
      </c>
      <c r="BU930" s="12" t="s">
        <v>108</v>
      </c>
      <c r="BV930" s="54" t="s">
        <v>108</v>
      </c>
      <c r="BW930" s="12" t="s">
        <v>108</v>
      </c>
      <c r="BX930" s="12" t="s">
        <v>108</v>
      </c>
      <c r="BY930" s="12" t="s">
        <v>108</v>
      </c>
      <c r="BZ930" s="54" t="s">
        <v>108</v>
      </c>
      <c r="CA930" s="12" t="s">
        <v>108</v>
      </c>
      <c r="CB930" s="54" t="s">
        <v>108</v>
      </c>
      <c r="CC930" s="12" t="s">
        <v>108</v>
      </c>
      <c r="CD930" s="12" t="s">
        <v>108</v>
      </c>
      <c r="CE930" s="12" t="s">
        <v>108</v>
      </c>
      <c r="CF930" s="54" t="s">
        <v>108</v>
      </c>
      <c r="CG930" s="54" t="s">
        <v>108</v>
      </c>
      <c r="CH930" s="54" t="s">
        <v>108</v>
      </c>
      <c r="CI930" s="54" t="s">
        <v>108</v>
      </c>
      <c r="CJ930" s="54" t="s">
        <v>108</v>
      </c>
      <c r="CK930" s="54" t="s">
        <v>108</v>
      </c>
      <c r="CL930" s="54" t="s">
        <v>108</v>
      </c>
      <c r="CM930" s="54" t="s">
        <v>108</v>
      </c>
      <c r="CN930" s="64" t="s">
        <v>120</v>
      </c>
      <c r="CO930" s="121" t="s">
        <v>2770</v>
      </c>
      <c r="CP930" s="64" t="str">
        <f>TabelladatiSinottico[[#This Row],[Serial_Number]]</f>
        <v>HS644.98</v>
      </c>
      <c r="CQ930" s="50" t="str">
        <f>TabelladatiSinottico[[#This Row],[Customer]]</f>
        <v>Customer!</v>
      </c>
      <c r="CR930" s="54">
        <f t="shared" si="404"/>
        <v>929</v>
      </c>
      <c r="CS930" s="64" t="s">
        <v>108</v>
      </c>
    </row>
    <row r="931" spans="1:97" ht="14.25" customHeight="1" x14ac:dyDescent="0.25">
      <c r="A931" s="124" t="s">
        <v>2768</v>
      </c>
      <c r="B931" s="137">
        <v>99</v>
      </c>
      <c r="C931" s="137" t="s">
        <v>108</v>
      </c>
      <c r="D931" s="136" t="s">
        <v>2771</v>
      </c>
      <c r="E931" s="112" t="s">
        <v>108</v>
      </c>
      <c r="F931" s="112" t="s">
        <v>653</v>
      </c>
      <c r="G931" s="112" t="s">
        <v>108</v>
      </c>
      <c r="H931" s="112" t="s">
        <v>108</v>
      </c>
      <c r="I931" s="112" t="s">
        <v>108</v>
      </c>
      <c r="J931" s="112" t="s">
        <v>108</v>
      </c>
      <c r="K931" s="134" t="s">
        <v>2424</v>
      </c>
      <c r="L931" s="112" t="s">
        <v>108</v>
      </c>
      <c r="M931" s="134" t="s">
        <v>2424</v>
      </c>
      <c r="N931" s="12" t="s">
        <v>107</v>
      </c>
      <c r="O931" s="12" t="s">
        <v>108</v>
      </c>
      <c r="P931" s="128" t="s">
        <v>2425</v>
      </c>
      <c r="Q931" s="135">
        <v>600</v>
      </c>
      <c r="R931" s="135">
        <v>400</v>
      </c>
      <c r="S931" s="135">
        <v>400</v>
      </c>
      <c r="T931" s="119" t="s">
        <v>108</v>
      </c>
      <c r="U931" s="112" t="s">
        <v>108</v>
      </c>
      <c r="V931" s="118" t="s">
        <v>108</v>
      </c>
      <c r="W931" s="112" t="s">
        <v>108</v>
      </c>
      <c r="X931" s="112" t="s">
        <v>110</v>
      </c>
      <c r="Y931" s="112" t="s">
        <v>110</v>
      </c>
      <c r="Z931" s="112" t="s">
        <v>110</v>
      </c>
      <c r="AA931" s="112" t="s">
        <v>110</v>
      </c>
      <c r="AB931" s="114" t="s">
        <v>110</v>
      </c>
      <c r="AC931" s="113" t="s">
        <v>108</v>
      </c>
      <c r="AD931" s="47" t="s">
        <v>108</v>
      </c>
      <c r="AE931" s="12" t="s">
        <v>108</v>
      </c>
      <c r="AF931" s="102" t="s">
        <v>108</v>
      </c>
      <c r="AG931" s="102" t="s">
        <v>108</v>
      </c>
      <c r="AH931" s="102" t="s">
        <v>108</v>
      </c>
      <c r="AI931" s="102" t="s">
        <v>108</v>
      </c>
      <c r="AJ931" s="102" t="s">
        <v>108</v>
      </c>
      <c r="AK931" s="93" t="s">
        <v>108</v>
      </c>
      <c r="AL931" s="12" t="s">
        <v>108</v>
      </c>
      <c r="AM931" s="12" t="s">
        <v>175</v>
      </c>
      <c r="AN931" s="91" t="s">
        <v>2425</v>
      </c>
      <c r="AO931" s="15" t="s">
        <v>175</v>
      </c>
      <c r="AQ931" s="54" t="s">
        <v>108</v>
      </c>
      <c r="AR931" s="50" t="str">
        <f t="shared" si="398"/>
        <v>HS644.99</v>
      </c>
      <c r="AS931" s="50" t="str">
        <f t="shared" si="399"/>
        <v>HS644_-</v>
      </c>
      <c r="AT931" s="12" t="s">
        <v>110</v>
      </c>
      <c r="AU931" s="12" t="s">
        <v>110</v>
      </c>
      <c r="AV931" s="12" t="s">
        <v>110</v>
      </c>
      <c r="AW931" s="54" t="s">
        <v>108</v>
      </c>
      <c r="AX931" s="50" t="s">
        <v>155</v>
      </c>
      <c r="AY931" s="50" t="s">
        <v>110</v>
      </c>
      <c r="AZ931" s="54" t="s">
        <v>108</v>
      </c>
      <c r="BA931" s="12" t="s">
        <v>108</v>
      </c>
      <c r="BB931" s="12" t="s">
        <v>108</v>
      </c>
      <c r="BC931" s="12" t="str">
        <f t="shared" si="400"/>
        <v>M3A</v>
      </c>
      <c r="BD931" s="54" t="s">
        <v>108</v>
      </c>
      <c r="BE931" s="12" t="str">
        <f t="shared" si="401"/>
        <v>-</v>
      </c>
      <c r="BF931" s="12" t="str">
        <f t="shared" si="402"/>
        <v>-</v>
      </c>
      <c r="BG931" s="112" t="str">
        <f t="shared" si="403"/>
        <v>M3A_HS644</v>
      </c>
      <c r="BH931" s="54" t="s">
        <v>108</v>
      </c>
      <c r="BI931" s="12" t="s">
        <v>108</v>
      </c>
      <c r="BJ931" s="54" t="s">
        <v>108</v>
      </c>
      <c r="BK931" s="12" t="s">
        <v>108</v>
      </c>
      <c r="BL931" s="12" t="s">
        <v>108</v>
      </c>
      <c r="BM931" s="12" t="s">
        <v>108</v>
      </c>
      <c r="BN931" s="54" t="s">
        <v>108</v>
      </c>
      <c r="BO931" s="12" t="s">
        <v>108</v>
      </c>
      <c r="BP931" s="54" t="s">
        <v>108</v>
      </c>
      <c r="BQ931" s="12" t="s">
        <v>108</v>
      </c>
      <c r="BR931" s="12" t="s">
        <v>108</v>
      </c>
      <c r="BS931" s="12" t="s">
        <v>108</v>
      </c>
      <c r="BT931" s="54" t="s">
        <v>108</v>
      </c>
      <c r="BU931" s="12" t="s">
        <v>108</v>
      </c>
      <c r="BV931" s="54" t="s">
        <v>108</v>
      </c>
      <c r="BW931" s="12" t="s">
        <v>108</v>
      </c>
      <c r="BX931" s="12" t="s">
        <v>108</v>
      </c>
      <c r="BY931" s="12" t="s">
        <v>108</v>
      </c>
      <c r="BZ931" s="54" t="s">
        <v>108</v>
      </c>
      <c r="CA931" s="12" t="s">
        <v>108</v>
      </c>
      <c r="CB931" s="54" t="s">
        <v>108</v>
      </c>
      <c r="CC931" s="12" t="s">
        <v>108</v>
      </c>
      <c r="CD931" s="12" t="s">
        <v>108</v>
      </c>
      <c r="CE931" s="12" t="s">
        <v>108</v>
      </c>
      <c r="CF931" s="54" t="s">
        <v>108</v>
      </c>
      <c r="CG931" s="54" t="s">
        <v>108</v>
      </c>
      <c r="CH931" s="54" t="s">
        <v>108</v>
      </c>
      <c r="CI931" s="54" t="s">
        <v>108</v>
      </c>
      <c r="CJ931" s="54" t="s">
        <v>108</v>
      </c>
      <c r="CK931" s="54" t="s">
        <v>108</v>
      </c>
      <c r="CL931" s="54" t="s">
        <v>108</v>
      </c>
      <c r="CM931" s="54" t="s">
        <v>108</v>
      </c>
      <c r="CN931" s="64" t="s">
        <v>120</v>
      </c>
      <c r="CO931" s="121" t="s">
        <v>2770</v>
      </c>
      <c r="CP931" s="64" t="str">
        <f>TabelladatiSinottico[[#This Row],[Serial_Number]]</f>
        <v>HS644.99</v>
      </c>
      <c r="CQ931" s="50" t="str">
        <f>TabelladatiSinottico[[#This Row],[Customer]]</f>
        <v>Customer!</v>
      </c>
      <c r="CR931" s="54">
        <f t="shared" si="404"/>
        <v>930</v>
      </c>
      <c r="CS931" s="64" t="s">
        <v>108</v>
      </c>
    </row>
    <row r="932" spans="1:97" ht="14.25" customHeight="1" x14ac:dyDescent="0.25">
      <c r="A932" s="124" t="s">
        <v>2768</v>
      </c>
      <c r="B932" s="137">
        <v>100</v>
      </c>
      <c r="C932" s="137" t="s">
        <v>108</v>
      </c>
      <c r="D932" s="136" t="s">
        <v>2771</v>
      </c>
      <c r="E932" s="112" t="s">
        <v>108</v>
      </c>
      <c r="F932" s="112" t="s">
        <v>653</v>
      </c>
      <c r="G932" s="112" t="s">
        <v>108</v>
      </c>
      <c r="H932" s="112" t="s">
        <v>108</v>
      </c>
      <c r="I932" s="112" t="s">
        <v>108</v>
      </c>
      <c r="J932" s="112" t="s">
        <v>108</v>
      </c>
      <c r="K932" s="134" t="s">
        <v>2424</v>
      </c>
      <c r="L932" s="112" t="s">
        <v>108</v>
      </c>
      <c r="M932" s="134" t="s">
        <v>2424</v>
      </c>
      <c r="N932" s="12" t="s">
        <v>107</v>
      </c>
      <c r="O932" s="12" t="s">
        <v>108</v>
      </c>
      <c r="P932" s="128" t="s">
        <v>2425</v>
      </c>
      <c r="Q932" s="135">
        <v>600</v>
      </c>
      <c r="R932" s="135">
        <v>400</v>
      </c>
      <c r="S932" s="135">
        <v>400</v>
      </c>
      <c r="T932" s="119" t="s">
        <v>108</v>
      </c>
      <c r="U932" s="112" t="s">
        <v>108</v>
      </c>
      <c r="V932" s="118" t="s">
        <v>108</v>
      </c>
      <c r="W932" s="112" t="s">
        <v>108</v>
      </c>
      <c r="X932" s="112" t="s">
        <v>110</v>
      </c>
      <c r="Y932" s="112" t="s">
        <v>110</v>
      </c>
      <c r="Z932" s="112" t="s">
        <v>110</v>
      </c>
      <c r="AA932" s="112" t="s">
        <v>110</v>
      </c>
      <c r="AB932" s="114" t="s">
        <v>110</v>
      </c>
      <c r="AC932" s="113" t="s">
        <v>108</v>
      </c>
      <c r="AD932" s="47" t="s">
        <v>108</v>
      </c>
      <c r="AE932" s="12" t="s">
        <v>108</v>
      </c>
      <c r="AF932" s="102" t="s">
        <v>108</v>
      </c>
      <c r="AG932" s="102" t="s">
        <v>108</v>
      </c>
      <c r="AH932" s="102" t="s">
        <v>108</v>
      </c>
      <c r="AI932" s="102" t="s">
        <v>108</v>
      </c>
      <c r="AJ932" s="102" t="s">
        <v>108</v>
      </c>
      <c r="AK932" s="93" t="s">
        <v>108</v>
      </c>
      <c r="AL932" s="12" t="s">
        <v>108</v>
      </c>
      <c r="AM932" s="12" t="s">
        <v>175</v>
      </c>
      <c r="AN932" s="91" t="s">
        <v>2425</v>
      </c>
      <c r="AO932" s="15" t="s">
        <v>175</v>
      </c>
      <c r="AQ932" s="54" t="s">
        <v>108</v>
      </c>
      <c r="AR932" s="50" t="str">
        <f t="shared" si="398"/>
        <v>HS644.100</v>
      </c>
      <c r="AS932" s="50" t="str">
        <f t="shared" si="399"/>
        <v>HS644_-</v>
      </c>
      <c r="AT932" s="12" t="s">
        <v>110</v>
      </c>
      <c r="AU932" s="12" t="s">
        <v>110</v>
      </c>
      <c r="AV932" s="12" t="s">
        <v>110</v>
      </c>
      <c r="AW932" s="54" t="s">
        <v>108</v>
      </c>
      <c r="AX932" s="50" t="s">
        <v>155</v>
      </c>
      <c r="AY932" s="50" t="s">
        <v>110</v>
      </c>
      <c r="AZ932" s="54" t="s">
        <v>108</v>
      </c>
      <c r="BA932" s="12" t="s">
        <v>108</v>
      </c>
      <c r="BB932" s="12" t="s">
        <v>108</v>
      </c>
      <c r="BC932" s="12" t="str">
        <f t="shared" si="400"/>
        <v>M3A</v>
      </c>
      <c r="BD932" s="54" t="s">
        <v>108</v>
      </c>
      <c r="BE932" s="12" t="str">
        <f t="shared" si="401"/>
        <v>-</v>
      </c>
      <c r="BF932" s="12" t="str">
        <f t="shared" si="402"/>
        <v>-</v>
      </c>
      <c r="BG932" s="112" t="str">
        <f t="shared" si="403"/>
        <v>M3A_HS644</v>
      </c>
      <c r="BH932" s="54" t="s">
        <v>108</v>
      </c>
      <c r="BI932" s="12" t="s">
        <v>108</v>
      </c>
      <c r="BJ932" s="54" t="s">
        <v>108</v>
      </c>
      <c r="BK932" s="12" t="s">
        <v>108</v>
      </c>
      <c r="BL932" s="12" t="s">
        <v>108</v>
      </c>
      <c r="BM932" s="12" t="s">
        <v>108</v>
      </c>
      <c r="BN932" s="54" t="s">
        <v>108</v>
      </c>
      <c r="BO932" s="12" t="s">
        <v>108</v>
      </c>
      <c r="BP932" s="54" t="s">
        <v>108</v>
      </c>
      <c r="BQ932" s="12" t="s">
        <v>108</v>
      </c>
      <c r="BR932" s="12" t="s">
        <v>108</v>
      </c>
      <c r="BS932" s="12" t="s">
        <v>108</v>
      </c>
      <c r="BT932" s="54" t="s">
        <v>108</v>
      </c>
      <c r="BU932" s="12" t="s">
        <v>108</v>
      </c>
      <c r="BV932" s="54" t="s">
        <v>108</v>
      </c>
      <c r="BW932" s="12" t="s">
        <v>108</v>
      </c>
      <c r="BX932" s="12" t="s">
        <v>108</v>
      </c>
      <c r="BY932" s="12" t="s">
        <v>108</v>
      </c>
      <c r="BZ932" s="54" t="s">
        <v>108</v>
      </c>
      <c r="CA932" s="12" t="s">
        <v>108</v>
      </c>
      <c r="CB932" s="54" t="s">
        <v>108</v>
      </c>
      <c r="CC932" s="12" t="s">
        <v>108</v>
      </c>
      <c r="CD932" s="12" t="s">
        <v>108</v>
      </c>
      <c r="CE932" s="12" t="s">
        <v>108</v>
      </c>
      <c r="CF932" s="54" t="s">
        <v>108</v>
      </c>
      <c r="CG932" s="54" t="s">
        <v>108</v>
      </c>
      <c r="CH932" s="54" t="s">
        <v>108</v>
      </c>
      <c r="CI932" s="54" t="s">
        <v>108</v>
      </c>
      <c r="CJ932" s="54" t="s">
        <v>108</v>
      </c>
      <c r="CK932" s="54" t="s">
        <v>108</v>
      </c>
      <c r="CL932" s="54" t="s">
        <v>108</v>
      </c>
      <c r="CM932" s="54" t="s">
        <v>108</v>
      </c>
      <c r="CN932" s="64" t="s">
        <v>120</v>
      </c>
      <c r="CO932" s="121" t="s">
        <v>2770</v>
      </c>
      <c r="CP932" s="64" t="str">
        <f>TabelladatiSinottico[[#This Row],[Serial_Number]]</f>
        <v>HS644.100</v>
      </c>
      <c r="CQ932" s="50" t="str">
        <f>TabelladatiSinottico[[#This Row],[Customer]]</f>
        <v>Customer!</v>
      </c>
      <c r="CR932" s="54">
        <f t="shared" si="404"/>
        <v>931</v>
      </c>
      <c r="CS932" s="64" t="s">
        <v>108</v>
      </c>
    </row>
    <row r="933" spans="1:97" ht="14.25" customHeight="1" x14ac:dyDescent="0.25">
      <c r="A933" s="124" t="s">
        <v>2768</v>
      </c>
      <c r="B933" s="137">
        <v>101</v>
      </c>
      <c r="C933" s="137" t="s">
        <v>108</v>
      </c>
      <c r="D933" s="136" t="s">
        <v>2771</v>
      </c>
      <c r="E933" s="112" t="s">
        <v>108</v>
      </c>
      <c r="F933" s="112" t="s">
        <v>653</v>
      </c>
      <c r="G933" s="112" t="s">
        <v>108</v>
      </c>
      <c r="H933" s="112" t="s">
        <v>108</v>
      </c>
      <c r="I933" s="112" t="s">
        <v>108</v>
      </c>
      <c r="J933" s="112" t="s">
        <v>108</v>
      </c>
      <c r="K933" s="134" t="s">
        <v>2424</v>
      </c>
      <c r="L933" s="112" t="s">
        <v>108</v>
      </c>
      <c r="M933" s="134" t="s">
        <v>2424</v>
      </c>
      <c r="N933" s="12" t="s">
        <v>107</v>
      </c>
      <c r="O933" s="12" t="s">
        <v>108</v>
      </c>
      <c r="P933" s="128" t="s">
        <v>2425</v>
      </c>
      <c r="Q933" s="135">
        <v>600</v>
      </c>
      <c r="R933" s="135">
        <v>400</v>
      </c>
      <c r="S933" s="135">
        <v>400</v>
      </c>
      <c r="T933" s="119" t="s">
        <v>108</v>
      </c>
      <c r="U933" s="112" t="s">
        <v>108</v>
      </c>
      <c r="V933" s="118" t="s">
        <v>108</v>
      </c>
      <c r="W933" s="112" t="s">
        <v>108</v>
      </c>
      <c r="X933" s="112" t="s">
        <v>110</v>
      </c>
      <c r="Y933" s="112" t="s">
        <v>110</v>
      </c>
      <c r="Z933" s="112" t="s">
        <v>110</v>
      </c>
      <c r="AA933" s="112" t="s">
        <v>110</v>
      </c>
      <c r="AB933" s="114" t="s">
        <v>110</v>
      </c>
      <c r="AC933" s="113" t="s">
        <v>108</v>
      </c>
      <c r="AD933" s="47" t="s">
        <v>108</v>
      </c>
      <c r="AE933" s="12" t="s">
        <v>108</v>
      </c>
      <c r="AF933" s="102" t="s">
        <v>108</v>
      </c>
      <c r="AG933" s="102" t="s">
        <v>108</v>
      </c>
      <c r="AH933" s="102" t="s">
        <v>108</v>
      </c>
      <c r="AI933" s="102" t="s">
        <v>108</v>
      </c>
      <c r="AJ933" s="102" t="s">
        <v>108</v>
      </c>
      <c r="AK933" s="93" t="s">
        <v>108</v>
      </c>
      <c r="AL933" s="12" t="s">
        <v>108</v>
      </c>
      <c r="AM933" s="12" t="s">
        <v>175</v>
      </c>
      <c r="AN933" s="91" t="s">
        <v>2425</v>
      </c>
      <c r="AO933" s="15" t="s">
        <v>175</v>
      </c>
      <c r="AQ933" s="54" t="s">
        <v>108</v>
      </c>
      <c r="AR933" s="50" t="str">
        <f t="shared" si="398"/>
        <v>HS644.101</v>
      </c>
      <c r="AS933" s="50" t="str">
        <f t="shared" si="399"/>
        <v>HS644_-</v>
      </c>
      <c r="AT933" s="12" t="s">
        <v>110</v>
      </c>
      <c r="AU933" s="12" t="s">
        <v>110</v>
      </c>
      <c r="AV933" s="12" t="s">
        <v>110</v>
      </c>
      <c r="AW933" s="54" t="s">
        <v>108</v>
      </c>
      <c r="AX933" s="50" t="s">
        <v>155</v>
      </c>
      <c r="AY933" s="50" t="s">
        <v>110</v>
      </c>
      <c r="AZ933" s="54" t="s">
        <v>108</v>
      </c>
      <c r="BA933" s="12" t="s">
        <v>108</v>
      </c>
      <c r="BB933" s="12" t="s">
        <v>108</v>
      </c>
      <c r="BC933" s="12" t="str">
        <f t="shared" si="400"/>
        <v>M3A</v>
      </c>
      <c r="BD933" s="54" t="s">
        <v>108</v>
      </c>
      <c r="BE933" s="12" t="str">
        <f t="shared" si="401"/>
        <v>-</v>
      </c>
      <c r="BF933" s="12" t="str">
        <f t="shared" si="402"/>
        <v>-</v>
      </c>
      <c r="BG933" s="112" t="str">
        <f t="shared" si="403"/>
        <v>M3A_HS644</v>
      </c>
      <c r="BH933" s="54" t="s">
        <v>108</v>
      </c>
      <c r="BI933" s="12" t="s">
        <v>108</v>
      </c>
      <c r="BJ933" s="54" t="s">
        <v>108</v>
      </c>
      <c r="BK933" s="12" t="s">
        <v>108</v>
      </c>
      <c r="BL933" s="12" t="s">
        <v>108</v>
      </c>
      <c r="BM933" s="12" t="s">
        <v>108</v>
      </c>
      <c r="BN933" s="54" t="s">
        <v>108</v>
      </c>
      <c r="BO933" s="12" t="s">
        <v>108</v>
      </c>
      <c r="BP933" s="54" t="s">
        <v>108</v>
      </c>
      <c r="BQ933" s="12" t="s">
        <v>108</v>
      </c>
      <c r="BR933" s="12" t="s">
        <v>108</v>
      </c>
      <c r="BS933" s="12" t="s">
        <v>108</v>
      </c>
      <c r="BT933" s="54" t="s">
        <v>108</v>
      </c>
      <c r="BU933" s="12" t="s">
        <v>108</v>
      </c>
      <c r="BV933" s="54" t="s">
        <v>108</v>
      </c>
      <c r="BW933" s="12" t="s">
        <v>108</v>
      </c>
      <c r="BX933" s="12" t="s">
        <v>108</v>
      </c>
      <c r="BY933" s="12" t="s">
        <v>108</v>
      </c>
      <c r="BZ933" s="54" t="s">
        <v>108</v>
      </c>
      <c r="CA933" s="12" t="s">
        <v>108</v>
      </c>
      <c r="CB933" s="54" t="s">
        <v>108</v>
      </c>
      <c r="CC933" s="12" t="s">
        <v>108</v>
      </c>
      <c r="CD933" s="12" t="s">
        <v>108</v>
      </c>
      <c r="CE933" s="12" t="s">
        <v>108</v>
      </c>
      <c r="CF933" s="54" t="s">
        <v>108</v>
      </c>
      <c r="CG933" s="54" t="s">
        <v>108</v>
      </c>
      <c r="CH933" s="54" t="s">
        <v>108</v>
      </c>
      <c r="CI933" s="54" t="s">
        <v>108</v>
      </c>
      <c r="CJ933" s="54" t="s">
        <v>108</v>
      </c>
      <c r="CK933" s="54" t="s">
        <v>108</v>
      </c>
      <c r="CL933" s="54" t="s">
        <v>108</v>
      </c>
      <c r="CM933" s="54" t="s">
        <v>108</v>
      </c>
      <c r="CN933" s="64" t="s">
        <v>120</v>
      </c>
      <c r="CO933" s="121" t="s">
        <v>2770</v>
      </c>
      <c r="CP933" s="64" t="str">
        <f>TabelladatiSinottico[[#This Row],[Serial_Number]]</f>
        <v>HS644.101</v>
      </c>
      <c r="CQ933" s="50" t="str">
        <f>TabelladatiSinottico[[#This Row],[Customer]]</f>
        <v>Customer!</v>
      </c>
      <c r="CR933" s="54">
        <f t="shared" si="404"/>
        <v>932</v>
      </c>
      <c r="CS933" s="64" t="s">
        <v>108</v>
      </c>
    </row>
    <row r="934" spans="1:97" ht="14.25" customHeight="1" x14ac:dyDescent="0.25">
      <c r="A934" s="124" t="s">
        <v>2768</v>
      </c>
      <c r="B934" s="137">
        <v>102</v>
      </c>
      <c r="C934" s="137" t="s">
        <v>108</v>
      </c>
      <c r="D934" s="136" t="s">
        <v>2771</v>
      </c>
      <c r="E934" s="112" t="s">
        <v>108</v>
      </c>
      <c r="F934" s="112" t="s">
        <v>653</v>
      </c>
      <c r="G934" s="112" t="s">
        <v>108</v>
      </c>
      <c r="H934" s="112" t="s">
        <v>108</v>
      </c>
      <c r="I934" s="112" t="s">
        <v>108</v>
      </c>
      <c r="J934" s="112" t="s">
        <v>108</v>
      </c>
      <c r="K934" s="134" t="s">
        <v>2424</v>
      </c>
      <c r="L934" s="112" t="s">
        <v>108</v>
      </c>
      <c r="M934" s="134" t="s">
        <v>2424</v>
      </c>
      <c r="N934" s="12" t="s">
        <v>107</v>
      </c>
      <c r="O934" s="12" t="s">
        <v>108</v>
      </c>
      <c r="P934" s="128" t="s">
        <v>2425</v>
      </c>
      <c r="Q934" s="135">
        <v>600</v>
      </c>
      <c r="R934" s="135">
        <v>400</v>
      </c>
      <c r="S934" s="135">
        <v>400</v>
      </c>
      <c r="T934" s="119" t="s">
        <v>108</v>
      </c>
      <c r="U934" s="112" t="s">
        <v>108</v>
      </c>
      <c r="V934" s="118" t="s">
        <v>108</v>
      </c>
      <c r="W934" s="112" t="s">
        <v>108</v>
      </c>
      <c r="X934" s="112" t="s">
        <v>110</v>
      </c>
      <c r="Y934" s="112" t="s">
        <v>110</v>
      </c>
      <c r="Z934" s="112" t="s">
        <v>110</v>
      </c>
      <c r="AA934" s="112" t="s">
        <v>110</v>
      </c>
      <c r="AB934" s="114" t="s">
        <v>110</v>
      </c>
      <c r="AC934" s="113" t="s">
        <v>108</v>
      </c>
      <c r="AD934" s="47" t="s">
        <v>108</v>
      </c>
      <c r="AE934" s="12" t="s">
        <v>108</v>
      </c>
      <c r="AF934" s="102" t="s">
        <v>108</v>
      </c>
      <c r="AG934" s="102" t="s">
        <v>108</v>
      </c>
      <c r="AH934" s="102" t="s">
        <v>108</v>
      </c>
      <c r="AI934" s="102" t="s">
        <v>108</v>
      </c>
      <c r="AJ934" s="102" t="s">
        <v>108</v>
      </c>
      <c r="AK934" s="93" t="s">
        <v>108</v>
      </c>
      <c r="AL934" s="12" t="s">
        <v>108</v>
      </c>
      <c r="AM934" s="12" t="s">
        <v>175</v>
      </c>
      <c r="AN934" s="91" t="s">
        <v>2425</v>
      </c>
      <c r="AO934" s="15" t="s">
        <v>175</v>
      </c>
      <c r="AQ934" s="54" t="s">
        <v>108</v>
      </c>
      <c r="AR934" s="50" t="str">
        <f t="shared" si="398"/>
        <v>HS644.102</v>
      </c>
      <c r="AS934" s="50" t="str">
        <f t="shared" si="399"/>
        <v>HS644_-</v>
      </c>
      <c r="AT934" s="12" t="s">
        <v>110</v>
      </c>
      <c r="AU934" s="12" t="s">
        <v>110</v>
      </c>
      <c r="AV934" s="12" t="s">
        <v>110</v>
      </c>
      <c r="AW934" s="54" t="s">
        <v>108</v>
      </c>
      <c r="AX934" s="50" t="s">
        <v>155</v>
      </c>
      <c r="AY934" s="50" t="s">
        <v>110</v>
      </c>
      <c r="AZ934" s="54" t="s">
        <v>108</v>
      </c>
      <c r="BA934" s="12" t="s">
        <v>108</v>
      </c>
      <c r="BB934" s="12" t="s">
        <v>108</v>
      </c>
      <c r="BC934" s="12" t="str">
        <f t="shared" si="400"/>
        <v>M3A</v>
      </c>
      <c r="BD934" s="54" t="s">
        <v>108</v>
      </c>
      <c r="BE934" s="12" t="str">
        <f t="shared" si="401"/>
        <v>-</v>
      </c>
      <c r="BF934" s="12" t="str">
        <f t="shared" si="402"/>
        <v>-</v>
      </c>
      <c r="BG934" s="112" t="str">
        <f t="shared" si="403"/>
        <v>M3A_HS644</v>
      </c>
      <c r="BH934" s="54" t="s">
        <v>108</v>
      </c>
      <c r="BI934" s="12" t="s">
        <v>108</v>
      </c>
      <c r="BJ934" s="54" t="s">
        <v>108</v>
      </c>
      <c r="BK934" s="12" t="s">
        <v>108</v>
      </c>
      <c r="BL934" s="12" t="s">
        <v>108</v>
      </c>
      <c r="BM934" s="12" t="s">
        <v>108</v>
      </c>
      <c r="BN934" s="54" t="s">
        <v>108</v>
      </c>
      <c r="BO934" s="12" t="s">
        <v>108</v>
      </c>
      <c r="BP934" s="54" t="s">
        <v>108</v>
      </c>
      <c r="BQ934" s="12" t="s">
        <v>108</v>
      </c>
      <c r="BR934" s="12" t="s">
        <v>108</v>
      </c>
      <c r="BS934" s="12" t="s">
        <v>108</v>
      </c>
      <c r="BT934" s="54" t="s">
        <v>108</v>
      </c>
      <c r="BU934" s="12" t="s">
        <v>108</v>
      </c>
      <c r="BV934" s="54" t="s">
        <v>108</v>
      </c>
      <c r="BW934" s="12" t="s">
        <v>108</v>
      </c>
      <c r="BX934" s="12" t="s">
        <v>108</v>
      </c>
      <c r="BY934" s="12" t="s">
        <v>108</v>
      </c>
      <c r="BZ934" s="54" t="s">
        <v>108</v>
      </c>
      <c r="CA934" s="12" t="s">
        <v>108</v>
      </c>
      <c r="CB934" s="54" t="s">
        <v>108</v>
      </c>
      <c r="CC934" s="12" t="s">
        <v>108</v>
      </c>
      <c r="CD934" s="12" t="s">
        <v>108</v>
      </c>
      <c r="CE934" s="12" t="s">
        <v>108</v>
      </c>
      <c r="CF934" s="54" t="s">
        <v>108</v>
      </c>
      <c r="CG934" s="54" t="s">
        <v>108</v>
      </c>
      <c r="CH934" s="54" t="s">
        <v>108</v>
      </c>
      <c r="CI934" s="54" t="s">
        <v>108</v>
      </c>
      <c r="CJ934" s="54" t="s">
        <v>108</v>
      </c>
      <c r="CK934" s="54" t="s">
        <v>108</v>
      </c>
      <c r="CL934" s="54" t="s">
        <v>108</v>
      </c>
      <c r="CM934" s="54" t="s">
        <v>108</v>
      </c>
      <c r="CN934" s="64" t="s">
        <v>120</v>
      </c>
      <c r="CO934" s="121" t="s">
        <v>2770</v>
      </c>
      <c r="CP934" s="64" t="str">
        <f>TabelladatiSinottico[[#This Row],[Serial_Number]]</f>
        <v>HS644.102</v>
      </c>
      <c r="CQ934" s="50" t="str">
        <f>TabelladatiSinottico[[#This Row],[Customer]]</f>
        <v>Customer!</v>
      </c>
      <c r="CR934" s="54">
        <f t="shared" si="404"/>
        <v>933</v>
      </c>
      <c r="CS934" s="64" t="s">
        <v>108</v>
      </c>
    </row>
    <row r="935" spans="1:97" ht="14.25" customHeight="1" x14ac:dyDescent="0.25">
      <c r="A935" s="124" t="s">
        <v>2768</v>
      </c>
      <c r="B935" s="137">
        <v>103</v>
      </c>
      <c r="C935" s="137" t="s">
        <v>108</v>
      </c>
      <c r="D935" s="136" t="s">
        <v>2771</v>
      </c>
      <c r="E935" s="112" t="s">
        <v>108</v>
      </c>
      <c r="F935" s="112" t="s">
        <v>653</v>
      </c>
      <c r="G935" s="112" t="s">
        <v>108</v>
      </c>
      <c r="H935" s="112" t="s">
        <v>108</v>
      </c>
      <c r="I935" s="112" t="s">
        <v>108</v>
      </c>
      <c r="J935" s="112" t="s">
        <v>108</v>
      </c>
      <c r="K935" s="134" t="s">
        <v>2424</v>
      </c>
      <c r="L935" s="112" t="s">
        <v>108</v>
      </c>
      <c r="M935" s="134" t="s">
        <v>2424</v>
      </c>
      <c r="N935" s="12" t="s">
        <v>107</v>
      </c>
      <c r="O935" s="12" t="s">
        <v>108</v>
      </c>
      <c r="P935" s="128" t="s">
        <v>2425</v>
      </c>
      <c r="Q935" s="135">
        <v>600</v>
      </c>
      <c r="R935" s="135">
        <v>400</v>
      </c>
      <c r="S935" s="135">
        <v>400</v>
      </c>
      <c r="T935" s="119" t="s">
        <v>108</v>
      </c>
      <c r="U935" s="112" t="s">
        <v>108</v>
      </c>
      <c r="V935" s="118" t="s">
        <v>108</v>
      </c>
      <c r="W935" s="112" t="s">
        <v>108</v>
      </c>
      <c r="X935" s="112" t="s">
        <v>110</v>
      </c>
      <c r="Y935" s="112" t="s">
        <v>110</v>
      </c>
      <c r="Z935" s="112" t="s">
        <v>110</v>
      </c>
      <c r="AA935" s="112" t="s">
        <v>110</v>
      </c>
      <c r="AB935" s="114" t="s">
        <v>110</v>
      </c>
      <c r="AC935" s="113" t="s">
        <v>108</v>
      </c>
      <c r="AD935" s="47" t="s">
        <v>108</v>
      </c>
      <c r="AE935" s="12" t="s">
        <v>108</v>
      </c>
      <c r="AF935" s="102" t="s">
        <v>108</v>
      </c>
      <c r="AG935" s="102" t="s">
        <v>108</v>
      </c>
      <c r="AH935" s="102" t="s">
        <v>108</v>
      </c>
      <c r="AI935" s="102" t="s">
        <v>108</v>
      </c>
      <c r="AJ935" s="102" t="s">
        <v>108</v>
      </c>
      <c r="AK935" s="93" t="s">
        <v>108</v>
      </c>
      <c r="AL935" s="12" t="s">
        <v>108</v>
      </c>
      <c r="AM935" s="12" t="s">
        <v>175</v>
      </c>
      <c r="AN935" s="91" t="s">
        <v>2425</v>
      </c>
      <c r="AO935" s="15" t="s">
        <v>175</v>
      </c>
      <c r="AQ935" s="54" t="s">
        <v>108</v>
      </c>
      <c r="AR935" s="50" t="str">
        <f t="shared" si="398"/>
        <v>HS644.103</v>
      </c>
      <c r="AS935" s="50" t="str">
        <f t="shared" si="399"/>
        <v>HS644_-</v>
      </c>
      <c r="AT935" s="12" t="s">
        <v>110</v>
      </c>
      <c r="AU935" s="12" t="s">
        <v>110</v>
      </c>
      <c r="AV935" s="12" t="s">
        <v>110</v>
      </c>
      <c r="AW935" s="54" t="s">
        <v>108</v>
      </c>
      <c r="AX935" s="50" t="s">
        <v>155</v>
      </c>
      <c r="AY935" s="50" t="s">
        <v>110</v>
      </c>
      <c r="AZ935" s="54" t="s">
        <v>108</v>
      </c>
      <c r="BA935" s="12" t="s">
        <v>108</v>
      </c>
      <c r="BB935" s="12" t="s">
        <v>108</v>
      </c>
      <c r="BC935" s="12" t="str">
        <f t="shared" si="400"/>
        <v>M3A</v>
      </c>
      <c r="BD935" s="54" t="s">
        <v>108</v>
      </c>
      <c r="BE935" s="12" t="str">
        <f t="shared" si="401"/>
        <v>-</v>
      </c>
      <c r="BF935" s="12" t="str">
        <f t="shared" si="402"/>
        <v>-</v>
      </c>
      <c r="BG935" s="112" t="str">
        <f t="shared" si="403"/>
        <v>M3A_HS644</v>
      </c>
      <c r="BH935" s="54" t="s">
        <v>108</v>
      </c>
      <c r="BI935" s="12" t="s">
        <v>108</v>
      </c>
      <c r="BJ935" s="54" t="s">
        <v>108</v>
      </c>
      <c r="BK935" s="12" t="s">
        <v>108</v>
      </c>
      <c r="BL935" s="12" t="s">
        <v>108</v>
      </c>
      <c r="BM935" s="12" t="s">
        <v>108</v>
      </c>
      <c r="BN935" s="54" t="s">
        <v>108</v>
      </c>
      <c r="BO935" s="12" t="s">
        <v>108</v>
      </c>
      <c r="BP935" s="54" t="s">
        <v>108</v>
      </c>
      <c r="BQ935" s="12" t="s">
        <v>108</v>
      </c>
      <c r="BR935" s="12" t="s">
        <v>108</v>
      </c>
      <c r="BS935" s="12" t="s">
        <v>108</v>
      </c>
      <c r="BT935" s="54" t="s">
        <v>108</v>
      </c>
      <c r="BU935" s="12" t="s">
        <v>108</v>
      </c>
      <c r="BV935" s="54" t="s">
        <v>108</v>
      </c>
      <c r="BW935" s="12" t="s">
        <v>108</v>
      </c>
      <c r="BX935" s="12" t="s">
        <v>108</v>
      </c>
      <c r="BY935" s="12" t="s">
        <v>108</v>
      </c>
      <c r="BZ935" s="54" t="s">
        <v>108</v>
      </c>
      <c r="CA935" s="12" t="s">
        <v>108</v>
      </c>
      <c r="CB935" s="54" t="s">
        <v>108</v>
      </c>
      <c r="CC935" s="12" t="s">
        <v>108</v>
      </c>
      <c r="CD935" s="12" t="s">
        <v>108</v>
      </c>
      <c r="CE935" s="12" t="s">
        <v>108</v>
      </c>
      <c r="CF935" s="54" t="s">
        <v>108</v>
      </c>
      <c r="CG935" s="54" t="s">
        <v>108</v>
      </c>
      <c r="CH935" s="54" t="s">
        <v>108</v>
      </c>
      <c r="CI935" s="54" t="s">
        <v>108</v>
      </c>
      <c r="CJ935" s="54" t="s">
        <v>108</v>
      </c>
      <c r="CK935" s="54" t="s">
        <v>108</v>
      </c>
      <c r="CL935" s="54" t="s">
        <v>108</v>
      </c>
      <c r="CM935" s="54" t="s">
        <v>108</v>
      </c>
      <c r="CN935" s="64" t="s">
        <v>120</v>
      </c>
      <c r="CO935" s="121" t="s">
        <v>2770</v>
      </c>
      <c r="CP935" s="64" t="str">
        <f>TabelladatiSinottico[[#This Row],[Serial_Number]]</f>
        <v>HS644.103</v>
      </c>
      <c r="CQ935" s="50" t="str">
        <f>TabelladatiSinottico[[#This Row],[Customer]]</f>
        <v>Customer!</v>
      </c>
      <c r="CR935" s="54">
        <f t="shared" si="404"/>
        <v>934</v>
      </c>
      <c r="CS935" s="64" t="s">
        <v>108</v>
      </c>
    </row>
    <row r="936" spans="1:97" ht="14.25" customHeight="1" x14ac:dyDescent="0.25">
      <c r="A936" s="124" t="s">
        <v>2768</v>
      </c>
      <c r="B936" s="137">
        <v>104</v>
      </c>
      <c r="C936" s="137" t="s">
        <v>108</v>
      </c>
      <c r="D936" s="136" t="s">
        <v>2771</v>
      </c>
      <c r="E936" s="112" t="s">
        <v>108</v>
      </c>
      <c r="F936" s="112" t="s">
        <v>653</v>
      </c>
      <c r="G936" s="112" t="s">
        <v>108</v>
      </c>
      <c r="H936" s="112" t="s">
        <v>108</v>
      </c>
      <c r="I936" s="112" t="s">
        <v>108</v>
      </c>
      <c r="J936" s="112" t="s">
        <v>108</v>
      </c>
      <c r="K936" s="134" t="s">
        <v>2424</v>
      </c>
      <c r="L936" s="112" t="s">
        <v>108</v>
      </c>
      <c r="M936" s="134" t="s">
        <v>2424</v>
      </c>
      <c r="N936" s="12" t="s">
        <v>107</v>
      </c>
      <c r="O936" s="12" t="s">
        <v>108</v>
      </c>
      <c r="P936" s="128" t="s">
        <v>2425</v>
      </c>
      <c r="Q936" s="135">
        <v>600</v>
      </c>
      <c r="R936" s="135">
        <v>400</v>
      </c>
      <c r="S936" s="135">
        <v>400</v>
      </c>
      <c r="T936" s="119" t="s">
        <v>108</v>
      </c>
      <c r="U936" s="112" t="s">
        <v>108</v>
      </c>
      <c r="V936" s="118" t="s">
        <v>108</v>
      </c>
      <c r="W936" s="112" t="s">
        <v>108</v>
      </c>
      <c r="X936" s="112" t="s">
        <v>110</v>
      </c>
      <c r="Y936" s="112" t="s">
        <v>110</v>
      </c>
      <c r="Z936" s="112" t="s">
        <v>110</v>
      </c>
      <c r="AA936" s="112" t="s">
        <v>110</v>
      </c>
      <c r="AB936" s="114" t="s">
        <v>110</v>
      </c>
      <c r="AC936" s="113" t="s">
        <v>108</v>
      </c>
      <c r="AD936" s="47" t="s">
        <v>108</v>
      </c>
      <c r="AE936" s="12" t="s">
        <v>108</v>
      </c>
      <c r="AF936" s="102" t="s">
        <v>108</v>
      </c>
      <c r="AG936" s="102" t="s">
        <v>108</v>
      </c>
      <c r="AH936" s="102" t="s">
        <v>108</v>
      </c>
      <c r="AI936" s="102" t="s">
        <v>108</v>
      </c>
      <c r="AJ936" s="102" t="s">
        <v>108</v>
      </c>
      <c r="AK936" s="93" t="s">
        <v>108</v>
      </c>
      <c r="AL936" s="12" t="s">
        <v>108</v>
      </c>
      <c r="AM936" s="12" t="s">
        <v>175</v>
      </c>
      <c r="AN936" s="91" t="s">
        <v>2425</v>
      </c>
      <c r="AO936" s="15" t="s">
        <v>175</v>
      </c>
      <c r="AQ936" s="54" t="s">
        <v>108</v>
      </c>
      <c r="AR936" s="50" t="str">
        <f t="shared" si="398"/>
        <v>HS644.104</v>
      </c>
      <c r="AS936" s="50" t="str">
        <f t="shared" si="399"/>
        <v>HS644_-</v>
      </c>
      <c r="AT936" s="12" t="s">
        <v>110</v>
      </c>
      <c r="AU936" s="12" t="s">
        <v>110</v>
      </c>
      <c r="AV936" s="12" t="s">
        <v>110</v>
      </c>
      <c r="AW936" s="54" t="s">
        <v>108</v>
      </c>
      <c r="AX936" s="50" t="s">
        <v>155</v>
      </c>
      <c r="AY936" s="50" t="s">
        <v>110</v>
      </c>
      <c r="AZ936" s="54" t="s">
        <v>108</v>
      </c>
      <c r="BA936" s="12" t="s">
        <v>108</v>
      </c>
      <c r="BB936" s="12" t="s">
        <v>108</v>
      </c>
      <c r="BC936" s="12" t="str">
        <f t="shared" si="400"/>
        <v>M3A</v>
      </c>
      <c r="BD936" s="54" t="s">
        <v>108</v>
      </c>
      <c r="BE936" s="12" t="str">
        <f t="shared" si="401"/>
        <v>-</v>
      </c>
      <c r="BF936" s="12" t="str">
        <f t="shared" si="402"/>
        <v>-</v>
      </c>
      <c r="BG936" s="112" t="str">
        <f t="shared" si="403"/>
        <v>M3A_HS644</v>
      </c>
      <c r="BH936" s="54" t="s">
        <v>108</v>
      </c>
      <c r="BI936" s="12" t="s">
        <v>108</v>
      </c>
      <c r="BJ936" s="54" t="s">
        <v>108</v>
      </c>
      <c r="BK936" s="12" t="s">
        <v>108</v>
      </c>
      <c r="BL936" s="12" t="s">
        <v>108</v>
      </c>
      <c r="BM936" s="12" t="s">
        <v>108</v>
      </c>
      <c r="BN936" s="54" t="s">
        <v>108</v>
      </c>
      <c r="BO936" s="12" t="s">
        <v>108</v>
      </c>
      <c r="BP936" s="54" t="s">
        <v>108</v>
      </c>
      <c r="BQ936" s="12" t="s">
        <v>108</v>
      </c>
      <c r="BR936" s="12" t="s">
        <v>108</v>
      </c>
      <c r="BS936" s="12" t="s">
        <v>108</v>
      </c>
      <c r="BT936" s="54" t="s">
        <v>108</v>
      </c>
      <c r="BU936" s="12" t="s">
        <v>108</v>
      </c>
      <c r="BV936" s="54" t="s">
        <v>108</v>
      </c>
      <c r="BW936" s="12" t="s">
        <v>108</v>
      </c>
      <c r="BX936" s="12" t="s">
        <v>108</v>
      </c>
      <c r="BY936" s="12" t="s">
        <v>108</v>
      </c>
      <c r="BZ936" s="54" t="s">
        <v>108</v>
      </c>
      <c r="CA936" s="12" t="s">
        <v>108</v>
      </c>
      <c r="CB936" s="54" t="s">
        <v>108</v>
      </c>
      <c r="CC936" s="12" t="s">
        <v>108</v>
      </c>
      <c r="CD936" s="12" t="s">
        <v>108</v>
      </c>
      <c r="CE936" s="12" t="s">
        <v>108</v>
      </c>
      <c r="CF936" s="54" t="s">
        <v>108</v>
      </c>
      <c r="CG936" s="54" t="s">
        <v>108</v>
      </c>
      <c r="CH936" s="54" t="s">
        <v>108</v>
      </c>
      <c r="CI936" s="54" t="s">
        <v>108</v>
      </c>
      <c r="CJ936" s="54" t="s">
        <v>108</v>
      </c>
      <c r="CK936" s="54" t="s">
        <v>108</v>
      </c>
      <c r="CL936" s="54" t="s">
        <v>108</v>
      </c>
      <c r="CM936" s="54" t="s">
        <v>108</v>
      </c>
      <c r="CN936" s="64" t="s">
        <v>120</v>
      </c>
      <c r="CO936" s="121" t="s">
        <v>2770</v>
      </c>
      <c r="CP936" s="64" t="str">
        <f>TabelladatiSinottico[[#This Row],[Serial_Number]]</f>
        <v>HS644.104</v>
      </c>
      <c r="CQ936" s="50" t="str">
        <f>TabelladatiSinottico[[#This Row],[Customer]]</f>
        <v>Customer!</v>
      </c>
      <c r="CR936" s="54">
        <f t="shared" si="404"/>
        <v>935</v>
      </c>
      <c r="CS936" s="64" t="s">
        <v>108</v>
      </c>
    </row>
    <row r="937" spans="1:97" ht="14.25" customHeight="1" x14ac:dyDescent="0.25">
      <c r="A937" s="124" t="s">
        <v>2768</v>
      </c>
      <c r="B937" s="137">
        <v>105</v>
      </c>
      <c r="C937" s="137" t="s">
        <v>108</v>
      </c>
      <c r="D937" s="136" t="s">
        <v>2771</v>
      </c>
      <c r="E937" s="112" t="s">
        <v>108</v>
      </c>
      <c r="F937" s="112" t="s">
        <v>653</v>
      </c>
      <c r="G937" s="112" t="s">
        <v>108</v>
      </c>
      <c r="H937" s="112" t="s">
        <v>108</v>
      </c>
      <c r="I937" s="112" t="s">
        <v>108</v>
      </c>
      <c r="J937" s="112" t="s">
        <v>108</v>
      </c>
      <c r="K937" s="134" t="s">
        <v>2424</v>
      </c>
      <c r="L937" s="112" t="s">
        <v>108</v>
      </c>
      <c r="M937" s="134" t="s">
        <v>2424</v>
      </c>
      <c r="N937" s="12" t="s">
        <v>107</v>
      </c>
      <c r="O937" s="12" t="s">
        <v>108</v>
      </c>
      <c r="P937" s="128" t="s">
        <v>2425</v>
      </c>
      <c r="Q937" s="135">
        <v>600</v>
      </c>
      <c r="R937" s="135">
        <v>400</v>
      </c>
      <c r="S937" s="135">
        <v>400</v>
      </c>
      <c r="T937" s="119" t="s">
        <v>108</v>
      </c>
      <c r="U937" s="112" t="s">
        <v>108</v>
      </c>
      <c r="V937" s="118" t="s">
        <v>108</v>
      </c>
      <c r="W937" s="112" t="s">
        <v>108</v>
      </c>
      <c r="X937" s="112" t="s">
        <v>110</v>
      </c>
      <c r="Y937" s="112" t="s">
        <v>110</v>
      </c>
      <c r="Z937" s="112" t="s">
        <v>110</v>
      </c>
      <c r="AA937" s="112" t="s">
        <v>110</v>
      </c>
      <c r="AB937" s="114" t="s">
        <v>110</v>
      </c>
      <c r="AC937" s="113" t="s">
        <v>108</v>
      </c>
      <c r="AD937" s="47" t="s">
        <v>108</v>
      </c>
      <c r="AE937" s="12" t="s">
        <v>108</v>
      </c>
      <c r="AF937" s="102" t="s">
        <v>108</v>
      </c>
      <c r="AG937" s="102" t="s">
        <v>108</v>
      </c>
      <c r="AH937" s="102" t="s">
        <v>108</v>
      </c>
      <c r="AI937" s="102" t="s">
        <v>108</v>
      </c>
      <c r="AJ937" s="102" t="s">
        <v>108</v>
      </c>
      <c r="AK937" s="93" t="s">
        <v>108</v>
      </c>
      <c r="AL937" s="12" t="s">
        <v>108</v>
      </c>
      <c r="AM937" s="12" t="s">
        <v>175</v>
      </c>
      <c r="AN937" s="91" t="s">
        <v>2425</v>
      </c>
      <c r="AO937" s="15" t="s">
        <v>175</v>
      </c>
      <c r="AQ937" s="54" t="s">
        <v>108</v>
      </c>
      <c r="AR937" s="50" t="str">
        <f t="shared" si="398"/>
        <v>HS644.105</v>
      </c>
      <c r="AS937" s="50" t="str">
        <f t="shared" si="399"/>
        <v>HS644_-</v>
      </c>
      <c r="AT937" s="12" t="s">
        <v>110</v>
      </c>
      <c r="AU937" s="12" t="s">
        <v>110</v>
      </c>
      <c r="AV937" s="12" t="s">
        <v>110</v>
      </c>
      <c r="AW937" s="54" t="s">
        <v>108</v>
      </c>
      <c r="AX937" s="50" t="s">
        <v>155</v>
      </c>
      <c r="AY937" s="50" t="s">
        <v>110</v>
      </c>
      <c r="AZ937" s="54" t="s">
        <v>108</v>
      </c>
      <c r="BA937" s="12" t="s">
        <v>108</v>
      </c>
      <c r="BB937" s="12" t="s">
        <v>108</v>
      </c>
      <c r="BC937" s="12" t="str">
        <f t="shared" si="400"/>
        <v>M3A</v>
      </c>
      <c r="BD937" s="54" t="s">
        <v>108</v>
      </c>
      <c r="BE937" s="12" t="str">
        <f t="shared" si="401"/>
        <v>-</v>
      </c>
      <c r="BF937" s="12" t="str">
        <f t="shared" si="402"/>
        <v>-</v>
      </c>
      <c r="BG937" s="112" t="str">
        <f t="shared" si="403"/>
        <v>M3A_HS644</v>
      </c>
      <c r="BH937" s="54" t="s">
        <v>108</v>
      </c>
      <c r="BI937" s="12" t="s">
        <v>108</v>
      </c>
      <c r="BJ937" s="54" t="s">
        <v>108</v>
      </c>
      <c r="BK937" s="12" t="s">
        <v>108</v>
      </c>
      <c r="BL937" s="12" t="s">
        <v>108</v>
      </c>
      <c r="BM937" s="12" t="s">
        <v>108</v>
      </c>
      <c r="BN937" s="54" t="s">
        <v>108</v>
      </c>
      <c r="BO937" s="12" t="s">
        <v>108</v>
      </c>
      <c r="BP937" s="54" t="s">
        <v>108</v>
      </c>
      <c r="BQ937" s="12" t="s">
        <v>108</v>
      </c>
      <c r="BR937" s="12" t="s">
        <v>108</v>
      </c>
      <c r="BS937" s="12" t="s">
        <v>108</v>
      </c>
      <c r="BT937" s="54" t="s">
        <v>108</v>
      </c>
      <c r="BU937" s="12" t="s">
        <v>108</v>
      </c>
      <c r="BV937" s="54" t="s">
        <v>108</v>
      </c>
      <c r="BW937" s="12" t="s">
        <v>108</v>
      </c>
      <c r="BX937" s="12" t="s">
        <v>108</v>
      </c>
      <c r="BY937" s="12" t="s">
        <v>108</v>
      </c>
      <c r="BZ937" s="54" t="s">
        <v>108</v>
      </c>
      <c r="CA937" s="12" t="s">
        <v>108</v>
      </c>
      <c r="CB937" s="54" t="s">
        <v>108</v>
      </c>
      <c r="CC937" s="12" t="s">
        <v>108</v>
      </c>
      <c r="CD937" s="12" t="s">
        <v>108</v>
      </c>
      <c r="CE937" s="12" t="s">
        <v>108</v>
      </c>
      <c r="CF937" s="54" t="s">
        <v>108</v>
      </c>
      <c r="CG937" s="54" t="s">
        <v>108</v>
      </c>
      <c r="CH937" s="54" t="s">
        <v>108</v>
      </c>
      <c r="CI937" s="54" t="s">
        <v>108</v>
      </c>
      <c r="CJ937" s="54" t="s">
        <v>108</v>
      </c>
      <c r="CK937" s="54" t="s">
        <v>108</v>
      </c>
      <c r="CL937" s="54" t="s">
        <v>108</v>
      </c>
      <c r="CM937" s="54" t="s">
        <v>108</v>
      </c>
      <c r="CN937" s="64" t="s">
        <v>120</v>
      </c>
      <c r="CO937" s="121" t="s">
        <v>2770</v>
      </c>
      <c r="CP937" s="64" t="str">
        <f>TabelladatiSinottico[[#This Row],[Serial_Number]]</f>
        <v>HS644.105</v>
      </c>
      <c r="CQ937" s="50" t="str">
        <f>TabelladatiSinottico[[#This Row],[Customer]]</f>
        <v>Customer!</v>
      </c>
      <c r="CR937" s="54">
        <f t="shared" si="404"/>
        <v>936</v>
      </c>
      <c r="CS937" s="64" t="s">
        <v>108</v>
      </c>
    </row>
    <row r="938" spans="1:97" ht="14.25" customHeight="1" x14ac:dyDescent="0.25">
      <c r="A938" s="124" t="s">
        <v>2768</v>
      </c>
      <c r="B938" s="137">
        <v>106</v>
      </c>
      <c r="C938" s="137" t="s">
        <v>108</v>
      </c>
      <c r="D938" s="136" t="s">
        <v>2771</v>
      </c>
      <c r="E938" s="112" t="s">
        <v>108</v>
      </c>
      <c r="F938" s="112" t="s">
        <v>653</v>
      </c>
      <c r="G938" s="112" t="s">
        <v>108</v>
      </c>
      <c r="H938" s="112" t="s">
        <v>108</v>
      </c>
      <c r="I938" s="112" t="s">
        <v>108</v>
      </c>
      <c r="J938" s="112" t="s">
        <v>108</v>
      </c>
      <c r="K938" s="134" t="s">
        <v>2424</v>
      </c>
      <c r="L938" s="112" t="s">
        <v>108</v>
      </c>
      <c r="M938" s="134" t="s">
        <v>2424</v>
      </c>
      <c r="N938" s="12" t="s">
        <v>107</v>
      </c>
      <c r="O938" s="12" t="s">
        <v>108</v>
      </c>
      <c r="P938" s="128" t="s">
        <v>2425</v>
      </c>
      <c r="Q938" s="135">
        <v>600</v>
      </c>
      <c r="R938" s="135">
        <v>400</v>
      </c>
      <c r="S938" s="135">
        <v>400</v>
      </c>
      <c r="T938" s="119" t="s">
        <v>108</v>
      </c>
      <c r="U938" s="112" t="s">
        <v>108</v>
      </c>
      <c r="V938" s="118" t="s">
        <v>108</v>
      </c>
      <c r="W938" s="112" t="s">
        <v>108</v>
      </c>
      <c r="X938" s="112" t="s">
        <v>110</v>
      </c>
      <c r="Y938" s="112" t="s">
        <v>110</v>
      </c>
      <c r="Z938" s="112" t="s">
        <v>110</v>
      </c>
      <c r="AA938" s="112" t="s">
        <v>110</v>
      </c>
      <c r="AB938" s="114" t="s">
        <v>110</v>
      </c>
      <c r="AC938" s="113" t="s">
        <v>108</v>
      </c>
      <c r="AD938" s="47" t="s">
        <v>108</v>
      </c>
      <c r="AE938" s="12" t="s">
        <v>108</v>
      </c>
      <c r="AF938" s="102" t="s">
        <v>108</v>
      </c>
      <c r="AG938" s="102" t="s">
        <v>108</v>
      </c>
      <c r="AH938" s="102" t="s">
        <v>108</v>
      </c>
      <c r="AI938" s="102" t="s">
        <v>108</v>
      </c>
      <c r="AJ938" s="102" t="s">
        <v>108</v>
      </c>
      <c r="AK938" s="93" t="s">
        <v>108</v>
      </c>
      <c r="AL938" s="12" t="s">
        <v>108</v>
      </c>
      <c r="AM938" s="12" t="s">
        <v>175</v>
      </c>
      <c r="AN938" s="91" t="s">
        <v>2425</v>
      </c>
      <c r="AO938" s="15" t="s">
        <v>175</v>
      </c>
      <c r="AQ938" s="54" t="s">
        <v>108</v>
      </c>
      <c r="AR938" s="50" t="str">
        <f t="shared" si="398"/>
        <v>HS644.106</v>
      </c>
      <c r="AS938" s="50" t="str">
        <f t="shared" si="399"/>
        <v>HS644_-</v>
      </c>
      <c r="AT938" s="12" t="s">
        <v>110</v>
      </c>
      <c r="AU938" s="12" t="s">
        <v>110</v>
      </c>
      <c r="AV938" s="12" t="s">
        <v>110</v>
      </c>
      <c r="AW938" s="54" t="s">
        <v>108</v>
      </c>
      <c r="AX938" s="50" t="s">
        <v>155</v>
      </c>
      <c r="AY938" s="50" t="s">
        <v>110</v>
      </c>
      <c r="AZ938" s="54" t="s">
        <v>108</v>
      </c>
      <c r="BA938" s="12" t="s">
        <v>108</v>
      </c>
      <c r="BB938" s="12" t="s">
        <v>108</v>
      </c>
      <c r="BC938" s="12" t="str">
        <f t="shared" si="400"/>
        <v>M3A</v>
      </c>
      <c r="BD938" s="54" t="s">
        <v>108</v>
      </c>
      <c r="BE938" s="12" t="str">
        <f t="shared" si="401"/>
        <v>-</v>
      </c>
      <c r="BF938" s="12" t="str">
        <f t="shared" si="402"/>
        <v>-</v>
      </c>
      <c r="BG938" s="112" t="str">
        <f t="shared" si="403"/>
        <v>M3A_HS644</v>
      </c>
      <c r="BH938" s="54" t="s">
        <v>108</v>
      </c>
      <c r="BI938" s="12" t="s">
        <v>108</v>
      </c>
      <c r="BJ938" s="54" t="s">
        <v>108</v>
      </c>
      <c r="BK938" s="12" t="s">
        <v>108</v>
      </c>
      <c r="BL938" s="12" t="s">
        <v>108</v>
      </c>
      <c r="BM938" s="12" t="s">
        <v>108</v>
      </c>
      <c r="BN938" s="54" t="s">
        <v>108</v>
      </c>
      <c r="BO938" s="12" t="s">
        <v>108</v>
      </c>
      <c r="BP938" s="54" t="s">
        <v>108</v>
      </c>
      <c r="BQ938" s="12" t="s">
        <v>108</v>
      </c>
      <c r="BR938" s="12" t="s">
        <v>108</v>
      </c>
      <c r="BS938" s="12" t="s">
        <v>108</v>
      </c>
      <c r="BT938" s="54" t="s">
        <v>108</v>
      </c>
      <c r="BU938" s="12" t="s">
        <v>108</v>
      </c>
      <c r="BV938" s="54" t="s">
        <v>108</v>
      </c>
      <c r="BW938" s="12" t="s">
        <v>108</v>
      </c>
      <c r="BX938" s="12" t="s">
        <v>108</v>
      </c>
      <c r="BY938" s="12" t="s">
        <v>108</v>
      </c>
      <c r="BZ938" s="54" t="s">
        <v>108</v>
      </c>
      <c r="CA938" s="12" t="s">
        <v>108</v>
      </c>
      <c r="CB938" s="54" t="s">
        <v>108</v>
      </c>
      <c r="CC938" s="12" t="s">
        <v>108</v>
      </c>
      <c r="CD938" s="12" t="s">
        <v>108</v>
      </c>
      <c r="CE938" s="12" t="s">
        <v>108</v>
      </c>
      <c r="CF938" s="54" t="s">
        <v>108</v>
      </c>
      <c r="CG938" s="54" t="s">
        <v>108</v>
      </c>
      <c r="CH938" s="54" t="s">
        <v>108</v>
      </c>
      <c r="CI938" s="54" t="s">
        <v>108</v>
      </c>
      <c r="CJ938" s="54" t="s">
        <v>108</v>
      </c>
      <c r="CK938" s="54" t="s">
        <v>108</v>
      </c>
      <c r="CL938" s="54" t="s">
        <v>108</v>
      </c>
      <c r="CM938" s="54" t="s">
        <v>108</v>
      </c>
      <c r="CN938" s="64" t="s">
        <v>120</v>
      </c>
      <c r="CO938" s="121" t="s">
        <v>2770</v>
      </c>
      <c r="CP938" s="64" t="str">
        <f>TabelladatiSinottico[[#This Row],[Serial_Number]]</f>
        <v>HS644.106</v>
      </c>
      <c r="CQ938" s="50" t="str">
        <f>TabelladatiSinottico[[#This Row],[Customer]]</f>
        <v>Customer!</v>
      </c>
      <c r="CR938" s="54">
        <f t="shared" si="404"/>
        <v>937</v>
      </c>
      <c r="CS938" s="64" t="s">
        <v>108</v>
      </c>
    </row>
    <row r="939" spans="1:97" ht="14.25" customHeight="1" x14ac:dyDescent="0.25">
      <c r="A939" s="124" t="s">
        <v>2768</v>
      </c>
      <c r="B939" s="137">
        <v>107</v>
      </c>
      <c r="C939" s="137" t="s">
        <v>108</v>
      </c>
      <c r="D939" s="136" t="s">
        <v>2771</v>
      </c>
      <c r="E939" s="112" t="s">
        <v>108</v>
      </c>
      <c r="F939" s="112" t="s">
        <v>653</v>
      </c>
      <c r="G939" s="112" t="s">
        <v>108</v>
      </c>
      <c r="H939" s="112" t="s">
        <v>108</v>
      </c>
      <c r="I939" s="112" t="s">
        <v>108</v>
      </c>
      <c r="J939" s="112" t="s">
        <v>108</v>
      </c>
      <c r="K939" s="134" t="s">
        <v>2424</v>
      </c>
      <c r="L939" s="112" t="s">
        <v>108</v>
      </c>
      <c r="M939" s="134" t="s">
        <v>2424</v>
      </c>
      <c r="N939" s="12" t="s">
        <v>107</v>
      </c>
      <c r="O939" s="12" t="s">
        <v>108</v>
      </c>
      <c r="P939" s="128" t="s">
        <v>2425</v>
      </c>
      <c r="Q939" s="135">
        <v>600</v>
      </c>
      <c r="R939" s="135">
        <v>400</v>
      </c>
      <c r="S939" s="135">
        <v>400</v>
      </c>
      <c r="T939" s="119" t="s">
        <v>108</v>
      </c>
      <c r="U939" s="112" t="s">
        <v>108</v>
      </c>
      <c r="V939" s="118" t="s">
        <v>108</v>
      </c>
      <c r="W939" s="112" t="s">
        <v>108</v>
      </c>
      <c r="X939" s="112" t="s">
        <v>110</v>
      </c>
      <c r="Y939" s="112" t="s">
        <v>110</v>
      </c>
      <c r="Z939" s="112" t="s">
        <v>110</v>
      </c>
      <c r="AA939" s="112" t="s">
        <v>110</v>
      </c>
      <c r="AB939" s="114" t="s">
        <v>110</v>
      </c>
      <c r="AC939" s="113" t="s">
        <v>108</v>
      </c>
      <c r="AD939" s="47" t="s">
        <v>108</v>
      </c>
      <c r="AE939" s="12" t="s">
        <v>108</v>
      </c>
      <c r="AF939" s="102" t="s">
        <v>108</v>
      </c>
      <c r="AG939" s="102" t="s">
        <v>108</v>
      </c>
      <c r="AH939" s="102" t="s">
        <v>108</v>
      </c>
      <c r="AI939" s="102" t="s">
        <v>108</v>
      </c>
      <c r="AJ939" s="102" t="s">
        <v>108</v>
      </c>
      <c r="AK939" s="93" t="s">
        <v>108</v>
      </c>
      <c r="AL939" s="12" t="s">
        <v>108</v>
      </c>
      <c r="AM939" s="12" t="s">
        <v>175</v>
      </c>
      <c r="AN939" s="91" t="s">
        <v>2425</v>
      </c>
      <c r="AO939" s="15" t="s">
        <v>175</v>
      </c>
      <c r="AQ939" s="54" t="s">
        <v>108</v>
      </c>
      <c r="AR939" s="50" t="str">
        <f t="shared" si="398"/>
        <v>HS644.107</v>
      </c>
      <c r="AS939" s="50" t="str">
        <f t="shared" si="399"/>
        <v>HS644_-</v>
      </c>
      <c r="AT939" s="12" t="s">
        <v>110</v>
      </c>
      <c r="AU939" s="12" t="s">
        <v>110</v>
      </c>
      <c r="AV939" s="12" t="s">
        <v>110</v>
      </c>
      <c r="AW939" s="54" t="s">
        <v>108</v>
      </c>
      <c r="AX939" s="50" t="s">
        <v>155</v>
      </c>
      <c r="AY939" s="50" t="s">
        <v>110</v>
      </c>
      <c r="AZ939" s="54" t="s">
        <v>108</v>
      </c>
      <c r="BA939" s="12" t="s">
        <v>108</v>
      </c>
      <c r="BB939" s="12" t="s">
        <v>108</v>
      </c>
      <c r="BC939" s="12" t="str">
        <f t="shared" si="400"/>
        <v>M3A</v>
      </c>
      <c r="BD939" s="54" t="s">
        <v>108</v>
      </c>
      <c r="BE939" s="12" t="str">
        <f t="shared" si="401"/>
        <v>-</v>
      </c>
      <c r="BF939" s="12" t="str">
        <f t="shared" si="402"/>
        <v>-</v>
      </c>
      <c r="BG939" s="112" t="str">
        <f t="shared" si="403"/>
        <v>M3A_HS644</v>
      </c>
      <c r="BH939" s="54" t="s">
        <v>108</v>
      </c>
      <c r="BI939" s="12" t="s">
        <v>108</v>
      </c>
      <c r="BJ939" s="54" t="s">
        <v>108</v>
      </c>
      <c r="BK939" s="12" t="s">
        <v>108</v>
      </c>
      <c r="BL939" s="12" t="s">
        <v>108</v>
      </c>
      <c r="BM939" s="12" t="s">
        <v>108</v>
      </c>
      <c r="BN939" s="54" t="s">
        <v>108</v>
      </c>
      <c r="BO939" s="12" t="s">
        <v>108</v>
      </c>
      <c r="BP939" s="54" t="s">
        <v>108</v>
      </c>
      <c r="BQ939" s="12" t="s">
        <v>108</v>
      </c>
      <c r="BR939" s="12" t="s">
        <v>108</v>
      </c>
      <c r="BS939" s="12" t="s">
        <v>108</v>
      </c>
      <c r="BT939" s="54" t="s">
        <v>108</v>
      </c>
      <c r="BU939" s="12" t="s">
        <v>108</v>
      </c>
      <c r="BV939" s="54" t="s">
        <v>108</v>
      </c>
      <c r="BW939" s="12" t="s">
        <v>108</v>
      </c>
      <c r="BX939" s="12" t="s">
        <v>108</v>
      </c>
      <c r="BY939" s="12" t="s">
        <v>108</v>
      </c>
      <c r="BZ939" s="54" t="s">
        <v>108</v>
      </c>
      <c r="CA939" s="12" t="s">
        <v>108</v>
      </c>
      <c r="CB939" s="54" t="s">
        <v>108</v>
      </c>
      <c r="CC939" s="12" t="s">
        <v>108</v>
      </c>
      <c r="CD939" s="12" t="s">
        <v>108</v>
      </c>
      <c r="CE939" s="12" t="s">
        <v>108</v>
      </c>
      <c r="CF939" s="54" t="s">
        <v>108</v>
      </c>
      <c r="CG939" s="54" t="s">
        <v>108</v>
      </c>
      <c r="CH939" s="54" t="s">
        <v>108</v>
      </c>
      <c r="CI939" s="54" t="s">
        <v>108</v>
      </c>
      <c r="CJ939" s="54" t="s">
        <v>108</v>
      </c>
      <c r="CK939" s="54" t="s">
        <v>108</v>
      </c>
      <c r="CL939" s="54" t="s">
        <v>108</v>
      </c>
      <c r="CM939" s="54" t="s">
        <v>108</v>
      </c>
      <c r="CN939" s="64" t="s">
        <v>120</v>
      </c>
      <c r="CO939" s="121" t="s">
        <v>2770</v>
      </c>
      <c r="CP939" s="64" t="str">
        <f>TabelladatiSinottico[[#This Row],[Serial_Number]]</f>
        <v>HS644.107</v>
      </c>
      <c r="CQ939" s="50" t="str">
        <f>TabelladatiSinottico[[#This Row],[Customer]]</f>
        <v>Customer!</v>
      </c>
      <c r="CR939" s="54">
        <f t="shared" si="404"/>
        <v>938</v>
      </c>
      <c r="CS939" s="64" t="s">
        <v>108</v>
      </c>
    </row>
    <row r="940" spans="1:97" ht="14.25" customHeight="1" x14ac:dyDescent="0.25">
      <c r="A940" s="124" t="s">
        <v>2768</v>
      </c>
      <c r="B940" s="137">
        <v>108</v>
      </c>
      <c r="C940" s="137" t="s">
        <v>108</v>
      </c>
      <c r="D940" s="136" t="s">
        <v>2771</v>
      </c>
      <c r="E940" s="112" t="s">
        <v>108</v>
      </c>
      <c r="F940" s="112" t="s">
        <v>653</v>
      </c>
      <c r="G940" s="112" t="s">
        <v>108</v>
      </c>
      <c r="H940" s="112" t="s">
        <v>108</v>
      </c>
      <c r="I940" s="112" t="s">
        <v>108</v>
      </c>
      <c r="J940" s="112" t="s">
        <v>108</v>
      </c>
      <c r="K940" s="134" t="s">
        <v>2424</v>
      </c>
      <c r="L940" s="112" t="s">
        <v>108</v>
      </c>
      <c r="M940" s="134" t="s">
        <v>2424</v>
      </c>
      <c r="N940" s="12" t="s">
        <v>107</v>
      </c>
      <c r="O940" s="12" t="s">
        <v>108</v>
      </c>
      <c r="P940" s="128" t="s">
        <v>2425</v>
      </c>
      <c r="Q940" s="135">
        <v>600</v>
      </c>
      <c r="R940" s="135">
        <v>400</v>
      </c>
      <c r="S940" s="135">
        <v>400</v>
      </c>
      <c r="T940" s="119" t="s">
        <v>108</v>
      </c>
      <c r="U940" s="112" t="s">
        <v>108</v>
      </c>
      <c r="V940" s="118" t="s">
        <v>108</v>
      </c>
      <c r="W940" s="112" t="s">
        <v>108</v>
      </c>
      <c r="X940" s="112" t="s">
        <v>110</v>
      </c>
      <c r="Y940" s="112" t="s">
        <v>110</v>
      </c>
      <c r="Z940" s="112" t="s">
        <v>110</v>
      </c>
      <c r="AA940" s="112" t="s">
        <v>110</v>
      </c>
      <c r="AB940" s="114" t="s">
        <v>110</v>
      </c>
      <c r="AC940" s="113" t="s">
        <v>108</v>
      </c>
      <c r="AD940" s="47" t="s">
        <v>108</v>
      </c>
      <c r="AE940" s="12" t="s">
        <v>108</v>
      </c>
      <c r="AF940" s="102" t="s">
        <v>108</v>
      </c>
      <c r="AG940" s="102" t="s">
        <v>108</v>
      </c>
      <c r="AH940" s="102" t="s">
        <v>108</v>
      </c>
      <c r="AI940" s="102" t="s">
        <v>108</v>
      </c>
      <c r="AJ940" s="102" t="s">
        <v>108</v>
      </c>
      <c r="AK940" s="93" t="s">
        <v>108</v>
      </c>
      <c r="AL940" s="12" t="s">
        <v>108</v>
      </c>
      <c r="AM940" s="12" t="s">
        <v>175</v>
      </c>
      <c r="AN940" s="91" t="s">
        <v>2425</v>
      </c>
      <c r="AO940" s="15" t="s">
        <v>175</v>
      </c>
      <c r="AQ940" s="54" t="s">
        <v>108</v>
      </c>
      <c r="AR940" s="50" t="str">
        <f t="shared" ref="AR940:AR1003" si="405">A940&amp;"."&amp;B940</f>
        <v>HS644.108</v>
      </c>
      <c r="AS940" s="50" t="str">
        <f t="shared" ref="AS940:AS1003" si="406">A940&amp;"_"&amp;C940</f>
        <v>HS644_-</v>
      </c>
      <c r="AT940" s="12" t="s">
        <v>110</v>
      </c>
      <c r="AU940" s="12" t="s">
        <v>110</v>
      </c>
      <c r="AV940" s="12" t="s">
        <v>110</v>
      </c>
      <c r="AW940" s="54" t="s">
        <v>108</v>
      </c>
      <c r="AX940" s="50" t="s">
        <v>155</v>
      </c>
      <c r="AY940" s="50" t="s">
        <v>110</v>
      </c>
      <c r="AZ940" s="54" t="s">
        <v>108</v>
      </c>
      <c r="BA940" s="12" t="s">
        <v>108</v>
      </c>
      <c r="BB940" s="12" t="s">
        <v>108</v>
      </c>
      <c r="BC940" s="12" t="str">
        <f t="shared" ref="BC940:BC1003" si="407">F940</f>
        <v>M3A</v>
      </c>
      <c r="BD940" s="54" t="s">
        <v>108</v>
      </c>
      <c r="BE940" s="12" t="str">
        <f t="shared" ref="BE940:BE1003" si="408">G940</f>
        <v>-</v>
      </c>
      <c r="BF940" s="12" t="str">
        <f t="shared" ref="BF940:BF1003" si="409">I940</f>
        <v>-</v>
      </c>
      <c r="BG940" s="112" t="str">
        <f t="shared" ref="BG940:BG1003" si="410">F940&amp;"_"&amp;A940</f>
        <v>M3A_HS644</v>
      </c>
      <c r="BH940" s="54" t="s">
        <v>108</v>
      </c>
      <c r="BI940" s="12" t="s">
        <v>108</v>
      </c>
      <c r="BJ940" s="54" t="s">
        <v>108</v>
      </c>
      <c r="BK940" s="12" t="s">
        <v>108</v>
      </c>
      <c r="BL940" s="12" t="s">
        <v>108</v>
      </c>
      <c r="BM940" s="12" t="s">
        <v>108</v>
      </c>
      <c r="BN940" s="54" t="s">
        <v>108</v>
      </c>
      <c r="BO940" s="12" t="s">
        <v>108</v>
      </c>
      <c r="BP940" s="54" t="s">
        <v>108</v>
      </c>
      <c r="BQ940" s="12" t="s">
        <v>108</v>
      </c>
      <c r="BR940" s="12" t="s">
        <v>108</v>
      </c>
      <c r="BS940" s="12" t="s">
        <v>108</v>
      </c>
      <c r="BT940" s="54" t="s">
        <v>108</v>
      </c>
      <c r="BU940" s="12" t="s">
        <v>108</v>
      </c>
      <c r="BV940" s="54" t="s">
        <v>108</v>
      </c>
      <c r="BW940" s="12" t="s">
        <v>108</v>
      </c>
      <c r="BX940" s="12" t="s">
        <v>108</v>
      </c>
      <c r="BY940" s="12" t="s">
        <v>108</v>
      </c>
      <c r="BZ940" s="54" t="s">
        <v>108</v>
      </c>
      <c r="CA940" s="12" t="s">
        <v>108</v>
      </c>
      <c r="CB940" s="54" t="s">
        <v>108</v>
      </c>
      <c r="CC940" s="12" t="s">
        <v>108</v>
      </c>
      <c r="CD940" s="12" t="s">
        <v>108</v>
      </c>
      <c r="CE940" s="12" t="s">
        <v>108</v>
      </c>
      <c r="CF940" s="54" t="s">
        <v>108</v>
      </c>
      <c r="CG940" s="54" t="s">
        <v>108</v>
      </c>
      <c r="CH940" s="54" t="s">
        <v>108</v>
      </c>
      <c r="CI940" s="54" t="s">
        <v>108</v>
      </c>
      <c r="CJ940" s="54" t="s">
        <v>108</v>
      </c>
      <c r="CK940" s="54" t="s">
        <v>108</v>
      </c>
      <c r="CL940" s="54" t="s">
        <v>108</v>
      </c>
      <c r="CM940" s="54" t="s">
        <v>108</v>
      </c>
      <c r="CN940" s="64" t="s">
        <v>120</v>
      </c>
      <c r="CO940" s="121" t="s">
        <v>2770</v>
      </c>
      <c r="CP940" s="64" t="str">
        <f>TabelladatiSinottico[[#This Row],[Serial_Number]]</f>
        <v>HS644.108</v>
      </c>
      <c r="CQ940" s="50" t="str">
        <f>TabelladatiSinottico[[#This Row],[Customer]]</f>
        <v>Customer!</v>
      </c>
      <c r="CR940" s="54">
        <f t="shared" si="404"/>
        <v>939</v>
      </c>
      <c r="CS940" s="64" t="s">
        <v>108</v>
      </c>
    </row>
    <row r="941" spans="1:97" ht="14.25" customHeight="1" x14ac:dyDescent="0.25">
      <c r="A941" s="124" t="s">
        <v>2768</v>
      </c>
      <c r="B941" s="137">
        <v>109</v>
      </c>
      <c r="C941" s="137" t="s">
        <v>108</v>
      </c>
      <c r="D941" s="136" t="s">
        <v>2771</v>
      </c>
      <c r="E941" s="112" t="s">
        <v>108</v>
      </c>
      <c r="F941" s="112" t="s">
        <v>653</v>
      </c>
      <c r="G941" s="112" t="s">
        <v>108</v>
      </c>
      <c r="H941" s="112" t="s">
        <v>108</v>
      </c>
      <c r="I941" s="112" t="s">
        <v>108</v>
      </c>
      <c r="J941" s="112" t="s">
        <v>108</v>
      </c>
      <c r="K941" s="134" t="s">
        <v>2424</v>
      </c>
      <c r="L941" s="112" t="s">
        <v>108</v>
      </c>
      <c r="M941" s="134" t="s">
        <v>2424</v>
      </c>
      <c r="N941" s="12" t="s">
        <v>107</v>
      </c>
      <c r="O941" s="12" t="s">
        <v>108</v>
      </c>
      <c r="P941" s="128" t="s">
        <v>2425</v>
      </c>
      <c r="Q941" s="135">
        <v>600</v>
      </c>
      <c r="R941" s="135">
        <v>400</v>
      </c>
      <c r="S941" s="135">
        <v>400</v>
      </c>
      <c r="T941" s="119" t="s">
        <v>108</v>
      </c>
      <c r="U941" s="112" t="s">
        <v>108</v>
      </c>
      <c r="V941" s="118" t="s">
        <v>108</v>
      </c>
      <c r="W941" s="112" t="s">
        <v>108</v>
      </c>
      <c r="X941" s="112" t="s">
        <v>110</v>
      </c>
      <c r="Y941" s="112" t="s">
        <v>110</v>
      </c>
      <c r="Z941" s="112" t="s">
        <v>110</v>
      </c>
      <c r="AA941" s="112" t="s">
        <v>110</v>
      </c>
      <c r="AB941" s="114" t="s">
        <v>110</v>
      </c>
      <c r="AC941" s="113" t="s">
        <v>108</v>
      </c>
      <c r="AD941" s="47" t="s">
        <v>108</v>
      </c>
      <c r="AE941" s="12" t="s">
        <v>108</v>
      </c>
      <c r="AF941" s="102" t="s">
        <v>108</v>
      </c>
      <c r="AG941" s="102" t="s">
        <v>108</v>
      </c>
      <c r="AH941" s="102" t="s">
        <v>108</v>
      </c>
      <c r="AI941" s="102" t="s">
        <v>108</v>
      </c>
      <c r="AJ941" s="102" t="s">
        <v>108</v>
      </c>
      <c r="AK941" s="93" t="s">
        <v>108</v>
      </c>
      <c r="AL941" s="12" t="s">
        <v>108</v>
      </c>
      <c r="AM941" s="12" t="s">
        <v>175</v>
      </c>
      <c r="AN941" s="91" t="s">
        <v>2425</v>
      </c>
      <c r="AO941" s="15" t="s">
        <v>175</v>
      </c>
      <c r="AQ941" s="54" t="s">
        <v>108</v>
      </c>
      <c r="AR941" s="50" t="str">
        <f t="shared" si="405"/>
        <v>HS644.109</v>
      </c>
      <c r="AS941" s="50" t="str">
        <f t="shared" si="406"/>
        <v>HS644_-</v>
      </c>
      <c r="AT941" s="12" t="s">
        <v>110</v>
      </c>
      <c r="AU941" s="12" t="s">
        <v>110</v>
      </c>
      <c r="AV941" s="12" t="s">
        <v>110</v>
      </c>
      <c r="AW941" s="54" t="s">
        <v>108</v>
      </c>
      <c r="AX941" s="50" t="s">
        <v>155</v>
      </c>
      <c r="AY941" s="50" t="s">
        <v>110</v>
      </c>
      <c r="AZ941" s="54" t="s">
        <v>108</v>
      </c>
      <c r="BA941" s="12" t="s">
        <v>108</v>
      </c>
      <c r="BB941" s="12" t="s">
        <v>108</v>
      </c>
      <c r="BC941" s="12" t="str">
        <f t="shared" si="407"/>
        <v>M3A</v>
      </c>
      <c r="BD941" s="54" t="s">
        <v>108</v>
      </c>
      <c r="BE941" s="12" t="str">
        <f t="shared" si="408"/>
        <v>-</v>
      </c>
      <c r="BF941" s="12" t="str">
        <f t="shared" si="409"/>
        <v>-</v>
      </c>
      <c r="BG941" s="112" t="str">
        <f t="shared" si="410"/>
        <v>M3A_HS644</v>
      </c>
      <c r="BH941" s="54" t="s">
        <v>108</v>
      </c>
      <c r="BI941" s="12" t="s">
        <v>108</v>
      </c>
      <c r="BJ941" s="54" t="s">
        <v>108</v>
      </c>
      <c r="BK941" s="12" t="s">
        <v>108</v>
      </c>
      <c r="BL941" s="12" t="s">
        <v>108</v>
      </c>
      <c r="BM941" s="12" t="s">
        <v>108</v>
      </c>
      <c r="BN941" s="54" t="s">
        <v>108</v>
      </c>
      <c r="BO941" s="12" t="s">
        <v>108</v>
      </c>
      <c r="BP941" s="54" t="s">
        <v>108</v>
      </c>
      <c r="BQ941" s="12" t="s">
        <v>108</v>
      </c>
      <c r="BR941" s="12" t="s">
        <v>108</v>
      </c>
      <c r="BS941" s="12" t="s">
        <v>108</v>
      </c>
      <c r="BT941" s="54" t="s">
        <v>108</v>
      </c>
      <c r="BU941" s="12" t="s">
        <v>108</v>
      </c>
      <c r="BV941" s="54" t="s">
        <v>108</v>
      </c>
      <c r="BW941" s="12" t="s">
        <v>108</v>
      </c>
      <c r="BX941" s="12" t="s">
        <v>108</v>
      </c>
      <c r="BY941" s="12" t="s">
        <v>108</v>
      </c>
      <c r="BZ941" s="54" t="s">
        <v>108</v>
      </c>
      <c r="CA941" s="12" t="s">
        <v>108</v>
      </c>
      <c r="CB941" s="54" t="s">
        <v>108</v>
      </c>
      <c r="CC941" s="12" t="s">
        <v>108</v>
      </c>
      <c r="CD941" s="12" t="s">
        <v>108</v>
      </c>
      <c r="CE941" s="12" t="s">
        <v>108</v>
      </c>
      <c r="CF941" s="54" t="s">
        <v>108</v>
      </c>
      <c r="CG941" s="54" t="s">
        <v>108</v>
      </c>
      <c r="CH941" s="54" t="s">
        <v>108</v>
      </c>
      <c r="CI941" s="54" t="s">
        <v>108</v>
      </c>
      <c r="CJ941" s="54" t="s">
        <v>108</v>
      </c>
      <c r="CK941" s="54" t="s">
        <v>108</v>
      </c>
      <c r="CL941" s="54" t="s">
        <v>108</v>
      </c>
      <c r="CM941" s="54" t="s">
        <v>108</v>
      </c>
      <c r="CN941" s="64" t="s">
        <v>120</v>
      </c>
      <c r="CO941" s="121" t="s">
        <v>2770</v>
      </c>
      <c r="CP941" s="64" t="str">
        <f>TabelladatiSinottico[[#This Row],[Serial_Number]]</f>
        <v>HS644.109</v>
      </c>
      <c r="CQ941" s="50" t="str">
        <f>TabelladatiSinottico[[#This Row],[Customer]]</f>
        <v>Customer!</v>
      </c>
      <c r="CR941" s="54">
        <f t="shared" si="404"/>
        <v>940</v>
      </c>
      <c r="CS941" s="64" t="s">
        <v>108</v>
      </c>
    </row>
    <row r="942" spans="1:97" ht="14.25" customHeight="1" x14ac:dyDescent="0.25">
      <c r="A942" s="124" t="s">
        <v>2768</v>
      </c>
      <c r="B942" s="137">
        <v>110</v>
      </c>
      <c r="C942" s="137" t="s">
        <v>108</v>
      </c>
      <c r="D942" s="136" t="s">
        <v>2771</v>
      </c>
      <c r="E942" s="112" t="s">
        <v>108</v>
      </c>
      <c r="F942" s="112" t="s">
        <v>653</v>
      </c>
      <c r="G942" s="112" t="s">
        <v>108</v>
      </c>
      <c r="H942" s="112" t="s">
        <v>108</v>
      </c>
      <c r="I942" s="112" t="s">
        <v>108</v>
      </c>
      <c r="J942" s="112" t="s">
        <v>108</v>
      </c>
      <c r="K942" s="134" t="s">
        <v>2424</v>
      </c>
      <c r="L942" s="112" t="s">
        <v>108</v>
      </c>
      <c r="M942" s="134" t="s">
        <v>2424</v>
      </c>
      <c r="N942" s="12" t="s">
        <v>107</v>
      </c>
      <c r="O942" s="12" t="s">
        <v>108</v>
      </c>
      <c r="P942" s="128" t="s">
        <v>2425</v>
      </c>
      <c r="Q942" s="135">
        <v>600</v>
      </c>
      <c r="R942" s="135">
        <v>400</v>
      </c>
      <c r="S942" s="135">
        <v>400</v>
      </c>
      <c r="T942" s="119" t="s">
        <v>108</v>
      </c>
      <c r="U942" s="112" t="s">
        <v>108</v>
      </c>
      <c r="V942" s="118" t="s">
        <v>108</v>
      </c>
      <c r="W942" s="112" t="s">
        <v>108</v>
      </c>
      <c r="X942" s="112" t="s">
        <v>110</v>
      </c>
      <c r="Y942" s="112" t="s">
        <v>110</v>
      </c>
      <c r="Z942" s="112" t="s">
        <v>110</v>
      </c>
      <c r="AA942" s="112" t="s">
        <v>110</v>
      </c>
      <c r="AB942" s="114" t="s">
        <v>110</v>
      </c>
      <c r="AC942" s="113" t="s">
        <v>108</v>
      </c>
      <c r="AD942" s="47" t="s">
        <v>108</v>
      </c>
      <c r="AE942" s="12" t="s">
        <v>108</v>
      </c>
      <c r="AF942" s="102" t="s">
        <v>108</v>
      </c>
      <c r="AG942" s="102" t="s">
        <v>108</v>
      </c>
      <c r="AH942" s="102" t="s">
        <v>108</v>
      </c>
      <c r="AI942" s="102" t="s">
        <v>108</v>
      </c>
      <c r="AJ942" s="102" t="s">
        <v>108</v>
      </c>
      <c r="AK942" s="93" t="s">
        <v>108</v>
      </c>
      <c r="AL942" s="12" t="s">
        <v>108</v>
      </c>
      <c r="AM942" s="12" t="s">
        <v>175</v>
      </c>
      <c r="AN942" s="91" t="s">
        <v>2425</v>
      </c>
      <c r="AO942" s="15" t="s">
        <v>175</v>
      </c>
      <c r="AQ942" s="54" t="s">
        <v>108</v>
      </c>
      <c r="AR942" s="50" t="str">
        <f t="shared" si="405"/>
        <v>HS644.110</v>
      </c>
      <c r="AS942" s="50" t="str">
        <f t="shared" si="406"/>
        <v>HS644_-</v>
      </c>
      <c r="AT942" s="12" t="s">
        <v>110</v>
      </c>
      <c r="AU942" s="12" t="s">
        <v>110</v>
      </c>
      <c r="AV942" s="12" t="s">
        <v>110</v>
      </c>
      <c r="AW942" s="54" t="s">
        <v>108</v>
      </c>
      <c r="AX942" s="50" t="s">
        <v>155</v>
      </c>
      <c r="AY942" s="50" t="s">
        <v>110</v>
      </c>
      <c r="AZ942" s="54" t="s">
        <v>108</v>
      </c>
      <c r="BA942" s="12" t="s">
        <v>108</v>
      </c>
      <c r="BB942" s="12" t="s">
        <v>108</v>
      </c>
      <c r="BC942" s="12" t="str">
        <f t="shared" si="407"/>
        <v>M3A</v>
      </c>
      <c r="BD942" s="54" t="s">
        <v>108</v>
      </c>
      <c r="BE942" s="12" t="str">
        <f t="shared" si="408"/>
        <v>-</v>
      </c>
      <c r="BF942" s="12" t="str">
        <f t="shared" si="409"/>
        <v>-</v>
      </c>
      <c r="BG942" s="112" t="str">
        <f t="shared" si="410"/>
        <v>M3A_HS644</v>
      </c>
      <c r="BH942" s="54" t="s">
        <v>108</v>
      </c>
      <c r="BI942" s="12" t="s">
        <v>108</v>
      </c>
      <c r="BJ942" s="54" t="s">
        <v>108</v>
      </c>
      <c r="BK942" s="12" t="s">
        <v>108</v>
      </c>
      <c r="BL942" s="12" t="s">
        <v>108</v>
      </c>
      <c r="BM942" s="12" t="s">
        <v>108</v>
      </c>
      <c r="BN942" s="54" t="s">
        <v>108</v>
      </c>
      <c r="BO942" s="12" t="s">
        <v>108</v>
      </c>
      <c r="BP942" s="54" t="s">
        <v>108</v>
      </c>
      <c r="BQ942" s="12" t="s">
        <v>108</v>
      </c>
      <c r="BR942" s="12" t="s">
        <v>108</v>
      </c>
      <c r="BS942" s="12" t="s">
        <v>108</v>
      </c>
      <c r="BT942" s="54" t="s">
        <v>108</v>
      </c>
      <c r="BU942" s="12" t="s">
        <v>108</v>
      </c>
      <c r="BV942" s="54" t="s">
        <v>108</v>
      </c>
      <c r="BW942" s="12" t="s">
        <v>108</v>
      </c>
      <c r="BX942" s="12" t="s">
        <v>108</v>
      </c>
      <c r="BY942" s="12" t="s">
        <v>108</v>
      </c>
      <c r="BZ942" s="54" t="s">
        <v>108</v>
      </c>
      <c r="CA942" s="12" t="s">
        <v>108</v>
      </c>
      <c r="CB942" s="54" t="s">
        <v>108</v>
      </c>
      <c r="CC942" s="12" t="s">
        <v>108</v>
      </c>
      <c r="CD942" s="12" t="s">
        <v>108</v>
      </c>
      <c r="CE942" s="12" t="s">
        <v>108</v>
      </c>
      <c r="CF942" s="54" t="s">
        <v>108</v>
      </c>
      <c r="CG942" s="54" t="s">
        <v>108</v>
      </c>
      <c r="CH942" s="54" t="s">
        <v>108</v>
      </c>
      <c r="CI942" s="54" t="s">
        <v>108</v>
      </c>
      <c r="CJ942" s="54" t="s">
        <v>108</v>
      </c>
      <c r="CK942" s="54" t="s">
        <v>108</v>
      </c>
      <c r="CL942" s="54" t="s">
        <v>108</v>
      </c>
      <c r="CM942" s="54" t="s">
        <v>108</v>
      </c>
      <c r="CN942" s="64" t="s">
        <v>120</v>
      </c>
      <c r="CO942" s="121" t="s">
        <v>2770</v>
      </c>
      <c r="CP942" s="64" t="str">
        <f>TabelladatiSinottico[[#This Row],[Serial_Number]]</f>
        <v>HS644.110</v>
      </c>
      <c r="CQ942" s="50" t="str">
        <f>TabelladatiSinottico[[#This Row],[Customer]]</f>
        <v>Customer!</v>
      </c>
      <c r="CR942" s="54">
        <f t="shared" si="404"/>
        <v>941</v>
      </c>
      <c r="CS942" s="64" t="s">
        <v>108</v>
      </c>
    </row>
    <row r="943" spans="1:97" ht="14.25" customHeight="1" x14ac:dyDescent="0.25">
      <c r="A943" s="124" t="s">
        <v>2768</v>
      </c>
      <c r="B943" s="137">
        <v>111</v>
      </c>
      <c r="C943" s="137" t="s">
        <v>108</v>
      </c>
      <c r="D943" s="136" t="s">
        <v>2771</v>
      </c>
      <c r="E943" s="112" t="s">
        <v>108</v>
      </c>
      <c r="F943" s="112" t="s">
        <v>653</v>
      </c>
      <c r="G943" s="112" t="s">
        <v>108</v>
      </c>
      <c r="H943" s="112" t="s">
        <v>108</v>
      </c>
      <c r="I943" s="112" t="s">
        <v>108</v>
      </c>
      <c r="J943" s="112" t="s">
        <v>108</v>
      </c>
      <c r="K943" s="134" t="s">
        <v>2424</v>
      </c>
      <c r="L943" s="112" t="s">
        <v>108</v>
      </c>
      <c r="M943" s="134" t="s">
        <v>2424</v>
      </c>
      <c r="N943" s="12" t="s">
        <v>107</v>
      </c>
      <c r="O943" s="12" t="s">
        <v>108</v>
      </c>
      <c r="P943" s="128" t="s">
        <v>2425</v>
      </c>
      <c r="Q943" s="135">
        <v>600</v>
      </c>
      <c r="R943" s="135">
        <v>400</v>
      </c>
      <c r="S943" s="135">
        <v>400</v>
      </c>
      <c r="T943" s="119" t="s">
        <v>108</v>
      </c>
      <c r="U943" s="112" t="s">
        <v>108</v>
      </c>
      <c r="V943" s="118" t="s">
        <v>108</v>
      </c>
      <c r="W943" s="112" t="s">
        <v>108</v>
      </c>
      <c r="X943" s="112" t="s">
        <v>110</v>
      </c>
      <c r="Y943" s="112" t="s">
        <v>110</v>
      </c>
      <c r="Z943" s="112" t="s">
        <v>110</v>
      </c>
      <c r="AA943" s="112" t="s">
        <v>110</v>
      </c>
      <c r="AB943" s="114" t="s">
        <v>110</v>
      </c>
      <c r="AC943" s="113" t="s">
        <v>108</v>
      </c>
      <c r="AD943" s="47" t="s">
        <v>108</v>
      </c>
      <c r="AE943" s="12" t="s">
        <v>108</v>
      </c>
      <c r="AF943" s="102" t="s">
        <v>108</v>
      </c>
      <c r="AG943" s="102" t="s">
        <v>108</v>
      </c>
      <c r="AH943" s="102" t="s">
        <v>108</v>
      </c>
      <c r="AI943" s="102" t="s">
        <v>108</v>
      </c>
      <c r="AJ943" s="102" t="s">
        <v>108</v>
      </c>
      <c r="AK943" s="93" t="s">
        <v>108</v>
      </c>
      <c r="AL943" s="12" t="s">
        <v>108</v>
      </c>
      <c r="AM943" s="12" t="s">
        <v>175</v>
      </c>
      <c r="AN943" s="91" t="s">
        <v>2425</v>
      </c>
      <c r="AO943" s="15" t="s">
        <v>175</v>
      </c>
      <c r="AQ943" s="54" t="s">
        <v>108</v>
      </c>
      <c r="AR943" s="50" t="str">
        <f t="shared" si="405"/>
        <v>HS644.111</v>
      </c>
      <c r="AS943" s="50" t="str">
        <f t="shared" si="406"/>
        <v>HS644_-</v>
      </c>
      <c r="AT943" s="12" t="s">
        <v>110</v>
      </c>
      <c r="AU943" s="12" t="s">
        <v>110</v>
      </c>
      <c r="AV943" s="12" t="s">
        <v>110</v>
      </c>
      <c r="AW943" s="54" t="s">
        <v>108</v>
      </c>
      <c r="AX943" s="50" t="s">
        <v>155</v>
      </c>
      <c r="AY943" s="50" t="s">
        <v>110</v>
      </c>
      <c r="AZ943" s="54" t="s">
        <v>108</v>
      </c>
      <c r="BA943" s="12" t="s">
        <v>108</v>
      </c>
      <c r="BB943" s="12" t="s">
        <v>108</v>
      </c>
      <c r="BC943" s="12" t="str">
        <f t="shared" si="407"/>
        <v>M3A</v>
      </c>
      <c r="BD943" s="54" t="s">
        <v>108</v>
      </c>
      <c r="BE943" s="12" t="str">
        <f t="shared" si="408"/>
        <v>-</v>
      </c>
      <c r="BF943" s="12" t="str">
        <f t="shared" si="409"/>
        <v>-</v>
      </c>
      <c r="BG943" s="112" t="str">
        <f t="shared" si="410"/>
        <v>M3A_HS644</v>
      </c>
      <c r="BH943" s="54" t="s">
        <v>108</v>
      </c>
      <c r="BI943" s="12" t="s">
        <v>108</v>
      </c>
      <c r="BJ943" s="54" t="s">
        <v>108</v>
      </c>
      <c r="BK943" s="12" t="s">
        <v>108</v>
      </c>
      <c r="BL943" s="12" t="s">
        <v>108</v>
      </c>
      <c r="BM943" s="12" t="s">
        <v>108</v>
      </c>
      <c r="BN943" s="54" t="s">
        <v>108</v>
      </c>
      <c r="BO943" s="12" t="s">
        <v>108</v>
      </c>
      <c r="BP943" s="54" t="s">
        <v>108</v>
      </c>
      <c r="BQ943" s="12" t="s">
        <v>108</v>
      </c>
      <c r="BR943" s="12" t="s">
        <v>108</v>
      </c>
      <c r="BS943" s="12" t="s">
        <v>108</v>
      </c>
      <c r="BT943" s="54" t="s">
        <v>108</v>
      </c>
      <c r="BU943" s="12" t="s">
        <v>108</v>
      </c>
      <c r="BV943" s="54" t="s">
        <v>108</v>
      </c>
      <c r="BW943" s="12" t="s">
        <v>108</v>
      </c>
      <c r="BX943" s="12" t="s">
        <v>108</v>
      </c>
      <c r="BY943" s="12" t="s">
        <v>108</v>
      </c>
      <c r="BZ943" s="54" t="s">
        <v>108</v>
      </c>
      <c r="CA943" s="12" t="s">
        <v>108</v>
      </c>
      <c r="CB943" s="54" t="s">
        <v>108</v>
      </c>
      <c r="CC943" s="12" t="s">
        <v>108</v>
      </c>
      <c r="CD943" s="12" t="s">
        <v>108</v>
      </c>
      <c r="CE943" s="12" t="s">
        <v>108</v>
      </c>
      <c r="CF943" s="54" t="s">
        <v>108</v>
      </c>
      <c r="CG943" s="54" t="s">
        <v>108</v>
      </c>
      <c r="CH943" s="54" t="s">
        <v>108</v>
      </c>
      <c r="CI943" s="54" t="s">
        <v>108</v>
      </c>
      <c r="CJ943" s="54" t="s">
        <v>108</v>
      </c>
      <c r="CK943" s="54" t="s">
        <v>108</v>
      </c>
      <c r="CL943" s="54" t="s">
        <v>108</v>
      </c>
      <c r="CM943" s="54" t="s">
        <v>108</v>
      </c>
      <c r="CN943" s="64" t="s">
        <v>120</v>
      </c>
      <c r="CO943" s="121" t="s">
        <v>2770</v>
      </c>
      <c r="CP943" s="64" t="str">
        <f>TabelladatiSinottico[[#This Row],[Serial_Number]]</f>
        <v>HS644.111</v>
      </c>
      <c r="CQ943" s="50" t="str">
        <f>TabelladatiSinottico[[#This Row],[Customer]]</f>
        <v>Customer!</v>
      </c>
      <c r="CR943" s="54">
        <f t="shared" si="404"/>
        <v>942</v>
      </c>
      <c r="CS943" s="64" t="s">
        <v>108</v>
      </c>
    </row>
    <row r="944" spans="1:97" ht="14.25" customHeight="1" x14ac:dyDescent="0.25">
      <c r="A944" s="124" t="s">
        <v>2768</v>
      </c>
      <c r="B944" s="137">
        <v>112</v>
      </c>
      <c r="C944" s="137" t="s">
        <v>108</v>
      </c>
      <c r="D944" s="136" t="s">
        <v>2771</v>
      </c>
      <c r="E944" s="112" t="s">
        <v>108</v>
      </c>
      <c r="F944" s="112" t="s">
        <v>653</v>
      </c>
      <c r="G944" s="112" t="s">
        <v>108</v>
      </c>
      <c r="H944" s="112" t="s">
        <v>108</v>
      </c>
      <c r="I944" s="112" t="s">
        <v>108</v>
      </c>
      <c r="J944" s="112" t="s">
        <v>108</v>
      </c>
      <c r="K944" s="134" t="s">
        <v>2424</v>
      </c>
      <c r="L944" s="112" t="s">
        <v>108</v>
      </c>
      <c r="M944" s="134" t="s">
        <v>2424</v>
      </c>
      <c r="N944" s="12" t="s">
        <v>107</v>
      </c>
      <c r="O944" s="12" t="s">
        <v>108</v>
      </c>
      <c r="P944" s="128" t="s">
        <v>2425</v>
      </c>
      <c r="Q944" s="135">
        <v>600</v>
      </c>
      <c r="R944" s="135">
        <v>400</v>
      </c>
      <c r="S944" s="135">
        <v>400</v>
      </c>
      <c r="T944" s="119" t="s">
        <v>108</v>
      </c>
      <c r="U944" s="112" t="s">
        <v>108</v>
      </c>
      <c r="V944" s="118" t="s">
        <v>108</v>
      </c>
      <c r="W944" s="112" t="s">
        <v>108</v>
      </c>
      <c r="X944" s="112" t="s">
        <v>110</v>
      </c>
      <c r="Y944" s="112" t="s">
        <v>110</v>
      </c>
      <c r="Z944" s="112" t="s">
        <v>110</v>
      </c>
      <c r="AA944" s="112" t="s">
        <v>110</v>
      </c>
      <c r="AB944" s="114" t="s">
        <v>110</v>
      </c>
      <c r="AC944" s="113" t="s">
        <v>108</v>
      </c>
      <c r="AD944" s="47" t="s">
        <v>108</v>
      </c>
      <c r="AE944" s="12" t="s">
        <v>108</v>
      </c>
      <c r="AF944" s="102" t="s">
        <v>108</v>
      </c>
      <c r="AG944" s="102" t="s">
        <v>108</v>
      </c>
      <c r="AH944" s="102" t="s">
        <v>108</v>
      </c>
      <c r="AI944" s="102" t="s">
        <v>108</v>
      </c>
      <c r="AJ944" s="102" t="s">
        <v>108</v>
      </c>
      <c r="AK944" s="93" t="s">
        <v>108</v>
      </c>
      <c r="AL944" s="12" t="s">
        <v>108</v>
      </c>
      <c r="AM944" s="12" t="s">
        <v>175</v>
      </c>
      <c r="AN944" s="91" t="s">
        <v>2425</v>
      </c>
      <c r="AO944" s="15" t="s">
        <v>175</v>
      </c>
      <c r="AQ944" s="54" t="s">
        <v>108</v>
      </c>
      <c r="AR944" s="50" t="str">
        <f t="shared" si="405"/>
        <v>HS644.112</v>
      </c>
      <c r="AS944" s="50" t="str">
        <f t="shared" si="406"/>
        <v>HS644_-</v>
      </c>
      <c r="AT944" s="12" t="s">
        <v>110</v>
      </c>
      <c r="AU944" s="12" t="s">
        <v>110</v>
      </c>
      <c r="AV944" s="12" t="s">
        <v>110</v>
      </c>
      <c r="AW944" s="54" t="s">
        <v>108</v>
      </c>
      <c r="AX944" s="50" t="s">
        <v>155</v>
      </c>
      <c r="AY944" s="50" t="s">
        <v>110</v>
      </c>
      <c r="AZ944" s="54" t="s">
        <v>108</v>
      </c>
      <c r="BA944" s="12" t="s">
        <v>108</v>
      </c>
      <c r="BB944" s="12" t="s">
        <v>108</v>
      </c>
      <c r="BC944" s="12" t="str">
        <f t="shared" si="407"/>
        <v>M3A</v>
      </c>
      <c r="BD944" s="54" t="s">
        <v>108</v>
      </c>
      <c r="BE944" s="12" t="str">
        <f t="shared" si="408"/>
        <v>-</v>
      </c>
      <c r="BF944" s="12" t="str">
        <f t="shared" si="409"/>
        <v>-</v>
      </c>
      <c r="BG944" s="112" t="str">
        <f t="shared" si="410"/>
        <v>M3A_HS644</v>
      </c>
      <c r="BH944" s="54" t="s">
        <v>108</v>
      </c>
      <c r="BI944" s="12" t="s">
        <v>108</v>
      </c>
      <c r="BJ944" s="54" t="s">
        <v>108</v>
      </c>
      <c r="BK944" s="12" t="s">
        <v>108</v>
      </c>
      <c r="BL944" s="12" t="s">
        <v>108</v>
      </c>
      <c r="BM944" s="12" t="s">
        <v>108</v>
      </c>
      <c r="BN944" s="54" t="s">
        <v>108</v>
      </c>
      <c r="BO944" s="12" t="s">
        <v>108</v>
      </c>
      <c r="BP944" s="54" t="s">
        <v>108</v>
      </c>
      <c r="BQ944" s="12" t="s">
        <v>108</v>
      </c>
      <c r="BR944" s="12" t="s">
        <v>108</v>
      </c>
      <c r="BS944" s="12" t="s">
        <v>108</v>
      </c>
      <c r="BT944" s="54" t="s">
        <v>108</v>
      </c>
      <c r="BU944" s="12" t="s">
        <v>108</v>
      </c>
      <c r="BV944" s="54" t="s">
        <v>108</v>
      </c>
      <c r="BW944" s="12" t="s">
        <v>108</v>
      </c>
      <c r="BX944" s="12" t="s">
        <v>108</v>
      </c>
      <c r="BY944" s="12" t="s">
        <v>108</v>
      </c>
      <c r="BZ944" s="54" t="s">
        <v>108</v>
      </c>
      <c r="CA944" s="12" t="s">
        <v>108</v>
      </c>
      <c r="CB944" s="54" t="s">
        <v>108</v>
      </c>
      <c r="CC944" s="12" t="s">
        <v>108</v>
      </c>
      <c r="CD944" s="12" t="s">
        <v>108</v>
      </c>
      <c r="CE944" s="12" t="s">
        <v>108</v>
      </c>
      <c r="CF944" s="54" t="s">
        <v>108</v>
      </c>
      <c r="CG944" s="54" t="s">
        <v>108</v>
      </c>
      <c r="CH944" s="54" t="s">
        <v>108</v>
      </c>
      <c r="CI944" s="54" t="s">
        <v>108</v>
      </c>
      <c r="CJ944" s="54" t="s">
        <v>108</v>
      </c>
      <c r="CK944" s="54" t="s">
        <v>108</v>
      </c>
      <c r="CL944" s="54" t="s">
        <v>108</v>
      </c>
      <c r="CM944" s="54" t="s">
        <v>108</v>
      </c>
      <c r="CN944" s="64" t="s">
        <v>120</v>
      </c>
      <c r="CO944" s="121" t="s">
        <v>2770</v>
      </c>
      <c r="CP944" s="64" t="str">
        <f>TabelladatiSinottico[[#This Row],[Serial_Number]]</f>
        <v>HS644.112</v>
      </c>
      <c r="CQ944" s="50" t="str">
        <f>TabelladatiSinottico[[#This Row],[Customer]]</f>
        <v>Customer!</v>
      </c>
      <c r="CR944" s="54">
        <f t="shared" si="404"/>
        <v>943</v>
      </c>
      <c r="CS944" s="64" t="s">
        <v>108</v>
      </c>
    </row>
    <row r="945" spans="1:97" ht="14.25" customHeight="1" x14ac:dyDescent="0.25">
      <c r="A945" s="124" t="s">
        <v>2768</v>
      </c>
      <c r="B945" s="137">
        <v>113</v>
      </c>
      <c r="C945" s="137" t="s">
        <v>108</v>
      </c>
      <c r="D945" s="136" t="s">
        <v>2771</v>
      </c>
      <c r="E945" s="112" t="s">
        <v>108</v>
      </c>
      <c r="F945" s="112" t="s">
        <v>653</v>
      </c>
      <c r="G945" s="112" t="s">
        <v>108</v>
      </c>
      <c r="H945" s="112" t="s">
        <v>108</v>
      </c>
      <c r="I945" s="112" t="s">
        <v>108</v>
      </c>
      <c r="J945" s="112" t="s">
        <v>108</v>
      </c>
      <c r="K945" s="134" t="s">
        <v>2424</v>
      </c>
      <c r="L945" s="112" t="s">
        <v>108</v>
      </c>
      <c r="M945" s="134" t="s">
        <v>2424</v>
      </c>
      <c r="N945" s="12" t="s">
        <v>107</v>
      </c>
      <c r="O945" s="12" t="s">
        <v>108</v>
      </c>
      <c r="P945" s="128" t="s">
        <v>2425</v>
      </c>
      <c r="Q945" s="135">
        <v>600</v>
      </c>
      <c r="R945" s="135">
        <v>400</v>
      </c>
      <c r="S945" s="135">
        <v>400</v>
      </c>
      <c r="T945" s="119" t="s">
        <v>108</v>
      </c>
      <c r="U945" s="112" t="s">
        <v>108</v>
      </c>
      <c r="V945" s="118" t="s">
        <v>108</v>
      </c>
      <c r="W945" s="112" t="s">
        <v>108</v>
      </c>
      <c r="X945" s="112" t="s">
        <v>110</v>
      </c>
      <c r="Y945" s="112" t="s">
        <v>110</v>
      </c>
      <c r="Z945" s="112" t="s">
        <v>110</v>
      </c>
      <c r="AA945" s="112" t="s">
        <v>110</v>
      </c>
      <c r="AB945" s="114" t="s">
        <v>110</v>
      </c>
      <c r="AC945" s="113" t="s">
        <v>108</v>
      </c>
      <c r="AD945" s="47" t="s">
        <v>108</v>
      </c>
      <c r="AE945" s="12" t="s">
        <v>108</v>
      </c>
      <c r="AF945" s="102" t="s">
        <v>108</v>
      </c>
      <c r="AG945" s="102" t="s">
        <v>108</v>
      </c>
      <c r="AH945" s="102" t="s">
        <v>108</v>
      </c>
      <c r="AI945" s="102" t="s">
        <v>108</v>
      </c>
      <c r="AJ945" s="102" t="s">
        <v>108</v>
      </c>
      <c r="AK945" s="93" t="s">
        <v>108</v>
      </c>
      <c r="AL945" s="12" t="s">
        <v>108</v>
      </c>
      <c r="AM945" s="12" t="s">
        <v>175</v>
      </c>
      <c r="AN945" s="91" t="s">
        <v>2425</v>
      </c>
      <c r="AO945" s="15" t="s">
        <v>175</v>
      </c>
      <c r="AQ945" s="54" t="s">
        <v>108</v>
      </c>
      <c r="AR945" s="50" t="str">
        <f t="shared" si="405"/>
        <v>HS644.113</v>
      </c>
      <c r="AS945" s="50" t="str">
        <f t="shared" si="406"/>
        <v>HS644_-</v>
      </c>
      <c r="AT945" s="12" t="s">
        <v>110</v>
      </c>
      <c r="AU945" s="12" t="s">
        <v>110</v>
      </c>
      <c r="AV945" s="12" t="s">
        <v>110</v>
      </c>
      <c r="AW945" s="54" t="s">
        <v>108</v>
      </c>
      <c r="AX945" s="50" t="s">
        <v>155</v>
      </c>
      <c r="AY945" s="50" t="s">
        <v>110</v>
      </c>
      <c r="AZ945" s="54" t="s">
        <v>108</v>
      </c>
      <c r="BA945" s="12" t="s">
        <v>108</v>
      </c>
      <c r="BB945" s="12" t="s">
        <v>108</v>
      </c>
      <c r="BC945" s="12" t="str">
        <f t="shared" si="407"/>
        <v>M3A</v>
      </c>
      <c r="BD945" s="54" t="s">
        <v>108</v>
      </c>
      <c r="BE945" s="12" t="str">
        <f t="shared" si="408"/>
        <v>-</v>
      </c>
      <c r="BF945" s="12" t="str">
        <f t="shared" si="409"/>
        <v>-</v>
      </c>
      <c r="BG945" s="112" t="str">
        <f t="shared" si="410"/>
        <v>M3A_HS644</v>
      </c>
      <c r="BH945" s="54" t="s">
        <v>108</v>
      </c>
      <c r="BI945" s="12" t="s">
        <v>108</v>
      </c>
      <c r="BJ945" s="54" t="s">
        <v>108</v>
      </c>
      <c r="BK945" s="12" t="s">
        <v>108</v>
      </c>
      <c r="BL945" s="12" t="s">
        <v>108</v>
      </c>
      <c r="BM945" s="12" t="s">
        <v>108</v>
      </c>
      <c r="BN945" s="54" t="s">
        <v>108</v>
      </c>
      <c r="BO945" s="12" t="s">
        <v>108</v>
      </c>
      <c r="BP945" s="54" t="s">
        <v>108</v>
      </c>
      <c r="BQ945" s="12" t="s">
        <v>108</v>
      </c>
      <c r="BR945" s="12" t="s">
        <v>108</v>
      </c>
      <c r="BS945" s="12" t="s">
        <v>108</v>
      </c>
      <c r="BT945" s="54" t="s">
        <v>108</v>
      </c>
      <c r="BU945" s="12" t="s">
        <v>108</v>
      </c>
      <c r="BV945" s="54" t="s">
        <v>108</v>
      </c>
      <c r="BW945" s="12" t="s">
        <v>108</v>
      </c>
      <c r="BX945" s="12" t="s">
        <v>108</v>
      </c>
      <c r="BY945" s="12" t="s">
        <v>108</v>
      </c>
      <c r="BZ945" s="54" t="s">
        <v>108</v>
      </c>
      <c r="CA945" s="12" t="s">
        <v>108</v>
      </c>
      <c r="CB945" s="54" t="s">
        <v>108</v>
      </c>
      <c r="CC945" s="12" t="s">
        <v>108</v>
      </c>
      <c r="CD945" s="12" t="s">
        <v>108</v>
      </c>
      <c r="CE945" s="12" t="s">
        <v>108</v>
      </c>
      <c r="CF945" s="54" t="s">
        <v>108</v>
      </c>
      <c r="CG945" s="54" t="s">
        <v>108</v>
      </c>
      <c r="CH945" s="54" t="s">
        <v>108</v>
      </c>
      <c r="CI945" s="54" t="s">
        <v>108</v>
      </c>
      <c r="CJ945" s="54" t="s">
        <v>108</v>
      </c>
      <c r="CK945" s="54" t="s">
        <v>108</v>
      </c>
      <c r="CL945" s="54" t="s">
        <v>108</v>
      </c>
      <c r="CM945" s="54" t="s">
        <v>108</v>
      </c>
      <c r="CN945" s="64" t="s">
        <v>120</v>
      </c>
      <c r="CO945" s="121" t="s">
        <v>2770</v>
      </c>
      <c r="CP945" s="64" t="str">
        <f>TabelladatiSinottico[[#This Row],[Serial_Number]]</f>
        <v>HS644.113</v>
      </c>
      <c r="CQ945" s="50" t="str">
        <f>TabelladatiSinottico[[#This Row],[Customer]]</f>
        <v>Customer!</v>
      </c>
      <c r="CR945" s="54">
        <f t="shared" si="404"/>
        <v>944</v>
      </c>
      <c r="CS945" s="64" t="s">
        <v>108</v>
      </c>
    </row>
    <row r="946" spans="1:97" ht="14.25" customHeight="1" x14ac:dyDescent="0.25">
      <c r="A946" s="124" t="s">
        <v>2768</v>
      </c>
      <c r="B946" s="137">
        <v>114</v>
      </c>
      <c r="C946" s="137" t="s">
        <v>108</v>
      </c>
      <c r="D946" s="136" t="s">
        <v>2771</v>
      </c>
      <c r="E946" s="112" t="s">
        <v>108</v>
      </c>
      <c r="F946" s="112" t="s">
        <v>653</v>
      </c>
      <c r="G946" s="112" t="s">
        <v>108</v>
      </c>
      <c r="H946" s="112" t="s">
        <v>108</v>
      </c>
      <c r="I946" s="112" t="s">
        <v>108</v>
      </c>
      <c r="J946" s="112" t="s">
        <v>108</v>
      </c>
      <c r="K946" s="134" t="s">
        <v>2424</v>
      </c>
      <c r="L946" s="112" t="s">
        <v>108</v>
      </c>
      <c r="M946" s="134" t="s">
        <v>2424</v>
      </c>
      <c r="N946" s="12" t="s">
        <v>107</v>
      </c>
      <c r="O946" s="12" t="s">
        <v>108</v>
      </c>
      <c r="P946" s="128" t="s">
        <v>2425</v>
      </c>
      <c r="Q946" s="135">
        <v>600</v>
      </c>
      <c r="R946" s="135">
        <v>400</v>
      </c>
      <c r="S946" s="135">
        <v>400</v>
      </c>
      <c r="T946" s="119" t="s">
        <v>108</v>
      </c>
      <c r="U946" s="112" t="s">
        <v>108</v>
      </c>
      <c r="V946" s="118" t="s">
        <v>108</v>
      </c>
      <c r="W946" s="112" t="s">
        <v>108</v>
      </c>
      <c r="X946" s="112" t="s">
        <v>110</v>
      </c>
      <c r="Y946" s="112" t="s">
        <v>110</v>
      </c>
      <c r="Z946" s="112" t="s">
        <v>110</v>
      </c>
      <c r="AA946" s="112" t="s">
        <v>110</v>
      </c>
      <c r="AB946" s="114" t="s">
        <v>110</v>
      </c>
      <c r="AC946" s="113" t="s">
        <v>108</v>
      </c>
      <c r="AD946" s="47" t="s">
        <v>108</v>
      </c>
      <c r="AE946" s="12" t="s">
        <v>108</v>
      </c>
      <c r="AF946" s="102" t="s">
        <v>108</v>
      </c>
      <c r="AG946" s="102" t="s">
        <v>108</v>
      </c>
      <c r="AH946" s="102" t="s">
        <v>108</v>
      </c>
      <c r="AI946" s="102" t="s">
        <v>108</v>
      </c>
      <c r="AJ946" s="102" t="s">
        <v>108</v>
      </c>
      <c r="AK946" s="93" t="s">
        <v>108</v>
      </c>
      <c r="AL946" s="12" t="s">
        <v>108</v>
      </c>
      <c r="AM946" s="12" t="s">
        <v>175</v>
      </c>
      <c r="AN946" s="91" t="s">
        <v>2425</v>
      </c>
      <c r="AO946" s="15" t="s">
        <v>175</v>
      </c>
      <c r="AQ946" s="54" t="s">
        <v>108</v>
      </c>
      <c r="AR946" s="50" t="str">
        <f t="shared" si="405"/>
        <v>HS644.114</v>
      </c>
      <c r="AS946" s="50" t="str">
        <f t="shared" si="406"/>
        <v>HS644_-</v>
      </c>
      <c r="AT946" s="12" t="s">
        <v>110</v>
      </c>
      <c r="AU946" s="12" t="s">
        <v>110</v>
      </c>
      <c r="AV946" s="12" t="s">
        <v>110</v>
      </c>
      <c r="AW946" s="54" t="s">
        <v>108</v>
      </c>
      <c r="AX946" s="50" t="s">
        <v>155</v>
      </c>
      <c r="AY946" s="50" t="s">
        <v>110</v>
      </c>
      <c r="AZ946" s="54" t="s">
        <v>108</v>
      </c>
      <c r="BA946" s="12" t="s">
        <v>108</v>
      </c>
      <c r="BB946" s="12" t="s">
        <v>108</v>
      </c>
      <c r="BC946" s="12" t="str">
        <f t="shared" si="407"/>
        <v>M3A</v>
      </c>
      <c r="BD946" s="54" t="s">
        <v>108</v>
      </c>
      <c r="BE946" s="12" t="str">
        <f t="shared" si="408"/>
        <v>-</v>
      </c>
      <c r="BF946" s="12" t="str">
        <f t="shared" si="409"/>
        <v>-</v>
      </c>
      <c r="BG946" s="112" t="str">
        <f t="shared" si="410"/>
        <v>M3A_HS644</v>
      </c>
      <c r="BH946" s="54" t="s">
        <v>108</v>
      </c>
      <c r="BI946" s="12" t="s">
        <v>108</v>
      </c>
      <c r="BJ946" s="54" t="s">
        <v>108</v>
      </c>
      <c r="BK946" s="12" t="s">
        <v>108</v>
      </c>
      <c r="BL946" s="12" t="s">
        <v>108</v>
      </c>
      <c r="BM946" s="12" t="s">
        <v>108</v>
      </c>
      <c r="BN946" s="54" t="s">
        <v>108</v>
      </c>
      <c r="BO946" s="12" t="s">
        <v>108</v>
      </c>
      <c r="BP946" s="54" t="s">
        <v>108</v>
      </c>
      <c r="BQ946" s="12" t="s">
        <v>108</v>
      </c>
      <c r="BR946" s="12" t="s">
        <v>108</v>
      </c>
      <c r="BS946" s="12" t="s">
        <v>108</v>
      </c>
      <c r="BT946" s="54" t="s">
        <v>108</v>
      </c>
      <c r="BU946" s="12" t="s">
        <v>108</v>
      </c>
      <c r="BV946" s="54" t="s">
        <v>108</v>
      </c>
      <c r="BW946" s="12" t="s">
        <v>108</v>
      </c>
      <c r="BX946" s="12" t="s">
        <v>108</v>
      </c>
      <c r="BY946" s="12" t="s">
        <v>108</v>
      </c>
      <c r="BZ946" s="54" t="s">
        <v>108</v>
      </c>
      <c r="CA946" s="12" t="s">
        <v>108</v>
      </c>
      <c r="CB946" s="54" t="s">
        <v>108</v>
      </c>
      <c r="CC946" s="12" t="s">
        <v>108</v>
      </c>
      <c r="CD946" s="12" t="s">
        <v>108</v>
      </c>
      <c r="CE946" s="12" t="s">
        <v>108</v>
      </c>
      <c r="CF946" s="54" t="s">
        <v>108</v>
      </c>
      <c r="CG946" s="54" t="s">
        <v>108</v>
      </c>
      <c r="CH946" s="54" t="s">
        <v>108</v>
      </c>
      <c r="CI946" s="54" t="s">
        <v>108</v>
      </c>
      <c r="CJ946" s="54" t="s">
        <v>108</v>
      </c>
      <c r="CK946" s="54" t="s">
        <v>108</v>
      </c>
      <c r="CL946" s="54" t="s">
        <v>108</v>
      </c>
      <c r="CM946" s="54" t="s">
        <v>108</v>
      </c>
      <c r="CN946" s="64" t="s">
        <v>120</v>
      </c>
      <c r="CO946" s="121" t="s">
        <v>2770</v>
      </c>
      <c r="CP946" s="64" t="str">
        <f>TabelladatiSinottico[[#This Row],[Serial_Number]]</f>
        <v>HS644.114</v>
      </c>
      <c r="CQ946" s="50" t="str">
        <f>TabelladatiSinottico[[#This Row],[Customer]]</f>
        <v>Customer!</v>
      </c>
      <c r="CR946" s="54">
        <f t="shared" si="404"/>
        <v>945</v>
      </c>
      <c r="CS946" s="64" t="s">
        <v>108</v>
      </c>
    </row>
    <row r="947" spans="1:97" ht="14.25" customHeight="1" x14ac:dyDescent="0.25">
      <c r="A947" s="124" t="s">
        <v>2768</v>
      </c>
      <c r="B947" s="137">
        <v>115</v>
      </c>
      <c r="C947" s="137" t="s">
        <v>108</v>
      </c>
      <c r="D947" s="136" t="s">
        <v>2771</v>
      </c>
      <c r="E947" s="112" t="s">
        <v>108</v>
      </c>
      <c r="F947" s="112" t="s">
        <v>653</v>
      </c>
      <c r="G947" s="112" t="s">
        <v>108</v>
      </c>
      <c r="H947" s="112" t="s">
        <v>108</v>
      </c>
      <c r="I947" s="112" t="s">
        <v>108</v>
      </c>
      <c r="J947" s="112" t="s">
        <v>108</v>
      </c>
      <c r="K947" s="134" t="s">
        <v>2424</v>
      </c>
      <c r="L947" s="112" t="s">
        <v>108</v>
      </c>
      <c r="M947" s="134" t="s">
        <v>2424</v>
      </c>
      <c r="N947" s="12" t="s">
        <v>107</v>
      </c>
      <c r="O947" s="12" t="s">
        <v>108</v>
      </c>
      <c r="P947" s="128" t="s">
        <v>2425</v>
      </c>
      <c r="Q947" s="135">
        <v>600</v>
      </c>
      <c r="R947" s="135">
        <v>400</v>
      </c>
      <c r="S947" s="135">
        <v>400</v>
      </c>
      <c r="T947" s="119" t="s">
        <v>108</v>
      </c>
      <c r="U947" s="112" t="s">
        <v>108</v>
      </c>
      <c r="V947" s="118" t="s">
        <v>108</v>
      </c>
      <c r="W947" s="112" t="s">
        <v>108</v>
      </c>
      <c r="X947" s="112" t="s">
        <v>110</v>
      </c>
      <c r="Y947" s="112" t="s">
        <v>110</v>
      </c>
      <c r="Z947" s="112" t="s">
        <v>110</v>
      </c>
      <c r="AA947" s="112" t="s">
        <v>110</v>
      </c>
      <c r="AB947" s="114" t="s">
        <v>110</v>
      </c>
      <c r="AC947" s="113" t="s">
        <v>108</v>
      </c>
      <c r="AD947" s="47" t="s">
        <v>108</v>
      </c>
      <c r="AE947" s="12" t="s">
        <v>108</v>
      </c>
      <c r="AF947" s="102" t="s">
        <v>108</v>
      </c>
      <c r="AG947" s="102" t="s">
        <v>108</v>
      </c>
      <c r="AH947" s="102" t="s">
        <v>108</v>
      </c>
      <c r="AI947" s="102" t="s">
        <v>108</v>
      </c>
      <c r="AJ947" s="102" t="s">
        <v>108</v>
      </c>
      <c r="AK947" s="93" t="s">
        <v>108</v>
      </c>
      <c r="AL947" s="12" t="s">
        <v>108</v>
      </c>
      <c r="AM947" s="12" t="s">
        <v>175</v>
      </c>
      <c r="AN947" s="91" t="s">
        <v>2425</v>
      </c>
      <c r="AO947" s="15" t="s">
        <v>175</v>
      </c>
      <c r="AQ947" s="54" t="s">
        <v>108</v>
      </c>
      <c r="AR947" s="50" t="str">
        <f t="shared" si="405"/>
        <v>HS644.115</v>
      </c>
      <c r="AS947" s="50" t="str">
        <f t="shared" si="406"/>
        <v>HS644_-</v>
      </c>
      <c r="AT947" s="12" t="s">
        <v>110</v>
      </c>
      <c r="AU947" s="12" t="s">
        <v>110</v>
      </c>
      <c r="AV947" s="12" t="s">
        <v>110</v>
      </c>
      <c r="AW947" s="54" t="s">
        <v>108</v>
      </c>
      <c r="AX947" s="50" t="s">
        <v>155</v>
      </c>
      <c r="AY947" s="50" t="s">
        <v>110</v>
      </c>
      <c r="AZ947" s="54" t="s">
        <v>108</v>
      </c>
      <c r="BA947" s="12" t="s">
        <v>108</v>
      </c>
      <c r="BB947" s="12" t="s">
        <v>108</v>
      </c>
      <c r="BC947" s="12" t="str">
        <f t="shared" si="407"/>
        <v>M3A</v>
      </c>
      <c r="BD947" s="54" t="s">
        <v>108</v>
      </c>
      <c r="BE947" s="12" t="str">
        <f t="shared" si="408"/>
        <v>-</v>
      </c>
      <c r="BF947" s="12" t="str">
        <f t="shared" si="409"/>
        <v>-</v>
      </c>
      <c r="BG947" s="112" t="str">
        <f t="shared" si="410"/>
        <v>M3A_HS644</v>
      </c>
      <c r="BH947" s="54" t="s">
        <v>108</v>
      </c>
      <c r="BI947" s="12" t="s">
        <v>108</v>
      </c>
      <c r="BJ947" s="54" t="s">
        <v>108</v>
      </c>
      <c r="BK947" s="12" t="s">
        <v>108</v>
      </c>
      <c r="BL947" s="12" t="s">
        <v>108</v>
      </c>
      <c r="BM947" s="12" t="s">
        <v>108</v>
      </c>
      <c r="BN947" s="54" t="s">
        <v>108</v>
      </c>
      <c r="BO947" s="12" t="s">
        <v>108</v>
      </c>
      <c r="BP947" s="54" t="s">
        <v>108</v>
      </c>
      <c r="BQ947" s="12" t="s">
        <v>108</v>
      </c>
      <c r="BR947" s="12" t="s">
        <v>108</v>
      </c>
      <c r="BS947" s="12" t="s">
        <v>108</v>
      </c>
      <c r="BT947" s="54" t="s">
        <v>108</v>
      </c>
      <c r="BU947" s="12" t="s">
        <v>108</v>
      </c>
      <c r="BV947" s="54" t="s">
        <v>108</v>
      </c>
      <c r="BW947" s="12" t="s">
        <v>108</v>
      </c>
      <c r="BX947" s="12" t="s">
        <v>108</v>
      </c>
      <c r="BY947" s="12" t="s">
        <v>108</v>
      </c>
      <c r="BZ947" s="54" t="s">
        <v>108</v>
      </c>
      <c r="CA947" s="12" t="s">
        <v>108</v>
      </c>
      <c r="CB947" s="54" t="s">
        <v>108</v>
      </c>
      <c r="CC947" s="12" t="s">
        <v>108</v>
      </c>
      <c r="CD947" s="12" t="s">
        <v>108</v>
      </c>
      <c r="CE947" s="12" t="s">
        <v>108</v>
      </c>
      <c r="CF947" s="54" t="s">
        <v>108</v>
      </c>
      <c r="CG947" s="54" t="s">
        <v>108</v>
      </c>
      <c r="CH947" s="54" t="s">
        <v>108</v>
      </c>
      <c r="CI947" s="54" t="s">
        <v>108</v>
      </c>
      <c r="CJ947" s="54" t="s">
        <v>108</v>
      </c>
      <c r="CK947" s="54" t="s">
        <v>108</v>
      </c>
      <c r="CL947" s="54" t="s">
        <v>108</v>
      </c>
      <c r="CM947" s="54" t="s">
        <v>108</v>
      </c>
      <c r="CN947" s="64" t="s">
        <v>120</v>
      </c>
      <c r="CO947" s="121" t="s">
        <v>2770</v>
      </c>
      <c r="CP947" s="64" t="str">
        <f>TabelladatiSinottico[[#This Row],[Serial_Number]]</f>
        <v>HS644.115</v>
      </c>
      <c r="CQ947" s="50" t="str">
        <f>TabelladatiSinottico[[#This Row],[Customer]]</f>
        <v>Customer!</v>
      </c>
      <c r="CR947" s="54">
        <f t="shared" si="404"/>
        <v>946</v>
      </c>
      <c r="CS947" s="64" t="s">
        <v>108</v>
      </c>
    </row>
    <row r="948" spans="1:97" ht="14.25" customHeight="1" x14ac:dyDescent="0.25">
      <c r="A948" s="124" t="s">
        <v>2768</v>
      </c>
      <c r="B948" s="137">
        <v>116</v>
      </c>
      <c r="C948" s="137" t="s">
        <v>108</v>
      </c>
      <c r="D948" s="136" t="s">
        <v>2771</v>
      </c>
      <c r="E948" s="112" t="s">
        <v>108</v>
      </c>
      <c r="F948" s="112" t="s">
        <v>653</v>
      </c>
      <c r="G948" s="112" t="s">
        <v>108</v>
      </c>
      <c r="H948" s="112" t="s">
        <v>108</v>
      </c>
      <c r="I948" s="112" t="s">
        <v>108</v>
      </c>
      <c r="J948" s="112" t="s">
        <v>108</v>
      </c>
      <c r="K948" s="134" t="s">
        <v>2424</v>
      </c>
      <c r="L948" s="112" t="s">
        <v>108</v>
      </c>
      <c r="M948" s="134" t="s">
        <v>2424</v>
      </c>
      <c r="N948" s="12" t="s">
        <v>107</v>
      </c>
      <c r="O948" s="12" t="s">
        <v>108</v>
      </c>
      <c r="P948" s="128" t="s">
        <v>2425</v>
      </c>
      <c r="Q948" s="135">
        <v>600</v>
      </c>
      <c r="R948" s="135">
        <v>400</v>
      </c>
      <c r="S948" s="135">
        <v>400</v>
      </c>
      <c r="T948" s="119" t="s">
        <v>108</v>
      </c>
      <c r="U948" s="112" t="s">
        <v>108</v>
      </c>
      <c r="V948" s="118" t="s">
        <v>108</v>
      </c>
      <c r="W948" s="112" t="s">
        <v>108</v>
      </c>
      <c r="X948" s="112" t="s">
        <v>110</v>
      </c>
      <c r="Y948" s="112" t="s">
        <v>110</v>
      </c>
      <c r="Z948" s="112" t="s">
        <v>110</v>
      </c>
      <c r="AA948" s="112" t="s">
        <v>110</v>
      </c>
      <c r="AB948" s="114" t="s">
        <v>110</v>
      </c>
      <c r="AC948" s="113" t="s">
        <v>108</v>
      </c>
      <c r="AD948" s="47" t="s">
        <v>108</v>
      </c>
      <c r="AE948" s="12" t="s">
        <v>108</v>
      </c>
      <c r="AF948" s="102" t="s">
        <v>108</v>
      </c>
      <c r="AG948" s="102" t="s">
        <v>108</v>
      </c>
      <c r="AH948" s="102" t="s">
        <v>108</v>
      </c>
      <c r="AI948" s="102" t="s">
        <v>108</v>
      </c>
      <c r="AJ948" s="102" t="s">
        <v>108</v>
      </c>
      <c r="AK948" s="93" t="s">
        <v>108</v>
      </c>
      <c r="AL948" s="12" t="s">
        <v>108</v>
      </c>
      <c r="AM948" s="12" t="s">
        <v>175</v>
      </c>
      <c r="AN948" s="91" t="s">
        <v>2425</v>
      </c>
      <c r="AO948" s="15" t="s">
        <v>175</v>
      </c>
      <c r="AQ948" s="54" t="s">
        <v>108</v>
      </c>
      <c r="AR948" s="50" t="str">
        <f t="shared" si="405"/>
        <v>HS644.116</v>
      </c>
      <c r="AS948" s="50" t="str">
        <f t="shared" si="406"/>
        <v>HS644_-</v>
      </c>
      <c r="AT948" s="12" t="s">
        <v>110</v>
      </c>
      <c r="AU948" s="12" t="s">
        <v>110</v>
      </c>
      <c r="AV948" s="12" t="s">
        <v>110</v>
      </c>
      <c r="AW948" s="54" t="s">
        <v>108</v>
      </c>
      <c r="AX948" s="50" t="s">
        <v>155</v>
      </c>
      <c r="AY948" s="50" t="s">
        <v>110</v>
      </c>
      <c r="AZ948" s="54" t="s">
        <v>108</v>
      </c>
      <c r="BA948" s="12" t="s">
        <v>108</v>
      </c>
      <c r="BB948" s="12" t="s">
        <v>108</v>
      </c>
      <c r="BC948" s="12" t="str">
        <f t="shared" si="407"/>
        <v>M3A</v>
      </c>
      <c r="BD948" s="54" t="s">
        <v>108</v>
      </c>
      <c r="BE948" s="12" t="str">
        <f t="shared" si="408"/>
        <v>-</v>
      </c>
      <c r="BF948" s="12" t="str">
        <f t="shared" si="409"/>
        <v>-</v>
      </c>
      <c r="BG948" s="112" t="str">
        <f t="shared" si="410"/>
        <v>M3A_HS644</v>
      </c>
      <c r="BH948" s="54" t="s">
        <v>108</v>
      </c>
      <c r="BI948" s="12" t="s">
        <v>108</v>
      </c>
      <c r="BJ948" s="54" t="s">
        <v>108</v>
      </c>
      <c r="BK948" s="12" t="s">
        <v>108</v>
      </c>
      <c r="BL948" s="12" t="s">
        <v>108</v>
      </c>
      <c r="BM948" s="12" t="s">
        <v>108</v>
      </c>
      <c r="BN948" s="54" t="s">
        <v>108</v>
      </c>
      <c r="BO948" s="12" t="s">
        <v>108</v>
      </c>
      <c r="BP948" s="54" t="s">
        <v>108</v>
      </c>
      <c r="BQ948" s="12" t="s">
        <v>108</v>
      </c>
      <c r="BR948" s="12" t="s">
        <v>108</v>
      </c>
      <c r="BS948" s="12" t="s">
        <v>108</v>
      </c>
      <c r="BT948" s="54" t="s">
        <v>108</v>
      </c>
      <c r="BU948" s="12" t="s">
        <v>108</v>
      </c>
      <c r="BV948" s="54" t="s">
        <v>108</v>
      </c>
      <c r="BW948" s="12" t="s">
        <v>108</v>
      </c>
      <c r="BX948" s="12" t="s">
        <v>108</v>
      </c>
      <c r="BY948" s="12" t="s">
        <v>108</v>
      </c>
      <c r="BZ948" s="54" t="s">
        <v>108</v>
      </c>
      <c r="CA948" s="12" t="s">
        <v>108</v>
      </c>
      <c r="CB948" s="54" t="s">
        <v>108</v>
      </c>
      <c r="CC948" s="12" t="s">
        <v>108</v>
      </c>
      <c r="CD948" s="12" t="s">
        <v>108</v>
      </c>
      <c r="CE948" s="12" t="s">
        <v>108</v>
      </c>
      <c r="CF948" s="54" t="s">
        <v>108</v>
      </c>
      <c r="CG948" s="54" t="s">
        <v>108</v>
      </c>
      <c r="CH948" s="54" t="s">
        <v>108</v>
      </c>
      <c r="CI948" s="54" t="s">
        <v>108</v>
      </c>
      <c r="CJ948" s="54" t="s">
        <v>108</v>
      </c>
      <c r="CK948" s="54" t="s">
        <v>108</v>
      </c>
      <c r="CL948" s="54" t="s">
        <v>108</v>
      </c>
      <c r="CM948" s="54" t="s">
        <v>108</v>
      </c>
      <c r="CN948" s="64" t="s">
        <v>120</v>
      </c>
      <c r="CO948" s="121" t="s">
        <v>2770</v>
      </c>
      <c r="CP948" s="64" t="str">
        <f>TabelladatiSinottico[[#This Row],[Serial_Number]]</f>
        <v>HS644.116</v>
      </c>
      <c r="CQ948" s="50" t="str">
        <f>TabelladatiSinottico[[#This Row],[Customer]]</f>
        <v>Customer!</v>
      </c>
      <c r="CR948" s="54">
        <f t="shared" si="404"/>
        <v>947</v>
      </c>
      <c r="CS948" s="64" t="s">
        <v>108</v>
      </c>
    </row>
    <row r="949" spans="1:97" ht="14.25" customHeight="1" x14ac:dyDescent="0.25">
      <c r="A949" s="124" t="s">
        <v>2768</v>
      </c>
      <c r="B949" s="137">
        <v>117</v>
      </c>
      <c r="C949" s="137" t="s">
        <v>108</v>
      </c>
      <c r="D949" s="136" t="s">
        <v>2771</v>
      </c>
      <c r="E949" s="112" t="s">
        <v>108</v>
      </c>
      <c r="F949" s="112" t="s">
        <v>653</v>
      </c>
      <c r="G949" s="112" t="s">
        <v>108</v>
      </c>
      <c r="H949" s="112" t="s">
        <v>108</v>
      </c>
      <c r="I949" s="112" t="s">
        <v>108</v>
      </c>
      <c r="J949" s="112" t="s">
        <v>108</v>
      </c>
      <c r="K949" s="134" t="s">
        <v>2424</v>
      </c>
      <c r="L949" s="112" t="s">
        <v>108</v>
      </c>
      <c r="M949" s="134" t="s">
        <v>2424</v>
      </c>
      <c r="N949" s="12" t="s">
        <v>107</v>
      </c>
      <c r="O949" s="12" t="s">
        <v>108</v>
      </c>
      <c r="P949" s="128" t="s">
        <v>2425</v>
      </c>
      <c r="Q949" s="135">
        <v>600</v>
      </c>
      <c r="R949" s="135">
        <v>400</v>
      </c>
      <c r="S949" s="135">
        <v>400</v>
      </c>
      <c r="T949" s="119" t="s">
        <v>108</v>
      </c>
      <c r="U949" s="112" t="s">
        <v>108</v>
      </c>
      <c r="V949" s="118" t="s">
        <v>108</v>
      </c>
      <c r="W949" s="112" t="s">
        <v>108</v>
      </c>
      <c r="X949" s="112" t="s">
        <v>110</v>
      </c>
      <c r="Y949" s="112" t="s">
        <v>110</v>
      </c>
      <c r="Z949" s="112" t="s">
        <v>110</v>
      </c>
      <c r="AA949" s="112" t="s">
        <v>110</v>
      </c>
      <c r="AB949" s="114" t="s">
        <v>110</v>
      </c>
      <c r="AC949" s="113" t="s">
        <v>108</v>
      </c>
      <c r="AD949" s="47" t="s">
        <v>108</v>
      </c>
      <c r="AE949" s="12" t="s">
        <v>108</v>
      </c>
      <c r="AF949" s="102" t="s">
        <v>108</v>
      </c>
      <c r="AG949" s="102" t="s">
        <v>108</v>
      </c>
      <c r="AH949" s="102" t="s">
        <v>108</v>
      </c>
      <c r="AI949" s="102" t="s">
        <v>108</v>
      </c>
      <c r="AJ949" s="102" t="s">
        <v>108</v>
      </c>
      <c r="AK949" s="93" t="s">
        <v>108</v>
      </c>
      <c r="AL949" s="12" t="s">
        <v>108</v>
      </c>
      <c r="AM949" s="12" t="s">
        <v>175</v>
      </c>
      <c r="AN949" s="91" t="s">
        <v>2425</v>
      </c>
      <c r="AO949" s="15" t="s">
        <v>175</v>
      </c>
      <c r="AQ949" s="54" t="s">
        <v>108</v>
      </c>
      <c r="AR949" s="50" t="str">
        <f t="shared" si="405"/>
        <v>HS644.117</v>
      </c>
      <c r="AS949" s="50" t="str">
        <f t="shared" si="406"/>
        <v>HS644_-</v>
      </c>
      <c r="AT949" s="12" t="s">
        <v>110</v>
      </c>
      <c r="AU949" s="12" t="s">
        <v>110</v>
      </c>
      <c r="AV949" s="12" t="s">
        <v>110</v>
      </c>
      <c r="AW949" s="54" t="s">
        <v>108</v>
      </c>
      <c r="AX949" s="50" t="s">
        <v>155</v>
      </c>
      <c r="AY949" s="50" t="s">
        <v>110</v>
      </c>
      <c r="AZ949" s="54" t="s">
        <v>108</v>
      </c>
      <c r="BA949" s="12" t="s">
        <v>108</v>
      </c>
      <c r="BB949" s="12" t="s">
        <v>108</v>
      </c>
      <c r="BC949" s="12" t="str">
        <f t="shared" si="407"/>
        <v>M3A</v>
      </c>
      <c r="BD949" s="54" t="s">
        <v>108</v>
      </c>
      <c r="BE949" s="12" t="str">
        <f t="shared" si="408"/>
        <v>-</v>
      </c>
      <c r="BF949" s="12" t="str">
        <f t="shared" si="409"/>
        <v>-</v>
      </c>
      <c r="BG949" s="112" t="str">
        <f t="shared" si="410"/>
        <v>M3A_HS644</v>
      </c>
      <c r="BH949" s="54" t="s">
        <v>108</v>
      </c>
      <c r="BI949" s="12" t="s">
        <v>108</v>
      </c>
      <c r="BJ949" s="54" t="s">
        <v>108</v>
      </c>
      <c r="BK949" s="12" t="s">
        <v>108</v>
      </c>
      <c r="BL949" s="12" t="s">
        <v>108</v>
      </c>
      <c r="BM949" s="12" t="s">
        <v>108</v>
      </c>
      <c r="BN949" s="54" t="s">
        <v>108</v>
      </c>
      <c r="BO949" s="12" t="s">
        <v>108</v>
      </c>
      <c r="BP949" s="54" t="s">
        <v>108</v>
      </c>
      <c r="BQ949" s="12" t="s">
        <v>108</v>
      </c>
      <c r="BR949" s="12" t="s">
        <v>108</v>
      </c>
      <c r="BS949" s="12" t="s">
        <v>108</v>
      </c>
      <c r="BT949" s="54" t="s">
        <v>108</v>
      </c>
      <c r="BU949" s="12" t="s">
        <v>108</v>
      </c>
      <c r="BV949" s="54" t="s">
        <v>108</v>
      </c>
      <c r="BW949" s="12" t="s">
        <v>108</v>
      </c>
      <c r="BX949" s="12" t="s">
        <v>108</v>
      </c>
      <c r="BY949" s="12" t="s">
        <v>108</v>
      </c>
      <c r="BZ949" s="54" t="s">
        <v>108</v>
      </c>
      <c r="CA949" s="12" t="s">
        <v>108</v>
      </c>
      <c r="CB949" s="54" t="s">
        <v>108</v>
      </c>
      <c r="CC949" s="12" t="s">
        <v>108</v>
      </c>
      <c r="CD949" s="12" t="s">
        <v>108</v>
      </c>
      <c r="CE949" s="12" t="s">
        <v>108</v>
      </c>
      <c r="CF949" s="54" t="s">
        <v>108</v>
      </c>
      <c r="CG949" s="54" t="s">
        <v>108</v>
      </c>
      <c r="CH949" s="54" t="s">
        <v>108</v>
      </c>
      <c r="CI949" s="54" t="s">
        <v>108</v>
      </c>
      <c r="CJ949" s="54" t="s">
        <v>108</v>
      </c>
      <c r="CK949" s="54" t="s">
        <v>108</v>
      </c>
      <c r="CL949" s="54" t="s">
        <v>108</v>
      </c>
      <c r="CM949" s="54" t="s">
        <v>108</v>
      </c>
      <c r="CN949" s="64" t="s">
        <v>120</v>
      </c>
      <c r="CO949" s="121" t="s">
        <v>2770</v>
      </c>
      <c r="CP949" s="64" t="str">
        <f>TabelladatiSinottico[[#This Row],[Serial_Number]]</f>
        <v>HS644.117</v>
      </c>
      <c r="CQ949" s="50" t="str">
        <f>TabelladatiSinottico[[#This Row],[Customer]]</f>
        <v>Customer!</v>
      </c>
      <c r="CR949" s="54">
        <f t="shared" si="404"/>
        <v>948</v>
      </c>
      <c r="CS949" s="64" t="s">
        <v>108</v>
      </c>
    </row>
    <row r="950" spans="1:97" ht="14.25" customHeight="1" x14ac:dyDescent="0.25">
      <c r="A950" s="124" t="s">
        <v>2768</v>
      </c>
      <c r="B950" s="137">
        <v>118</v>
      </c>
      <c r="C950" s="137" t="s">
        <v>108</v>
      </c>
      <c r="D950" s="136" t="s">
        <v>2771</v>
      </c>
      <c r="E950" s="112" t="s">
        <v>108</v>
      </c>
      <c r="F950" s="112" t="s">
        <v>653</v>
      </c>
      <c r="G950" s="112" t="s">
        <v>108</v>
      </c>
      <c r="H950" s="112" t="s">
        <v>108</v>
      </c>
      <c r="I950" s="112" t="s">
        <v>108</v>
      </c>
      <c r="J950" s="112" t="s">
        <v>108</v>
      </c>
      <c r="K950" s="134" t="s">
        <v>2424</v>
      </c>
      <c r="L950" s="112" t="s">
        <v>108</v>
      </c>
      <c r="M950" s="134" t="s">
        <v>2424</v>
      </c>
      <c r="N950" s="12" t="s">
        <v>107</v>
      </c>
      <c r="O950" s="12" t="s">
        <v>108</v>
      </c>
      <c r="P950" s="128" t="s">
        <v>2425</v>
      </c>
      <c r="Q950" s="135">
        <v>600</v>
      </c>
      <c r="R950" s="135">
        <v>400</v>
      </c>
      <c r="S950" s="135">
        <v>400</v>
      </c>
      <c r="T950" s="119" t="s">
        <v>108</v>
      </c>
      <c r="U950" s="112" t="s">
        <v>108</v>
      </c>
      <c r="V950" s="118" t="s">
        <v>108</v>
      </c>
      <c r="W950" s="112" t="s">
        <v>108</v>
      </c>
      <c r="X950" s="112" t="s">
        <v>110</v>
      </c>
      <c r="Y950" s="112" t="s">
        <v>110</v>
      </c>
      <c r="Z950" s="112" t="s">
        <v>110</v>
      </c>
      <c r="AA950" s="112" t="s">
        <v>110</v>
      </c>
      <c r="AB950" s="114" t="s">
        <v>110</v>
      </c>
      <c r="AC950" s="113" t="s">
        <v>108</v>
      </c>
      <c r="AD950" s="47" t="s">
        <v>108</v>
      </c>
      <c r="AE950" s="12" t="s">
        <v>108</v>
      </c>
      <c r="AF950" s="102" t="s">
        <v>108</v>
      </c>
      <c r="AG950" s="102" t="s">
        <v>108</v>
      </c>
      <c r="AH950" s="102" t="s">
        <v>108</v>
      </c>
      <c r="AI950" s="102" t="s">
        <v>108</v>
      </c>
      <c r="AJ950" s="102" t="s">
        <v>108</v>
      </c>
      <c r="AK950" s="93" t="s">
        <v>108</v>
      </c>
      <c r="AL950" s="12" t="s">
        <v>108</v>
      </c>
      <c r="AM950" s="12" t="s">
        <v>175</v>
      </c>
      <c r="AN950" s="91" t="s">
        <v>2425</v>
      </c>
      <c r="AO950" s="15" t="s">
        <v>175</v>
      </c>
      <c r="AQ950" s="54" t="s">
        <v>108</v>
      </c>
      <c r="AR950" s="50" t="str">
        <f t="shared" si="405"/>
        <v>HS644.118</v>
      </c>
      <c r="AS950" s="50" t="str">
        <f t="shared" si="406"/>
        <v>HS644_-</v>
      </c>
      <c r="AT950" s="12" t="s">
        <v>110</v>
      </c>
      <c r="AU950" s="12" t="s">
        <v>110</v>
      </c>
      <c r="AV950" s="12" t="s">
        <v>110</v>
      </c>
      <c r="AW950" s="54" t="s">
        <v>108</v>
      </c>
      <c r="AX950" s="50" t="s">
        <v>155</v>
      </c>
      <c r="AY950" s="50" t="s">
        <v>110</v>
      </c>
      <c r="AZ950" s="54" t="s">
        <v>108</v>
      </c>
      <c r="BA950" s="12" t="s">
        <v>108</v>
      </c>
      <c r="BB950" s="12" t="s">
        <v>108</v>
      </c>
      <c r="BC950" s="12" t="str">
        <f t="shared" si="407"/>
        <v>M3A</v>
      </c>
      <c r="BD950" s="54" t="s">
        <v>108</v>
      </c>
      <c r="BE950" s="12" t="str">
        <f t="shared" si="408"/>
        <v>-</v>
      </c>
      <c r="BF950" s="12" t="str">
        <f t="shared" si="409"/>
        <v>-</v>
      </c>
      <c r="BG950" s="112" t="str">
        <f t="shared" si="410"/>
        <v>M3A_HS644</v>
      </c>
      <c r="BH950" s="54" t="s">
        <v>108</v>
      </c>
      <c r="BI950" s="12" t="s">
        <v>108</v>
      </c>
      <c r="BJ950" s="54" t="s">
        <v>108</v>
      </c>
      <c r="BK950" s="12" t="s">
        <v>108</v>
      </c>
      <c r="BL950" s="12" t="s">
        <v>108</v>
      </c>
      <c r="BM950" s="12" t="s">
        <v>108</v>
      </c>
      <c r="BN950" s="54" t="s">
        <v>108</v>
      </c>
      <c r="BO950" s="12" t="s">
        <v>108</v>
      </c>
      <c r="BP950" s="54" t="s">
        <v>108</v>
      </c>
      <c r="BQ950" s="12" t="s">
        <v>108</v>
      </c>
      <c r="BR950" s="12" t="s">
        <v>108</v>
      </c>
      <c r="BS950" s="12" t="s">
        <v>108</v>
      </c>
      <c r="BT950" s="54" t="s">
        <v>108</v>
      </c>
      <c r="BU950" s="12" t="s">
        <v>108</v>
      </c>
      <c r="BV950" s="54" t="s">
        <v>108</v>
      </c>
      <c r="BW950" s="12" t="s">
        <v>108</v>
      </c>
      <c r="BX950" s="12" t="s">
        <v>108</v>
      </c>
      <c r="BY950" s="12" t="s">
        <v>108</v>
      </c>
      <c r="BZ950" s="54" t="s">
        <v>108</v>
      </c>
      <c r="CA950" s="12" t="s">
        <v>108</v>
      </c>
      <c r="CB950" s="54" t="s">
        <v>108</v>
      </c>
      <c r="CC950" s="12" t="s">
        <v>108</v>
      </c>
      <c r="CD950" s="12" t="s">
        <v>108</v>
      </c>
      <c r="CE950" s="12" t="s">
        <v>108</v>
      </c>
      <c r="CF950" s="54" t="s">
        <v>108</v>
      </c>
      <c r="CG950" s="54" t="s">
        <v>108</v>
      </c>
      <c r="CH950" s="54" t="s">
        <v>108</v>
      </c>
      <c r="CI950" s="54" t="s">
        <v>108</v>
      </c>
      <c r="CJ950" s="54" t="s">
        <v>108</v>
      </c>
      <c r="CK950" s="54" t="s">
        <v>108</v>
      </c>
      <c r="CL950" s="54" t="s">
        <v>108</v>
      </c>
      <c r="CM950" s="54" t="s">
        <v>108</v>
      </c>
      <c r="CN950" s="64" t="s">
        <v>120</v>
      </c>
      <c r="CO950" s="121" t="s">
        <v>2770</v>
      </c>
      <c r="CP950" s="64" t="str">
        <f>TabelladatiSinottico[[#This Row],[Serial_Number]]</f>
        <v>HS644.118</v>
      </c>
      <c r="CQ950" s="50" t="str">
        <f>TabelladatiSinottico[[#This Row],[Customer]]</f>
        <v>Customer!</v>
      </c>
      <c r="CR950" s="54">
        <f t="shared" si="404"/>
        <v>949</v>
      </c>
      <c r="CS950" s="64" t="s">
        <v>108</v>
      </c>
    </row>
    <row r="951" spans="1:97" ht="14.25" customHeight="1" x14ac:dyDescent="0.25">
      <c r="A951" s="124" t="s">
        <v>2768</v>
      </c>
      <c r="B951" s="137">
        <v>119</v>
      </c>
      <c r="C951" s="137" t="s">
        <v>108</v>
      </c>
      <c r="D951" s="136" t="s">
        <v>2771</v>
      </c>
      <c r="E951" s="112" t="s">
        <v>108</v>
      </c>
      <c r="F951" s="112" t="s">
        <v>653</v>
      </c>
      <c r="G951" s="112" t="s">
        <v>108</v>
      </c>
      <c r="H951" s="112" t="s">
        <v>108</v>
      </c>
      <c r="I951" s="112" t="s">
        <v>108</v>
      </c>
      <c r="J951" s="112" t="s">
        <v>108</v>
      </c>
      <c r="K951" s="134" t="s">
        <v>2424</v>
      </c>
      <c r="L951" s="112" t="s">
        <v>108</v>
      </c>
      <c r="M951" s="134" t="s">
        <v>2424</v>
      </c>
      <c r="N951" s="12" t="s">
        <v>107</v>
      </c>
      <c r="O951" s="12" t="s">
        <v>108</v>
      </c>
      <c r="P951" s="128" t="s">
        <v>2425</v>
      </c>
      <c r="Q951" s="135">
        <v>600</v>
      </c>
      <c r="R951" s="135">
        <v>400</v>
      </c>
      <c r="S951" s="135">
        <v>400</v>
      </c>
      <c r="T951" s="119" t="s">
        <v>108</v>
      </c>
      <c r="U951" s="112" t="s">
        <v>108</v>
      </c>
      <c r="V951" s="118" t="s">
        <v>108</v>
      </c>
      <c r="W951" s="112" t="s">
        <v>108</v>
      </c>
      <c r="X951" s="112" t="s">
        <v>110</v>
      </c>
      <c r="Y951" s="112" t="s">
        <v>110</v>
      </c>
      <c r="Z951" s="112" t="s">
        <v>110</v>
      </c>
      <c r="AA951" s="112" t="s">
        <v>110</v>
      </c>
      <c r="AB951" s="114" t="s">
        <v>110</v>
      </c>
      <c r="AC951" s="113" t="s">
        <v>108</v>
      </c>
      <c r="AD951" s="47" t="s">
        <v>108</v>
      </c>
      <c r="AE951" s="12" t="s">
        <v>108</v>
      </c>
      <c r="AF951" s="102" t="s">
        <v>108</v>
      </c>
      <c r="AG951" s="102" t="s">
        <v>108</v>
      </c>
      <c r="AH951" s="102" t="s">
        <v>108</v>
      </c>
      <c r="AI951" s="102" t="s">
        <v>108</v>
      </c>
      <c r="AJ951" s="102" t="s">
        <v>108</v>
      </c>
      <c r="AK951" s="93" t="s">
        <v>108</v>
      </c>
      <c r="AL951" s="12" t="s">
        <v>108</v>
      </c>
      <c r="AM951" s="12" t="s">
        <v>175</v>
      </c>
      <c r="AN951" s="91" t="s">
        <v>2425</v>
      </c>
      <c r="AO951" s="15" t="s">
        <v>175</v>
      </c>
      <c r="AQ951" s="54" t="s">
        <v>108</v>
      </c>
      <c r="AR951" s="50" t="str">
        <f t="shared" si="405"/>
        <v>HS644.119</v>
      </c>
      <c r="AS951" s="50" t="str">
        <f t="shared" si="406"/>
        <v>HS644_-</v>
      </c>
      <c r="AT951" s="12" t="s">
        <v>110</v>
      </c>
      <c r="AU951" s="12" t="s">
        <v>110</v>
      </c>
      <c r="AV951" s="12" t="s">
        <v>110</v>
      </c>
      <c r="AW951" s="54" t="s">
        <v>108</v>
      </c>
      <c r="AX951" s="50" t="s">
        <v>155</v>
      </c>
      <c r="AY951" s="50" t="s">
        <v>110</v>
      </c>
      <c r="AZ951" s="54" t="s">
        <v>108</v>
      </c>
      <c r="BA951" s="12" t="s">
        <v>108</v>
      </c>
      <c r="BB951" s="12" t="s">
        <v>108</v>
      </c>
      <c r="BC951" s="12" t="str">
        <f t="shared" si="407"/>
        <v>M3A</v>
      </c>
      <c r="BD951" s="54" t="s">
        <v>108</v>
      </c>
      <c r="BE951" s="12" t="str">
        <f t="shared" si="408"/>
        <v>-</v>
      </c>
      <c r="BF951" s="12" t="str">
        <f t="shared" si="409"/>
        <v>-</v>
      </c>
      <c r="BG951" s="112" t="str">
        <f t="shared" si="410"/>
        <v>M3A_HS644</v>
      </c>
      <c r="BH951" s="54" t="s">
        <v>108</v>
      </c>
      <c r="BI951" s="12" t="s">
        <v>108</v>
      </c>
      <c r="BJ951" s="54" t="s">
        <v>108</v>
      </c>
      <c r="BK951" s="12" t="s">
        <v>108</v>
      </c>
      <c r="BL951" s="12" t="s">
        <v>108</v>
      </c>
      <c r="BM951" s="12" t="s">
        <v>108</v>
      </c>
      <c r="BN951" s="54" t="s">
        <v>108</v>
      </c>
      <c r="BO951" s="12" t="s">
        <v>108</v>
      </c>
      <c r="BP951" s="54" t="s">
        <v>108</v>
      </c>
      <c r="BQ951" s="12" t="s">
        <v>108</v>
      </c>
      <c r="BR951" s="12" t="s">
        <v>108</v>
      </c>
      <c r="BS951" s="12" t="s">
        <v>108</v>
      </c>
      <c r="BT951" s="54" t="s">
        <v>108</v>
      </c>
      <c r="BU951" s="12" t="s">
        <v>108</v>
      </c>
      <c r="BV951" s="54" t="s">
        <v>108</v>
      </c>
      <c r="BW951" s="12" t="s">
        <v>108</v>
      </c>
      <c r="BX951" s="12" t="s">
        <v>108</v>
      </c>
      <c r="BY951" s="12" t="s">
        <v>108</v>
      </c>
      <c r="BZ951" s="54" t="s">
        <v>108</v>
      </c>
      <c r="CA951" s="12" t="s">
        <v>108</v>
      </c>
      <c r="CB951" s="54" t="s">
        <v>108</v>
      </c>
      <c r="CC951" s="12" t="s">
        <v>108</v>
      </c>
      <c r="CD951" s="12" t="s">
        <v>108</v>
      </c>
      <c r="CE951" s="12" t="s">
        <v>108</v>
      </c>
      <c r="CF951" s="54" t="s">
        <v>108</v>
      </c>
      <c r="CG951" s="54" t="s">
        <v>108</v>
      </c>
      <c r="CH951" s="54" t="s">
        <v>108</v>
      </c>
      <c r="CI951" s="54" t="s">
        <v>108</v>
      </c>
      <c r="CJ951" s="54" t="s">
        <v>108</v>
      </c>
      <c r="CK951" s="54" t="s">
        <v>108</v>
      </c>
      <c r="CL951" s="54" t="s">
        <v>108</v>
      </c>
      <c r="CM951" s="54" t="s">
        <v>108</v>
      </c>
      <c r="CN951" s="64" t="s">
        <v>120</v>
      </c>
      <c r="CO951" s="121" t="s">
        <v>2770</v>
      </c>
      <c r="CP951" s="64" t="str">
        <f>TabelladatiSinottico[[#This Row],[Serial_Number]]</f>
        <v>HS644.119</v>
      </c>
      <c r="CQ951" s="50" t="str">
        <f>TabelladatiSinottico[[#This Row],[Customer]]</f>
        <v>Customer!</v>
      </c>
      <c r="CR951" s="54">
        <f t="shared" si="404"/>
        <v>950</v>
      </c>
      <c r="CS951" s="64" t="s">
        <v>108</v>
      </c>
    </row>
    <row r="952" spans="1:97" ht="14.25" customHeight="1" x14ac:dyDescent="0.25">
      <c r="A952" s="124" t="s">
        <v>2768</v>
      </c>
      <c r="B952" s="137">
        <v>120</v>
      </c>
      <c r="C952" s="137" t="s">
        <v>108</v>
      </c>
      <c r="D952" s="136" t="s">
        <v>2771</v>
      </c>
      <c r="E952" s="112" t="s">
        <v>108</v>
      </c>
      <c r="F952" s="112" t="s">
        <v>653</v>
      </c>
      <c r="G952" s="112" t="s">
        <v>108</v>
      </c>
      <c r="H952" s="112" t="s">
        <v>108</v>
      </c>
      <c r="I952" s="112" t="s">
        <v>108</v>
      </c>
      <c r="J952" s="112" t="s">
        <v>108</v>
      </c>
      <c r="K952" s="134" t="s">
        <v>2424</v>
      </c>
      <c r="L952" s="112" t="s">
        <v>108</v>
      </c>
      <c r="M952" s="134" t="s">
        <v>2424</v>
      </c>
      <c r="N952" s="12" t="s">
        <v>107</v>
      </c>
      <c r="O952" s="12" t="s">
        <v>108</v>
      </c>
      <c r="P952" s="128" t="s">
        <v>2425</v>
      </c>
      <c r="Q952" s="135">
        <v>600</v>
      </c>
      <c r="R952" s="135">
        <v>400</v>
      </c>
      <c r="S952" s="135">
        <v>400</v>
      </c>
      <c r="T952" s="119" t="s">
        <v>108</v>
      </c>
      <c r="U952" s="112" t="s">
        <v>108</v>
      </c>
      <c r="V952" s="118" t="s">
        <v>108</v>
      </c>
      <c r="W952" s="112" t="s">
        <v>108</v>
      </c>
      <c r="X952" s="112" t="s">
        <v>110</v>
      </c>
      <c r="Y952" s="112" t="s">
        <v>110</v>
      </c>
      <c r="Z952" s="112" t="s">
        <v>110</v>
      </c>
      <c r="AA952" s="112" t="s">
        <v>110</v>
      </c>
      <c r="AB952" s="114" t="s">
        <v>110</v>
      </c>
      <c r="AC952" s="113" t="s">
        <v>108</v>
      </c>
      <c r="AD952" s="47" t="s">
        <v>108</v>
      </c>
      <c r="AE952" s="12" t="s">
        <v>108</v>
      </c>
      <c r="AF952" s="102" t="s">
        <v>108</v>
      </c>
      <c r="AG952" s="102" t="s">
        <v>108</v>
      </c>
      <c r="AH952" s="102" t="s">
        <v>108</v>
      </c>
      <c r="AI952" s="102" t="s">
        <v>108</v>
      </c>
      <c r="AJ952" s="102" t="s">
        <v>108</v>
      </c>
      <c r="AK952" s="93" t="s">
        <v>108</v>
      </c>
      <c r="AL952" s="12" t="s">
        <v>108</v>
      </c>
      <c r="AM952" s="12" t="s">
        <v>175</v>
      </c>
      <c r="AN952" s="91" t="s">
        <v>2425</v>
      </c>
      <c r="AO952" s="15" t="s">
        <v>175</v>
      </c>
      <c r="AQ952" s="54" t="s">
        <v>108</v>
      </c>
      <c r="AR952" s="50" t="str">
        <f t="shared" si="405"/>
        <v>HS644.120</v>
      </c>
      <c r="AS952" s="50" t="str">
        <f t="shared" si="406"/>
        <v>HS644_-</v>
      </c>
      <c r="AT952" s="12" t="s">
        <v>110</v>
      </c>
      <c r="AU952" s="12" t="s">
        <v>110</v>
      </c>
      <c r="AV952" s="12" t="s">
        <v>110</v>
      </c>
      <c r="AW952" s="54" t="s">
        <v>108</v>
      </c>
      <c r="AX952" s="50" t="s">
        <v>155</v>
      </c>
      <c r="AY952" s="50" t="s">
        <v>110</v>
      </c>
      <c r="AZ952" s="54" t="s">
        <v>108</v>
      </c>
      <c r="BA952" s="12" t="s">
        <v>108</v>
      </c>
      <c r="BB952" s="12" t="s">
        <v>108</v>
      </c>
      <c r="BC952" s="12" t="str">
        <f t="shared" si="407"/>
        <v>M3A</v>
      </c>
      <c r="BD952" s="54" t="s">
        <v>108</v>
      </c>
      <c r="BE952" s="12" t="str">
        <f t="shared" si="408"/>
        <v>-</v>
      </c>
      <c r="BF952" s="12" t="str">
        <f t="shared" si="409"/>
        <v>-</v>
      </c>
      <c r="BG952" s="112" t="str">
        <f t="shared" si="410"/>
        <v>M3A_HS644</v>
      </c>
      <c r="BH952" s="54" t="s">
        <v>108</v>
      </c>
      <c r="BI952" s="12" t="s">
        <v>108</v>
      </c>
      <c r="BJ952" s="54" t="s">
        <v>108</v>
      </c>
      <c r="BK952" s="12" t="s">
        <v>108</v>
      </c>
      <c r="BL952" s="12" t="s">
        <v>108</v>
      </c>
      <c r="BM952" s="12" t="s">
        <v>108</v>
      </c>
      <c r="BN952" s="54" t="s">
        <v>108</v>
      </c>
      <c r="BO952" s="12" t="s">
        <v>108</v>
      </c>
      <c r="BP952" s="54" t="s">
        <v>108</v>
      </c>
      <c r="BQ952" s="12" t="s">
        <v>108</v>
      </c>
      <c r="BR952" s="12" t="s">
        <v>108</v>
      </c>
      <c r="BS952" s="12" t="s">
        <v>108</v>
      </c>
      <c r="BT952" s="54" t="s">
        <v>108</v>
      </c>
      <c r="BU952" s="12" t="s">
        <v>108</v>
      </c>
      <c r="BV952" s="54" t="s">
        <v>108</v>
      </c>
      <c r="BW952" s="12" t="s">
        <v>108</v>
      </c>
      <c r="BX952" s="12" t="s">
        <v>108</v>
      </c>
      <c r="BY952" s="12" t="s">
        <v>108</v>
      </c>
      <c r="BZ952" s="54" t="s">
        <v>108</v>
      </c>
      <c r="CA952" s="12" t="s">
        <v>108</v>
      </c>
      <c r="CB952" s="54" t="s">
        <v>108</v>
      </c>
      <c r="CC952" s="12" t="s">
        <v>108</v>
      </c>
      <c r="CD952" s="12" t="s">
        <v>108</v>
      </c>
      <c r="CE952" s="12" t="s">
        <v>108</v>
      </c>
      <c r="CF952" s="54" t="s">
        <v>108</v>
      </c>
      <c r="CG952" s="54" t="s">
        <v>108</v>
      </c>
      <c r="CH952" s="54" t="s">
        <v>108</v>
      </c>
      <c r="CI952" s="54" t="s">
        <v>108</v>
      </c>
      <c r="CJ952" s="54" t="s">
        <v>108</v>
      </c>
      <c r="CK952" s="54" t="s">
        <v>108</v>
      </c>
      <c r="CL952" s="54" t="s">
        <v>108</v>
      </c>
      <c r="CM952" s="54" t="s">
        <v>108</v>
      </c>
      <c r="CN952" s="64" t="s">
        <v>120</v>
      </c>
      <c r="CO952" s="121" t="s">
        <v>2770</v>
      </c>
      <c r="CP952" s="64" t="str">
        <f>TabelladatiSinottico[[#This Row],[Serial_Number]]</f>
        <v>HS644.120</v>
      </c>
      <c r="CQ952" s="50" t="str">
        <f>TabelladatiSinottico[[#This Row],[Customer]]</f>
        <v>Customer!</v>
      </c>
      <c r="CR952" s="54">
        <f t="shared" si="404"/>
        <v>951</v>
      </c>
      <c r="CS952" s="64" t="s">
        <v>108</v>
      </c>
    </row>
    <row r="953" spans="1:97" ht="14.25" customHeight="1" x14ac:dyDescent="0.25">
      <c r="A953" s="124" t="s">
        <v>2768</v>
      </c>
      <c r="B953" s="137">
        <v>121</v>
      </c>
      <c r="C953" s="137" t="s">
        <v>108</v>
      </c>
      <c r="D953" s="136" t="s">
        <v>2771</v>
      </c>
      <c r="E953" s="112" t="s">
        <v>108</v>
      </c>
      <c r="F953" s="112" t="s">
        <v>653</v>
      </c>
      <c r="G953" s="112" t="s">
        <v>108</v>
      </c>
      <c r="H953" s="112" t="s">
        <v>108</v>
      </c>
      <c r="I953" s="112" t="s">
        <v>108</v>
      </c>
      <c r="J953" s="112" t="s">
        <v>108</v>
      </c>
      <c r="K953" s="134" t="s">
        <v>2424</v>
      </c>
      <c r="L953" s="112" t="s">
        <v>108</v>
      </c>
      <c r="M953" s="134" t="s">
        <v>2424</v>
      </c>
      <c r="N953" s="12" t="s">
        <v>107</v>
      </c>
      <c r="O953" s="12" t="s">
        <v>108</v>
      </c>
      <c r="P953" s="128" t="s">
        <v>2425</v>
      </c>
      <c r="Q953" s="135">
        <v>600</v>
      </c>
      <c r="R953" s="135">
        <v>400</v>
      </c>
      <c r="S953" s="135">
        <v>400</v>
      </c>
      <c r="T953" s="119" t="s">
        <v>108</v>
      </c>
      <c r="U953" s="112" t="s">
        <v>108</v>
      </c>
      <c r="V953" s="118" t="s">
        <v>108</v>
      </c>
      <c r="W953" s="112" t="s">
        <v>108</v>
      </c>
      <c r="X953" s="112" t="s">
        <v>110</v>
      </c>
      <c r="Y953" s="112" t="s">
        <v>110</v>
      </c>
      <c r="Z953" s="112" t="s">
        <v>110</v>
      </c>
      <c r="AA953" s="112" t="s">
        <v>110</v>
      </c>
      <c r="AB953" s="114" t="s">
        <v>110</v>
      </c>
      <c r="AC953" s="113" t="s">
        <v>108</v>
      </c>
      <c r="AD953" s="47" t="s">
        <v>108</v>
      </c>
      <c r="AE953" s="12" t="s">
        <v>108</v>
      </c>
      <c r="AF953" s="102" t="s">
        <v>108</v>
      </c>
      <c r="AG953" s="102" t="s">
        <v>108</v>
      </c>
      <c r="AH953" s="102" t="s">
        <v>108</v>
      </c>
      <c r="AI953" s="102" t="s">
        <v>108</v>
      </c>
      <c r="AJ953" s="102" t="s">
        <v>108</v>
      </c>
      <c r="AK953" s="93" t="s">
        <v>108</v>
      </c>
      <c r="AL953" s="12" t="s">
        <v>108</v>
      </c>
      <c r="AM953" s="12" t="s">
        <v>175</v>
      </c>
      <c r="AN953" s="91" t="s">
        <v>2425</v>
      </c>
      <c r="AO953" s="15" t="s">
        <v>175</v>
      </c>
      <c r="AQ953" s="54" t="s">
        <v>108</v>
      </c>
      <c r="AR953" s="50" t="str">
        <f t="shared" si="405"/>
        <v>HS644.121</v>
      </c>
      <c r="AS953" s="50" t="str">
        <f t="shared" si="406"/>
        <v>HS644_-</v>
      </c>
      <c r="AT953" s="12" t="s">
        <v>110</v>
      </c>
      <c r="AU953" s="12" t="s">
        <v>110</v>
      </c>
      <c r="AV953" s="12" t="s">
        <v>110</v>
      </c>
      <c r="AW953" s="54" t="s">
        <v>108</v>
      </c>
      <c r="AX953" s="50" t="s">
        <v>155</v>
      </c>
      <c r="AY953" s="50" t="s">
        <v>110</v>
      </c>
      <c r="AZ953" s="54" t="s">
        <v>108</v>
      </c>
      <c r="BA953" s="12" t="s">
        <v>108</v>
      </c>
      <c r="BB953" s="12" t="s">
        <v>108</v>
      </c>
      <c r="BC953" s="12" t="str">
        <f t="shared" si="407"/>
        <v>M3A</v>
      </c>
      <c r="BD953" s="54" t="s">
        <v>108</v>
      </c>
      <c r="BE953" s="12" t="str">
        <f t="shared" si="408"/>
        <v>-</v>
      </c>
      <c r="BF953" s="12" t="str">
        <f t="shared" si="409"/>
        <v>-</v>
      </c>
      <c r="BG953" s="112" t="str">
        <f t="shared" si="410"/>
        <v>M3A_HS644</v>
      </c>
      <c r="BH953" s="54" t="s">
        <v>108</v>
      </c>
      <c r="BI953" s="12" t="s">
        <v>108</v>
      </c>
      <c r="BJ953" s="54" t="s">
        <v>108</v>
      </c>
      <c r="BK953" s="12" t="s">
        <v>108</v>
      </c>
      <c r="BL953" s="12" t="s">
        <v>108</v>
      </c>
      <c r="BM953" s="12" t="s">
        <v>108</v>
      </c>
      <c r="BN953" s="54" t="s">
        <v>108</v>
      </c>
      <c r="BO953" s="12" t="s">
        <v>108</v>
      </c>
      <c r="BP953" s="54" t="s">
        <v>108</v>
      </c>
      <c r="BQ953" s="12" t="s">
        <v>108</v>
      </c>
      <c r="BR953" s="12" t="s">
        <v>108</v>
      </c>
      <c r="BS953" s="12" t="s">
        <v>108</v>
      </c>
      <c r="BT953" s="54" t="s">
        <v>108</v>
      </c>
      <c r="BU953" s="12" t="s">
        <v>108</v>
      </c>
      <c r="BV953" s="54" t="s">
        <v>108</v>
      </c>
      <c r="BW953" s="12" t="s">
        <v>108</v>
      </c>
      <c r="BX953" s="12" t="s">
        <v>108</v>
      </c>
      <c r="BY953" s="12" t="s">
        <v>108</v>
      </c>
      <c r="BZ953" s="54" t="s">
        <v>108</v>
      </c>
      <c r="CA953" s="12" t="s">
        <v>108</v>
      </c>
      <c r="CB953" s="54" t="s">
        <v>108</v>
      </c>
      <c r="CC953" s="12" t="s">
        <v>108</v>
      </c>
      <c r="CD953" s="12" t="s">
        <v>108</v>
      </c>
      <c r="CE953" s="12" t="s">
        <v>108</v>
      </c>
      <c r="CF953" s="54" t="s">
        <v>108</v>
      </c>
      <c r="CG953" s="54" t="s">
        <v>108</v>
      </c>
      <c r="CH953" s="54" t="s">
        <v>108</v>
      </c>
      <c r="CI953" s="54" t="s">
        <v>108</v>
      </c>
      <c r="CJ953" s="54" t="s">
        <v>108</v>
      </c>
      <c r="CK953" s="54" t="s">
        <v>108</v>
      </c>
      <c r="CL953" s="54" t="s">
        <v>108</v>
      </c>
      <c r="CM953" s="54" t="s">
        <v>108</v>
      </c>
      <c r="CN953" s="64" t="s">
        <v>120</v>
      </c>
      <c r="CO953" s="121" t="s">
        <v>2770</v>
      </c>
      <c r="CP953" s="64" t="str">
        <f>TabelladatiSinottico[[#This Row],[Serial_Number]]</f>
        <v>HS644.121</v>
      </c>
      <c r="CQ953" s="50" t="str">
        <f>TabelladatiSinottico[[#This Row],[Customer]]</f>
        <v>Customer!</v>
      </c>
      <c r="CR953" s="54">
        <f t="shared" si="404"/>
        <v>952</v>
      </c>
      <c r="CS953" s="64" t="s">
        <v>108</v>
      </c>
    </row>
    <row r="954" spans="1:97" ht="14.25" customHeight="1" x14ac:dyDescent="0.25">
      <c r="A954" s="124" t="s">
        <v>2768</v>
      </c>
      <c r="B954" s="137">
        <v>122</v>
      </c>
      <c r="C954" s="137" t="s">
        <v>108</v>
      </c>
      <c r="D954" s="136" t="s">
        <v>2771</v>
      </c>
      <c r="E954" s="112" t="s">
        <v>108</v>
      </c>
      <c r="F954" s="112" t="s">
        <v>653</v>
      </c>
      <c r="G954" s="112" t="s">
        <v>108</v>
      </c>
      <c r="H954" s="112" t="s">
        <v>108</v>
      </c>
      <c r="I954" s="112" t="s">
        <v>108</v>
      </c>
      <c r="J954" s="112" t="s">
        <v>108</v>
      </c>
      <c r="K954" s="134" t="s">
        <v>2424</v>
      </c>
      <c r="L954" s="112" t="s">
        <v>108</v>
      </c>
      <c r="M954" s="134" t="s">
        <v>2424</v>
      </c>
      <c r="N954" s="12" t="s">
        <v>107</v>
      </c>
      <c r="O954" s="12" t="s">
        <v>108</v>
      </c>
      <c r="P954" s="128" t="s">
        <v>2425</v>
      </c>
      <c r="Q954" s="135">
        <v>600</v>
      </c>
      <c r="R954" s="135">
        <v>400</v>
      </c>
      <c r="S954" s="135">
        <v>400</v>
      </c>
      <c r="T954" s="119" t="s">
        <v>108</v>
      </c>
      <c r="U954" s="112" t="s">
        <v>108</v>
      </c>
      <c r="V954" s="118" t="s">
        <v>108</v>
      </c>
      <c r="W954" s="112" t="s">
        <v>108</v>
      </c>
      <c r="X954" s="112" t="s">
        <v>110</v>
      </c>
      <c r="Y954" s="112" t="s">
        <v>110</v>
      </c>
      <c r="Z954" s="112" t="s">
        <v>110</v>
      </c>
      <c r="AA954" s="112" t="s">
        <v>110</v>
      </c>
      <c r="AB954" s="114" t="s">
        <v>110</v>
      </c>
      <c r="AC954" s="113" t="s">
        <v>108</v>
      </c>
      <c r="AD954" s="47" t="s">
        <v>108</v>
      </c>
      <c r="AE954" s="12" t="s">
        <v>108</v>
      </c>
      <c r="AF954" s="102" t="s">
        <v>108</v>
      </c>
      <c r="AG954" s="102" t="s">
        <v>108</v>
      </c>
      <c r="AH954" s="102" t="s">
        <v>108</v>
      </c>
      <c r="AI954" s="102" t="s">
        <v>108</v>
      </c>
      <c r="AJ954" s="102" t="s">
        <v>108</v>
      </c>
      <c r="AK954" s="93" t="s">
        <v>108</v>
      </c>
      <c r="AL954" s="12" t="s">
        <v>108</v>
      </c>
      <c r="AM954" s="12" t="s">
        <v>175</v>
      </c>
      <c r="AN954" s="91" t="s">
        <v>2425</v>
      </c>
      <c r="AO954" s="15" t="s">
        <v>175</v>
      </c>
      <c r="AQ954" s="54" t="s">
        <v>108</v>
      </c>
      <c r="AR954" s="50" t="str">
        <f t="shared" si="405"/>
        <v>HS644.122</v>
      </c>
      <c r="AS954" s="50" t="str">
        <f t="shared" si="406"/>
        <v>HS644_-</v>
      </c>
      <c r="AT954" s="12" t="s">
        <v>110</v>
      </c>
      <c r="AU954" s="12" t="s">
        <v>110</v>
      </c>
      <c r="AV954" s="12" t="s">
        <v>110</v>
      </c>
      <c r="AW954" s="54" t="s">
        <v>108</v>
      </c>
      <c r="AX954" s="50" t="s">
        <v>155</v>
      </c>
      <c r="AY954" s="50" t="s">
        <v>110</v>
      </c>
      <c r="AZ954" s="54" t="s">
        <v>108</v>
      </c>
      <c r="BA954" s="12" t="s">
        <v>108</v>
      </c>
      <c r="BB954" s="12" t="s">
        <v>108</v>
      </c>
      <c r="BC954" s="12" t="str">
        <f t="shared" si="407"/>
        <v>M3A</v>
      </c>
      <c r="BD954" s="54" t="s">
        <v>108</v>
      </c>
      <c r="BE954" s="12" t="str">
        <f t="shared" si="408"/>
        <v>-</v>
      </c>
      <c r="BF954" s="12" t="str">
        <f t="shared" si="409"/>
        <v>-</v>
      </c>
      <c r="BG954" s="112" t="str">
        <f t="shared" si="410"/>
        <v>M3A_HS644</v>
      </c>
      <c r="BH954" s="54" t="s">
        <v>108</v>
      </c>
      <c r="BI954" s="12" t="s">
        <v>108</v>
      </c>
      <c r="BJ954" s="54" t="s">
        <v>108</v>
      </c>
      <c r="BK954" s="12" t="s">
        <v>108</v>
      </c>
      <c r="BL954" s="12" t="s">
        <v>108</v>
      </c>
      <c r="BM954" s="12" t="s">
        <v>108</v>
      </c>
      <c r="BN954" s="54" t="s">
        <v>108</v>
      </c>
      <c r="BO954" s="12" t="s">
        <v>108</v>
      </c>
      <c r="BP954" s="54" t="s">
        <v>108</v>
      </c>
      <c r="BQ954" s="12" t="s">
        <v>108</v>
      </c>
      <c r="BR954" s="12" t="s">
        <v>108</v>
      </c>
      <c r="BS954" s="12" t="s">
        <v>108</v>
      </c>
      <c r="BT954" s="54" t="s">
        <v>108</v>
      </c>
      <c r="BU954" s="12" t="s">
        <v>108</v>
      </c>
      <c r="BV954" s="54" t="s">
        <v>108</v>
      </c>
      <c r="BW954" s="12" t="s">
        <v>108</v>
      </c>
      <c r="BX954" s="12" t="s">
        <v>108</v>
      </c>
      <c r="BY954" s="12" t="s">
        <v>108</v>
      </c>
      <c r="BZ954" s="54" t="s">
        <v>108</v>
      </c>
      <c r="CA954" s="12" t="s">
        <v>108</v>
      </c>
      <c r="CB954" s="54" t="s">
        <v>108</v>
      </c>
      <c r="CC954" s="12" t="s">
        <v>108</v>
      </c>
      <c r="CD954" s="12" t="s">
        <v>108</v>
      </c>
      <c r="CE954" s="12" t="s">
        <v>108</v>
      </c>
      <c r="CF954" s="54" t="s">
        <v>108</v>
      </c>
      <c r="CG954" s="54" t="s">
        <v>108</v>
      </c>
      <c r="CH954" s="54" t="s">
        <v>108</v>
      </c>
      <c r="CI954" s="54" t="s">
        <v>108</v>
      </c>
      <c r="CJ954" s="54" t="s">
        <v>108</v>
      </c>
      <c r="CK954" s="54" t="s">
        <v>108</v>
      </c>
      <c r="CL954" s="54" t="s">
        <v>108</v>
      </c>
      <c r="CM954" s="54" t="s">
        <v>108</v>
      </c>
      <c r="CN954" s="64" t="s">
        <v>120</v>
      </c>
      <c r="CO954" s="121" t="s">
        <v>2770</v>
      </c>
      <c r="CP954" s="64" t="str">
        <f>TabelladatiSinottico[[#This Row],[Serial_Number]]</f>
        <v>HS644.122</v>
      </c>
      <c r="CQ954" s="50" t="str">
        <f>TabelladatiSinottico[[#This Row],[Customer]]</f>
        <v>Customer!</v>
      </c>
      <c r="CR954" s="54">
        <f t="shared" si="404"/>
        <v>953</v>
      </c>
      <c r="CS954" s="64" t="s">
        <v>108</v>
      </c>
    </row>
    <row r="955" spans="1:97" ht="14.25" customHeight="1" x14ac:dyDescent="0.25">
      <c r="A955" s="124" t="s">
        <v>2768</v>
      </c>
      <c r="B955" s="137">
        <v>123</v>
      </c>
      <c r="C955" s="137" t="s">
        <v>108</v>
      </c>
      <c r="D955" s="136" t="s">
        <v>2771</v>
      </c>
      <c r="E955" s="112" t="s">
        <v>108</v>
      </c>
      <c r="F955" s="112" t="s">
        <v>653</v>
      </c>
      <c r="G955" s="112" t="s">
        <v>108</v>
      </c>
      <c r="H955" s="112" t="s">
        <v>108</v>
      </c>
      <c r="I955" s="112" t="s">
        <v>108</v>
      </c>
      <c r="J955" s="112" t="s">
        <v>108</v>
      </c>
      <c r="K955" s="134" t="s">
        <v>2424</v>
      </c>
      <c r="L955" s="112" t="s">
        <v>108</v>
      </c>
      <c r="M955" s="134" t="s">
        <v>2424</v>
      </c>
      <c r="N955" s="12" t="s">
        <v>107</v>
      </c>
      <c r="O955" s="12" t="s">
        <v>108</v>
      </c>
      <c r="P955" s="128" t="s">
        <v>2425</v>
      </c>
      <c r="Q955" s="135">
        <v>600</v>
      </c>
      <c r="R955" s="135">
        <v>400</v>
      </c>
      <c r="S955" s="135">
        <v>400</v>
      </c>
      <c r="T955" s="119" t="s">
        <v>108</v>
      </c>
      <c r="U955" s="112" t="s">
        <v>108</v>
      </c>
      <c r="V955" s="118" t="s">
        <v>108</v>
      </c>
      <c r="W955" s="112" t="s">
        <v>108</v>
      </c>
      <c r="X955" s="112" t="s">
        <v>110</v>
      </c>
      <c r="Y955" s="112" t="s">
        <v>110</v>
      </c>
      <c r="Z955" s="112" t="s">
        <v>110</v>
      </c>
      <c r="AA955" s="112" t="s">
        <v>110</v>
      </c>
      <c r="AB955" s="114" t="s">
        <v>110</v>
      </c>
      <c r="AC955" s="113" t="s">
        <v>108</v>
      </c>
      <c r="AD955" s="47" t="s">
        <v>108</v>
      </c>
      <c r="AE955" s="12" t="s">
        <v>108</v>
      </c>
      <c r="AF955" s="102" t="s">
        <v>108</v>
      </c>
      <c r="AG955" s="102" t="s">
        <v>108</v>
      </c>
      <c r="AH955" s="102" t="s">
        <v>108</v>
      </c>
      <c r="AI955" s="102" t="s">
        <v>108</v>
      </c>
      <c r="AJ955" s="102" t="s">
        <v>108</v>
      </c>
      <c r="AK955" s="93" t="s">
        <v>108</v>
      </c>
      <c r="AL955" s="12" t="s">
        <v>108</v>
      </c>
      <c r="AM955" s="12" t="s">
        <v>175</v>
      </c>
      <c r="AN955" s="91" t="s">
        <v>2425</v>
      </c>
      <c r="AO955" s="15" t="s">
        <v>175</v>
      </c>
      <c r="AQ955" s="54" t="s">
        <v>108</v>
      </c>
      <c r="AR955" s="50" t="str">
        <f t="shared" si="405"/>
        <v>HS644.123</v>
      </c>
      <c r="AS955" s="50" t="str">
        <f t="shared" si="406"/>
        <v>HS644_-</v>
      </c>
      <c r="AT955" s="12" t="s">
        <v>110</v>
      </c>
      <c r="AU955" s="12" t="s">
        <v>110</v>
      </c>
      <c r="AV955" s="12" t="s">
        <v>110</v>
      </c>
      <c r="AW955" s="54" t="s">
        <v>108</v>
      </c>
      <c r="AX955" s="50" t="s">
        <v>155</v>
      </c>
      <c r="AY955" s="50" t="s">
        <v>110</v>
      </c>
      <c r="AZ955" s="54" t="s">
        <v>108</v>
      </c>
      <c r="BA955" s="12" t="s">
        <v>108</v>
      </c>
      <c r="BB955" s="12" t="s">
        <v>108</v>
      </c>
      <c r="BC955" s="12" t="str">
        <f t="shared" si="407"/>
        <v>M3A</v>
      </c>
      <c r="BD955" s="54" t="s">
        <v>108</v>
      </c>
      <c r="BE955" s="12" t="str">
        <f t="shared" si="408"/>
        <v>-</v>
      </c>
      <c r="BF955" s="12" t="str">
        <f t="shared" si="409"/>
        <v>-</v>
      </c>
      <c r="BG955" s="112" t="str">
        <f t="shared" si="410"/>
        <v>M3A_HS644</v>
      </c>
      <c r="BH955" s="54" t="s">
        <v>108</v>
      </c>
      <c r="BI955" s="12" t="s">
        <v>108</v>
      </c>
      <c r="BJ955" s="54" t="s">
        <v>108</v>
      </c>
      <c r="BK955" s="12" t="s">
        <v>108</v>
      </c>
      <c r="BL955" s="12" t="s">
        <v>108</v>
      </c>
      <c r="BM955" s="12" t="s">
        <v>108</v>
      </c>
      <c r="BN955" s="54" t="s">
        <v>108</v>
      </c>
      <c r="BO955" s="12" t="s">
        <v>108</v>
      </c>
      <c r="BP955" s="54" t="s">
        <v>108</v>
      </c>
      <c r="BQ955" s="12" t="s">
        <v>108</v>
      </c>
      <c r="BR955" s="12" t="s">
        <v>108</v>
      </c>
      <c r="BS955" s="12" t="s">
        <v>108</v>
      </c>
      <c r="BT955" s="54" t="s">
        <v>108</v>
      </c>
      <c r="BU955" s="12" t="s">
        <v>108</v>
      </c>
      <c r="BV955" s="54" t="s">
        <v>108</v>
      </c>
      <c r="BW955" s="12" t="s">
        <v>108</v>
      </c>
      <c r="BX955" s="12" t="s">
        <v>108</v>
      </c>
      <c r="BY955" s="12" t="s">
        <v>108</v>
      </c>
      <c r="BZ955" s="54" t="s">
        <v>108</v>
      </c>
      <c r="CA955" s="12" t="s">
        <v>108</v>
      </c>
      <c r="CB955" s="54" t="s">
        <v>108</v>
      </c>
      <c r="CC955" s="12" t="s">
        <v>108</v>
      </c>
      <c r="CD955" s="12" t="s">
        <v>108</v>
      </c>
      <c r="CE955" s="12" t="s">
        <v>108</v>
      </c>
      <c r="CF955" s="54" t="s">
        <v>108</v>
      </c>
      <c r="CG955" s="54" t="s">
        <v>108</v>
      </c>
      <c r="CH955" s="54" t="s">
        <v>108</v>
      </c>
      <c r="CI955" s="54" t="s">
        <v>108</v>
      </c>
      <c r="CJ955" s="54" t="s">
        <v>108</v>
      </c>
      <c r="CK955" s="54" t="s">
        <v>108</v>
      </c>
      <c r="CL955" s="54" t="s">
        <v>108</v>
      </c>
      <c r="CM955" s="54" t="s">
        <v>108</v>
      </c>
      <c r="CN955" s="64" t="s">
        <v>120</v>
      </c>
      <c r="CO955" s="121" t="s">
        <v>2770</v>
      </c>
      <c r="CP955" s="64" t="str">
        <f>TabelladatiSinottico[[#This Row],[Serial_Number]]</f>
        <v>HS644.123</v>
      </c>
      <c r="CQ955" s="50" t="str">
        <f>TabelladatiSinottico[[#This Row],[Customer]]</f>
        <v>Customer!</v>
      </c>
      <c r="CR955" s="54">
        <f t="shared" si="404"/>
        <v>954</v>
      </c>
      <c r="CS955" s="64" t="s">
        <v>108</v>
      </c>
    </row>
    <row r="956" spans="1:97" ht="14.25" customHeight="1" x14ac:dyDescent="0.25">
      <c r="A956" s="124" t="s">
        <v>2768</v>
      </c>
      <c r="B956" s="137">
        <v>124</v>
      </c>
      <c r="C956" s="137" t="s">
        <v>108</v>
      </c>
      <c r="D956" s="136" t="s">
        <v>2771</v>
      </c>
      <c r="E956" s="112" t="s">
        <v>108</v>
      </c>
      <c r="F956" s="112" t="s">
        <v>653</v>
      </c>
      <c r="G956" s="112" t="s">
        <v>108</v>
      </c>
      <c r="H956" s="112" t="s">
        <v>108</v>
      </c>
      <c r="I956" s="112" t="s">
        <v>108</v>
      </c>
      <c r="J956" s="112" t="s">
        <v>108</v>
      </c>
      <c r="K956" s="134" t="s">
        <v>2424</v>
      </c>
      <c r="L956" s="112" t="s">
        <v>108</v>
      </c>
      <c r="M956" s="134" t="s">
        <v>2424</v>
      </c>
      <c r="N956" s="12" t="s">
        <v>107</v>
      </c>
      <c r="O956" s="12" t="s">
        <v>108</v>
      </c>
      <c r="P956" s="128" t="s">
        <v>2425</v>
      </c>
      <c r="Q956" s="135">
        <v>600</v>
      </c>
      <c r="R956" s="135">
        <v>400</v>
      </c>
      <c r="S956" s="135">
        <v>400</v>
      </c>
      <c r="T956" s="119" t="s">
        <v>108</v>
      </c>
      <c r="U956" s="112" t="s">
        <v>108</v>
      </c>
      <c r="V956" s="118" t="s">
        <v>108</v>
      </c>
      <c r="W956" s="112" t="s">
        <v>108</v>
      </c>
      <c r="X956" s="112" t="s">
        <v>110</v>
      </c>
      <c r="Y956" s="112" t="s">
        <v>110</v>
      </c>
      <c r="Z956" s="112" t="s">
        <v>110</v>
      </c>
      <c r="AA956" s="112" t="s">
        <v>110</v>
      </c>
      <c r="AB956" s="114" t="s">
        <v>110</v>
      </c>
      <c r="AC956" s="113" t="s">
        <v>108</v>
      </c>
      <c r="AD956" s="47" t="s">
        <v>108</v>
      </c>
      <c r="AE956" s="12" t="s">
        <v>108</v>
      </c>
      <c r="AF956" s="102" t="s">
        <v>108</v>
      </c>
      <c r="AG956" s="102" t="s">
        <v>108</v>
      </c>
      <c r="AH956" s="102" t="s">
        <v>108</v>
      </c>
      <c r="AI956" s="102" t="s">
        <v>108</v>
      </c>
      <c r="AJ956" s="102" t="s">
        <v>108</v>
      </c>
      <c r="AK956" s="93" t="s">
        <v>108</v>
      </c>
      <c r="AL956" s="12" t="s">
        <v>108</v>
      </c>
      <c r="AM956" s="12" t="s">
        <v>175</v>
      </c>
      <c r="AN956" s="91" t="s">
        <v>2425</v>
      </c>
      <c r="AO956" s="15" t="s">
        <v>175</v>
      </c>
      <c r="AQ956" s="54" t="s">
        <v>108</v>
      </c>
      <c r="AR956" s="50" t="str">
        <f t="shared" si="405"/>
        <v>HS644.124</v>
      </c>
      <c r="AS956" s="50" t="str">
        <f t="shared" si="406"/>
        <v>HS644_-</v>
      </c>
      <c r="AT956" s="12" t="s">
        <v>110</v>
      </c>
      <c r="AU956" s="12" t="s">
        <v>110</v>
      </c>
      <c r="AV956" s="12" t="s">
        <v>110</v>
      </c>
      <c r="AW956" s="54" t="s">
        <v>108</v>
      </c>
      <c r="AX956" s="50" t="s">
        <v>155</v>
      </c>
      <c r="AY956" s="50" t="s">
        <v>110</v>
      </c>
      <c r="AZ956" s="54" t="s">
        <v>108</v>
      </c>
      <c r="BA956" s="12" t="s">
        <v>108</v>
      </c>
      <c r="BB956" s="12" t="s">
        <v>108</v>
      </c>
      <c r="BC956" s="12" t="str">
        <f t="shared" si="407"/>
        <v>M3A</v>
      </c>
      <c r="BD956" s="54" t="s">
        <v>108</v>
      </c>
      <c r="BE956" s="12" t="str">
        <f t="shared" si="408"/>
        <v>-</v>
      </c>
      <c r="BF956" s="12" t="str">
        <f t="shared" si="409"/>
        <v>-</v>
      </c>
      <c r="BG956" s="112" t="str">
        <f t="shared" si="410"/>
        <v>M3A_HS644</v>
      </c>
      <c r="BH956" s="54" t="s">
        <v>108</v>
      </c>
      <c r="BI956" s="12" t="s">
        <v>108</v>
      </c>
      <c r="BJ956" s="54" t="s">
        <v>108</v>
      </c>
      <c r="BK956" s="12" t="s">
        <v>108</v>
      </c>
      <c r="BL956" s="12" t="s">
        <v>108</v>
      </c>
      <c r="BM956" s="12" t="s">
        <v>108</v>
      </c>
      <c r="BN956" s="54" t="s">
        <v>108</v>
      </c>
      <c r="BO956" s="12" t="s">
        <v>108</v>
      </c>
      <c r="BP956" s="54" t="s">
        <v>108</v>
      </c>
      <c r="BQ956" s="12" t="s">
        <v>108</v>
      </c>
      <c r="BR956" s="12" t="s">
        <v>108</v>
      </c>
      <c r="BS956" s="12" t="s">
        <v>108</v>
      </c>
      <c r="BT956" s="54" t="s">
        <v>108</v>
      </c>
      <c r="BU956" s="12" t="s">
        <v>108</v>
      </c>
      <c r="BV956" s="54" t="s">
        <v>108</v>
      </c>
      <c r="BW956" s="12" t="s">
        <v>108</v>
      </c>
      <c r="BX956" s="12" t="s">
        <v>108</v>
      </c>
      <c r="BY956" s="12" t="s">
        <v>108</v>
      </c>
      <c r="BZ956" s="54" t="s">
        <v>108</v>
      </c>
      <c r="CA956" s="12" t="s">
        <v>108</v>
      </c>
      <c r="CB956" s="54" t="s">
        <v>108</v>
      </c>
      <c r="CC956" s="12" t="s">
        <v>108</v>
      </c>
      <c r="CD956" s="12" t="s">
        <v>108</v>
      </c>
      <c r="CE956" s="12" t="s">
        <v>108</v>
      </c>
      <c r="CF956" s="54" t="s">
        <v>108</v>
      </c>
      <c r="CG956" s="54" t="s">
        <v>108</v>
      </c>
      <c r="CH956" s="54" t="s">
        <v>108</v>
      </c>
      <c r="CI956" s="54" t="s">
        <v>108</v>
      </c>
      <c r="CJ956" s="54" t="s">
        <v>108</v>
      </c>
      <c r="CK956" s="54" t="s">
        <v>108</v>
      </c>
      <c r="CL956" s="54" t="s">
        <v>108</v>
      </c>
      <c r="CM956" s="54" t="s">
        <v>108</v>
      </c>
      <c r="CN956" s="64" t="s">
        <v>120</v>
      </c>
      <c r="CO956" s="121" t="s">
        <v>2770</v>
      </c>
      <c r="CP956" s="64" t="str">
        <f>TabelladatiSinottico[[#This Row],[Serial_Number]]</f>
        <v>HS644.124</v>
      </c>
      <c r="CQ956" s="50" t="str">
        <f>TabelladatiSinottico[[#This Row],[Customer]]</f>
        <v>Customer!</v>
      </c>
      <c r="CR956" s="54">
        <f t="shared" si="404"/>
        <v>955</v>
      </c>
      <c r="CS956" s="64" t="s">
        <v>108</v>
      </c>
    </row>
    <row r="957" spans="1:97" ht="14.25" customHeight="1" x14ac:dyDescent="0.25">
      <c r="A957" s="124" t="s">
        <v>2768</v>
      </c>
      <c r="B957" s="137">
        <v>125</v>
      </c>
      <c r="C957" s="137" t="s">
        <v>108</v>
      </c>
      <c r="D957" s="136" t="s">
        <v>2771</v>
      </c>
      <c r="E957" s="112" t="s">
        <v>108</v>
      </c>
      <c r="F957" s="112" t="s">
        <v>653</v>
      </c>
      <c r="G957" s="112" t="s">
        <v>108</v>
      </c>
      <c r="H957" s="112" t="s">
        <v>108</v>
      </c>
      <c r="I957" s="112" t="s">
        <v>108</v>
      </c>
      <c r="J957" s="112" t="s">
        <v>108</v>
      </c>
      <c r="K957" s="134" t="s">
        <v>2424</v>
      </c>
      <c r="L957" s="112" t="s">
        <v>108</v>
      </c>
      <c r="M957" s="134" t="s">
        <v>2424</v>
      </c>
      <c r="N957" s="12" t="s">
        <v>107</v>
      </c>
      <c r="O957" s="12" t="s">
        <v>108</v>
      </c>
      <c r="P957" s="128" t="s">
        <v>2425</v>
      </c>
      <c r="Q957" s="135">
        <v>600</v>
      </c>
      <c r="R957" s="135">
        <v>400</v>
      </c>
      <c r="S957" s="135">
        <v>400</v>
      </c>
      <c r="T957" s="119" t="s">
        <v>108</v>
      </c>
      <c r="U957" s="112" t="s">
        <v>108</v>
      </c>
      <c r="V957" s="118" t="s">
        <v>108</v>
      </c>
      <c r="W957" s="112" t="s">
        <v>108</v>
      </c>
      <c r="X957" s="112" t="s">
        <v>110</v>
      </c>
      <c r="Y957" s="112" t="s">
        <v>110</v>
      </c>
      <c r="Z957" s="112" t="s">
        <v>110</v>
      </c>
      <c r="AA957" s="112" t="s">
        <v>110</v>
      </c>
      <c r="AB957" s="114" t="s">
        <v>110</v>
      </c>
      <c r="AC957" s="113" t="s">
        <v>108</v>
      </c>
      <c r="AD957" s="47" t="s">
        <v>108</v>
      </c>
      <c r="AE957" s="12" t="s">
        <v>108</v>
      </c>
      <c r="AF957" s="102" t="s">
        <v>108</v>
      </c>
      <c r="AG957" s="102" t="s">
        <v>108</v>
      </c>
      <c r="AH957" s="102" t="s">
        <v>108</v>
      </c>
      <c r="AI957" s="102" t="s">
        <v>108</v>
      </c>
      <c r="AJ957" s="102" t="s">
        <v>108</v>
      </c>
      <c r="AK957" s="93" t="s">
        <v>108</v>
      </c>
      <c r="AL957" s="12" t="s">
        <v>108</v>
      </c>
      <c r="AM957" s="12" t="s">
        <v>175</v>
      </c>
      <c r="AN957" s="91" t="s">
        <v>2425</v>
      </c>
      <c r="AO957" s="15" t="s">
        <v>175</v>
      </c>
      <c r="AQ957" s="54" t="s">
        <v>108</v>
      </c>
      <c r="AR957" s="50" t="str">
        <f t="shared" si="405"/>
        <v>HS644.125</v>
      </c>
      <c r="AS957" s="50" t="str">
        <f t="shared" si="406"/>
        <v>HS644_-</v>
      </c>
      <c r="AT957" s="12" t="s">
        <v>110</v>
      </c>
      <c r="AU957" s="12" t="s">
        <v>110</v>
      </c>
      <c r="AV957" s="12" t="s">
        <v>110</v>
      </c>
      <c r="AW957" s="54" t="s">
        <v>108</v>
      </c>
      <c r="AX957" s="50" t="s">
        <v>155</v>
      </c>
      <c r="AY957" s="50" t="s">
        <v>110</v>
      </c>
      <c r="AZ957" s="54" t="s">
        <v>108</v>
      </c>
      <c r="BA957" s="12" t="s">
        <v>108</v>
      </c>
      <c r="BB957" s="12" t="s">
        <v>108</v>
      </c>
      <c r="BC957" s="12" t="str">
        <f t="shared" si="407"/>
        <v>M3A</v>
      </c>
      <c r="BD957" s="54" t="s">
        <v>108</v>
      </c>
      <c r="BE957" s="12" t="str">
        <f t="shared" si="408"/>
        <v>-</v>
      </c>
      <c r="BF957" s="12" t="str">
        <f t="shared" si="409"/>
        <v>-</v>
      </c>
      <c r="BG957" s="112" t="str">
        <f t="shared" si="410"/>
        <v>M3A_HS644</v>
      </c>
      <c r="BH957" s="54" t="s">
        <v>108</v>
      </c>
      <c r="BI957" s="12" t="s">
        <v>108</v>
      </c>
      <c r="BJ957" s="54" t="s">
        <v>108</v>
      </c>
      <c r="BK957" s="12" t="s">
        <v>108</v>
      </c>
      <c r="BL957" s="12" t="s">
        <v>108</v>
      </c>
      <c r="BM957" s="12" t="s">
        <v>108</v>
      </c>
      <c r="BN957" s="54" t="s">
        <v>108</v>
      </c>
      <c r="BO957" s="12" t="s">
        <v>108</v>
      </c>
      <c r="BP957" s="54" t="s">
        <v>108</v>
      </c>
      <c r="BQ957" s="12" t="s">
        <v>108</v>
      </c>
      <c r="BR957" s="12" t="s">
        <v>108</v>
      </c>
      <c r="BS957" s="12" t="s">
        <v>108</v>
      </c>
      <c r="BT957" s="54" t="s">
        <v>108</v>
      </c>
      <c r="BU957" s="12" t="s">
        <v>108</v>
      </c>
      <c r="BV957" s="54" t="s">
        <v>108</v>
      </c>
      <c r="BW957" s="12" t="s">
        <v>108</v>
      </c>
      <c r="BX957" s="12" t="s">
        <v>108</v>
      </c>
      <c r="BY957" s="12" t="s">
        <v>108</v>
      </c>
      <c r="BZ957" s="54" t="s">
        <v>108</v>
      </c>
      <c r="CA957" s="12" t="s">
        <v>108</v>
      </c>
      <c r="CB957" s="54" t="s">
        <v>108</v>
      </c>
      <c r="CC957" s="12" t="s">
        <v>108</v>
      </c>
      <c r="CD957" s="12" t="s">
        <v>108</v>
      </c>
      <c r="CE957" s="12" t="s">
        <v>108</v>
      </c>
      <c r="CF957" s="54" t="s">
        <v>108</v>
      </c>
      <c r="CG957" s="54" t="s">
        <v>108</v>
      </c>
      <c r="CH957" s="54" t="s">
        <v>108</v>
      </c>
      <c r="CI957" s="54" t="s">
        <v>108</v>
      </c>
      <c r="CJ957" s="54" t="s">
        <v>108</v>
      </c>
      <c r="CK957" s="54" t="s">
        <v>108</v>
      </c>
      <c r="CL957" s="54" t="s">
        <v>108</v>
      </c>
      <c r="CM957" s="54" t="s">
        <v>108</v>
      </c>
      <c r="CN957" s="64" t="s">
        <v>120</v>
      </c>
      <c r="CO957" s="121" t="s">
        <v>2770</v>
      </c>
      <c r="CP957" s="64" t="str">
        <f>TabelladatiSinottico[[#This Row],[Serial_Number]]</f>
        <v>HS644.125</v>
      </c>
      <c r="CQ957" s="50" t="str">
        <f>TabelladatiSinottico[[#This Row],[Customer]]</f>
        <v>Customer!</v>
      </c>
      <c r="CR957" s="54">
        <f t="shared" si="404"/>
        <v>956</v>
      </c>
      <c r="CS957" s="64" t="s">
        <v>108</v>
      </c>
    </row>
    <row r="958" spans="1:97" ht="14.25" customHeight="1" x14ac:dyDescent="0.25">
      <c r="A958" s="124" t="s">
        <v>2768</v>
      </c>
      <c r="B958" s="137">
        <v>126</v>
      </c>
      <c r="C958" s="137" t="s">
        <v>108</v>
      </c>
      <c r="D958" s="136" t="s">
        <v>2771</v>
      </c>
      <c r="E958" s="112" t="s">
        <v>108</v>
      </c>
      <c r="F958" s="112" t="s">
        <v>653</v>
      </c>
      <c r="G958" s="112" t="s">
        <v>108</v>
      </c>
      <c r="H958" s="112" t="s">
        <v>108</v>
      </c>
      <c r="I958" s="112" t="s">
        <v>108</v>
      </c>
      <c r="J958" s="112" t="s">
        <v>108</v>
      </c>
      <c r="K958" s="134" t="s">
        <v>2424</v>
      </c>
      <c r="L958" s="112" t="s">
        <v>108</v>
      </c>
      <c r="M958" s="134" t="s">
        <v>2424</v>
      </c>
      <c r="N958" s="12" t="s">
        <v>107</v>
      </c>
      <c r="O958" s="12" t="s">
        <v>108</v>
      </c>
      <c r="P958" s="128" t="s">
        <v>2425</v>
      </c>
      <c r="Q958" s="135">
        <v>600</v>
      </c>
      <c r="R958" s="135">
        <v>400</v>
      </c>
      <c r="S958" s="135">
        <v>400</v>
      </c>
      <c r="T958" s="119" t="s">
        <v>108</v>
      </c>
      <c r="U958" s="112" t="s">
        <v>108</v>
      </c>
      <c r="V958" s="118" t="s">
        <v>108</v>
      </c>
      <c r="W958" s="112" t="s">
        <v>108</v>
      </c>
      <c r="X958" s="112" t="s">
        <v>110</v>
      </c>
      <c r="Y958" s="112" t="s">
        <v>110</v>
      </c>
      <c r="Z958" s="112" t="s">
        <v>110</v>
      </c>
      <c r="AA958" s="112" t="s">
        <v>110</v>
      </c>
      <c r="AB958" s="114" t="s">
        <v>110</v>
      </c>
      <c r="AC958" s="113" t="s">
        <v>108</v>
      </c>
      <c r="AD958" s="47" t="s">
        <v>108</v>
      </c>
      <c r="AE958" s="12" t="s">
        <v>108</v>
      </c>
      <c r="AF958" s="102" t="s">
        <v>108</v>
      </c>
      <c r="AG958" s="102" t="s">
        <v>108</v>
      </c>
      <c r="AH958" s="102" t="s">
        <v>108</v>
      </c>
      <c r="AI958" s="102" t="s">
        <v>108</v>
      </c>
      <c r="AJ958" s="102" t="s">
        <v>108</v>
      </c>
      <c r="AK958" s="93" t="s">
        <v>108</v>
      </c>
      <c r="AL958" s="12" t="s">
        <v>108</v>
      </c>
      <c r="AM958" s="12" t="s">
        <v>175</v>
      </c>
      <c r="AN958" s="91" t="s">
        <v>2425</v>
      </c>
      <c r="AO958" s="15" t="s">
        <v>175</v>
      </c>
      <c r="AQ958" s="54" t="s">
        <v>108</v>
      </c>
      <c r="AR958" s="50" t="str">
        <f t="shared" si="405"/>
        <v>HS644.126</v>
      </c>
      <c r="AS958" s="50" t="str">
        <f t="shared" si="406"/>
        <v>HS644_-</v>
      </c>
      <c r="AT958" s="12" t="s">
        <v>110</v>
      </c>
      <c r="AU958" s="12" t="s">
        <v>110</v>
      </c>
      <c r="AV958" s="12" t="s">
        <v>110</v>
      </c>
      <c r="AW958" s="54" t="s">
        <v>108</v>
      </c>
      <c r="AX958" s="50" t="s">
        <v>155</v>
      </c>
      <c r="AY958" s="50" t="s">
        <v>110</v>
      </c>
      <c r="AZ958" s="54" t="s">
        <v>108</v>
      </c>
      <c r="BA958" s="12" t="s">
        <v>108</v>
      </c>
      <c r="BB958" s="12" t="s">
        <v>108</v>
      </c>
      <c r="BC958" s="12" t="str">
        <f t="shared" si="407"/>
        <v>M3A</v>
      </c>
      <c r="BD958" s="54" t="s">
        <v>108</v>
      </c>
      <c r="BE958" s="12" t="str">
        <f t="shared" si="408"/>
        <v>-</v>
      </c>
      <c r="BF958" s="12" t="str">
        <f t="shared" si="409"/>
        <v>-</v>
      </c>
      <c r="BG958" s="112" t="str">
        <f t="shared" si="410"/>
        <v>M3A_HS644</v>
      </c>
      <c r="BH958" s="54" t="s">
        <v>108</v>
      </c>
      <c r="BI958" s="12" t="s">
        <v>108</v>
      </c>
      <c r="BJ958" s="54" t="s">
        <v>108</v>
      </c>
      <c r="BK958" s="12" t="s">
        <v>108</v>
      </c>
      <c r="BL958" s="12" t="s">
        <v>108</v>
      </c>
      <c r="BM958" s="12" t="s">
        <v>108</v>
      </c>
      <c r="BN958" s="54" t="s">
        <v>108</v>
      </c>
      <c r="BO958" s="12" t="s">
        <v>108</v>
      </c>
      <c r="BP958" s="54" t="s">
        <v>108</v>
      </c>
      <c r="BQ958" s="12" t="s">
        <v>108</v>
      </c>
      <c r="BR958" s="12" t="s">
        <v>108</v>
      </c>
      <c r="BS958" s="12" t="s">
        <v>108</v>
      </c>
      <c r="BT958" s="54" t="s">
        <v>108</v>
      </c>
      <c r="BU958" s="12" t="s">
        <v>108</v>
      </c>
      <c r="BV958" s="54" t="s">
        <v>108</v>
      </c>
      <c r="BW958" s="12" t="s">
        <v>108</v>
      </c>
      <c r="BX958" s="12" t="s">
        <v>108</v>
      </c>
      <c r="BY958" s="12" t="s">
        <v>108</v>
      </c>
      <c r="BZ958" s="54" t="s">
        <v>108</v>
      </c>
      <c r="CA958" s="12" t="s">
        <v>108</v>
      </c>
      <c r="CB958" s="54" t="s">
        <v>108</v>
      </c>
      <c r="CC958" s="12" t="s">
        <v>108</v>
      </c>
      <c r="CD958" s="12" t="s">
        <v>108</v>
      </c>
      <c r="CE958" s="12" t="s">
        <v>108</v>
      </c>
      <c r="CF958" s="54" t="s">
        <v>108</v>
      </c>
      <c r="CG958" s="54" t="s">
        <v>108</v>
      </c>
      <c r="CH958" s="54" t="s">
        <v>108</v>
      </c>
      <c r="CI958" s="54" t="s">
        <v>108</v>
      </c>
      <c r="CJ958" s="54" t="s">
        <v>108</v>
      </c>
      <c r="CK958" s="54" t="s">
        <v>108</v>
      </c>
      <c r="CL958" s="54" t="s">
        <v>108</v>
      </c>
      <c r="CM958" s="54" t="s">
        <v>108</v>
      </c>
      <c r="CN958" s="64" t="s">
        <v>120</v>
      </c>
      <c r="CO958" s="121" t="s">
        <v>2770</v>
      </c>
      <c r="CP958" s="64" t="str">
        <f>TabelladatiSinottico[[#This Row],[Serial_Number]]</f>
        <v>HS644.126</v>
      </c>
      <c r="CQ958" s="50" t="str">
        <f>TabelladatiSinottico[[#This Row],[Customer]]</f>
        <v>Customer!</v>
      </c>
      <c r="CR958" s="54">
        <f t="shared" si="404"/>
        <v>957</v>
      </c>
      <c r="CS958" s="64" t="s">
        <v>108</v>
      </c>
    </row>
    <row r="959" spans="1:97" ht="14.25" customHeight="1" x14ac:dyDescent="0.25">
      <c r="A959" s="124" t="s">
        <v>2768</v>
      </c>
      <c r="B959" s="137">
        <v>127</v>
      </c>
      <c r="C959" s="137" t="s">
        <v>108</v>
      </c>
      <c r="D959" s="36" t="s">
        <v>747</v>
      </c>
      <c r="E959" s="112" t="s">
        <v>108</v>
      </c>
      <c r="F959" s="112" t="s">
        <v>653</v>
      </c>
      <c r="G959" s="112" t="s">
        <v>108</v>
      </c>
      <c r="H959" s="112" t="s">
        <v>108</v>
      </c>
      <c r="I959" s="112" t="s">
        <v>108</v>
      </c>
      <c r="J959" s="112" t="s">
        <v>108</v>
      </c>
      <c r="K959" s="134" t="s">
        <v>2424</v>
      </c>
      <c r="L959" s="112" t="s">
        <v>108</v>
      </c>
      <c r="M959" s="134" t="s">
        <v>2424</v>
      </c>
      <c r="N959" s="12" t="s">
        <v>107</v>
      </c>
      <c r="O959" s="12" t="s">
        <v>108</v>
      </c>
      <c r="P959" s="128" t="s">
        <v>2425</v>
      </c>
      <c r="Q959" s="135">
        <v>600</v>
      </c>
      <c r="R959" s="135">
        <v>400</v>
      </c>
      <c r="S959" s="135">
        <v>400</v>
      </c>
      <c r="T959" s="119" t="s">
        <v>108</v>
      </c>
      <c r="U959" s="112" t="s">
        <v>108</v>
      </c>
      <c r="V959" s="118" t="s">
        <v>108</v>
      </c>
      <c r="W959" s="112" t="s">
        <v>108</v>
      </c>
      <c r="X959" s="112" t="s">
        <v>110</v>
      </c>
      <c r="Y959" s="112" t="s">
        <v>110</v>
      </c>
      <c r="Z959" s="112" t="s">
        <v>110</v>
      </c>
      <c r="AA959" s="112" t="s">
        <v>110</v>
      </c>
      <c r="AB959" s="114" t="s">
        <v>110</v>
      </c>
      <c r="AC959" s="113" t="s">
        <v>108</v>
      </c>
      <c r="AD959" s="47" t="s">
        <v>108</v>
      </c>
      <c r="AE959" s="12" t="s">
        <v>108</v>
      </c>
      <c r="AF959" s="102" t="s">
        <v>108</v>
      </c>
      <c r="AG959" s="102" t="s">
        <v>108</v>
      </c>
      <c r="AH959" s="102" t="s">
        <v>108</v>
      </c>
      <c r="AI959" s="102" t="s">
        <v>108</v>
      </c>
      <c r="AJ959" s="102" t="s">
        <v>108</v>
      </c>
      <c r="AK959" s="93" t="s">
        <v>108</v>
      </c>
      <c r="AL959" s="12" t="s">
        <v>108</v>
      </c>
      <c r="AM959" s="12" t="s">
        <v>175</v>
      </c>
      <c r="AN959" s="91" t="s">
        <v>2425</v>
      </c>
      <c r="AO959" s="15" t="s">
        <v>175</v>
      </c>
      <c r="AQ959" s="54" t="s">
        <v>108</v>
      </c>
      <c r="AR959" s="50" t="str">
        <f t="shared" si="405"/>
        <v>HS644.127</v>
      </c>
      <c r="AS959" s="50" t="str">
        <f t="shared" si="406"/>
        <v>HS644_-</v>
      </c>
      <c r="AT959" s="12" t="s">
        <v>110</v>
      </c>
      <c r="AU959" s="12" t="s">
        <v>110</v>
      </c>
      <c r="AV959" s="12" t="s">
        <v>110</v>
      </c>
      <c r="AW959" s="54" t="s">
        <v>108</v>
      </c>
      <c r="AX959" s="50" t="s">
        <v>155</v>
      </c>
      <c r="AY959" s="50" t="s">
        <v>110</v>
      </c>
      <c r="AZ959" s="54" t="s">
        <v>108</v>
      </c>
      <c r="BA959" s="12" t="s">
        <v>108</v>
      </c>
      <c r="BB959" s="12" t="s">
        <v>108</v>
      </c>
      <c r="BC959" s="12" t="str">
        <f t="shared" si="407"/>
        <v>M3A</v>
      </c>
      <c r="BD959" s="54" t="s">
        <v>108</v>
      </c>
      <c r="BE959" s="12" t="str">
        <f t="shared" si="408"/>
        <v>-</v>
      </c>
      <c r="BF959" s="12" t="str">
        <f t="shared" si="409"/>
        <v>-</v>
      </c>
      <c r="BG959" s="112" t="str">
        <f t="shared" si="410"/>
        <v>M3A_HS644</v>
      </c>
      <c r="BH959" s="54" t="s">
        <v>108</v>
      </c>
      <c r="BI959" s="12" t="s">
        <v>108</v>
      </c>
      <c r="BJ959" s="54" t="s">
        <v>108</v>
      </c>
      <c r="BK959" s="12" t="s">
        <v>108</v>
      </c>
      <c r="BL959" s="12" t="s">
        <v>108</v>
      </c>
      <c r="BM959" s="12" t="s">
        <v>108</v>
      </c>
      <c r="BN959" s="54" t="s">
        <v>108</v>
      </c>
      <c r="BO959" s="12" t="s">
        <v>108</v>
      </c>
      <c r="BP959" s="54" t="s">
        <v>108</v>
      </c>
      <c r="BQ959" s="12" t="s">
        <v>108</v>
      </c>
      <c r="BR959" s="12" t="s">
        <v>108</v>
      </c>
      <c r="BS959" s="12" t="s">
        <v>108</v>
      </c>
      <c r="BT959" s="54" t="s">
        <v>108</v>
      </c>
      <c r="BU959" s="12" t="s">
        <v>108</v>
      </c>
      <c r="BV959" s="54" t="s">
        <v>108</v>
      </c>
      <c r="BW959" s="12" t="s">
        <v>108</v>
      </c>
      <c r="BX959" s="12" t="s">
        <v>108</v>
      </c>
      <c r="BY959" s="12" t="s">
        <v>108</v>
      </c>
      <c r="BZ959" s="54" t="s">
        <v>108</v>
      </c>
      <c r="CA959" s="12" t="s">
        <v>108</v>
      </c>
      <c r="CB959" s="54" t="s">
        <v>108</v>
      </c>
      <c r="CC959" s="12" t="s">
        <v>108</v>
      </c>
      <c r="CD959" s="12" t="s">
        <v>108</v>
      </c>
      <c r="CE959" s="12" t="s">
        <v>108</v>
      </c>
      <c r="CF959" s="54" t="s">
        <v>108</v>
      </c>
      <c r="CG959" s="54" t="s">
        <v>108</v>
      </c>
      <c r="CH959" s="54" t="s">
        <v>108</v>
      </c>
      <c r="CI959" s="54" t="s">
        <v>108</v>
      </c>
      <c r="CJ959" s="54" t="s">
        <v>108</v>
      </c>
      <c r="CK959" s="54" t="s">
        <v>108</v>
      </c>
      <c r="CL959" s="54" t="s">
        <v>108</v>
      </c>
      <c r="CM959" s="54" t="s">
        <v>108</v>
      </c>
      <c r="CN959" s="64" t="s">
        <v>120</v>
      </c>
      <c r="CO959" s="121" t="s">
        <v>2770</v>
      </c>
      <c r="CP959" s="64" t="str">
        <f>TabelladatiSinottico[[#This Row],[Serial_Number]]</f>
        <v>HS644.127</v>
      </c>
      <c r="CQ959" s="50" t="str">
        <f>TabelladatiSinottico[[#This Row],[Customer]]</f>
        <v>machine not produced</v>
      </c>
      <c r="CR959" s="54">
        <f t="shared" si="404"/>
        <v>958</v>
      </c>
      <c r="CS959" s="64" t="s">
        <v>108</v>
      </c>
    </row>
    <row r="960" spans="1:97" ht="14.25" customHeight="1" x14ac:dyDescent="0.25">
      <c r="A960" s="124" t="s">
        <v>2768</v>
      </c>
      <c r="B960" s="137">
        <v>128</v>
      </c>
      <c r="C960" s="137" t="s">
        <v>108</v>
      </c>
      <c r="D960" s="136" t="s">
        <v>2771</v>
      </c>
      <c r="E960" s="112" t="s">
        <v>108</v>
      </c>
      <c r="F960" s="112" t="s">
        <v>653</v>
      </c>
      <c r="G960" s="112" t="s">
        <v>108</v>
      </c>
      <c r="H960" s="112" t="s">
        <v>108</v>
      </c>
      <c r="I960" s="112" t="s">
        <v>108</v>
      </c>
      <c r="J960" s="112" t="s">
        <v>108</v>
      </c>
      <c r="K960" s="134" t="s">
        <v>2424</v>
      </c>
      <c r="L960" s="112" t="s">
        <v>108</v>
      </c>
      <c r="M960" s="134" t="s">
        <v>2424</v>
      </c>
      <c r="N960" s="12" t="s">
        <v>107</v>
      </c>
      <c r="O960" s="12" t="s">
        <v>108</v>
      </c>
      <c r="P960" s="128" t="s">
        <v>2425</v>
      </c>
      <c r="Q960" s="135">
        <v>600</v>
      </c>
      <c r="R960" s="135">
        <v>400</v>
      </c>
      <c r="S960" s="135">
        <v>400</v>
      </c>
      <c r="T960" s="119" t="s">
        <v>108</v>
      </c>
      <c r="U960" s="112" t="s">
        <v>108</v>
      </c>
      <c r="V960" s="118" t="s">
        <v>108</v>
      </c>
      <c r="W960" s="112" t="s">
        <v>108</v>
      </c>
      <c r="X960" s="112" t="s">
        <v>110</v>
      </c>
      <c r="Y960" s="112" t="s">
        <v>110</v>
      </c>
      <c r="Z960" s="112" t="s">
        <v>110</v>
      </c>
      <c r="AA960" s="112" t="s">
        <v>110</v>
      </c>
      <c r="AB960" s="114" t="s">
        <v>110</v>
      </c>
      <c r="AC960" s="113" t="s">
        <v>108</v>
      </c>
      <c r="AD960" s="47" t="s">
        <v>108</v>
      </c>
      <c r="AE960" s="12" t="s">
        <v>108</v>
      </c>
      <c r="AF960" s="102" t="s">
        <v>108</v>
      </c>
      <c r="AG960" s="102" t="s">
        <v>108</v>
      </c>
      <c r="AH960" s="102" t="s">
        <v>108</v>
      </c>
      <c r="AI960" s="102" t="s">
        <v>108</v>
      </c>
      <c r="AJ960" s="102" t="s">
        <v>108</v>
      </c>
      <c r="AK960" s="93" t="s">
        <v>108</v>
      </c>
      <c r="AL960" s="12" t="s">
        <v>108</v>
      </c>
      <c r="AM960" s="12" t="s">
        <v>175</v>
      </c>
      <c r="AN960" s="91" t="s">
        <v>2425</v>
      </c>
      <c r="AO960" s="15" t="s">
        <v>175</v>
      </c>
      <c r="AQ960" s="54" t="s">
        <v>108</v>
      </c>
      <c r="AR960" s="50" t="str">
        <f t="shared" si="405"/>
        <v>HS644.128</v>
      </c>
      <c r="AS960" s="50" t="str">
        <f t="shared" si="406"/>
        <v>HS644_-</v>
      </c>
      <c r="AT960" s="12" t="s">
        <v>110</v>
      </c>
      <c r="AU960" s="12" t="s">
        <v>110</v>
      </c>
      <c r="AV960" s="12" t="s">
        <v>110</v>
      </c>
      <c r="AW960" s="54" t="s">
        <v>108</v>
      </c>
      <c r="AX960" s="50" t="s">
        <v>155</v>
      </c>
      <c r="AY960" s="50" t="s">
        <v>110</v>
      </c>
      <c r="AZ960" s="54" t="s">
        <v>108</v>
      </c>
      <c r="BA960" s="12" t="s">
        <v>108</v>
      </c>
      <c r="BB960" s="12" t="s">
        <v>108</v>
      </c>
      <c r="BC960" s="12" t="str">
        <f t="shared" si="407"/>
        <v>M3A</v>
      </c>
      <c r="BD960" s="54" t="s">
        <v>108</v>
      </c>
      <c r="BE960" s="12" t="str">
        <f t="shared" si="408"/>
        <v>-</v>
      </c>
      <c r="BF960" s="12" t="str">
        <f t="shared" si="409"/>
        <v>-</v>
      </c>
      <c r="BG960" s="112" t="str">
        <f t="shared" si="410"/>
        <v>M3A_HS644</v>
      </c>
      <c r="BH960" s="54" t="s">
        <v>108</v>
      </c>
      <c r="BI960" s="12" t="s">
        <v>108</v>
      </c>
      <c r="BJ960" s="54" t="s">
        <v>108</v>
      </c>
      <c r="BK960" s="12" t="s">
        <v>108</v>
      </c>
      <c r="BL960" s="12" t="s">
        <v>108</v>
      </c>
      <c r="BM960" s="12" t="s">
        <v>108</v>
      </c>
      <c r="BN960" s="54" t="s">
        <v>108</v>
      </c>
      <c r="BO960" s="12" t="s">
        <v>108</v>
      </c>
      <c r="BP960" s="54" t="s">
        <v>108</v>
      </c>
      <c r="BQ960" s="12" t="s">
        <v>108</v>
      </c>
      <c r="BR960" s="12" t="s">
        <v>108</v>
      </c>
      <c r="BS960" s="12" t="s">
        <v>108</v>
      </c>
      <c r="BT960" s="54" t="s">
        <v>108</v>
      </c>
      <c r="BU960" s="12" t="s">
        <v>108</v>
      </c>
      <c r="BV960" s="54" t="s">
        <v>108</v>
      </c>
      <c r="BW960" s="12" t="s">
        <v>108</v>
      </c>
      <c r="BX960" s="12" t="s">
        <v>108</v>
      </c>
      <c r="BY960" s="12" t="s">
        <v>108</v>
      </c>
      <c r="BZ960" s="54" t="s">
        <v>108</v>
      </c>
      <c r="CA960" s="12" t="s">
        <v>108</v>
      </c>
      <c r="CB960" s="54" t="s">
        <v>108</v>
      </c>
      <c r="CC960" s="12" t="s">
        <v>108</v>
      </c>
      <c r="CD960" s="12" t="s">
        <v>108</v>
      </c>
      <c r="CE960" s="12" t="s">
        <v>108</v>
      </c>
      <c r="CF960" s="54" t="s">
        <v>108</v>
      </c>
      <c r="CG960" s="54" t="s">
        <v>108</v>
      </c>
      <c r="CH960" s="54" t="s">
        <v>108</v>
      </c>
      <c r="CI960" s="54" t="s">
        <v>108</v>
      </c>
      <c r="CJ960" s="54" t="s">
        <v>108</v>
      </c>
      <c r="CK960" s="54" t="s">
        <v>108</v>
      </c>
      <c r="CL960" s="54" t="s">
        <v>108</v>
      </c>
      <c r="CM960" s="54" t="s">
        <v>108</v>
      </c>
      <c r="CN960" s="64" t="s">
        <v>120</v>
      </c>
      <c r="CO960" s="121" t="s">
        <v>2770</v>
      </c>
      <c r="CP960" s="64" t="str">
        <f>TabelladatiSinottico[[#This Row],[Serial_Number]]</f>
        <v>HS644.128</v>
      </c>
      <c r="CQ960" s="50" t="str">
        <f>TabelladatiSinottico[[#This Row],[Customer]]</f>
        <v>Customer!</v>
      </c>
      <c r="CR960" s="54">
        <f t="shared" si="404"/>
        <v>959</v>
      </c>
      <c r="CS960" s="64" t="s">
        <v>108</v>
      </c>
    </row>
    <row r="961" spans="1:97" ht="14.25" customHeight="1" x14ac:dyDescent="0.25">
      <c r="A961" s="124" t="s">
        <v>2768</v>
      </c>
      <c r="B961" s="137">
        <v>129</v>
      </c>
      <c r="C961" s="137" t="s">
        <v>108</v>
      </c>
      <c r="D961" s="136" t="s">
        <v>2771</v>
      </c>
      <c r="E961" s="112" t="s">
        <v>108</v>
      </c>
      <c r="F961" s="112" t="s">
        <v>653</v>
      </c>
      <c r="G961" s="112" t="s">
        <v>108</v>
      </c>
      <c r="H961" s="112" t="s">
        <v>108</v>
      </c>
      <c r="I961" s="112" t="s">
        <v>108</v>
      </c>
      <c r="J961" s="112" t="s">
        <v>108</v>
      </c>
      <c r="K961" s="134" t="s">
        <v>2424</v>
      </c>
      <c r="L961" s="112" t="s">
        <v>108</v>
      </c>
      <c r="M961" s="134" t="s">
        <v>2424</v>
      </c>
      <c r="N961" s="12" t="s">
        <v>107</v>
      </c>
      <c r="O961" s="12" t="s">
        <v>108</v>
      </c>
      <c r="P961" s="128" t="s">
        <v>2425</v>
      </c>
      <c r="Q961" s="135">
        <v>600</v>
      </c>
      <c r="R961" s="135">
        <v>400</v>
      </c>
      <c r="S961" s="135">
        <v>400</v>
      </c>
      <c r="T961" s="119" t="s">
        <v>108</v>
      </c>
      <c r="U961" s="112" t="s">
        <v>108</v>
      </c>
      <c r="V961" s="118" t="s">
        <v>108</v>
      </c>
      <c r="W961" s="112" t="s">
        <v>108</v>
      </c>
      <c r="X961" s="112" t="s">
        <v>110</v>
      </c>
      <c r="Y961" s="112" t="s">
        <v>110</v>
      </c>
      <c r="Z961" s="112" t="s">
        <v>110</v>
      </c>
      <c r="AA961" s="112" t="s">
        <v>110</v>
      </c>
      <c r="AB961" s="114" t="s">
        <v>110</v>
      </c>
      <c r="AC961" s="113" t="s">
        <v>108</v>
      </c>
      <c r="AD961" s="47" t="s">
        <v>108</v>
      </c>
      <c r="AE961" s="12" t="s">
        <v>108</v>
      </c>
      <c r="AF961" s="102" t="s">
        <v>108</v>
      </c>
      <c r="AG961" s="102" t="s">
        <v>108</v>
      </c>
      <c r="AH961" s="102" t="s">
        <v>108</v>
      </c>
      <c r="AI961" s="102" t="s">
        <v>108</v>
      </c>
      <c r="AJ961" s="102" t="s">
        <v>108</v>
      </c>
      <c r="AK961" s="93" t="s">
        <v>108</v>
      </c>
      <c r="AL961" s="12" t="s">
        <v>108</v>
      </c>
      <c r="AM961" s="12" t="s">
        <v>175</v>
      </c>
      <c r="AN961" s="91" t="s">
        <v>2425</v>
      </c>
      <c r="AO961" s="15" t="s">
        <v>175</v>
      </c>
      <c r="AQ961" s="54" t="s">
        <v>108</v>
      </c>
      <c r="AR961" s="50" t="str">
        <f t="shared" si="405"/>
        <v>HS644.129</v>
      </c>
      <c r="AS961" s="50" t="str">
        <f t="shared" si="406"/>
        <v>HS644_-</v>
      </c>
      <c r="AT961" s="12" t="s">
        <v>110</v>
      </c>
      <c r="AU961" s="12" t="s">
        <v>110</v>
      </c>
      <c r="AV961" s="12" t="s">
        <v>110</v>
      </c>
      <c r="AW961" s="54" t="s">
        <v>108</v>
      </c>
      <c r="AX961" s="50" t="s">
        <v>155</v>
      </c>
      <c r="AY961" s="50" t="s">
        <v>110</v>
      </c>
      <c r="AZ961" s="54" t="s">
        <v>108</v>
      </c>
      <c r="BA961" s="12" t="s">
        <v>108</v>
      </c>
      <c r="BB961" s="12" t="s">
        <v>108</v>
      </c>
      <c r="BC961" s="12" t="str">
        <f t="shared" si="407"/>
        <v>M3A</v>
      </c>
      <c r="BD961" s="54" t="s">
        <v>108</v>
      </c>
      <c r="BE961" s="12" t="str">
        <f t="shared" si="408"/>
        <v>-</v>
      </c>
      <c r="BF961" s="12" t="str">
        <f t="shared" si="409"/>
        <v>-</v>
      </c>
      <c r="BG961" s="112" t="str">
        <f t="shared" si="410"/>
        <v>M3A_HS644</v>
      </c>
      <c r="BH961" s="54" t="s">
        <v>108</v>
      </c>
      <c r="BI961" s="12" t="s">
        <v>108</v>
      </c>
      <c r="BJ961" s="54" t="s">
        <v>108</v>
      </c>
      <c r="BK961" s="12" t="s">
        <v>108</v>
      </c>
      <c r="BL961" s="12" t="s">
        <v>108</v>
      </c>
      <c r="BM961" s="12" t="s">
        <v>108</v>
      </c>
      <c r="BN961" s="54" t="s">
        <v>108</v>
      </c>
      <c r="BO961" s="12" t="s">
        <v>108</v>
      </c>
      <c r="BP961" s="54" t="s">
        <v>108</v>
      </c>
      <c r="BQ961" s="12" t="s">
        <v>108</v>
      </c>
      <c r="BR961" s="12" t="s">
        <v>108</v>
      </c>
      <c r="BS961" s="12" t="s">
        <v>108</v>
      </c>
      <c r="BT961" s="54" t="s">
        <v>108</v>
      </c>
      <c r="BU961" s="12" t="s">
        <v>108</v>
      </c>
      <c r="BV961" s="54" t="s">
        <v>108</v>
      </c>
      <c r="BW961" s="12" t="s">
        <v>108</v>
      </c>
      <c r="BX961" s="12" t="s">
        <v>108</v>
      </c>
      <c r="BY961" s="12" t="s">
        <v>108</v>
      </c>
      <c r="BZ961" s="54" t="s">
        <v>108</v>
      </c>
      <c r="CA961" s="12" t="s">
        <v>108</v>
      </c>
      <c r="CB961" s="54" t="s">
        <v>108</v>
      </c>
      <c r="CC961" s="12" t="s">
        <v>108</v>
      </c>
      <c r="CD961" s="12" t="s">
        <v>108</v>
      </c>
      <c r="CE961" s="12" t="s">
        <v>108</v>
      </c>
      <c r="CF961" s="54" t="s">
        <v>108</v>
      </c>
      <c r="CG961" s="54" t="s">
        <v>108</v>
      </c>
      <c r="CH961" s="54" t="s">
        <v>108</v>
      </c>
      <c r="CI961" s="54" t="s">
        <v>108</v>
      </c>
      <c r="CJ961" s="54" t="s">
        <v>108</v>
      </c>
      <c r="CK961" s="54" t="s">
        <v>108</v>
      </c>
      <c r="CL961" s="54" t="s">
        <v>108</v>
      </c>
      <c r="CM961" s="54" t="s">
        <v>108</v>
      </c>
      <c r="CN961" s="64" t="s">
        <v>120</v>
      </c>
      <c r="CO961" s="121" t="s">
        <v>2770</v>
      </c>
      <c r="CP961" s="64" t="str">
        <f>TabelladatiSinottico[[#This Row],[Serial_Number]]</f>
        <v>HS644.129</v>
      </c>
      <c r="CQ961" s="50" t="str">
        <f>TabelladatiSinottico[[#This Row],[Customer]]</f>
        <v>Customer!</v>
      </c>
      <c r="CR961" s="54">
        <f t="shared" si="404"/>
        <v>960</v>
      </c>
      <c r="CS961" s="64" t="s">
        <v>108</v>
      </c>
    </row>
    <row r="962" spans="1:97" ht="14.25" customHeight="1" x14ac:dyDescent="0.25">
      <c r="A962" s="124" t="s">
        <v>2768</v>
      </c>
      <c r="B962" s="137">
        <v>130</v>
      </c>
      <c r="C962" s="137" t="s">
        <v>108</v>
      </c>
      <c r="D962" s="136" t="s">
        <v>2771</v>
      </c>
      <c r="E962" s="112" t="s">
        <v>108</v>
      </c>
      <c r="F962" s="112" t="s">
        <v>653</v>
      </c>
      <c r="G962" s="112" t="s">
        <v>108</v>
      </c>
      <c r="H962" s="112" t="s">
        <v>108</v>
      </c>
      <c r="I962" s="112" t="s">
        <v>108</v>
      </c>
      <c r="J962" s="112" t="s">
        <v>108</v>
      </c>
      <c r="K962" s="134" t="s">
        <v>2424</v>
      </c>
      <c r="L962" s="112" t="s">
        <v>108</v>
      </c>
      <c r="M962" s="134" t="s">
        <v>2424</v>
      </c>
      <c r="N962" s="12" t="s">
        <v>107</v>
      </c>
      <c r="O962" s="12" t="s">
        <v>108</v>
      </c>
      <c r="P962" s="128" t="s">
        <v>2425</v>
      </c>
      <c r="Q962" s="135">
        <v>600</v>
      </c>
      <c r="R962" s="135">
        <v>400</v>
      </c>
      <c r="S962" s="135">
        <v>400</v>
      </c>
      <c r="T962" s="119" t="s">
        <v>108</v>
      </c>
      <c r="U962" s="112" t="s">
        <v>108</v>
      </c>
      <c r="V962" s="118" t="s">
        <v>108</v>
      </c>
      <c r="W962" s="112" t="s">
        <v>108</v>
      </c>
      <c r="X962" s="112" t="s">
        <v>110</v>
      </c>
      <c r="Y962" s="112" t="s">
        <v>110</v>
      </c>
      <c r="Z962" s="112" t="s">
        <v>110</v>
      </c>
      <c r="AA962" s="112" t="s">
        <v>110</v>
      </c>
      <c r="AB962" s="114" t="s">
        <v>110</v>
      </c>
      <c r="AC962" s="113" t="s">
        <v>108</v>
      </c>
      <c r="AD962" s="47" t="s">
        <v>108</v>
      </c>
      <c r="AE962" s="12" t="s">
        <v>108</v>
      </c>
      <c r="AF962" s="102" t="s">
        <v>108</v>
      </c>
      <c r="AG962" s="102" t="s">
        <v>108</v>
      </c>
      <c r="AH962" s="102" t="s">
        <v>108</v>
      </c>
      <c r="AI962" s="102" t="s">
        <v>108</v>
      </c>
      <c r="AJ962" s="102" t="s">
        <v>108</v>
      </c>
      <c r="AK962" s="93" t="s">
        <v>108</v>
      </c>
      <c r="AL962" s="12" t="s">
        <v>108</v>
      </c>
      <c r="AM962" s="12" t="s">
        <v>175</v>
      </c>
      <c r="AN962" s="91" t="s">
        <v>2425</v>
      </c>
      <c r="AO962" s="15" t="s">
        <v>175</v>
      </c>
      <c r="AQ962" s="54" t="s">
        <v>108</v>
      </c>
      <c r="AR962" s="50" t="str">
        <f t="shared" si="405"/>
        <v>HS644.130</v>
      </c>
      <c r="AS962" s="50" t="str">
        <f t="shared" si="406"/>
        <v>HS644_-</v>
      </c>
      <c r="AT962" s="12" t="s">
        <v>110</v>
      </c>
      <c r="AU962" s="12" t="s">
        <v>110</v>
      </c>
      <c r="AV962" s="12" t="s">
        <v>110</v>
      </c>
      <c r="AW962" s="54" t="s">
        <v>108</v>
      </c>
      <c r="AX962" s="50" t="s">
        <v>155</v>
      </c>
      <c r="AY962" s="50" t="s">
        <v>110</v>
      </c>
      <c r="AZ962" s="54" t="s">
        <v>108</v>
      </c>
      <c r="BA962" s="12" t="s">
        <v>108</v>
      </c>
      <c r="BB962" s="12" t="s">
        <v>108</v>
      </c>
      <c r="BC962" s="12" t="str">
        <f t="shared" si="407"/>
        <v>M3A</v>
      </c>
      <c r="BD962" s="54" t="s">
        <v>108</v>
      </c>
      <c r="BE962" s="12" t="str">
        <f t="shared" si="408"/>
        <v>-</v>
      </c>
      <c r="BF962" s="12" t="str">
        <f t="shared" si="409"/>
        <v>-</v>
      </c>
      <c r="BG962" s="112" t="str">
        <f t="shared" si="410"/>
        <v>M3A_HS644</v>
      </c>
      <c r="BH962" s="54" t="s">
        <v>108</v>
      </c>
      <c r="BI962" s="12" t="s">
        <v>108</v>
      </c>
      <c r="BJ962" s="54" t="s">
        <v>108</v>
      </c>
      <c r="BK962" s="12" t="s">
        <v>108</v>
      </c>
      <c r="BL962" s="12" t="s">
        <v>108</v>
      </c>
      <c r="BM962" s="12" t="s">
        <v>108</v>
      </c>
      <c r="BN962" s="54" t="s">
        <v>108</v>
      </c>
      <c r="BO962" s="12" t="s">
        <v>108</v>
      </c>
      <c r="BP962" s="54" t="s">
        <v>108</v>
      </c>
      <c r="BQ962" s="12" t="s">
        <v>108</v>
      </c>
      <c r="BR962" s="12" t="s">
        <v>108</v>
      </c>
      <c r="BS962" s="12" t="s">
        <v>108</v>
      </c>
      <c r="BT962" s="54" t="s">
        <v>108</v>
      </c>
      <c r="BU962" s="12" t="s">
        <v>108</v>
      </c>
      <c r="BV962" s="54" t="s">
        <v>108</v>
      </c>
      <c r="BW962" s="12" t="s">
        <v>108</v>
      </c>
      <c r="BX962" s="12" t="s">
        <v>108</v>
      </c>
      <c r="BY962" s="12" t="s">
        <v>108</v>
      </c>
      <c r="BZ962" s="54" t="s">
        <v>108</v>
      </c>
      <c r="CA962" s="12" t="s">
        <v>108</v>
      </c>
      <c r="CB962" s="54" t="s">
        <v>108</v>
      </c>
      <c r="CC962" s="12" t="s">
        <v>108</v>
      </c>
      <c r="CD962" s="12" t="s">
        <v>108</v>
      </c>
      <c r="CE962" s="12" t="s">
        <v>108</v>
      </c>
      <c r="CF962" s="54" t="s">
        <v>108</v>
      </c>
      <c r="CG962" s="54" t="s">
        <v>108</v>
      </c>
      <c r="CH962" s="54" t="s">
        <v>108</v>
      </c>
      <c r="CI962" s="54" t="s">
        <v>108</v>
      </c>
      <c r="CJ962" s="54" t="s">
        <v>108</v>
      </c>
      <c r="CK962" s="54" t="s">
        <v>108</v>
      </c>
      <c r="CL962" s="54" t="s">
        <v>108</v>
      </c>
      <c r="CM962" s="54" t="s">
        <v>108</v>
      </c>
      <c r="CN962" s="64" t="s">
        <v>120</v>
      </c>
      <c r="CO962" s="121" t="s">
        <v>2770</v>
      </c>
      <c r="CP962" s="64" t="str">
        <f>TabelladatiSinottico[[#This Row],[Serial_Number]]</f>
        <v>HS644.130</v>
      </c>
      <c r="CQ962" s="50" t="str">
        <f>TabelladatiSinottico[[#This Row],[Customer]]</f>
        <v>Customer!</v>
      </c>
      <c r="CR962" s="54">
        <f t="shared" si="404"/>
        <v>961</v>
      </c>
      <c r="CS962" s="64" t="s">
        <v>108</v>
      </c>
    </row>
    <row r="963" spans="1:97" ht="14.25" customHeight="1" x14ac:dyDescent="0.25">
      <c r="A963" s="124" t="s">
        <v>2768</v>
      </c>
      <c r="B963" s="137">
        <v>131</v>
      </c>
      <c r="C963" s="137" t="s">
        <v>108</v>
      </c>
      <c r="D963" s="136" t="s">
        <v>2771</v>
      </c>
      <c r="E963" s="112" t="s">
        <v>108</v>
      </c>
      <c r="F963" s="112" t="s">
        <v>653</v>
      </c>
      <c r="G963" s="112" t="s">
        <v>108</v>
      </c>
      <c r="H963" s="112" t="s">
        <v>108</v>
      </c>
      <c r="I963" s="112" t="s">
        <v>108</v>
      </c>
      <c r="J963" s="112" t="s">
        <v>108</v>
      </c>
      <c r="K963" s="134" t="s">
        <v>2424</v>
      </c>
      <c r="L963" s="112" t="s">
        <v>108</v>
      </c>
      <c r="M963" s="134" t="s">
        <v>2424</v>
      </c>
      <c r="N963" s="12" t="s">
        <v>107</v>
      </c>
      <c r="O963" s="12" t="s">
        <v>108</v>
      </c>
      <c r="P963" s="128" t="s">
        <v>2425</v>
      </c>
      <c r="Q963" s="135">
        <v>600</v>
      </c>
      <c r="R963" s="135">
        <v>400</v>
      </c>
      <c r="S963" s="135">
        <v>400</v>
      </c>
      <c r="T963" s="119" t="s">
        <v>108</v>
      </c>
      <c r="U963" s="112" t="s">
        <v>108</v>
      </c>
      <c r="V963" s="118" t="s">
        <v>108</v>
      </c>
      <c r="W963" s="112" t="s">
        <v>108</v>
      </c>
      <c r="X963" s="112" t="s">
        <v>110</v>
      </c>
      <c r="Y963" s="112" t="s">
        <v>110</v>
      </c>
      <c r="Z963" s="112" t="s">
        <v>110</v>
      </c>
      <c r="AA963" s="112" t="s">
        <v>110</v>
      </c>
      <c r="AB963" s="114" t="s">
        <v>110</v>
      </c>
      <c r="AC963" s="113" t="s">
        <v>108</v>
      </c>
      <c r="AD963" s="47" t="s">
        <v>108</v>
      </c>
      <c r="AE963" s="12" t="s">
        <v>108</v>
      </c>
      <c r="AF963" s="102" t="s">
        <v>108</v>
      </c>
      <c r="AG963" s="102" t="s">
        <v>108</v>
      </c>
      <c r="AH963" s="102" t="s">
        <v>108</v>
      </c>
      <c r="AI963" s="102" t="s">
        <v>108</v>
      </c>
      <c r="AJ963" s="102" t="s">
        <v>108</v>
      </c>
      <c r="AK963" s="93" t="s">
        <v>108</v>
      </c>
      <c r="AL963" s="12" t="s">
        <v>108</v>
      </c>
      <c r="AM963" s="12" t="s">
        <v>175</v>
      </c>
      <c r="AN963" s="91" t="s">
        <v>2425</v>
      </c>
      <c r="AO963" s="15" t="s">
        <v>175</v>
      </c>
      <c r="AQ963" s="54" t="s">
        <v>108</v>
      </c>
      <c r="AR963" s="50" t="str">
        <f t="shared" si="405"/>
        <v>HS644.131</v>
      </c>
      <c r="AS963" s="50" t="str">
        <f t="shared" si="406"/>
        <v>HS644_-</v>
      </c>
      <c r="AT963" s="12" t="s">
        <v>110</v>
      </c>
      <c r="AU963" s="12" t="s">
        <v>110</v>
      </c>
      <c r="AV963" s="12" t="s">
        <v>110</v>
      </c>
      <c r="AW963" s="54" t="s">
        <v>108</v>
      </c>
      <c r="AX963" s="50" t="s">
        <v>155</v>
      </c>
      <c r="AY963" s="50" t="s">
        <v>110</v>
      </c>
      <c r="AZ963" s="54" t="s">
        <v>108</v>
      </c>
      <c r="BA963" s="12" t="s">
        <v>108</v>
      </c>
      <c r="BB963" s="12" t="s">
        <v>108</v>
      </c>
      <c r="BC963" s="12" t="str">
        <f t="shared" si="407"/>
        <v>M3A</v>
      </c>
      <c r="BD963" s="54" t="s">
        <v>108</v>
      </c>
      <c r="BE963" s="12" t="str">
        <f t="shared" si="408"/>
        <v>-</v>
      </c>
      <c r="BF963" s="12" t="str">
        <f t="shared" si="409"/>
        <v>-</v>
      </c>
      <c r="BG963" s="112" t="str">
        <f t="shared" si="410"/>
        <v>M3A_HS644</v>
      </c>
      <c r="BH963" s="54" t="s">
        <v>108</v>
      </c>
      <c r="BI963" s="12" t="s">
        <v>108</v>
      </c>
      <c r="BJ963" s="54" t="s">
        <v>108</v>
      </c>
      <c r="BK963" s="12" t="s">
        <v>108</v>
      </c>
      <c r="BL963" s="12" t="s">
        <v>108</v>
      </c>
      <c r="BM963" s="12" t="s">
        <v>108</v>
      </c>
      <c r="BN963" s="54" t="s">
        <v>108</v>
      </c>
      <c r="BO963" s="12" t="s">
        <v>108</v>
      </c>
      <c r="BP963" s="54" t="s">
        <v>108</v>
      </c>
      <c r="BQ963" s="12" t="s">
        <v>108</v>
      </c>
      <c r="BR963" s="12" t="s">
        <v>108</v>
      </c>
      <c r="BS963" s="12" t="s">
        <v>108</v>
      </c>
      <c r="BT963" s="54" t="s">
        <v>108</v>
      </c>
      <c r="BU963" s="12" t="s">
        <v>108</v>
      </c>
      <c r="BV963" s="54" t="s">
        <v>108</v>
      </c>
      <c r="BW963" s="12" t="s">
        <v>108</v>
      </c>
      <c r="BX963" s="12" t="s">
        <v>108</v>
      </c>
      <c r="BY963" s="12" t="s">
        <v>108</v>
      </c>
      <c r="BZ963" s="54" t="s">
        <v>108</v>
      </c>
      <c r="CA963" s="12" t="s">
        <v>108</v>
      </c>
      <c r="CB963" s="54" t="s">
        <v>108</v>
      </c>
      <c r="CC963" s="12" t="s">
        <v>108</v>
      </c>
      <c r="CD963" s="12" t="s">
        <v>108</v>
      </c>
      <c r="CE963" s="12" t="s">
        <v>108</v>
      </c>
      <c r="CF963" s="54" t="s">
        <v>108</v>
      </c>
      <c r="CG963" s="54" t="s">
        <v>108</v>
      </c>
      <c r="CH963" s="54" t="s">
        <v>108</v>
      </c>
      <c r="CI963" s="54" t="s">
        <v>108</v>
      </c>
      <c r="CJ963" s="54" t="s">
        <v>108</v>
      </c>
      <c r="CK963" s="54" t="s">
        <v>108</v>
      </c>
      <c r="CL963" s="54" t="s">
        <v>108</v>
      </c>
      <c r="CM963" s="54" t="s">
        <v>108</v>
      </c>
      <c r="CN963" s="64" t="s">
        <v>120</v>
      </c>
      <c r="CO963" s="121" t="s">
        <v>2770</v>
      </c>
      <c r="CP963" s="64" t="str">
        <f>TabelladatiSinottico[[#This Row],[Serial_Number]]</f>
        <v>HS644.131</v>
      </c>
      <c r="CQ963" s="50" t="str">
        <f>TabelladatiSinottico[[#This Row],[Customer]]</f>
        <v>Customer!</v>
      </c>
      <c r="CR963" s="54">
        <f t="shared" ref="CR963:CR1026" si="411">CR962+1</f>
        <v>962</v>
      </c>
      <c r="CS963" s="64" t="s">
        <v>108</v>
      </c>
    </row>
    <row r="964" spans="1:97" ht="14.25" customHeight="1" x14ac:dyDescent="0.25">
      <c r="A964" s="124" t="s">
        <v>2768</v>
      </c>
      <c r="B964" s="137">
        <v>132</v>
      </c>
      <c r="C964" s="137" t="s">
        <v>108</v>
      </c>
      <c r="D964" s="36" t="s">
        <v>747</v>
      </c>
      <c r="E964" s="112" t="s">
        <v>108</v>
      </c>
      <c r="F964" s="112" t="s">
        <v>653</v>
      </c>
      <c r="G964" s="112" t="s">
        <v>108</v>
      </c>
      <c r="H964" s="112" t="s">
        <v>108</v>
      </c>
      <c r="I964" s="112" t="s">
        <v>108</v>
      </c>
      <c r="J964" s="112" t="s">
        <v>108</v>
      </c>
      <c r="K964" s="134" t="s">
        <v>2424</v>
      </c>
      <c r="L964" s="112" t="s">
        <v>108</v>
      </c>
      <c r="M964" s="134" t="s">
        <v>2424</v>
      </c>
      <c r="N964" s="12" t="s">
        <v>107</v>
      </c>
      <c r="O964" s="12" t="s">
        <v>108</v>
      </c>
      <c r="P964" s="128" t="s">
        <v>2425</v>
      </c>
      <c r="Q964" s="135">
        <v>600</v>
      </c>
      <c r="R964" s="135">
        <v>400</v>
      </c>
      <c r="S964" s="135">
        <v>400</v>
      </c>
      <c r="T964" s="119" t="s">
        <v>108</v>
      </c>
      <c r="U964" s="112" t="s">
        <v>108</v>
      </c>
      <c r="V964" s="118" t="s">
        <v>108</v>
      </c>
      <c r="W964" s="112" t="s">
        <v>108</v>
      </c>
      <c r="X964" s="112" t="s">
        <v>110</v>
      </c>
      <c r="Y964" s="112" t="s">
        <v>110</v>
      </c>
      <c r="Z964" s="112" t="s">
        <v>110</v>
      </c>
      <c r="AA964" s="112" t="s">
        <v>110</v>
      </c>
      <c r="AB964" s="114" t="s">
        <v>110</v>
      </c>
      <c r="AC964" s="113" t="s">
        <v>108</v>
      </c>
      <c r="AD964" s="47" t="s">
        <v>108</v>
      </c>
      <c r="AE964" s="12" t="s">
        <v>108</v>
      </c>
      <c r="AF964" s="102" t="s">
        <v>108</v>
      </c>
      <c r="AG964" s="102" t="s">
        <v>108</v>
      </c>
      <c r="AH964" s="102" t="s">
        <v>108</v>
      </c>
      <c r="AI964" s="102" t="s">
        <v>108</v>
      </c>
      <c r="AJ964" s="102" t="s">
        <v>108</v>
      </c>
      <c r="AK964" s="93" t="s">
        <v>108</v>
      </c>
      <c r="AL964" s="12" t="s">
        <v>108</v>
      </c>
      <c r="AM964" s="12" t="s">
        <v>175</v>
      </c>
      <c r="AN964" s="91" t="s">
        <v>2425</v>
      </c>
      <c r="AO964" s="15" t="s">
        <v>175</v>
      </c>
      <c r="AQ964" s="54" t="s">
        <v>108</v>
      </c>
      <c r="AR964" s="50" t="str">
        <f t="shared" si="405"/>
        <v>HS644.132</v>
      </c>
      <c r="AS964" s="50" t="str">
        <f t="shared" si="406"/>
        <v>HS644_-</v>
      </c>
      <c r="AT964" s="12" t="s">
        <v>110</v>
      </c>
      <c r="AU964" s="12" t="s">
        <v>110</v>
      </c>
      <c r="AV964" s="12" t="s">
        <v>110</v>
      </c>
      <c r="AW964" s="54" t="s">
        <v>108</v>
      </c>
      <c r="AX964" s="50" t="s">
        <v>155</v>
      </c>
      <c r="AY964" s="50" t="s">
        <v>110</v>
      </c>
      <c r="AZ964" s="54" t="s">
        <v>108</v>
      </c>
      <c r="BA964" s="12" t="s">
        <v>108</v>
      </c>
      <c r="BB964" s="12" t="s">
        <v>108</v>
      </c>
      <c r="BC964" s="12" t="str">
        <f t="shared" si="407"/>
        <v>M3A</v>
      </c>
      <c r="BD964" s="54" t="s">
        <v>108</v>
      </c>
      <c r="BE964" s="12" t="str">
        <f t="shared" si="408"/>
        <v>-</v>
      </c>
      <c r="BF964" s="12" t="str">
        <f t="shared" si="409"/>
        <v>-</v>
      </c>
      <c r="BG964" s="112" t="str">
        <f t="shared" si="410"/>
        <v>M3A_HS644</v>
      </c>
      <c r="BH964" s="54" t="s">
        <v>108</v>
      </c>
      <c r="BI964" s="12" t="s">
        <v>108</v>
      </c>
      <c r="BJ964" s="54" t="s">
        <v>108</v>
      </c>
      <c r="BK964" s="12" t="s">
        <v>108</v>
      </c>
      <c r="BL964" s="12" t="s">
        <v>108</v>
      </c>
      <c r="BM964" s="12" t="s">
        <v>108</v>
      </c>
      <c r="BN964" s="54" t="s">
        <v>108</v>
      </c>
      <c r="BO964" s="12" t="s">
        <v>108</v>
      </c>
      <c r="BP964" s="54" t="s">
        <v>108</v>
      </c>
      <c r="BQ964" s="12" t="s">
        <v>108</v>
      </c>
      <c r="BR964" s="12" t="s">
        <v>108</v>
      </c>
      <c r="BS964" s="12" t="s">
        <v>108</v>
      </c>
      <c r="BT964" s="54" t="s">
        <v>108</v>
      </c>
      <c r="BU964" s="12" t="s">
        <v>108</v>
      </c>
      <c r="BV964" s="54" t="s">
        <v>108</v>
      </c>
      <c r="BW964" s="12" t="s">
        <v>108</v>
      </c>
      <c r="BX964" s="12" t="s">
        <v>108</v>
      </c>
      <c r="BY964" s="12" t="s">
        <v>108</v>
      </c>
      <c r="BZ964" s="54" t="s">
        <v>108</v>
      </c>
      <c r="CA964" s="12" t="s">
        <v>108</v>
      </c>
      <c r="CB964" s="54" t="s">
        <v>108</v>
      </c>
      <c r="CC964" s="12" t="s">
        <v>108</v>
      </c>
      <c r="CD964" s="12" t="s">
        <v>108</v>
      </c>
      <c r="CE964" s="12" t="s">
        <v>108</v>
      </c>
      <c r="CF964" s="54" t="s">
        <v>108</v>
      </c>
      <c r="CG964" s="54" t="s">
        <v>108</v>
      </c>
      <c r="CH964" s="54" t="s">
        <v>108</v>
      </c>
      <c r="CI964" s="54" t="s">
        <v>108</v>
      </c>
      <c r="CJ964" s="54" t="s">
        <v>108</v>
      </c>
      <c r="CK964" s="54" t="s">
        <v>108</v>
      </c>
      <c r="CL964" s="54" t="s">
        <v>108</v>
      </c>
      <c r="CM964" s="54" t="s">
        <v>108</v>
      </c>
      <c r="CN964" s="64" t="s">
        <v>120</v>
      </c>
      <c r="CO964" s="121" t="s">
        <v>2770</v>
      </c>
      <c r="CP964" s="64" t="str">
        <f>TabelladatiSinottico[[#This Row],[Serial_Number]]</f>
        <v>HS644.132</v>
      </c>
      <c r="CQ964" s="50" t="str">
        <f>TabelladatiSinottico[[#This Row],[Customer]]</f>
        <v>machine not produced</v>
      </c>
      <c r="CR964" s="54">
        <f t="shared" si="411"/>
        <v>963</v>
      </c>
      <c r="CS964" s="64" t="s">
        <v>108</v>
      </c>
    </row>
    <row r="965" spans="1:97" ht="14.25" customHeight="1" x14ac:dyDescent="0.25">
      <c r="A965" s="124" t="s">
        <v>2768</v>
      </c>
      <c r="B965" s="137">
        <v>133</v>
      </c>
      <c r="C965" s="137" t="s">
        <v>108</v>
      </c>
      <c r="D965" s="136" t="s">
        <v>2771</v>
      </c>
      <c r="E965" s="112" t="s">
        <v>108</v>
      </c>
      <c r="F965" s="112" t="s">
        <v>653</v>
      </c>
      <c r="G965" s="112" t="s">
        <v>108</v>
      </c>
      <c r="H965" s="112" t="s">
        <v>108</v>
      </c>
      <c r="I965" s="112" t="s">
        <v>108</v>
      </c>
      <c r="J965" s="112" t="s">
        <v>108</v>
      </c>
      <c r="K965" s="134" t="s">
        <v>2424</v>
      </c>
      <c r="L965" s="112" t="s">
        <v>108</v>
      </c>
      <c r="M965" s="134" t="s">
        <v>2424</v>
      </c>
      <c r="N965" s="12" t="s">
        <v>107</v>
      </c>
      <c r="O965" s="12" t="s">
        <v>108</v>
      </c>
      <c r="P965" s="128" t="s">
        <v>2425</v>
      </c>
      <c r="Q965" s="135">
        <v>600</v>
      </c>
      <c r="R965" s="135">
        <v>400</v>
      </c>
      <c r="S965" s="135">
        <v>400</v>
      </c>
      <c r="T965" s="119" t="s">
        <v>108</v>
      </c>
      <c r="U965" s="112" t="s">
        <v>108</v>
      </c>
      <c r="V965" s="118" t="s">
        <v>108</v>
      </c>
      <c r="W965" s="112" t="s">
        <v>108</v>
      </c>
      <c r="X965" s="112" t="s">
        <v>110</v>
      </c>
      <c r="Y965" s="112" t="s">
        <v>110</v>
      </c>
      <c r="Z965" s="112" t="s">
        <v>110</v>
      </c>
      <c r="AA965" s="112" t="s">
        <v>110</v>
      </c>
      <c r="AB965" s="114" t="s">
        <v>110</v>
      </c>
      <c r="AC965" s="113" t="s">
        <v>108</v>
      </c>
      <c r="AD965" s="47" t="s">
        <v>108</v>
      </c>
      <c r="AE965" s="12" t="s">
        <v>108</v>
      </c>
      <c r="AF965" s="102" t="s">
        <v>108</v>
      </c>
      <c r="AG965" s="102" t="s">
        <v>108</v>
      </c>
      <c r="AH965" s="102" t="s">
        <v>108</v>
      </c>
      <c r="AI965" s="102" t="s">
        <v>108</v>
      </c>
      <c r="AJ965" s="102" t="s">
        <v>108</v>
      </c>
      <c r="AK965" s="93" t="s">
        <v>108</v>
      </c>
      <c r="AL965" s="12" t="s">
        <v>108</v>
      </c>
      <c r="AM965" s="12" t="s">
        <v>175</v>
      </c>
      <c r="AN965" s="91" t="s">
        <v>2425</v>
      </c>
      <c r="AO965" s="15" t="s">
        <v>175</v>
      </c>
      <c r="AQ965" s="54" t="s">
        <v>108</v>
      </c>
      <c r="AR965" s="50" t="str">
        <f t="shared" si="405"/>
        <v>HS644.133</v>
      </c>
      <c r="AS965" s="50" t="str">
        <f t="shared" si="406"/>
        <v>HS644_-</v>
      </c>
      <c r="AT965" s="12" t="s">
        <v>110</v>
      </c>
      <c r="AU965" s="12" t="s">
        <v>110</v>
      </c>
      <c r="AV965" s="12" t="s">
        <v>110</v>
      </c>
      <c r="AW965" s="54" t="s">
        <v>108</v>
      </c>
      <c r="AX965" s="50" t="s">
        <v>155</v>
      </c>
      <c r="AY965" s="50" t="s">
        <v>110</v>
      </c>
      <c r="AZ965" s="54" t="s">
        <v>108</v>
      </c>
      <c r="BA965" s="12" t="s">
        <v>108</v>
      </c>
      <c r="BB965" s="12" t="s">
        <v>108</v>
      </c>
      <c r="BC965" s="12" t="str">
        <f t="shared" si="407"/>
        <v>M3A</v>
      </c>
      <c r="BD965" s="54" t="s">
        <v>108</v>
      </c>
      <c r="BE965" s="12" t="str">
        <f t="shared" si="408"/>
        <v>-</v>
      </c>
      <c r="BF965" s="12" t="str">
        <f t="shared" si="409"/>
        <v>-</v>
      </c>
      <c r="BG965" s="112" t="str">
        <f t="shared" si="410"/>
        <v>M3A_HS644</v>
      </c>
      <c r="BH965" s="54" t="s">
        <v>108</v>
      </c>
      <c r="BI965" s="12" t="s">
        <v>108</v>
      </c>
      <c r="BJ965" s="54" t="s">
        <v>108</v>
      </c>
      <c r="BK965" s="12" t="s">
        <v>108</v>
      </c>
      <c r="BL965" s="12" t="s">
        <v>108</v>
      </c>
      <c r="BM965" s="12" t="s">
        <v>108</v>
      </c>
      <c r="BN965" s="54" t="s">
        <v>108</v>
      </c>
      <c r="BO965" s="12" t="s">
        <v>108</v>
      </c>
      <c r="BP965" s="54" t="s">
        <v>108</v>
      </c>
      <c r="BQ965" s="12" t="s">
        <v>108</v>
      </c>
      <c r="BR965" s="12" t="s">
        <v>108</v>
      </c>
      <c r="BS965" s="12" t="s">
        <v>108</v>
      </c>
      <c r="BT965" s="54" t="s">
        <v>108</v>
      </c>
      <c r="BU965" s="12" t="s">
        <v>108</v>
      </c>
      <c r="BV965" s="54" t="s">
        <v>108</v>
      </c>
      <c r="BW965" s="12" t="s">
        <v>108</v>
      </c>
      <c r="BX965" s="12" t="s">
        <v>108</v>
      </c>
      <c r="BY965" s="12" t="s">
        <v>108</v>
      </c>
      <c r="BZ965" s="54" t="s">
        <v>108</v>
      </c>
      <c r="CA965" s="12" t="s">
        <v>108</v>
      </c>
      <c r="CB965" s="54" t="s">
        <v>108</v>
      </c>
      <c r="CC965" s="12" t="s">
        <v>108</v>
      </c>
      <c r="CD965" s="12" t="s">
        <v>108</v>
      </c>
      <c r="CE965" s="12" t="s">
        <v>108</v>
      </c>
      <c r="CF965" s="54" t="s">
        <v>108</v>
      </c>
      <c r="CG965" s="54" t="s">
        <v>108</v>
      </c>
      <c r="CH965" s="54" t="s">
        <v>108</v>
      </c>
      <c r="CI965" s="54" t="s">
        <v>108</v>
      </c>
      <c r="CJ965" s="54" t="s">
        <v>108</v>
      </c>
      <c r="CK965" s="54" t="s">
        <v>108</v>
      </c>
      <c r="CL965" s="54" t="s">
        <v>108</v>
      </c>
      <c r="CM965" s="54" t="s">
        <v>108</v>
      </c>
      <c r="CN965" s="64" t="s">
        <v>120</v>
      </c>
      <c r="CO965" s="121" t="s">
        <v>2770</v>
      </c>
      <c r="CP965" s="64" t="str">
        <f>TabelladatiSinottico[[#This Row],[Serial_Number]]</f>
        <v>HS644.133</v>
      </c>
      <c r="CQ965" s="50" t="str">
        <f>TabelladatiSinottico[[#This Row],[Customer]]</f>
        <v>Customer!</v>
      </c>
      <c r="CR965" s="54">
        <f t="shared" si="411"/>
        <v>964</v>
      </c>
      <c r="CS965" s="64" t="s">
        <v>108</v>
      </c>
    </row>
    <row r="966" spans="1:97" ht="14.25" customHeight="1" x14ac:dyDescent="0.25">
      <c r="A966" s="124" t="s">
        <v>2768</v>
      </c>
      <c r="B966" s="137">
        <v>134</v>
      </c>
      <c r="C966" s="137" t="s">
        <v>108</v>
      </c>
      <c r="D966" s="136" t="s">
        <v>2771</v>
      </c>
      <c r="E966" s="112" t="s">
        <v>108</v>
      </c>
      <c r="F966" s="112" t="s">
        <v>653</v>
      </c>
      <c r="G966" s="112" t="s">
        <v>108</v>
      </c>
      <c r="H966" s="112" t="s">
        <v>108</v>
      </c>
      <c r="I966" s="112" t="s">
        <v>108</v>
      </c>
      <c r="J966" s="112" t="s">
        <v>108</v>
      </c>
      <c r="K966" s="134" t="s">
        <v>2424</v>
      </c>
      <c r="L966" s="112" t="s">
        <v>108</v>
      </c>
      <c r="M966" s="134" t="s">
        <v>2424</v>
      </c>
      <c r="N966" s="12" t="s">
        <v>107</v>
      </c>
      <c r="O966" s="12" t="s">
        <v>108</v>
      </c>
      <c r="P966" s="128" t="s">
        <v>2425</v>
      </c>
      <c r="Q966" s="135">
        <v>600</v>
      </c>
      <c r="R966" s="135">
        <v>400</v>
      </c>
      <c r="S966" s="135">
        <v>400</v>
      </c>
      <c r="T966" s="119" t="s">
        <v>108</v>
      </c>
      <c r="U966" s="112" t="s">
        <v>108</v>
      </c>
      <c r="V966" s="118" t="s">
        <v>108</v>
      </c>
      <c r="W966" s="112" t="s">
        <v>108</v>
      </c>
      <c r="X966" s="112" t="s">
        <v>110</v>
      </c>
      <c r="Y966" s="112" t="s">
        <v>110</v>
      </c>
      <c r="Z966" s="112" t="s">
        <v>110</v>
      </c>
      <c r="AA966" s="112" t="s">
        <v>110</v>
      </c>
      <c r="AB966" s="114" t="s">
        <v>110</v>
      </c>
      <c r="AC966" s="113" t="s">
        <v>108</v>
      </c>
      <c r="AD966" s="47" t="s">
        <v>108</v>
      </c>
      <c r="AE966" s="12" t="s">
        <v>108</v>
      </c>
      <c r="AF966" s="102" t="s">
        <v>108</v>
      </c>
      <c r="AG966" s="102" t="s">
        <v>108</v>
      </c>
      <c r="AH966" s="102" t="s">
        <v>108</v>
      </c>
      <c r="AI966" s="102" t="s">
        <v>108</v>
      </c>
      <c r="AJ966" s="102" t="s">
        <v>108</v>
      </c>
      <c r="AK966" s="93" t="s">
        <v>108</v>
      </c>
      <c r="AL966" s="12" t="s">
        <v>108</v>
      </c>
      <c r="AM966" s="12" t="s">
        <v>175</v>
      </c>
      <c r="AN966" s="91" t="s">
        <v>2425</v>
      </c>
      <c r="AO966" s="15" t="s">
        <v>175</v>
      </c>
      <c r="AQ966" s="54" t="s">
        <v>108</v>
      </c>
      <c r="AR966" s="50" t="str">
        <f t="shared" si="405"/>
        <v>HS644.134</v>
      </c>
      <c r="AS966" s="50" t="str">
        <f t="shared" si="406"/>
        <v>HS644_-</v>
      </c>
      <c r="AT966" s="12" t="s">
        <v>110</v>
      </c>
      <c r="AU966" s="12" t="s">
        <v>110</v>
      </c>
      <c r="AV966" s="12" t="s">
        <v>110</v>
      </c>
      <c r="AW966" s="54" t="s">
        <v>108</v>
      </c>
      <c r="AX966" s="50" t="s">
        <v>155</v>
      </c>
      <c r="AY966" s="50" t="s">
        <v>110</v>
      </c>
      <c r="AZ966" s="54" t="s">
        <v>108</v>
      </c>
      <c r="BA966" s="12" t="s">
        <v>108</v>
      </c>
      <c r="BB966" s="12" t="s">
        <v>108</v>
      </c>
      <c r="BC966" s="12" t="str">
        <f t="shared" si="407"/>
        <v>M3A</v>
      </c>
      <c r="BD966" s="54" t="s">
        <v>108</v>
      </c>
      <c r="BE966" s="12" t="str">
        <f t="shared" si="408"/>
        <v>-</v>
      </c>
      <c r="BF966" s="12" t="str">
        <f t="shared" si="409"/>
        <v>-</v>
      </c>
      <c r="BG966" s="112" t="str">
        <f t="shared" si="410"/>
        <v>M3A_HS644</v>
      </c>
      <c r="BH966" s="54" t="s">
        <v>108</v>
      </c>
      <c r="BI966" s="12" t="s">
        <v>108</v>
      </c>
      <c r="BJ966" s="54" t="s">
        <v>108</v>
      </c>
      <c r="BK966" s="12" t="s">
        <v>108</v>
      </c>
      <c r="BL966" s="12" t="s">
        <v>108</v>
      </c>
      <c r="BM966" s="12" t="s">
        <v>108</v>
      </c>
      <c r="BN966" s="54" t="s">
        <v>108</v>
      </c>
      <c r="BO966" s="12" t="s">
        <v>108</v>
      </c>
      <c r="BP966" s="54" t="s">
        <v>108</v>
      </c>
      <c r="BQ966" s="12" t="s">
        <v>108</v>
      </c>
      <c r="BR966" s="12" t="s">
        <v>108</v>
      </c>
      <c r="BS966" s="12" t="s">
        <v>108</v>
      </c>
      <c r="BT966" s="54" t="s">
        <v>108</v>
      </c>
      <c r="BU966" s="12" t="s">
        <v>108</v>
      </c>
      <c r="BV966" s="54" t="s">
        <v>108</v>
      </c>
      <c r="BW966" s="12" t="s">
        <v>108</v>
      </c>
      <c r="BX966" s="12" t="s">
        <v>108</v>
      </c>
      <c r="BY966" s="12" t="s">
        <v>108</v>
      </c>
      <c r="BZ966" s="54" t="s">
        <v>108</v>
      </c>
      <c r="CA966" s="12" t="s">
        <v>108</v>
      </c>
      <c r="CB966" s="54" t="s">
        <v>108</v>
      </c>
      <c r="CC966" s="12" t="s">
        <v>108</v>
      </c>
      <c r="CD966" s="12" t="s">
        <v>108</v>
      </c>
      <c r="CE966" s="12" t="s">
        <v>108</v>
      </c>
      <c r="CF966" s="54" t="s">
        <v>108</v>
      </c>
      <c r="CG966" s="54" t="s">
        <v>108</v>
      </c>
      <c r="CH966" s="54" t="s">
        <v>108</v>
      </c>
      <c r="CI966" s="54" t="s">
        <v>108</v>
      </c>
      <c r="CJ966" s="54" t="s">
        <v>108</v>
      </c>
      <c r="CK966" s="54" t="s">
        <v>108</v>
      </c>
      <c r="CL966" s="54" t="s">
        <v>108</v>
      </c>
      <c r="CM966" s="54" t="s">
        <v>108</v>
      </c>
      <c r="CN966" s="64" t="s">
        <v>120</v>
      </c>
      <c r="CO966" s="121" t="s">
        <v>2770</v>
      </c>
      <c r="CP966" s="64" t="str">
        <f>TabelladatiSinottico[[#This Row],[Serial_Number]]</f>
        <v>HS644.134</v>
      </c>
      <c r="CQ966" s="50" t="str">
        <f>TabelladatiSinottico[[#This Row],[Customer]]</f>
        <v>Customer!</v>
      </c>
      <c r="CR966" s="54">
        <f t="shared" si="411"/>
        <v>965</v>
      </c>
      <c r="CS966" s="64" t="s">
        <v>108</v>
      </c>
    </row>
    <row r="967" spans="1:97" ht="14.25" customHeight="1" x14ac:dyDescent="0.25">
      <c r="A967" s="124" t="s">
        <v>2768</v>
      </c>
      <c r="B967" s="137">
        <v>135</v>
      </c>
      <c r="C967" s="137" t="s">
        <v>108</v>
      </c>
      <c r="D967" s="36" t="s">
        <v>747</v>
      </c>
      <c r="E967" s="112" t="s">
        <v>108</v>
      </c>
      <c r="F967" s="112" t="s">
        <v>653</v>
      </c>
      <c r="G967" s="112" t="s">
        <v>108</v>
      </c>
      <c r="H967" s="112" t="s">
        <v>108</v>
      </c>
      <c r="I967" s="112" t="s">
        <v>108</v>
      </c>
      <c r="J967" s="112" t="s">
        <v>108</v>
      </c>
      <c r="K967" s="134" t="s">
        <v>2424</v>
      </c>
      <c r="L967" s="112" t="s">
        <v>108</v>
      </c>
      <c r="M967" s="134" t="s">
        <v>2424</v>
      </c>
      <c r="N967" s="12" t="s">
        <v>107</v>
      </c>
      <c r="O967" s="12" t="s">
        <v>108</v>
      </c>
      <c r="P967" s="128" t="s">
        <v>2425</v>
      </c>
      <c r="Q967" s="135">
        <v>600</v>
      </c>
      <c r="R967" s="135">
        <v>400</v>
      </c>
      <c r="S967" s="135">
        <v>400</v>
      </c>
      <c r="T967" s="119" t="s">
        <v>108</v>
      </c>
      <c r="U967" s="112" t="s">
        <v>108</v>
      </c>
      <c r="V967" s="118" t="s">
        <v>108</v>
      </c>
      <c r="W967" s="112" t="s">
        <v>108</v>
      </c>
      <c r="X967" s="112" t="s">
        <v>110</v>
      </c>
      <c r="Y967" s="112" t="s">
        <v>110</v>
      </c>
      <c r="Z967" s="112" t="s">
        <v>110</v>
      </c>
      <c r="AA967" s="112" t="s">
        <v>110</v>
      </c>
      <c r="AB967" s="114" t="s">
        <v>110</v>
      </c>
      <c r="AC967" s="113" t="s">
        <v>108</v>
      </c>
      <c r="AD967" s="47" t="s">
        <v>108</v>
      </c>
      <c r="AE967" s="12" t="s">
        <v>108</v>
      </c>
      <c r="AF967" s="102" t="s">
        <v>108</v>
      </c>
      <c r="AG967" s="102" t="s">
        <v>108</v>
      </c>
      <c r="AH967" s="102" t="s">
        <v>108</v>
      </c>
      <c r="AI967" s="102" t="s">
        <v>108</v>
      </c>
      <c r="AJ967" s="102" t="s">
        <v>108</v>
      </c>
      <c r="AK967" s="93" t="s">
        <v>108</v>
      </c>
      <c r="AL967" s="12" t="s">
        <v>108</v>
      </c>
      <c r="AM967" s="12" t="s">
        <v>175</v>
      </c>
      <c r="AN967" s="91" t="s">
        <v>2425</v>
      </c>
      <c r="AO967" s="15" t="s">
        <v>175</v>
      </c>
      <c r="AQ967" s="54" t="s">
        <v>108</v>
      </c>
      <c r="AR967" s="50" t="str">
        <f t="shared" si="405"/>
        <v>HS644.135</v>
      </c>
      <c r="AS967" s="50" t="str">
        <f t="shared" si="406"/>
        <v>HS644_-</v>
      </c>
      <c r="AT967" s="12" t="s">
        <v>110</v>
      </c>
      <c r="AU967" s="12" t="s">
        <v>110</v>
      </c>
      <c r="AV967" s="12" t="s">
        <v>110</v>
      </c>
      <c r="AW967" s="54" t="s">
        <v>108</v>
      </c>
      <c r="AX967" s="50" t="s">
        <v>155</v>
      </c>
      <c r="AY967" s="50" t="s">
        <v>110</v>
      </c>
      <c r="AZ967" s="54" t="s">
        <v>108</v>
      </c>
      <c r="BA967" s="12" t="s">
        <v>108</v>
      </c>
      <c r="BB967" s="12" t="s">
        <v>108</v>
      </c>
      <c r="BC967" s="12" t="str">
        <f t="shared" si="407"/>
        <v>M3A</v>
      </c>
      <c r="BD967" s="54" t="s">
        <v>108</v>
      </c>
      <c r="BE967" s="12" t="str">
        <f t="shared" si="408"/>
        <v>-</v>
      </c>
      <c r="BF967" s="12" t="str">
        <f t="shared" si="409"/>
        <v>-</v>
      </c>
      <c r="BG967" s="112" t="str">
        <f t="shared" si="410"/>
        <v>M3A_HS644</v>
      </c>
      <c r="BH967" s="54" t="s">
        <v>108</v>
      </c>
      <c r="BI967" s="12" t="s">
        <v>108</v>
      </c>
      <c r="BJ967" s="54" t="s">
        <v>108</v>
      </c>
      <c r="BK967" s="12" t="s">
        <v>108</v>
      </c>
      <c r="BL967" s="12" t="s">
        <v>108</v>
      </c>
      <c r="BM967" s="12" t="s">
        <v>108</v>
      </c>
      <c r="BN967" s="54" t="s">
        <v>108</v>
      </c>
      <c r="BO967" s="12" t="s">
        <v>108</v>
      </c>
      <c r="BP967" s="54" t="s">
        <v>108</v>
      </c>
      <c r="BQ967" s="12" t="s">
        <v>108</v>
      </c>
      <c r="BR967" s="12" t="s">
        <v>108</v>
      </c>
      <c r="BS967" s="12" t="s">
        <v>108</v>
      </c>
      <c r="BT967" s="54" t="s">
        <v>108</v>
      </c>
      <c r="BU967" s="12" t="s">
        <v>108</v>
      </c>
      <c r="BV967" s="54" t="s">
        <v>108</v>
      </c>
      <c r="BW967" s="12" t="s">
        <v>108</v>
      </c>
      <c r="BX967" s="12" t="s">
        <v>108</v>
      </c>
      <c r="BY967" s="12" t="s">
        <v>108</v>
      </c>
      <c r="BZ967" s="54" t="s">
        <v>108</v>
      </c>
      <c r="CA967" s="12" t="s">
        <v>108</v>
      </c>
      <c r="CB967" s="54" t="s">
        <v>108</v>
      </c>
      <c r="CC967" s="12" t="s">
        <v>108</v>
      </c>
      <c r="CD967" s="12" t="s">
        <v>108</v>
      </c>
      <c r="CE967" s="12" t="s">
        <v>108</v>
      </c>
      <c r="CF967" s="54" t="s">
        <v>108</v>
      </c>
      <c r="CG967" s="54" t="s">
        <v>108</v>
      </c>
      <c r="CH967" s="54" t="s">
        <v>108</v>
      </c>
      <c r="CI967" s="54" t="s">
        <v>108</v>
      </c>
      <c r="CJ967" s="54" t="s">
        <v>108</v>
      </c>
      <c r="CK967" s="54" t="s">
        <v>108</v>
      </c>
      <c r="CL967" s="54" t="s">
        <v>108</v>
      </c>
      <c r="CM967" s="54" t="s">
        <v>108</v>
      </c>
      <c r="CN967" s="64" t="s">
        <v>120</v>
      </c>
      <c r="CO967" s="121" t="s">
        <v>2770</v>
      </c>
      <c r="CP967" s="64" t="str">
        <f>TabelladatiSinottico[[#This Row],[Serial_Number]]</f>
        <v>HS644.135</v>
      </c>
      <c r="CQ967" s="50" t="str">
        <f>TabelladatiSinottico[[#This Row],[Customer]]</f>
        <v>machine not produced</v>
      </c>
      <c r="CR967" s="54">
        <f t="shared" si="411"/>
        <v>966</v>
      </c>
      <c r="CS967" s="64" t="s">
        <v>108</v>
      </c>
    </row>
    <row r="968" spans="1:97" ht="14.25" customHeight="1" x14ac:dyDescent="0.25">
      <c r="A968" s="124" t="s">
        <v>2768</v>
      </c>
      <c r="B968" s="137">
        <v>136</v>
      </c>
      <c r="C968" s="137" t="s">
        <v>108</v>
      </c>
      <c r="D968" s="136" t="s">
        <v>2771</v>
      </c>
      <c r="E968" s="112" t="s">
        <v>108</v>
      </c>
      <c r="F968" s="112" t="s">
        <v>653</v>
      </c>
      <c r="G968" s="112" t="s">
        <v>108</v>
      </c>
      <c r="H968" s="112" t="s">
        <v>108</v>
      </c>
      <c r="I968" s="112" t="s">
        <v>108</v>
      </c>
      <c r="J968" s="112" t="s">
        <v>108</v>
      </c>
      <c r="K968" s="134" t="s">
        <v>2424</v>
      </c>
      <c r="L968" s="112" t="s">
        <v>108</v>
      </c>
      <c r="M968" s="134" t="s">
        <v>2424</v>
      </c>
      <c r="N968" s="12" t="s">
        <v>107</v>
      </c>
      <c r="O968" s="12" t="s">
        <v>108</v>
      </c>
      <c r="P968" s="128" t="s">
        <v>2425</v>
      </c>
      <c r="Q968" s="135">
        <v>600</v>
      </c>
      <c r="R968" s="135">
        <v>400</v>
      </c>
      <c r="S968" s="135">
        <v>400</v>
      </c>
      <c r="T968" s="119" t="s">
        <v>108</v>
      </c>
      <c r="U968" s="112" t="s">
        <v>108</v>
      </c>
      <c r="V968" s="118" t="s">
        <v>108</v>
      </c>
      <c r="W968" s="112" t="s">
        <v>108</v>
      </c>
      <c r="X968" s="112" t="s">
        <v>110</v>
      </c>
      <c r="Y968" s="112" t="s">
        <v>110</v>
      </c>
      <c r="Z968" s="112" t="s">
        <v>110</v>
      </c>
      <c r="AA968" s="112" t="s">
        <v>110</v>
      </c>
      <c r="AB968" s="114" t="s">
        <v>110</v>
      </c>
      <c r="AC968" s="113" t="s">
        <v>108</v>
      </c>
      <c r="AD968" s="47" t="s">
        <v>108</v>
      </c>
      <c r="AE968" s="12" t="s">
        <v>108</v>
      </c>
      <c r="AF968" s="102" t="s">
        <v>108</v>
      </c>
      <c r="AG968" s="102" t="s">
        <v>108</v>
      </c>
      <c r="AH968" s="102" t="s">
        <v>108</v>
      </c>
      <c r="AI968" s="102" t="s">
        <v>108</v>
      </c>
      <c r="AJ968" s="102" t="s">
        <v>108</v>
      </c>
      <c r="AK968" s="93" t="s">
        <v>108</v>
      </c>
      <c r="AL968" s="12" t="s">
        <v>108</v>
      </c>
      <c r="AM968" s="12" t="s">
        <v>175</v>
      </c>
      <c r="AN968" s="91" t="s">
        <v>2425</v>
      </c>
      <c r="AO968" s="15" t="s">
        <v>175</v>
      </c>
      <c r="AQ968" s="54" t="s">
        <v>108</v>
      </c>
      <c r="AR968" s="50" t="str">
        <f t="shared" si="405"/>
        <v>HS644.136</v>
      </c>
      <c r="AS968" s="50" t="str">
        <f t="shared" si="406"/>
        <v>HS644_-</v>
      </c>
      <c r="AT968" s="12" t="s">
        <v>110</v>
      </c>
      <c r="AU968" s="12" t="s">
        <v>110</v>
      </c>
      <c r="AV968" s="12" t="s">
        <v>110</v>
      </c>
      <c r="AW968" s="54" t="s">
        <v>108</v>
      </c>
      <c r="AX968" s="50" t="s">
        <v>155</v>
      </c>
      <c r="AY968" s="50" t="s">
        <v>110</v>
      </c>
      <c r="AZ968" s="54" t="s">
        <v>108</v>
      </c>
      <c r="BA968" s="12" t="s">
        <v>108</v>
      </c>
      <c r="BB968" s="12" t="s">
        <v>108</v>
      </c>
      <c r="BC968" s="12" t="str">
        <f t="shared" si="407"/>
        <v>M3A</v>
      </c>
      <c r="BD968" s="54" t="s">
        <v>108</v>
      </c>
      <c r="BE968" s="12" t="str">
        <f t="shared" si="408"/>
        <v>-</v>
      </c>
      <c r="BF968" s="12" t="str">
        <f t="shared" si="409"/>
        <v>-</v>
      </c>
      <c r="BG968" s="112" t="str">
        <f t="shared" si="410"/>
        <v>M3A_HS644</v>
      </c>
      <c r="BH968" s="54" t="s">
        <v>108</v>
      </c>
      <c r="BI968" s="12" t="s">
        <v>108</v>
      </c>
      <c r="BJ968" s="54" t="s">
        <v>108</v>
      </c>
      <c r="BK968" s="12" t="s">
        <v>108</v>
      </c>
      <c r="BL968" s="12" t="s">
        <v>108</v>
      </c>
      <c r="BM968" s="12" t="s">
        <v>108</v>
      </c>
      <c r="BN968" s="54" t="s">
        <v>108</v>
      </c>
      <c r="BO968" s="12" t="s">
        <v>108</v>
      </c>
      <c r="BP968" s="54" t="s">
        <v>108</v>
      </c>
      <c r="BQ968" s="12" t="s">
        <v>108</v>
      </c>
      <c r="BR968" s="12" t="s">
        <v>108</v>
      </c>
      <c r="BS968" s="12" t="s">
        <v>108</v>
      </c>
      <c r="BT968" s="54" t="s">
        <v>108</v>
      </c>
      <c r="BU968" s="12" t="s">
        <v>108</v>
      </c>
      <c r="BV968" s="54" t="s">
        <v>108</v>
      </c>
      <c r="BW968" s="12" t="s">
        <v>108</v>
      </c>
      <c r="BX968" s="12" t="s">
        <v>108</v>
      </c>
      <c r="BY968" s="12" t="s">
        <v>108</v>
      </c>
      <c r="BZ968" s="54" t="s">
        <v>108</v>
      </c>
      <c r="CA968" s="12" t="s">
        <v>108</v>
      </c>
      <c r="CB968" s="54" t="s">
        <v>108</v>
      </c>
      <c r="CC968" s="12" t="s">
        <v>108</v>
      </c>
      <c r="CD968" s="12" t="s">
        <v>108</v>
      </c>
      <c r="CE968" s="12" t="s">
        <v>108</v>
      </c>
      <c r="CF968" s="54" t="s">
        <v>108</v>
      </c>
      <c r="CG968" s="54" t="s">
        <v>108</v>
      </c>
      <c r="CH968" s="54" t="s">
        <v>108</v>
      </c>
      <c r="CI968" s="54" t="s">
        <v>108</v>
      </c>
      <c r="CJ968" s="54" t="s">
        <v>108</v>
      </c>
      <c r="CK968" s="54" t="s">
        <v>108</v>
      </c>
      <c r="CL968" s="54" t="s">
        <v>108</v>
      </c>
      <c r="CM968" s="54" t="s">
        <v>108</v>
      </c>
      <c r="CN968" s="64" t="s">
        <v>120</v>
      </c>
      <c r="CO968" s="121" t="s">
        <v>2770</v>
      </c>
      <c r="CP968" s="64" t="str">
        <f>TabelladatiSinottico[[#This Row],[Serial_Number]]</f>
        <v>HS644.136</v>
      </c>
      <c r="CQ968" s="50" t="str">
        <f>TabelladatiSinottico[[#This Row],[Customer]]</f>
        <v>Customer!</v>
      </c>
      <c r="CR968" s="54">
        <f t="shared" si="411"/>
        <v>967</v>
      </c>
      <c r="CS968" s="64" t="s">
        <v>108</v>
      </c>
    </row>
    <row r="969" spans="1:97" ht="14.25" customHeight="1" x14ac:dyDescent="0.25">
      <c r="A969" s="124" t="s">
        <v>2768</v>
      </c>
      <c r="B969" s="137">
        <v>137</v>
      </c>
      <c r="C969" s="137" t="s">
        <v>108</v>
      </c>
      <c r="D969" s="136" t="s">
        <v>2771</v>
      </c>
      <c r="E969" s="112" t="s">
        <v>108</v>
      </c>
      <c r="F969" s="112" t="s">
        <v>653</v>
      </c>
      <c r="G969" s="112" t="s">
        <v>108</v>
      </c>
      <c r="H969" s="112" t="s">
        <v>108</v>
      </c>
      <c r="I969" s="112" t="s">
        <v>108</v>
      </c>
      <c r="J969" s="112" t="s">
        <v>108</v>
      </c>
      <c r="K969" s="134" t="s">
        <v>2424</v>
      </c>
      <c r="L969" s="112" t="s">
        <v>108</v>
      </c>
      <c r="M969" s="134" t="s">
        <v>2424</v>
      </c>
      <c r="N969" s="12" t="s">
        <v>107</v>
      </c>
      <c r="O969" s="12" t="s">
        <v>108</v>
      </c>
      <c r="P969" s="128" t="s">
        <v>2425</v>
      </c>
      <c r="Q969" s="135">
        <v>600</v>
      </c>
      <c r="R969" s="135">
        <v>400</v>
      </c>
      <c r="S969" s="135">
        <v>400</v>
      </c>
      <c r="T969" s="119" t="s">
        <v>108</v>
      </c>
      <c r="U969" s="112" t="s">
        <v>108</v>
      </c>
      <c r="V969" s="118" t="s">
        <v>108</v>
      </c>
      <c r="W969" s="112" t="s">
        <v>108</v>
      </c>
      <c r="X969" s="112" t="s">
        <v>110</v>
      </c>
      <c r="Y969" s="112" t="s">
        <v>110</v>
      </c>
      <c r="Z969" s="112" t="s">
        <v>110</v>
      </c>
      <c r="AA969" s="112" t="s">
        <v>110</v>
      </c>
      <c r="AB969" s="114" t="s">
        <v>110</v>
      </c>
      <c r="AC969" s="113" t="s">
        <v>108</v>
      </c>
      <c r="AD969" s="47" t="s">
        <v>108</v>
      </c>
      <c r="AE969" s="12" t="s">
        <v>108</v>
      </c>
      <c r="AF969" s="102" t="s">
        <v>108</v>
      </c>
      <c r="AG969" s="102" t="s">
        <v>108</v>
      </c>
      <c r="AH969" s="102" t="s">
        <v>108</v>
      </c>
      <c r="AI969" s="102" t="s">
        <v>108</v>
      </c>
      <c r="AJ969" s="102" t="s">
        <v>108</v>
      </c>
      <c r="AK969" s="93" t="s">
        <v>108</v>
      </c>
      <c r="AL969" s="12" t="s">
        <v>108</v>
      </c>
      <c r="AM969" s="12" t="s">
        <v>175</v>
      </c>
      <c r="AN969" s="91" t="s">
        <v>2425</v>
      </c>
      <c r="AO969" s="15" t="s">
        <v>175</v>
      </c>
      <c r="AQ969" s="54" t="s">
        <v>108</v>
      </c>
      <c r="AR969" s="50" t="str">
        <f t="shared" si="405"/>
        <v>HS644.137</v>
      </c>
      <c r="AS969" s="50" t="str">
        <f t="shared" si="406"/>
        <v>HS644_-</v>
      </c>
      <c r="AT969" s="12" t="s">
        <v>110</v>
      </c>
      <c r="AU969" s="12" t="s">
        <v>110</v>
      </c>
      <c r="AV969" s="12" t="s">
        <v>110</v>
      </c>
      <c r="AW969" s="54" t="s">
        <v>108</v>
      </c>
      <c r="AX969" s="50" t="s">
        <v>155</v>
      </c>
      <c r="AY969" s="50" t="s">
        <v>110</v>
      </c>
      <c r="AZ969" s="54" t="s">
        <v>108</v>
      </c>
      <c r="BA969" s="12" t="s">
        <v>108</v>
      </c>
      <c r="BB969" s="12" t="s">
        <v>108</v>
      </c>
      <c r="BC969" s="12" t="str">
        <f t="shared" si="407"/>
        <v>M3A</v>
      </c>
      <c r="BD969" s="54" t="s">
        <v>108</v>
      </c>
      <c r="BE969" s="12" t="str">
        <f t="shared" si="408"/>
        <v>-</v>
      </c>
      <c r="BF969" s="12" t="str">
        <f t="shared" si="409"/>
        <v>-</v>
      </c>
      <c r="BG969" s="112" t="str">
        <f t="shared" si="410"/>
        <v>M3A_HS644</v>
      </c>
      <c r="BH969" s="54" t="s">
        <v>108</v>
      </c>
      <c r="BI969" s="12" t="s">
        <v>108</v>
      </c>
      <c r="BJ969" s="54" t="s">
        <v>108</v>
      </c>
      <c r="BK969" s="12" t="s">
        <v>108</v>
      </c>
      <c r="BL969" s="12" t="s">
        <v>108</v>
      </c>
      <c r="BM969" s="12" t="s">
        <v>108</v>
      </c>
      <c r="BN969" s="54" t="s">
        <v>108</v>
      </c>
      <c r="BO969" s="12" t="s">
        <v>108</v>
      </c>
      <c r="BP969" s="54" t="s">
        <v>108</v>
      </c>
      <c r="BQ969" s="12" t="s">
        <v>108</v>
      </c>
      <c r="BR969" s="12" t="s">
        <v>108</v>
      </c>
      <c r="BS969" s="12" t="s">
        <v>108</v>
      </c>
      <c r="BT969" s="54" t="s">
        <v>108</v>
      </c>
      <c r="BU969" s="12" t="s">
        <v>108</v>
      </c>
      <c r="BV969" s="54" t="s">
        <v>108</v>
      </c>
      <c r="BW969" s="12" t="s">
        <v>108</v>
      </c>
      <c r="BX969" s="12" t="s">
        <v>108</v>
      </c>
      <c r="BY969" s="12" t="s">
        <v>108</v>
      </c>
      <c r="BZ969" s="54" t="s">
        <v>108</v>
      </c>
      <c r="CA969" s="12" t="s">
        <v>108</v>
      </c>
      <c r="CB969" s="54" t="s">
        <v>108</v>
      </c>
      <c r="CC969" s="12" t="s">
        <v>108</v>
      </c>
      <c r="CD969" s="12" t="s">
        <v>108</v>
      </c>
      <c r="CE969" s="12" t="s">
        <v>108</v>
      </c>
      <c r="CF969" s="54" t="s">
        <v>108</v>
      </c>
      <c r="CG969" s="54" t="s">
        <v>108</v>
      </c>
      <c r="CH969" s="54" t="s">
        <v>108</v>
      </c>
      <c r="CI969" s="54" t="s">
        <v>108</v>
      </c>
      <c r="CJ969" s="54" t="s">
        <v>108</v>
      </c>
      <c r="CK969" s="54" t="s">
        <v>108</v>
      </c>
      <c r="CL969" s="54" t="s">
        <v>108</v>
      </c>
      <c r="CM969" s="54" t="s">
        <v>108</v>
      </c>
      <c r="CN969" s="64" t="s">
        <v>120</v>
      </c>
      <c r="CO969" s="121" t="s">
        <v>2770</v>
      </c>
      <c r="CP969" s="64" t="str">
        <f>TabelladatiSinottico[[#This Row],[Serial_Number]]</f>
        <v>HS644.137</v>
      </c>
      <c r="CQ969" s="50" t="str">
        <f>TabelladatiSinottico[[#This Row],[Customer]]</f>
        <v>Customer!</v>
      </c>
      <c r="CR969" s="54">
        <f t="shared" si="411"/>
        <v>968</v>
      </c>
      <c r="CS969" s="64" t="s">
        <v>108</v>
      </c>
    </row>
    <row r="970" spans="1:97" ht="14.25" customHeight="1" x14ac:dyDescent="0.25">
      <c r="A970" s="124" t="s">
        <v>2768</v>
      </c>
      <c r="B970" s="137">
        <v>138</v>
      </c>
      <c r="C970" s="137" t="s">
        <v>108</v>
      </c>
      <c r="D970" s="136" t="s">
        <v>2771</v>
      </c>
      <c r="E970" s="112" t="s">
        <v>108</v>
      </c>
      <c r="F970" s="112" t="s">
        <v>653</v>
      </c>
      <c r="G970" s="112" t="s">
        <v>108</v>
      </c>
      <c r="H970" s="112" t="s">
        <v>108</v>
      </c>
      <c r="I970" s="112" t="s">
        <v>108</v>
      </c>
      <c r="J970" s="112" t="s">
        <v>108</v>
      </c>
      <c r="K970" s="134" t="s">
        <v>2424</v>
      </c>
      <c r="L970" s="112" t="s">
        <v>108</v>
      </c>
      <c r="M970" s="134" t="s">
        <v>2424</v>
      </c>
      <c r="N970" s="12" t="s">
        <v>107</v>
      </c>
      <c r="O970" s="12" t="s">
        <v>108</v>
      </c>
      <c r="P970" s="128" t="s">
        <v>2425</v>
      </c>
      <c r="Q970" s="135">
        <v>600</v>
      </c>
      <c r="R970" s="135">
        <v>400</v>
      </c>
      <c r="S970" s="135">
        <v>400</v>
      </c>
      <c r="T970" s="119" t="s">
        <v>108</v>
      </c>
      <c r="U970" s="112" t="s">
        <v>108</v>
      </c>
      <c r="V970" s="118" t="s">
        <v>108</v>
      </c>
      <c r="W970" s="112" t="s">
        <v>108</v>
      </c>
      <c r="X970" s="112" t="s">
        <v>110</v>
      </c>
      <c r="Y970" s="112" t="s">
        <v>110</v>
      </c>
      <c r="Z970" s="112" t="s">
        <v>110</v>
      </c>
      <c r="AA970" s="112" t="s">
        <v>110</v>
      </c>
      <c r="AB970" s="114" t="s">
        <v>110</v>
      </c>
      <c r="AC970" s="113" t="s">
        <v>108</v>
      </c>
      <c r="AD970" s="47" t="s">
        <v>108</v>
      </c>
      <c r="AE970" s="12" t="s">
        <v>108</v>
      </c>
      <c r="AF970" s="102" t="s">
        <v>108</v>
      </c>
      <c r="AG970" s="102" t="s">
        <v>108</v>
      </c>
      <c r="AH970" s="102" t="s">
        <v>108</v>
      </c>
      <c r="AI970" s="102" t="s">
        <v>108</v>
      </c>
      <c r="AJ970" s="102" t="s">
        <v>108</v>
      </c>
      <c r="AK970" s="93" t="s">
        <v>108</v>
      </c>
      <c r="AL970" s="12" t="s">
        <v>108</v>
      </c>
      <c r="AM970" s="12" t="s">
        <v>175</v>
      </c>
      <c r="AN970" s="91" t="s">
        <v>2425</v>
      </c>
      <c r="AO970" s="15" t="s">
        <v>175</v>
      </c>
      <c r="AQ970" s="54" t="s">
        <v>108</v>
      </c>
      <c r="AR970" s="50" t="str">
        <f t="shared" si="405"/>
        <v>HS644.138</v>
      </c>
      <c r="AS970" s="50" t="str">
        <f t="shared" si="406"/>
        <v>HS644_-</v>
      </c>
      <c r="AT970" s="12" t="s">
        <v>110</v>
      </c>
      <c r="AU970" s="12" t="s">
        <v>110</v>
      </c>
      <c r="AV970" s="12" t="s">
        <v>110</v>
      </c>
      <c r="AW970" s="54" t="s">
        <v>108</v>
      </c>
      <c r="AX970" s="50" t="s">
        <v>155</v>
      </c>
      <c r="AY970" s="50" t="s">
        <v>110</v>
      </c>
      <c r="AZ970" s="54" t="s">
        <v>108</v>
      </c>
      <c r="BA970" s="12" t="s">
        <v>108</v>
      </c>
      <c r="BB970" s="12" t="s">
        <v>108</v>
      </c>
      <c r="BC970" s="12" t="str">
        <f t="shared" si="407"/>
        <v>M3A</v>
      </c>
      <c r="BD970" s="54" t="s">
        <v>108</v>
      </c>
      <c r="BE970" s="12" t="str">
        <f t="shared" si="408"/>
        <v>-</v>
      </c>
      <c r="BF970" s="12" t="str">
        <f t="shared" si="409"/>
        <v>-</v>
      </c>
      <c r="BG970" s="112" t="str">
        <f t="shared" si="410"/>
        <v>M3A_HS644</v>
      </c>
      <c r="BH970" s="54" t="s">
        <v>108</v>
      </c>
      <c r="BI970" s="12" t="s">
        <v>108</v>
      </c>
      <c r="BJ970" s="54" t="s">
        <v>108</v>
      </c>
      <c r="BK970" s="12" t="s">
        <v>108</v>
      </c>
      <c r="BL970" s="12" t="s">
        <v>108</v>
      </c>
      <c r="BM970" s="12" t="s">
        <v>108</v>
      </c>
      <c r="BN970" s="54" t="s">
        <v>108</v>
      </c>
      <c r="BO970" s="12" t="s">
        <v>108</v>
      </c>
      <c r="BP970" s="54" t="s">
        <v>108</v>
      </c>
      <c r="BQ970" s="12" t="s">
        <v>108</v>
      </c>
      <c r="BR970" s="12" t="s">
        <v>108</v>
      </c>
      <c r="BS970" s="12" t="s">
        <v>108</v>
      </c>
      <c r="BT970" s="54" t="s">
        <v>108</v>
      </c>
      <c r="BU970" s="12" t="s">
        <v>108</v>
      </c>
      <c r="BV970" s="54" t="s">
        <v>108</v>
      </c>
      <c r="BW970" s="12" t="s">
        <v>108</v>
      </c>
      <c r="BX970" s="12" t="s">
        <v>108</v>
      </c>
      <c r="BY970" s="12" t="s">
        <v>108</v>
      </c>
      <c r="BZ970" s="54" t="s">
        <v>108</v>
      </c>
      <c r="CA970" s="12" t="s">
        <v>108</v>
      </c>
      <c r="CB970" s="54" t="s">
        <v>108</v>
      </c>
      <c r="CC970" s="12" t="s">
        <v>108</v>
      </c>
      <c r="CD970" s="12" t="s">
        <v>108</v>
      </c>
      <c r="CE970" s="12" t="s">
        <v>108</v>
      </c>
      <c r="CF970" s="54" t="s">
        <v>108</v>
      </c>
      <c r="CG970" s="54" t="s">
        <v>108</v>
      </c>
      <c r="CH970" s="54" t="s">
        <v>108</v>
      </c>
      <c r="CI970" s="54" t="s">
        <v>108</v>
      </c>
      <c r="CJ970" s="54" t="s">
        <v>108</v>
      </c>
      <c r="CK970" s="54" t="s">
        <v>108</v>
      </c>
      <c r="CL970" s="54" t="s">
        <v>108</v>
      </c>
      <c r="CM970" s="54" t="s">
        <v>108</v>
      </c>
      <c r="CN970" s="64" t="s">
        <v>120</v>
      </c>
      <c r="CO970" s="121" t="s">
        <v>2770</v>
      </c>
      <c r="CP970" s="64" t="str">
        <f>TabelladatiSinottico[[#This Row],[Serial_Number]]</f>
        <v>HS644.138</v>
      </c>
      <c r="CQ970" s="50" t="str">
        <f>TabelladatiSinottico[[#This Row],[Customer]]</f>
        <v>Customer!</v>
      </c>
      <c r="CR970" s="54">
        <f t="shared" si="411"/>
        <v>969</v>
      </c>
      <c r="CS970" s="64" t="s">
        <v>108</v>
      </c>
    </row>
    <row r="971" spans="1:97" ht="14.25" customHeight="1" x14ac:dyDescent="0.25">
      <c r="A971" s="124" t="s">
        <v>2768</v>
      </c>
      <c r="B971" s="137">
        <v>139</v>
      </c>
      <c r="C971" s="137" t="s">
        <v>108</v>
      </c>
      <c r="D971" s="36" t="s">
        <v>747</v>
      </c>
      <c r="E971" s="112" t="s">
        <v>108</v>
      </c>
      <c r="F971" s="112" t="s">
        <v>653</v>
      </c>
      <c r="G971" s="112" t="s">
        <v>108</v>
      </c>
      <c r="H971" s="112" t="s">
        <v>108</v>
      </c>
      <c r="I971" s="112" t="s">
        <v>108</v>
      </c>
      <c r="J971" s="112" t="s">
        <v>108</v>
      </c>
      <c r="K971" s="134" t="s">
        <v>2424</v>
      </c>
      <c r="L971" s="112" t="s">
        <v>108</v>
      </c>
      <c r="M971" s="134" t="s">
        <v>2424</v>
      </c>
      <c r="N971" s="12" t="s">
        <v>107</v>
      </c>
      <c r="O971" s="12" t="s">
        <v>108</v>
      </c>
      <c r="P971" s="128" t="s">
        <v>2425</v>
      </c>
      <c r="Q971" s="135">
        <v>600</v>
      </c>
      <c r="R971" s="135">
        <v>400</v>
      </c>
      <c r="S971" s="135">
        <v>400</v>
      </c>
      <c r="T971" s="119" t="s">
        <v>108</v>
      </c>
      <c r="U971" s="112" t="s">
        <v>108</v>
      </c>
      <c r="V971" s="118" t="s">
        <v>108</v>
      </c>
      <c r="W971" s="112" t="s">
        <v>108</v>
      </c>
      <c r="X971" s="112" t="s">
        <v>110</v>
      </c>
      <c r="Y971" s="112" t="s">
        <v>110</v>
      </c>
      <c r="Z971" s="112" t="s">
        <v>110</v>
      </c>
      <c r="AA971" s="112" t="s">
        <v>110</v>
      </c>
      <c r="AB971" s="114" t="s">
        <v>110</v>
      </c>
      <c r="AC971" s="113" t="s">
        <v>108</v>
      </c>
      <c r="AD971" s="47" t="s">
        <v>108</v>
      </c>
      <c r="AE971" s="12" t="s">
        <v>108</v>
      </c>
      <c r="AF971" s="102" t="s">
        <v>108</v>
      </c>
      <c r="AG971" s="102" t="s">
        <v>108</v>
      </c>
      <c r="AH971" s="102" t="s">
        <v>108</v>
      </c>
      <c r="AI971" s="102" t="s">
        <v>108</v>
      </c>
      <c r="AJ971" s="102" t="s">
        <v>108</v>
      </c>
      <c r="AK971" s="93" t="s">
        <v>108</v>
      </c>
      <c r="AL971" s="12" t="s">
        <v>108</v>
      </c>
      <c r="AM971" s="12" t="s">
        <v>175</v>
      </c>
      <c r="AN971" s="91" t="s">
        <v>2425</v>
      </c>
      <c r="AO971" s="15" t="s">
        <v>175</v>
      </c>
      <c r="AQ971" s="54" t="s">
        <v>108</v>
      </c>
      <c r="AR971" s="50" t="str">
        <f t="shared" si="405"/>
        <v>HS644.139</v>
      </c>
      <c r="AS971" s="50" t="str">
        <f t="shared" si="406"/>
        <v>HS644_-</v>
      </c>
      <c r="AT971" s="12" t="s">
        <v>110</v>
      </c>
      <c r="AU971" s="12" t="s">
        <v>110</v>
      </c>
      <c r="AV971" s="12" t="s">
        <v>110</v>
      </c>
      <c r="AW971" s="54" t="s">
        <v>108</v>
      </c>
      <c r="AX971" s="50" t="s">
        <v>155</v>
      </c>
      <c r="AY971" s="50" t="s">
        <v>110</v>
      </c>
      <c r="AZ971" s="54" t="s">
        <v>108</v>
      </c>
      <c r="BA971" s="12" t="s">
        <v>108</v>
      </c>
      <c r="BB971" s="12" t="s">
        <v>108</v>
      </c>
      <c r="BC971" s="12" t="str">
        <f t="shared" si="407"/>
        <v>M3A</v>
      </c>
      <c r="BD971" s="54" t="s">
        <v>108</v>
      </c>
      <c r="BE971" s="12" t="str">
        <f t="shared" si="408"/>
        <v>-</v>
      </c>
      <c r="BF971" s="12" t="str">
        <f t="shared" si="409"/>
        <v>-</v>
      </c>
      <c r="BG971" s="112" t="str">
        <f t="shared" si="410"/>
        <v>M3A_HS644</v>
      </c>
      <c r="BH971" s="54" t="s">
        <v>108</v>
      </c>
      <c r="BI971" s="12" t="s">
        <v>108</v>
      </c>
      <c r="BJ971" s="54" t="s">
        <v>108</v>
      </c>
      <c r="BK971" s="12" t="s">
        <v>108</v>
      </c>
      <c r="BL971" s="12" t="s">
        <v>108</v>
      </c>
      <c r="BM971" s="12" t="s">
        <v>108</v>
      </c>
      <c r="BN971" s="54" t="s">
        <v>108</v>
      </c>
      <c r="BO971" s="12" t="s">
        <v>108</v>
      </c>
      <c r="BP971" s="54" t="s">
        <v>108</v>
      </c>
      <c r="BQ971" s="12" t="s">
        <v>108</v>
      </c>
      <c r="BR971" s="12" t="s">
        <v>108</v>
      </c>
      <c r="BS971" s="12" t="s">
        <v>108</v>
      </c>
      <c r="BT971" s="54" t="s">
        <v>108</v>
      </c>
      <c r="BU971" s="12" t="s">
        <v>108</v>
      </c>
      <c r="BV971" s="54" t="s">
        <v>108</v>
      </c>
      <c r="BW971" s="12" t="s">
        <v>108</v>
      </c>
      <c r="BX971" s="12" t="s">
        <v>108</v>
      </c>
      <c r="BY971" s="12" t="s">
        <v>108</v>
      </c>
      <c r="BZ971" s="54" t="s">
        <v>108</v>
      </c>
      <c r="CA971" s="12" t="s">
        <v>108</v>
      </c>
      <c r="CB971" s="54" t="s">
        <v>108</v>
      </c>
      <c r="CC971" s="12" t="s">
        <v>108</v>
      </c>
      <c r="CD971" s="12" t="s">
        <v>108</v>
      </c>
      <c r="CE971" s="12" t="s">
        <v>108</v>
      </c>
      <c r="CF971" s="54" t="s">
        <v>108</v>
      </c>
      <c r="CG971" s="54" t="s">
        <v>108</v>
      </c>
      <c r="CH971" s="54" t="s">
        <v>108</v>
      </c>
      <c r="CI971" s="54" t="s">
        <v>108</v>
      </c>
      <c r="CJ971" s="54" t="s">
        <v>108</v>
      </c>
      <c r="CK971" s="54" t="s">
        <v>108</v>
      </c>
      <c r="CL971" s="54" t="s">
        <v>108</v>
      </c>
      <c r="CM971" s="54" t="s">
        <v>108</v>
      </c>
      <c r="CN971" s="64" t="s">
        <v>120</v>
      </c>
      <c r="CO971" s="121" t="s">
        <v>2770</v>
      </c>
      <c r="CP971" s="64" t="str">
        <f>TabelladatiSinottico[[#This Row],[Serial_Number]]</f>
        <v>HS644.139</v>
      </c>
      <c r="CQ971" s="50" t="str">
        <f>TabelladatiSinottico[[#This Row],[Customer]]</f>
        <v>machine not produced</v>
      </c>
      <c r="CR971" s="54">
        <f t="shared" si="411"/>
        <v>970</v>
      </c>
      <c r="CS971" s="64" t="s">
        <v>108</v>
      </c>
    </row>
    <row r="972" spans="1:97" ht="14.25" customHeight="1" x14ac:dyDescent="0.25">
      <c r="A972" s="124" t="s">
        <v>2768</v>
      </c>
      <c r="B972" s="137">
        <v>140</v>
      </c>
      <c r="C972" s="137" t="s">
        <v>108</v>
      </c>
      <c r="D972" s="136" t="s">
        <v>2771</v>
      </c>
      <c r="E972" s="112" t="s">
        <v>108</v>
      </c>
      <c r="F972" s="112" t="s">
        <v>653</v>
      </c>
      <c r="G972" s="112" t="s">
        <v>108</v>
      </c>
      <c r="H972" s="112" t="s">
        <v>108</v>
      </c>
      <c r="I972" s="112" t="s">
        <v>108</v>
      </c>
      <c r="J972" s="112" t="s">
        <v>108</v>
      </c>
      <c r="K972" s="134" t="s">
        <v>2424</v>
      </c>
      <c r="L972" s="112" t="s">
        <v>108</v>
      </c>
      <c r="M972" s="134" t="s">
        <v>2424</v>
      </c>
      <c r="N972" s="12" t="s">
        <v>107</v>
      </c>
      <c r="O972" s="12" t="s">
        <v>108</v>
      </c>
      <c r="P972" s="128" t="s">
        <v>2425</v>
      </c>
      <c r="Q972" s="135">
        <v>600</v>
      </c>
      <c r="R972" s="135">
        <v>400</v>
      </c>
      <c r="S972" s="135">
        <v>400</v>
      </c>
      <c r="T972" s="119" t="s">
        <v>108</v>
      </c>
      <c r="U972" s="112" t="s">
        <v>108</v>
      </c>
      <c r="V972" s="118" t="s">
        <v>108</v>
      </c>
      <c r="W972" s="112" t="s">
        <v>108</v>
      </c>
      <c r="X972" s="112" t="s">
        <v>110</v>
      </c>
      <c r="Y972" s="112" t="s">
        <v>110</v>
      </c>
      <c r="Z972" s="112" t="s">
        <v>110</v>
      </c>
      <c r="AA972" s="112" t="s">
        <v>110</v>
      </c>
      <c r="AB972" s="114" t="s">
        <v>110</v>
      </c>
      <c r="AC972" s="113" t="s">
        <v>108</v>
      </c>
      <c r="AD972" s="47" t="s">
        <v>108</v>
      </c>
      <c r="AE972" s="12" t="s">
        <v>108</v>
      </c>
      <c r="AF972" s="102" t="s">
        <v>108</v>
      </c>
      <c r="AG972" s="102" t="s">
        <v>108</v>
      </c>
      <c r="AH972" s="102" t="s">
        <v>108</v>
      </c>
      <c r="AI972" s="102" t="s">
        <v>108</v>
      </c>
      <c r="AJ972" s="102" t="s">
        <v>108</v>
      </c>
      <c r="AK972" s="93" t="s">
        <v>108</v>
      </c>
      <c r="AL972" s="12" t="s">
        <v>108</v>
      </c>
      <c r="AM972" s="12" t="s">
        <v>175</v>
      </c>
      <c r="AN972" s="91" t="s">
        <v>2425</v>
      </c>
      <c r="AO972" s="15" t="s">
        <v>175</v>
      </c>
      <c r="AQ972" s="54" t="s">
        <v>108</v>
      </c>
      <c r="AR972" s="50" t="str">
        <f t="shared" si="405"/>
        <v>HS644.140</v>
      </c>
      <c r="AS972" s="50" t="str">
        <f t="shared" si="406"/>
        <v>HS644_-</v>
      </c>
      <c r="AT972" s="12" t="s">
        <v>110</v>
      </c>
      <c r="AU972" s="12" t="s">
        <v>110</v>
      </c>
      <c r="AV972" s="12" t="s">
        <v>110</v>
      </c>
      <c r="AW972" s="54" t="s">
        <v>108</v>
      </c>
      <c r="AX972" s="50" t="s">
        <v>155</v>
      </c>
      <c r="AY972" s="50" t="s">
        <v>110</v>
      </c>
      <c r="AZ972" s="54" t="s">
        <v>108</v>
      </c>
      <c r="BA972" s="12" t="s">
        <v>108</v>
      </c>
      <c r="BB972" s="12" t="s">
        <v>108</v>
      </c>
      <c r="BC972" s="12" t="str">
        <f t="shared" si="407"/>
        <v>M3A</v>
      </c>
      <c r="BD972" s="54" t="s">
        <v>108</v>
      </c>
      <c r="BE972" s="12" t="str">
        <f t="shared" si="408"/>
        <v>-</v>
      </c>
      <c r="BF972" s="12" t="str">
        <f t="shared" si="409"/>
        <v>-</v>
      </c>
      <c r="BG972" s="112" t="str">
        <f t="shared" si="410"/>
        <v>M3A_HS644</v>
      </c>
      <c r="BH972" s="54" t="s">
        <v>108</v>
      </c>
      <c r="BI972" s="12" t="s">
        <v>108</v>
      </c>
      <c r="BJ972" s="54" t="s">
        <v>108</v>
      </c>
      <c r="BK972" s="12" t="s">
        <v>108</v>
      </c>
      <c r="BL972" s="12" t="s">
        <v>108</v>
      </c>
      <c r="BM972" s="12" t="s">
        <v>108</v>
      </c>
      <c r="BN972" s="54" t="s">
        <v>108</v>
      </c>
      <c r="BO972" s="12" t="s">
        <v>108</v>
      </c>
      <c r="BP972" s="54" t="s">
        <v>108</v>
      </c>
      <c r="BQ972" s="12" t="s">
        <v>108</v>
      </c>
      <c r="BR972" s="12" t="s">
        <v>108</v>
      </c>
      <c r="BS972" s="12" t="s">
        <v>108</v>
      </c>
      <c r="BT972" s="54" t="s">
        <v>108</v>
      </c>
      <c r="BU972" s="12" t="s">
        <v>108</v>
      </c>
      <c r="BV972" s="54" t="s">
        <v>108</v>
      </c>
      <c r="BW972" s="12" t="s">
        <v>108</v>
      </c>
      <c r="BX972" s="12" t="s">
        <v>108</v>
      </c>
      <c r="BY972" s="12" t="s">
        <v>108</v>
      </c>
      <c r="BZ972" s="54" t="s">
        <v>108</v>
      </c>
      <c r="CA972" s="12" t="s">
        <v>108</v>
      </c>
      <c r="CB972" s="54" t="s">
        <v>108</v>
      </c>
      <c r="CC972" s="12" t="s">
        <v>108</v>
      </c>
      <c r="CD972" s="12" t="s">
        <v>108</v>
      </c>
      <c r="CE972" s="12" t="s">
        <v>108</v>
      </c>
      <c r="CF972" s="54" t="s">
        <v>108</v>
      </c>
      <c r="CG972" s="54" t="s">
        <v>108</v>
      </c>
      <c r="CH972" s="54" t="s">
        <v>108</v>
      </c>
      <c r="CI972" s="54" t="s">
        <v>108</v>
      </c>
      <c r="CJ972" s="54" t="s">
        <v>108</v>
      </c>
      <c r="CK972" s="54" t="s">
        <v>108</v>
      </c>
      <c r="CL972" s="54" t="s">
        <v>108</v>
      </c>
      <c r="CM972" s="54" t="s">
        <v>108</v>
      </c>
      <c r="CN972" s="64" t="s">
        <v>120</v>
      </c>
      <c r="CO972" s="121" t="s">
        <v>2770</v>
      </c>
      <c r="CP972" s="64" t="str">
        <f>TabelladatiSinottico[[#This Row],[Serial_Number]]</f>
        <v>HS644.140</v>
      </c>
      <c r="CQ972" s="50" t="str">
        <f>TabelladatiSinottico[[#This Row],[Customer]]</f>
        <v>Customer!</v>
      </c>
      <c r="CR972" s="54">
        <f t="shared" si="411"/>
        <v>971</v>
      </c>
      <c r="CS972" s="64" t="s">
        <v>108</v>
      </c>
    </row>
    <row r="973" spans="1:97" ht="14.25" customHeight="1" x14ac:dyDescent="0.25">
      <c r="A973" s="124" t="s">
        <v>2768</v>
      </c>
      <c r="B973" s="137">
        <v>141</v>
      </c>
      <c r="C973" s="137" t="s">
        <v>108</v>
      </c>
      <c r="D973" s="136" t="s">
        <v>2771</v>
      </c>
      <c r="E973" s="112" t="s">
        <v>108</v>
      </c>
      <c r="F973" s="112" t="s">
        <v>653</v>
      </c>
      <c r="G973" s="112" t="s">
        <v>108</v>
      </c>
      <c r="H973" s="112" t="s">
        <v>108</v>
      </c>
      <c r="I973" s="112" t="s">
        <v>108</v>
      </c>
      <c r="J973" s="112" t="s">
        <v>108</v>
      </c>
      <c r="K973" s="134" t="s">
        <v>2424</v>
      </c>
      <c r="L973" s="112" t="s">
        <v>108</v>
      </c>
      <c r="M973" s="134" t="s">
        <v>2424</v>
      </c>
      <c r="N973" s="12" t="s">
        <v>107</v>
      </c>
      <c r="O973" s="12" t="s">
        <v>108</v>
      </c>
      <c r="P973" s="128" t="s">
        <v>2425</v>
      </c>
      <c r="Q973" s="135">
        <v>600</v>
      </c>
      <c r="R973" s="135">
        <v>400</v>
      </c>
      <c r="S973" s="135">
        <v>400</v>
      </c>
      <c r="T973" s="119" t="s">
        <v>108</v>
      </c>
      <c r="U973" s="112" t="s">
        <v>108</v>
      </c>
      <c r="V973" s="118" t="s">
        <v>108</v>
      </c>
      <c r="W973" s="112" t="s">
        <v>108</v>
      </c>
      <c r="X973" s="112" t="s">
        <v>110</v>
      </c>
      <c r="Y973" s="112" t="s">
        <v>110</v>
      </c>
      <c r="Z973" s="112" t="s">
        <v>110</v>
      </c>
      <c r="AA973" s="112" t="s">
        <v>110</v>
      </c>
      <c r="AB973" s="114" t="s">
        <v>110</v>
      </c>
      <c r="AC973" s="113" t="s">
        <v>108</v>
      </c>
      <c r="AD973" s="47" t="s">
        <v>108</v>
      </c>
      <c r="AE973" s="12" t="s">
        <v>108</v>
      </c>
      <c r="AF973" s="102" t="s">
        <v>108</v>
      </c>
      <c r="AG973" s="102" t="s">
        <v>108</v>
      </c>
      <c r="AH973" s="102" t="s">
        <v>108</v>
      </c>
      <c r="AI973" s="102" t="s">
        <v>108</v>
      </c>
      <c r="AJ973" s="102" t="s">
        <v>108</v>
      </c>
      <c r="AK973" s="93" t="s">
        <v>108</v>
      </c>
      <c r="AL973" s="12" t="s">
        <v>108</v>
      </c>
      <c r="AM973" s="12" t="s">
        <v>175</v>
      </c>
      <c r="AN973" s="91" t="s">
        <v>2425</v>
      </c>
      <c r="AO973" s="15" t="s">
        <v>175</v>
      </c>
      <c r="AQ973" s="54" t="s">
        <v>108</v>
      </c>
      <c r="AR973" s="50" t="str">
        <f t="shared" si="405"/>
        <v>HS644.141</v>
      </c>
      <c r="AS973" s="50" t="str">
        <f t="shared" si="406"/>
        <v>HS644_-</v>
      </c>
      <c r="AT973" s="12" t="s">
        <v>110</v>
      </c>
      <c r="AU973" s="12" t="s">
        <v>110</v>
      </c>
      <c r="AV973" s="12" t="s">
        <v>110</v>
      </c>
      <c r="AW973" s="54" t="s">
        <v>108</v>
      </c>
      <c r="AX973" s="50" t="s">
        <v>155</v>
      </c>
      <c r="AY973" s="50" t="s">
        <v>110</v>
      </c>
      <c r="AZ973" s="54" t="s">
        <v>108</v>
      </c>
      <c r="BA973" s="12" t="s">
        <v>108</v>
      </c>
      <c r="BB973" s="12" t="s">
        <v>108</v>
      </c>
      <c r="BC973" s="12" t="str">
        <f t="shared" si="407"/>
        <v>M3A</v>
      </c>
      <c r="BD973" s="54" t="s">
        <v>108</v>
      </c>
      <c r="BE973" s="12" t="str">
        <f t="shared" si="408"/>
        <v>-</v>
      </c>
      <c r="BF973" s="12" t="str">
        <f t="shared" si="409"/>
        <v>-</v>
      </c>
      <c r="BG973" s="112" t="str">
        <f t="shared" si="410"/>
        <v>M3A_HS644</v>
      </c>
      <c r="BH973" s="54" t="s">
        <v>108</v>
      </c>
      <c r="BI973" s="12" t="s">
        <v>108</v>
      </c>
      <c r="BJ973" s="54" t="s">
        <v>108</v>
      </c>
      <c r="BK973" s="12" t="s">
        <v>108</v>
      </c>
      <c r="BL973" s="12" t="s">
        <v>108</v>
      </c>
      <c r="BM973" s="12" t="s">
        <v>108</v>
      </c>
      <c r="BN973" s="54" t="s">
        <v>108</v>
      </c>
      <c r="BO973" s="12" t="s">
        <v>108</v>
      </c>
      <c r="BP973" s="54" t="s">
        <v>108</v>
      </c>
      <c r="BQ973" s="12" t="s">
        <v>108</v>
      </c>
      <c r="BR973" s="12" t="s">
        <v>108</v>
      </c>
      <c r="BS973" s="12" t="s">
        <v>108</v>
      </c>
      <c r="BT973" s="54" t="s">
        <v>108</v>
      </c>
      <c r="BU973" s="12" t="s">
        <v>108</v>
      </c>
      <c r="BV973" s="54" t="s">
        <v>108</v>
      </c>
      <c r="BW973" s="12" t="s">
        <v>108</v>
      </c>
      <c r="BX973" s="12" t="s">
        <v>108</v>
      </c>
      <c r="BY973" s="12" t="s">
        <v>108</v>
      </c>
      <c r="BZ973" s="54" t="s">
        <v>108</v>
      </c>
      <c r="CA973" s="12" t="s">
        <v>108</v>
      </c>
      <c r="CB973" s="54" t="s">
        <v>108</v>
      </c>
      <c r="CC973" s="12" t="s">
        <v>108</v>
      </c>
      <c r="CD973" s="12" t="s">
        <v>108</v>
      </c>
      <c r="CE973" s="12" t="s">
        <v>108</v>
      </c>
      <c r="CF973" s="54" t="s">
        <v>108</v>
      </c>
      <c r="CG973" s="54" t="s">
        <v>108</v>
      </c>
      <c r="CH973" s="54" t="s">
        <v>108</v>
      </c>
      <c r="CI973" s="54" t="s">
        <v>108</v>
      </c>
      <c r="CJ973" s="54" t="s">
        <v>108</v>
      </c>
      <c r="CK973" s="54" t="s">
        <v>108</v>
      </c>
      <c r="CL973" s="54" t="s">
        <v>108</v>
      </c>
      <c r="CM973" s="54" t="s">
        <v>108</v>
      </c>
      <c r="CN973" s="64" t="s">
        <v>120</v>
      </c>
      <c r="CO973" s="121" t="s">
        <v>2770</v>
      </c>
      <c r="CP973" s="64" t="str">
        <f>TabelladatiSinottico[[#This Row],[Serial_Number]]</f>
        <v>HS644.141</v>
      </c>
      <c r="CQ973" s="50" t="str">
        <f>TabelladatiSinottico[[#This Row],[Customer]]</f>
        <v>Customer!</v>
      </c>
      <c r="CR973" s="54">
        <f t="shared" si="411"/>
        <v>972</v>
      </c>
      <c r="CS973" s="64" t="s">
        <v>108</v>
      </c>
    </row>
    <row r="974" spans="1:97" ht="14.25" customHeight="1" x14ac:dyDescent="0.25">
      <c r="A974" s="124" t="s">
        <v>2768</v>
      </c>
      <c r="B974" s="137">
        <v>142</v>
      </c>
      <c r="C974" s="137" t="s">
        <v>108</v>
      </c>
      <c r="D974" s="136" t="s">
        <v>2771</v>
      </c>
      <c r="E974" s="112" t="s">
        <v>108</v>
      </c>
      <c r="F974" s="112" t="s">
        <v>653</v>
      </c>
      <c r="G974" s="112" t="s">
        <v>108</v>
      </c>
      <c r="H974" s="112" t="s">
        <v>108</v>
      </c>
      <c r="I974" s="112" t="s">
        <v>108</v>
      </c>
      <c r="J974" s="112" t="s">
        <v>108</v>
      </c>
      <c r="K974" s="134" t="s">
        <v>2424</v>
      </c>
      <c r="L974" s="112" t="s">
        <v>108</v>
      </c>
      <c r="M974" s="134" t="s">
        <v>2424</v>
      </c>
      <c r="N974" s="12" t="s">
        <v>107</v>
      </c>
      <c r="O974" s="12" t="s">
        <v>108</v>
      </c>
      <c r="P974" s="128" t="s">
        <v>2425</v>
      </c>
      <c r="Q974" s="135">
        <v>600</v>
      </c>
      <c r="R974" s="135">
        <v>400</v>
      </c>
      <c r="S974" s="135">
        <v>400</v>
      </c>
      <c r="T974" s="119" t="s">
        <v>108</v>
      </c>
      <c r="U974" s="112" t="s">
        <v>108</v>
      </c>
      <c r="V974" s="118" t="s">
        <v>108</v>
      </c>
      <c r="W974" s="112" t="s">
        <v>108</v>
      </c>
      <c r="X974" s="112" t="s">
        <v>110</v>
      </c>
      <c r="Y974" s="112" t="s">
        <v>110</v>
      </c>
      <c r="Z974" s="112" t="s">
        <v>110</v>
      </c>
      <c r="AA974" s="112" t="s">
        <v>110</v>
      </c>
      <c r="AB974" s="114" t="s">
        <v>110</v>
      </c>
      <c r="AC974" s="113" t="s">
        <v>108</v>
      </c>
      <c r="AD974" s="47" t="s">
        <v>108</v>
      </c>
      <c r="AE974" s="12" t="s">
        <v>108</v>
      </c>
      <c r="AF974" s="102" t="s">
        <v>108</v>
      </c>
      <c r="AG974" s="102" t="s">
        <v>108</v>
      </c>
      <c r="AH974" s="102" t="s">
        <v>108</v>
      </c>
      <c r="AI974" s="102" t="s">
        <v>108</v>
      </c>
      <c r="AJ974" s="102" t="s">
        <v>108</v>
      </c>
      <c r="AK974" s="93" t="s">
        <v>108</v>
      </c>
      <c r="AL974" s="12" t="s">
        <v>108</v>
      </c>
      <c r="AM974" s="12" t="s">
        <v>175</v>
      </c>
      <c r="AN974" s="91" t="s">
        <v>2425</v>
      </c>
      <c r="AO974" s="15" t="s">
        <v>175</v>
      </c>
      <c r="AQ974" s="54" t="s">
        <v>108</v>
      </c>
      <c r="AR974" s="50" t="str">
        <f t="shared" si="405"/>
        <v>HS644.142</v>
      </c>
      <c r="AS974" s="50" t="str">
        <f t="shared" si="406"/>
        <v>HS644_-</v>
      </c>
      <c r="AT974" s="12" t="s">
        <v>110</v>
      </c>
      <c r="AU974" s="12" t="s">
        <v>110</v>
      </c>
      <c r="AV974" s="12" t="s">
        <v>110</v>
      </c>
      <c r="AW974" s="54" t="s">
        <v>108</v>
      </c>
      <c r="AX974" s="50" t="s">
        <v>155</v>
      </c>
      <c r="AY974" s="50" t="s">
        <v>110</v>
      </c>
      <c r="AZ974" s="54" t="s">
        <v>108</v>
      </c>
      <c r="BA974" s="12" t="s">
        <v>108</v>
      </c>
      <c r="BB974" s="12" t="s">
        <v>108</v>
      </c>
      <c r="BC974" s="12" t="str">
        <f t="shared" si="407"/>
        <v>M3A</v>
      </c>
      <c r="BD974" s="54" t="s">
        <v>108</v>
      </c>
      <c r="BE974" s="12" t="str">
        <f t="shared" si="408"/>
        <v>-</v>
      </c>
      <c r="BF974" s="12" t="str">
        <f t="shared" si="409"/>
        <v>-</v>
      </c>
      <c r="BG974" s="112" t="str">
        <f t="shared" si="410"/>
        <v>M3A_HS644</v>
      </c>
      <c r="BH974" s="54" t="s">
        <v>108</v>
      </c>
      <c r="BI974" s="12" t="s">
        <v>108</v>
      </c>
      <c r="BJ974" s="54" t="s">
        <v>108</v>
      </c>
      <c r="BK974" s="12" t="s">
        <v>108</v>
      </c>
      <c r="BL974" s="12" t="s">
        <v>108</v>
      </c>
      <c r="BM974" s="12" t="s">
        <v>108</v>
      </c>
      <c r="BN974" s="54" t="s">
        <v>108</v>
      </c>
      <c r="BO974" s="12" t="s">
        <v>108</v>
      </c>
      <c r="BP974" s="54" t="s">
        <v>108</v>
      </c>
      <c r="BQ974" s="12" t="s">
        <v>108</v>
      </c>
      <c r="BR974" s="12" t="s">
        <v>108</v>
      </c>
      <c r="BS974" s="12" t="s">
        <v>108</v>
      </c>
      <c r="BT974" s="54" t="s">
        <v>108</v>
      </c>
      <c r="BU974" s="12" t="s">
        <v>108</v>
      </c>
      <c r="BV974" s="54" t="s">
        <v>108</v>
      </c>
      <c r="BW974" s="12" t="s">
        <v>108</v>
      </c>
      <c r="BX974" s="12" t="s">
        <v>108</v>
      </c>
      <c r="BY974" s="12" t="s">
        <v>108</v>
      </c>
      <c r="BZ974" s="54" t="s">
        <v>108</v>
      </c>
      <c r="CA974" s="12" t="s">
        <v>108</v>
      </c>
      <c r="CB974" s="54" t="s">
        <v>108</v>
      </c>
      <c r="CC974" s="12" t="s">
        <v>108</v>
      </c>
      <c r="CD974" s="12" t="s">
        <v>108</v>
      </c>
      <c r="CE974" s="12" t="s">
        <v>108</v>
      </c>
      <c r="CF974" s="54" t="s">
        <v>108</v>
      </c>
      <c r="CG974" s="54" t="s">
        <v>108</v>
      </c>
      <c r="CH974" s="54" t="s">
        <v>108</v>
      </c>
      <c r="CI974" s="54" t="s">
        <v>108</v>
      </c>
      <c r="CJ974" s="54" t="s">
        <v>108</v>
      </c>
      <c r="CK974" s="54" t="s">
        <v>108</v>
      </c>
      <c r="CL974" s="54" t="s">
        <v>108</v>
      </c>
      <c r="CM974" s="54" t="s">
        <v>108</v>
      </c>
      <c r="CN974" s="64" t="s">
        <v>120</v>
      </c>
      <c r="CO974" s="121" t="s">
        <v>2770</v>
      </c>
      <c r="CP974" s="64" t="str">
        <f>TabelladatiSinottico[[#This Row],[Serial_Number]]</f>
        <v>HS644.142</v>
      </c>
      <c r="CQ974" s="50" t="str">
        <f>TabelladatiSinottico[[#This Row],[Customer]]</f>
        <v>Customer!</v>
      </c>
      <c r="CR974" s="54">
        <f t="shared" si="411"/>
        <v>973</v>
      </c>
      <c r="CS974" s="64" t="s">
        <v>108</v>
      </c>
    </row>
    <row r="975" spans="1:97" ht="14.25" customHeight="1" x14ac:dyDescent="0.25">
      <c r="A975" s="124" t="s">
        <v>2768</v>
      </c>
      <c r="B975" s="137">
        <v>143</v>
      </c>
      <c r="C975" s="137" t="s">
        <v>108</v>
      </c>
      <c r="D975" s="136" t="s">
        <v>2771</v>
      </c>
      <c r="E975" s="112" t="s">
        <v>108</v>
      </c>
      <c r="F975" s="112" t="s">
        <v>653</v>
      </c>
      <c r="G975" s="112" t="s">
        <v>108</v>
      </c>
      <c r="H975" s="112" t="s">
        <v>108</v>
      </c>
      <c r="I975" s="112" t="s">
        <v>108</v>
      </c>
      <c r="J975" s="112" t="s">
        <v>108</v>
      </c>
      <c r="K975" s="134" t="s">
        <v>2424</v>
      </c>
      <c r="L975" s="112" t="s">
        <v>108</v>
      </c>
      <c r="M975" s="134" t="s">
        <v>2424</v>
      </c>
      <c r="N975" s="12" t="s">
        <v>107</v>
      </c>
      <c r="O975" s="12" t="s">
        <v>108</v>
      </c>
      <c r="P975" s="128" t="s">
        <v>2425</v>
      </c>
      <c r="Q975" s="135">
        <v>600</v>
      </c>
      <c r="R975" s="135">
        <v>400</v>
      </c>
      <c r="S975" s="135">
        <v>400</v>
      </c>
      <c r="T975" s="119" t="s">
        <v>108</v>
      </c>
      <c r="U975" s="112" t="s">
        <v>108</v>
      </c>
      <c r="V975" s="118" t="s">
        <v>108</v>
      </c>
      <c r="W975" s="112" t="s">
        <v>108</v>
      </c>
      <c r="X975" s="112" t="s">
        <v>110</v>
      </c>
      <c r="Y975" s="112" t="s">
        <v>110</v>
      </c>
      <c r="Z975" s="112" t="s">
        <v>110</v>
      </c>
      <c r="AA975" s="112" t="s">
        <v>110</v>
      </c>
      <c r="AB975" s="114" t="s">
        <v>110</v>
      </c>
      <c r="AC975" s="113" t="s">
        <v>108</v>
      </c>
      <c r="AD975" s="47" t="s">
        <v>108</v>
      </c>
      <c r="AE975" s="12" t="s">
        <v>108</v>
      </c>
      <c r="AF975" s="102" t="s">
        <v>108</v>
      </c>
      <c r="AG975" s="102" t="s">
        <v>108</v>
      </c>
      <c r="AH975" s="102" t="s">
        <v>108</v>
      </c>
      <c r="AI975" s="102" t="s">
        <v>108</v>
      </c>
      <c r="AJ975" s="102" t="s">
        <v>108</v>
      </c>
      <c r="AK975" s="93" t="s">
        <v>108</v>
      </c>
      <c r="AL975" s="12" t="s">
        <v>108</v>
      </c>
      <c r="AM975" s="12" t="s">
        <v>175</v>
      </c>
      <c r="AN975" s="91" t="s">
        <v>2425</v>
      </c>
      <c r="AO975" s="15" t="s">
        <v>175</v>
      </c>
      <c r="AQ975" s="54" t="s">
        <v>108</v>
      </c>
      <c r="AR975" s="50" t="str">
        <f t="shared" si="405"/>
        <v>HS644.143</v>
      </c>
      <c r="AS975" s="50" t="str">
        <f t="shared" si="406"/>
        <v>HS644_-</v>
      </c>
      <c r="AT975" s="12" t="s">
        <v>110</v>
      </c>
      <c r="AU975" s="12" t="s">
        <v>110</v>
      </c>
      <c r="AV975" s="12" t="s">
        <v>110</v>
      </c>
      <c r="AW975" s="54" t="s">
        <v>108</v>
      </c>
      <c r="AX975" s="50" t="s">
        <v>155</v>
      </c>
      <c r="AY975" s="50" t="s">
        <v>110</v>
      </c>
      <c r="AZ975" s="54" t="s">
        <v>108</v>
      </c>
      <c r="BA975" s="12" t="s">
        <v>108</v>
      </c>
      <c r="BB975" s="12" t="s">
        <v>108</v>
      </c>
      <c r="BC975" s="12" t="str">
        <f t="shared" si="407"/>
        <v>M3A</v>
      </c>
      <c r="BD975" s="54" t="s">
        <v>108</v>
      </c>
      <c r="BE975" s="12" t="str">
        <f t="shared" si="408"/>
        <v>-</v>
      </c>
      <c r="BF975" s="12" t="str">
        <f t="shared" si="409"/>
        <v>-</v>
      </c>
      <c r="BG975" s="112" t="str">
        <f t="shared" si="410"/>
        <v>M3A_HS644</v>
      </c>
      <c r="BH975" s="54" t="s">
        <v>108</v>
      </c>
      <c r="BI975" s="12" t="s">
        <v>108</v>
      </c>
      <c r="BJ975" s="54" t="s">
        <v>108</v>
      </c>
      <c r="BK975" s="12" t="s">
        <v>108</v>
      </c>
      <c r="BL975" s="12" t="s">
        <v>108</v>
      </c>
      <c r="BM975" s="12" t="s">
        <v>108</v>
      </c>
      <c r="BN975" s="54" t="s">
        <v>108</v>
      </c>
      <c r="BO975" s="12" t="s">
        <v>108</v>
      </c>
      <c r="BP975" s="54" t="s">
        <v>108</v>
      </c>
      <c r="BQ975" s="12" t="s">
        <v>108</v>
      </c>
      <c r="BR975" s="12" t="s">
        <v>108</v>
      </c>
      <c r="BS975" s="12" t="s">
        <v>108</v>
      </c>
      <c r="BT975" s="54" t="s">
        <v>108</v>
      </c>
      <c r="BU975" s="12" t="s">
        <v>108</v>
      </c>
      <c r="BV975" s="54" t="s">
        <v>108</v>
      </c>
      <c r="BW975" s="12" t="s">
        <v>108</v>
      </c>
      <c r="BX975" s="12" t="s">
        <v>108</v>
      </c>
      <c r="BY975" s="12" t="s">
        <v>108</v>
      </c>
      <c r="BZ975" s="54" t="s">
        <v>108</v>
      </c>
      <c r="CA975" s="12" t="s">
        <v>108</v>
      </c>
      <c r="CB975" s="54" t="s">
        <v>108</v>
      </c>
      <c r="CC975" s="12" t="s">
        <v>108</v>
      </c>
      <c r="CD975" s="12" t="s">
        <v>108</v>
      </c>
      <c r="CE975" s="12" t="s">
        <v>108</v>
      </c>
      <c r="CF975" s="54" t="s">
        <v>108</v>
      </c>
      <c r="CG975" s="54" t="s">
        <v>108</v>
      </c>
      <c r="CH975" s="54" t="s">
        <v>108</v>
      </c>
      <c r="CI975" s="54" t="s">
        <v>108</v>
      </c>
      <c r="CJ975" s="54" t="s">
        <v>108</v>
      </c>
      <c r="CK975" s="54" t="s">
        <v>108</v>
      </c>
      <c r="CL975" s="54" t="s">
        <v>108</v>
      </c>
      <c r="CM975" s="54" t="s">
        <v>108</v>
      </c>
      <c r="CN975" s="64" t="s">
        <v>120</v>
      </c>
      <c r="CO975" s="121" t="s">
        <v>2770</v>
      </c>
      <c r="CP975" s="64" t="str">
        <f>TabelladatiSinottico[[#This Row],[Serial_Number]]</f>
        <v>HS644.143</v>
      </c>
      <c r="CQ975" s="50" t="str">
        <f>TabelladatiSinottico[[#This Row],[Customer]]</f>
        <v>Customer!</v>
      </c>
      <c r="CR975" s="54">
        <f t="shared" si="411"/>
        <v>974</v>
      </c>
      <c r="CS975" s="64" t="s">
        <v>108</v>
      </c>
    </row>
    <row r="976" spans="1:97" ht="14.25" customHeight="1" x14ac:dyDescent="0.25">
      <c r="A976" s="124" t="s">
        <v>2768</v>
      </c>
      <c r="B976" s="137">
        <v>144</v>
      </c>
      <c r="C976" s="137" t="s">
        <v>108</v>
      </c>
      <c r="D976" s="136" t="s">
        <v>2771</v>
      </c>
      <c r="E976" s="112" t="s">
        <v>108</v>
      </c>
      <c r="F976" s="112" t="s">
        <v>653</v>
      </c>
      <c r="G976" s="112" t="s">
        <v>108</v>
      </c>
      <c r="H976" s="112" t="s">
        <v>108</v>
      </c>
      <c r="I976" s="112" t="s">
        <v>108</v>
      </c>
      <c r="J976" s="112" t="s">
        <v>108</v>
      </c>
      <c r="K976" s="134" t="s">
        <v>2424</v>
      </c>
      <c r="L976" s="112" t="s">
        <v>108</v>
      </c>
      <c r="M976" s="134" t="s">
        <v>2424</v>
      </c>
      <c r="N976" s="12" t="s">
        <v>107</v>
      </c>
      <c r="O976" s="12" t="s">
        <v>108</v>
      </c>
      <c r="P976" s="128" t="s">
        <v>2425</v>
      </c>
      <c r="Q976" s="135">
        <v>600</v>
      </c>
      <c r="R976" s="135">
        <v>400</v>
      </c>
      <c r="S976" s="135">
        <v>400</v>
      </c>
      <c r="T976" s="119" t="s">
        <v>108</v>
      </c>
      <c r="U976" s="112" t="s">
        <v>108</v>
      </c>
      <c r="V976" s="118" t="s">
        <v>108</v>
      </c>
      <c r="W976" s="112" t="s">
        <v>108</v>
      </c>
      <c r="X976" s="112" t="s">
        <v>110</v>
      </c>
      <c r="Y976" s="112" t="s">
        <v>110</v>
      </c>
      <c r="Z976" s="112" t="s">
        <v>110</v>
      </c>
      <c r="AA976" s="112" t="s">
        <v>110</v>
      </c>
      <c r="AB976" s="114" t="s">
        <v>110</v>
      </c>
      <c r="AC976" s="113" t="s">
        <v>108</v>
      </c>
      <c r="AD976" s="47" t="s">
        <v>108</v>
      </c>
      <c r="AE976" s="12" t="s">
        <v>108</v>
      </c>
      <c r="AF976" s="102" t="s">
        <v>108</v>
      </c>
      <c r="AG976" s="102" t="s">
        <v>108</v>
      </c>
      <c r="AH976" s="102" t="s">
        <v>108</v>
      </c>
      <c r="AI976" s="102" t="s">
        <v>108</v>
      </c>
      <c r="AJ976" s="102" t="s">
        <v>108</v>
      </c>
      <c r="AK976" s="93" t="s">
        <v>108</v>
      </c>
      <c r="AL976" s="12" t="s">
        <v>108</v>
      </c>
      <c r="AM976" s="12" t="s">
        <v>175</v>
      </c>
      <c r="AN976" s="91" t="s">
        <v>2425</v>
      </c>
      <c r="AO976" s="15" t="s">
        <v>175</v>
      </c>
      <c r="AQ976" s="54" t="s">
        <v>108</v>
      </c>
      <c r="AR976" s="50" t="str">
        <f t="shared" si="405"/>
        <v>HS644.144</v>
      </c>
      <c r="AS976" s="50" t="str">
        <f t="shared" si="406"/>
        <v>HS644_-</v>
      </c>
      <c r="AT976" s="12" t="s">
        <v>110</v>
      </c>
      <c r="AU976" s="12" t="s">
        <v>110</v>
      </c>
      <c r="AV976" s="12" t="s">
        <v>110</v>
      </c>
      <c r="AW976" s="54" t="s">
        <v>108</v>
      </c>
      <c r="AX976" s="50" t="s">
        <v>155</v>
      </c>
      <c r="AY976" s="50" t="s">
        <v>110</v>
      </c>
      <c r="AZ976" s="54" t="s">
        <v>108</v>
      </c>
      <c r="BA976" s="12" t="s">
        <v>108</v>
      </c>
      <c r="BB976" s="12" t="s">
        <v>108</v>
      </c>
      <c r="BC976" s="12" t="str">
        <f t="shared" si="407"/>
        <v>M3A</v>
      </c>
      <c r="BD976" s="54" t="s">
        <v>108</v>
      </c>
      <c r="BE976" s="12" t="str">
        <f t="shared" si="408"/>
        <v>-</v>
      </c>
      <c r="BF976" s="12" t="str">
        <f t="shared" si="409"/>
        <v>-</v>
      </c>
      <c r="BG976" s="112" t="str">
        <f t="shared" si="410"/>
        <v>M3A_HS644</v>
      </c>
      <c r="BH976" s="54" t="s">
        <v>108</v>
      </c>
      <c r="BI976" s="12" t="s">
        <v>108</v>
      </c>
      <c r="BJ976" s="54" t="s">
        <v>108</v>
      </c>
      <c r="BK976" s="12" t="s">
        <v>108</v>
      </c>
      <c r="BL976" s="12" t="s">
        <v>108</v>
      </c>
      <c r="BM976" s="12" t="s">
        <v>108</v>
      </c>
      <c r="BN976" s="54" t="s">
        <v>108</v>
      </c>
      <c r="BO976" s="12" t="s">
        <v>108</v>
      </c>
      <c r="BP976" s="54" t="s">
        <v>108</v>
      </c>
      <c r="BQ976" s="12" t="s">
        <v>108</v>
      </c>
      <c r="BR976" s="12" t="s">
        <v>108</v>
      </c>
      <c r="BS976" s="12" t="s">
        <v>108</v>
      </c>
      <c r="BT976" s="54" t="s">
        <v>108</v>
      </c>
      <c r="BU976" s="12" t="s">
        <v>108</v>
      </c>
      <c r="BV976" s="54" t="s">
        <v>108</v>
      </c>
      <c r="BW976" s="12" t="s">
        <v>108</v>
      </c>
      <c r="BX976" s="12" t="s">
        <v>108</v>
      </c>
      <c r="BY976" s="12" t="s">
        <v>108</v>
      </c>
      <c r="BZ976" s="54" t="s">
        <v>108</v>
      </c>
      <c r="CA976" s="12" t="s">
        <v>108</v>
      </c>
      <c r="CB976" s="54" t="s">
        <v>108</v>
      </c>
      <c r="CC976" s="12" t="s">
        <v>108</v>
      </c>
      <c r="CD976" s="12" t="s">
        <v>108</v>
      </c>
      <c r="CE976" s="12" t="s">
        <v>108</v>
      </c>
      <c r="CF976" s="54" t="s">
        <v>108</v>
      </c>
      <c r="CG976" s="54" t="s">
        <v>108</v>
      </c>
      <c r="CH976" s="54" t="s">
        <v>108</v>
      </c>
      <c r="CI976" s="54" t="s">
        <v>108</v>
      </c>
      <c r="CJ976" s="54" t="s">
        <v>108</v>
      </c>
      <c r="CK976" s="54" t="s">
        <v>108</v>
      </c>
      <c r="CL976" s="54" t="s">
        <v>108</v>
      </c>
      <c r="CM976" s="54" t="s">
        <v>108</v>
      </c>
      <c r="CN976" s="64" t="s">
        <v>120</v>
      </c>
      <c r="CO976" s="121" t="s">
        <v>2770</v>
      </c>
      <c r="CP976" s="64" t="str">
        <f>TabelladatiSinottico[[#This Row],[Serial_Number]]</f>
        <v>HS644.144</v>
      </c>
      <c r="CQ976" s="50" t="str">
        <f>TabelladatiSinottico[[#This Row],[Customer]]</f>
        <v>Customer!</v>
      </c>
      <c r="CR976" s="54">
        <f t="shared" si="411"/>
        <v>975</v>
      </c>
      <c r="CS976" s="64" t="s">
        <v>108</v>
      </c>
    </row>
    <row r="977" spans="1:97" ht="14.25" customHeight="1" x14ac:dyDescent="0.25">
      <c r="A977" s="124" t="s">
        <v>2768</v>
      </c>
      <c r="B977" s="137">
        <v>145</v>
      </c>
      <c r="C977" s="137" t="s">
        <v>108</v>
      </c>
      <c r="D977" s="136" t="s">
        <v>2771</v>
      </c>
      <c r="E977" s="112" t="s">
        <v>108</v>
      </c>
      <c r="F977" s="112" t="s">
        <v>653</v>
      </c>
      <c r="G977" s="112" t="s">
        <v>108</v>
      </c>
      <c r="H977" s="112" t="s">
        <v>108</v>
      </c>
      <c r="I977" s="112" t="s">
        <v>108</v>
      </c>
      <c r="J977" s="112" t="s">
        <v>108</v>
      </c>
      <c r="K977" s="134" t="s">
        <v>2424</v>
      </c>
      <c r="L977" s="112" t="s">
        <v>108</v>
      </c>
      <c r="M977" s="134" t="s">
        <v>2424</v>
      </c>
      <c r="N977" s="12" t="s">
        <v>107</v>
      </c>
      <c r="O977" s="12" t="s">
        <v>108</v>
      </c>
      <c r="P977" s="128" t="s">
        <v>2425</v>
      </c>
      <c r="Q977" s="135">
        <v>600</v>
      </c>
      <c r="R977" s="135">
        <v>400</v>
      </c>
      <c r="S977" s="135">
        <v>400</v>
      </c>
      <c r="T977" s="119" t="s">
        <v>108</v>
      </c>
      <c r="U977" s="112" t="s">
        <v>108</v>
      </c>
      <c r="V977" s="118" t="s">
        <v>108</v>
      </c>
      <c r="W977" s="112" t="s">
        <v>108</v>
      </c>
      <c r="X977" s="112" t="s">
        <v>110</v>
      </c>
      <c r="Y977" s="112" t="s">
        <v>110</v>
      </c>
      <c r="Z977" s="112" t="s">
        <v>110</v>
      </c>
      <c r="AA977" s="112" t="s">
        <v>110</v>
      </c>
      <c r="AB977" s="114" t="s">
        <v>110</v>
      </c>
      <c r="AC977" s="113" t="s">
        <v>108</v>
      </c>
      <c r="AD977" s="47" t="s">
        <v>108</v>
      </c>
      <c r="AE977" s="12" t="s">
        <v>108</v>
      </c>
      <c r="AF977" s="102" t="s">
        <v>108</v>
      </c>
      <c r="AG977" s="102" t="s">
        <v>108</v>
      </c>
      <c r="AH977" s="102" t="s">
        <v>108</v>
      </c>
      <c r="AI977" s="102" t="s">
        <v>108</v>
      </c>
      <c r="AJ977" s="102" t="s">
        <v>108</v>
      </c>
      <c r="AK977" s="93" t="s">
        <v>108</v>
      </c>
      <c r="AL977" s="12" t="s">
        <v>108</v>
      </c>
      <c r="AM977" s="12" t="s">
        <v>175</v>
      </c>
      <c r="AN977" s="91" t="s">
        <v>2425</v>
      </c>
      <c r="AO977" s="15" t="s">
        <v>175</v>
      </c>
      <c r="AQ977" s="54" t="s">
        <v>108</v>
      </c>
      <c r="AR977" s="50" t="str">
        <f t="shared" si="405"/>
        <v>HS644.145</v>
      </c>
      <c r="AS977" s="50" t="str">
        <f t="shared" si="406"/>
        <v>HS644_-</v>
      </c>
      <c r="AT977" s="12" t="s">
        <v>110</v>
      </c>
      <c r="AU977" s="12" t="s">
        <v>110</v>
      </c>
      <c r="AV977" s="12" t="s">
        <v>110</v>
      </c>
      <c r="AW977" s="54" t="s">
        <v>108</v>
      </c>
      <c r="AX977" s="50" t="s">
        <v>155</v>
      </c>
      <c r="AY977" s="50" t="s">
        <v>110</v>
      </c>
      <c r="AZ977" s="54" t="s">
        <v>108</v>
      </c>
      <c r="BA977" s="12" t="s">
        <v>108</v>
      </c>
      <c r="BB977" s="12" t="s">
        <v>108</v>
      </c>
      <c r="BC977" s="12" t="str">
        <f t="shared" si="407"/>
        <v>M3A</v>
      </c>
      <c r="BD977" s="54" t="s">
        <v>108</v>
      </c>
      <c r="BE977" s="12" t="str">
        <f t="shared" si="408"/>
        <v>-</v>
      </c>
      <c r="BF977" s="12" t="str">
        <f t="shared" si="409"/>
        <v>-</v>
      </c>
      <c r="BG977" s="112" t="str">
        <f t="shared" si="410"/>
        <v>M3A_HS644</v>
      </c>
      <c r="BH977" s="54" t="s">
        <v>108</v>
      </c>
      <c r="BI977" s="12" t="s">
        <v>108</v>
      </c>
      <c r="BJ977" s="54" t="s">
        <v>108</v>
      </c>
      <c r="BK977" s="12" t="s">
        <v>108</v>
      </c>
      <c r="BL977" s="12" t="s">
        <v>108</v>
      </c>
      <c r="BM977" s="12" t="s">
        <v>108</v>
      </c>
      <c r="BN977" s="54" t="s">
        <v>108</v>
      </c>
      <c r="BO977" s="12" t="s">
        <v>108</v>
      </c>
      <c r="BP977" s="54" t="s">
        <v>108</v>
      </c>
      <c r="BQ977" s="12" t="s">
        <v>108</v>
      </c>
      <c r="BR977" s="12" t="s">
        <v>108</v>
      </c>
      <c r="BS977" s="12" t="s">
        <v>108</v>
      </c>
      <c r="BT977" s="54" t="s">
        <v>108</v>
      </c>
      <c r="BU977" s="12" t="s">
        <v>108</v>
      </c>
      <c r="BV977" s="54" t="s">
        <v>108</v>
      </c>
      <c r="BW977" s="12" t="s">
        <v>108</v>
      </c>
      <c r="BX977" s="12" t="s">
        <v>108</v>
      </c>
      <c r="BY977" s="12" t="s">
        <v>108</v>
      </c>
      <c r="BZ977" s="54" t="s">
        <v>108</v>
      </c>
      <c r="CA977" s="12" t="s">
        <v>108</v>
      </c>
      <c r="CB977" s="54" t="s">
        <v>108</v>
      </c>
      <c r="CC977" s="12" t="s">
        <v>108</v>
      </c>
      <c r="CD977" s="12" t="s">
        <v>108</v>
      </c>
      <c r="CE977" s="12" t="s">
        <v>108</v>
      </c>
      <c r="CF977" s="54" t="s">
        <v>108</v>
      </c>
      <c r="CG977" s="54" t="s">
        <v>108</v>
      </c>
      <c r="CH977" s="54" t="s">
        <v>108</v>
      </c>
      <c r="CI977" s="54" t="s">
        <v>108</v>
      </c>
      <c r="CJ977" s="54" t="s">
        <v>108</v>
      </c>
      <c r="CK977" s="54" t="s">
        <v>108</v>
      </c>
      <c r="CL977" s="54" t="s">
        <v>108</v>
      </c>
      <c r="CM977" s="54" t="s">
        <v>108</v>
      </c>
      <c r="CN977" s="64" t="s">
        <v>120</v>
      </c>
      <c r="CO977" s="121" t="s">
        <v>2770</v>
      </c>
      <c r="CP977" s="64" t="str">
        <f>TabelladatiSinottico[[#This Row],[Serial_Number]]</f>
        <v>HS644.145</v>
      </c>
      <c r="CQ977" s="50" t="str">
        <f>TabelladatiSinottico[[#This Row],[Customer]]</f>
        <v>Customer!</v>
      </c>
      <c r="CR977" s="54">
        <f t="shared" si="411"/>
        <v>976</v>
      </c>
      <c r="CS977" s="64" t="s">
        <v>108</v>
      </c>
    </row>
    <row r="978" spans="1:97" ht="14.25" customHeight="1" x14ac:dyDescent="0.25">
      <c r="A978" s="124" t="s">
        <v>2768</v>
      </c>
      <c r="B978" s="137">
        <v>146</v>
      </c>
      <c r="C978" s="137" t="s">
        <v>108</v>
      </c>
      <c r="D978" s="136" t="s">
        <v>2771</v>
      </c>
      <c r="E978" s="112" t="s">
        <v>108</v>
      </c>
      <c r="F978" s="112" t="s">
        <v>653</v>
      </c>
      <c r="G978" s="112" t="s">
        <v>108</v>
      </c>
      <c r="H978" s="112" t="s">
        <v>108</v>
      </c>
      <c r="I978" s="112" t="s">
        <v>108</v>
      </c>
      <c r="J978" s="112" t="s">
        <v>108</v>
      </c>
      <c r="K978" s="134" t="s">
        <v>2424</v>
      </c>
      <c r="L978" s="112" t="s">
        <v>108</v>
      </c>
      <c r="M978" s="134" t="s">
        <v>2424</v>
      </c>
      <c r="N978" s="12" t="s">
        <v>107</v>
      </c>
      <c r="O978" s="12" t="s">
        <v>108</v>
      </c>
      <c r="P978" s="128" t="s">
        <v>2425</v>
      </c>
      <c r="Q978" s="135">
        <v>600</v>
      </c>
      <c r="R978" s="135">
        <v>400</v>
      </c>
      <c r="S978" s="135">
        <v>400</v>
      </c>
      <c r="T978" s="119" t="s">
        <v>108</v>
      </c>
      <c r="U978" s="112" t="s">
        <v>108</v>
      </c>
      <c r="V978" s="118" t="s">
        <v>108</v>
      </c>
      <c r="W978" s="112" t="s">
        <v>108</v>
      </c>
      <c r="X978" s="112" t="s">
        <v>110</v>
      </c>
      <c r="Y978" s="112" t="s">
        <v>110</v>
      </c>
      <c r="Z978" s="112" t="s">
        <v>110</v>
      </c>
      <c r="AA978" s="112" t="s">
        <v>110</v>
      </c>
      <c r="AB978" s="114" t="s">
        <v>110</v>
      </c>
      <c r="AC978" s="113" t="s">
        <v>108</v>
      </c>
      <c r="AD978" s="47" t="s">
        <v>108</v>
      </c>
      <c r="AE978" s="12" t="s">
        <v>108</v>
      </c>
      <c r="AF978" s="102" t="s">
        <v>108</v>
      </c>
      <c r="AG978" s="102" t="s">
        <v>108</v>
      </c>
      <c r="AH978" s="102" t="s">
        <v>108</v>
      </c>
      <c r="AI978" s="102" t="s">
        <v>108</v>
      </c>
      <c r="AJ978" s="102" t="s">
        <v>108</v>
      </c>
      <c r="AK978" s="93" t="s">
        <v>108</v>
      </c>
      <c r="AL978" s="12" t="s">
        <v>108</v>
      </c>
      <c r="AM978" s="12" t="s">
        <v>175</v>
      </c>
      <c r="AN978" s="91" t="s">
        <v>2425</v>
      </c>
      <c r="AO978" s="15" t="s">
        <v>175</v>
      </c>
      <c r="AQ978" s="54" t="s">
        <v>108</v>
      </c>
      <c r="AR978" s="50" t="str">
        <f t="shared" si="405"/>
        <v>HS644.146</v>
      </c>
      <c r="AS978" s="50" t="str">
        <f t="shared" si="406"/>
        <v>HS644_-</v>
      </c>
      <c r="AT978" s="12" t="s">
        <v>110</v>
      </c>
      <c r="AU978" s="12" t="s">
        <v>110</v>
      </c>
      <c r="AV978" s="12" t="s">
        <v>110</v>
      </c>
      <c r="AW978" s="54" t="s">
        <v>108</v>
      </c>
      <c r="AX978" s="50" t="s">
        <v>155</v>
      </c>
      <c r="AY978" s="50" t="s">
        <v>110</v>
      </c>
      <c r="AZ978" s="54" t="s">
        <v>108</v>
      </c>
      <c r="BA978" s="12" t="s">
        <v>108</v>
      </c>
      <c r="BB978" s="12" t="s">
        <v>108</v>
      </c>
      <c r="BC978" s="12" t="str">
        <f t="shared" si="407"/>
        <v>M3A</v>
      </c>
      <c r="BD978" s="54" t="s">
        <v>108</v>
      </c>
      <c r="BE978" s="12" t="str">
        <f t="shared" si="408"/>
        <v>-</v>
      </c>
      <c r="BF978" s="12" t="str">
        <f t="shared" si="409"/>
        <v>-</v>
      </c>
      <c r="BG978" s="112" t="str">
        <f t="shared" si="410"/>
        <v>M3A_HS644</v>
      </c>
      <c r="BH978" s="54" t="s">
        <v>108</v>
      </c>
      <c r="BI978" s="12" t="s">
        <v>108</v>
      </c>
      <c r="BJ978" s="54" t="s">
        <v>108</v>
      </c>
      <c r="BK978" s="12" t="s">
        <v>108</v>
      </c>
      <c r="BL978" s="12" t="s">
        <v>108</v>
      </c>
      <c r="BM978" s="12" t="s">
        <v>108</v>
      </c>
      <c r="BN978" s="54" t="s">
        <v>108</v>
      </c>
      <c r="BO978" s="12" t="s">
        <v>108</v>
      </c>
      <c r="BP978" s="54" t="s">
        <v>108</v>
      </c>
      <c r="BQ978" s="12" t="s">
        <v>108</v>
      </c>
      <c r="BR978" s="12" t="s">
        <v>108</v>
      </c>
      <c r="BS978" s="12" t="s">
        <v>108</v>
      </c>
      <c r="BT978" s="54" t="s">
        <v>108</v>
      </c>
      <c r="BU978" s="12" t="s">
        <v>108</v>
      </c>
      <c r="BV978" s="54" t="s">
        <v>108</v>
      </c>
      <c r="BW978" s="12" t="s">
        <v>108</v>
      </c>
      <c r="BX978" s="12" t="s">
        <v>108</v>
      </c>
      <c r="BY978" s="12" t="s">
        <v>108</v>
      </c>
      <c r="BZ978" s="54" t="s">
        <v>108</v>
      </c>
      <c r="CA978" s="12" t="s">
        <v>108</v>
      </c>
      <c r="CB978" s="54" t="s">
        <v>108</v>
      </c>
      <c r="CC978" s="12" t="s">
        <v>108</v>
      </c>
      <c r="CD978" s="12" t="s">
        <v>108</v>
      </c>
      <c r="CE978" s="12" t="s">
        <v>108</v>
      </c>
      <c r="CF978" s="54" t="s">
        <v>108</v>
      </c>
      <c r="CG978" s="54" t="s">
        <v>108</v>
      </c>
      <c r="CH978" s="54" t="s">
        <v>108</v>
      </c>
      <c r="CI978" s="54" t="s">
        <v>108</v>
      </c>
      <c r="CJ978" s="54" t="s">
        <v>108</v>
      </c>
      <c r="CK978" s="54" t="s">
        <v>108</v>
      </c>
      <c r="CL978" s="54" t="s">
        <v>108</v>
      </c>
      <c r="CM978" s="54" t="s">
        <v>108</v>
      </c>
      <c r="CN978" s="64" t="s">
        <v>120</v>
      </c>
      <c r="CO978" s="121" t="s">
        <v>2770</v>
      </c>
      <c r="CP978" s="64" t="str">
        <f>TabelladatiSinottico[[#This Row],[Serial_Number]]</f>
        <v>HS644.146</v>
      </c>
      <c r="CQ978" s="50" t="str">
        <f>TabelladatiSinottico[[#This Row],[Customer]]</f>
        <v>Customer!</v>
      </c>
      <c r="CR978" s="54">
        <f t="shared" si="411"/>
        <v>977</v>
      </c>
      <c r="CS978" s="64" t="s">
        <v>108</v>
      </c>
    </row>
    <row r="979" spans="1:97" ht="14.25" customHeight="1" x14ac:dyDescent="0.25">
      <c r="A979" s="124" t="s">
        <v>2768</v>
      </c>
      <c r="B979" s="137">
        <v>147</v>
      </c>
      <c r="C979" s="137" t="s">
        <v>108</v>
      </c>
      <c r="D979" s="144" t="s">
        <v>1942</v>
      </c>
      <c r="E979" s="112" t="s">
        <v>108</v>
      </c>
      <c r="F979" s="112" t="s">
        <v>653</v>
      </c>
      <c r="G979" s="112" t="s">
        <v>108</v>
      </c>
      <c r="H979" s="112" t="s">
        <v>108</v>
      </c>
      <c r="I979" s="112" t="s">
        <v>108</v>
      </c>
      <c r="J979" s="142" t="s">
        <v>2776</v>
      </c>
      <c r="K979" s="134" t="s">
        <v>2424</v>
      </c>
      <c r="L979" s="112" t="s">
        <v>108</v>
      </c>
      <c r="M979" s="134" t="s">
        <v>2424</v>
      </c>
      <c r="N979" s="12" t="s">
        <v>107</v>
      </c>
      <c r="O979" s="12" t="s">
        <v>108</v>
      </c>
      <c r="P979" s="128" t="s">
        <v>2425</v>
      </c>
      <c r="Q979" s="135">
        <v>600</v>
      </c>
      <c r="R979" s="135">
        <v>400</v>
      </c>
      <c r="S979" s="135">
        <v>400</v>
      </c>
      <c r="T979" s="119" t="s">
        <v>108</v>
      </c>
      <c r="U979" s="112" t="s">
        <v>108</v>
      </c>
      <c r="V979" s="118" t="s">
        <v>108</v>
      </c>
      <c r="W979" s="112" t="s">
        <v>108</v>
      </c>
      <c r="X979" s="112" t="s">
        <v>110</v>
      </c>
      <c r="Y979" s="112" t="s">
        <v>110</v>
      </c>
      <c r="Z979" s="112" t="s">
        <v>110</v>
      </c>
      <c r="AA979" s="112" t="s">
        <v>110</v>
      </c>
      <c r="AB979" s="114" t="s">
        <v>110</v>
      </c>
      <c r="AC979" s="113" t="s">
        <v>108</v>
      </c>
      <c r="AD979" s="47" t="s">
        <v>108</v>
      </c>
      <c r="AE979" s="12" t="s">
        <v>108</v>
      </c>
      <c r="AF979" s="102" t="s">
        <v>108</v>
      </c>
      <c r="AG979" s="102" t="s">
        <v>108</v>
      </c>
      <c r="AH979" s="102" t="s">
        <v>108</v>
      </c>
      <c r="AI979" s="102" t="s">
        <v>108</v>
      </c>
      <c r="AJ979" s="102" t="s">
        <v>108</v>
      </c>
      <c r="AK979" s="93" t="s">
        <v>108</v>
      </c>
      <c r="AL979" s="12" t="s">
        <v>108</v>
      </c>
      <c r="AM979" s="12" t="s">
        <v>175</v>
      </c>
      <c r="AN979" s="91" t="s">
        <v>2425</v>
      </c>
      <c r="AO979" s="15" t="s">
        <v>175</v>
      </c>
      <c r="AQ979" s="54" t="s">
        <v>108</v>
      </c>
      <c r="AR979" s="50" t="str">
        <f t="shared" si="405"/>
        <v>HS644.147</v>
      </c>
      <c r="AS979" s="50" t="str">
        <f t="shared" si="406"/>
        <v>HS644_-</v>
      </c>
      <c r="AT979" s="12" t="s">
        <v>110</v>
      </c>
      <c r="AU979" s="12" t="s">
        <v>110</v>
      </c>
      <c r="AV979" s="12" t="s">
        <v>110</v>
      </c>
      <c r="AW979" s="54" t="s">
        <v>108</v>
      </c>
      <c r="AX979" s="50" t="s">
        <v>155</v>
      </c>
      <c r="AY979" s="50" t="s">
        <v>110</v>
      </c>
      <c r="AZ979" s="54" t="s">
        <v>108</v>
      </c>
      <c r="BA979" s="12" t="s">
        <v>108</v>
      </c>
      <c r="BB979" s="12" t="s">
        <v>108</v>
      </c>
      <c r="BC979" s="12" t="str">
        <f t="shared" si="407"/>
        <v>M3A</v>
      </c>
      <c r="BD979" s="54" t="s">
        <v>108</v>
      </c>
      <c r="BE979" s="12" t="str">
        <f t="shared" si="408"/>
        <v>-</v>
      </c>
      <c r="BF979" s="12" t="str">
        <f t="shared" si="409"/>
        <v>-</v>
      </c>
      <c r="BG979" s="112" t="str">
        <f t="shared" si="410"/>
        <v>M3A_HS644</v>
      </c>
      <c r="BH979" s="54" t="s">
        <v>108</v>
      </c>
      <c r="BI979" s="12" t="s">
        <v>108</v>
      </c>
      <c r="BJ979" s="54" t="s">
        <v>108</v>
      </c>
      <c r="BK979" s="12" t="s">
        <v>108</v>
      </c>
      <c r="BL979" s="12" t="s">
        <v>108</v>
      </c>
      <c r="BM979" s="12" t="s">
        <v>108</v>
      </c>
      <c r="BN979" s="54" t="s">
        <v>108</v>
      </c>
      <c r="BO979" s="12" t="s">
        <v>108</v>
      </c>
      <c r="BP979" s="54" t="s">
        <v>108</v>
      </c>
      <c r="BQ979" s="12" t="s">
        <v>108</v>
      </c>
      <c r="BR979" s="12" t="s">
        <v>108</v>
      </c>
      <c r="BS979" s="12" t="s">
        <v>108</v>
      </c>
      <c r="BT979" s="54" t="s">
        <v>108</v>
      </c>
      <c r="BU979" s="12" t="s">
        <v>108</v>
      </c>
      <c r="BV979" s="54" t="s">
        <v>108</v>
      </c>
      <c r="BW979" s="12" t="s">
        <v>108</v>
      </c>
      <c r="BX979" s="12" t="s">
        <v>108</v>
      </c>
      <c r="BY979" s="12" t="s">
        <v>108</v>
      </c>
      <c r="BZ979" s="54" t="s">
        <v>108</v>
      </c>
      <c r="CA979" s="12" t="s">
        <v>108</v>
      </c>
      <c r="CB979" s="54" t="s">
        <v>108</v>
      </c>
      <c r="CC979" s="12" t="s">
        <v>108</v>
      </c>
      <c r="CD979" s="12" t="s">
        <v>108</v>
      </c>
      <c r="CE979" s="12" t="s">
        <v>108</v>
      </c>
      <c r="CF979" s="54" t="s">
        <v>108</v>
      </c>
      <c r="CG979" s="54" t="s">
        <v>108</v>
      </c>
      <c r="CH979" s="54" t="s">
        <v>108</v>
      </c>
      <c r="CI979" s="54" t="s">
        <v>108</v>
      </c>
      <c r="CJ979" s="54" t="s">
        <v>108</v>
      </c>
      <c r="CK979" s="54" t="s">
        <v>108</v>
      </c>
      <c r="CL979" s="54" t="s">
        <v>108</v>
      </c>
      <c r="CM979" s="54" t="s">
        <v>108</v>
      </c>
      <c r="CN979" s="64" t="s">
        <v>120</v>
      </c>
      <c r="CO979" s="121" t="s">
        <v>2770</v>
      </c>
      <c r="CP979" s="64" t="str">
        <f>TabelladatiSinottico[[#This Row],[Serial_Number]]</f>
        <v>HS644.147</v>
      </c>
      <c r="CQ979" s="50" t="str">
        <f>TabelladatiSinottico[[#This Row],[Customer]]</f>
        <v>INDUSTRIA DE MATRIZES BELGA Ltda</v>
      </c>
      <c r="CR979" s="54">
        <f t="shared" si="411"/>
        <v>978</v>
      </c>
      <c r="CS979" s="64" t="s">
        <v>108</v>
      </c>
    </row>
    <row r="980" spans="1:97" ht="14.25" customHeight="1" x14ac:dyDescent="0.25">
      <c r="A980" s="124" t="s">
        <v>2768</v>
      </c>
      <c r="B980" s="137">
        <v>148</v>
      </c>
      <c r="C980" s="137" t="s">
        <v>108</v>
      </c>
      <c r="D980" s="136" t="s">
        <v>2771</v>
      </c>
      <c r="E980" s="112" t="s">
        <v>108</v>
      </c>
      <c r="F980" s="112" t="s">
        <v>653</v>
      </c>
      <c r="G980" s="112" t="s">
        <v>108</v>
      </c>
      <c r="H980" s="112" t="s">
        <v>108</v>
      </c>
      <c r="I980" s="112" t="s">
        <v>108</v>
      </c>
      <c r="J980" s="112" t="s">
        <v>108</v>
      </c>
      <c r="K980" s="134" t="s">
        <v>2424</v>
      </c>
      <c r="L980" s="112" t="s">
        <v>108</v>
      </c>
      <c r="M980" s="134" t="s">
        <v>2424</v>
      </c>
      <c r="N980" s="12" t="s">
        <v>107</v>
      </c>
      <c r="O980" s="12" t="s">
        <v>108</v>
      </c>
      <c r="P980" s="128" t="s">
        <v>2425</v>
      </c>
      <c r="Q980" s="135">
        <v>600</v>
      </c>
      <c r="R980" s="135">
        <v>400</v>
      </c>
      <c r="S980" s="135">
        <v>400</v>
      </c>
      <c r="T980" s="119" t="s">
        <v>108</v>
      </c>
      <c r="U980" s="112" t="s">
        <v>108</v>
      </c>
      <c r="V980" s="118" t="s">
        <v>108</v>
      </c>
      <c r="W980" s="112" t="s">
        <v>108</v>
      </c>
      <c r="X980" s="112" t="s">
        <v>110</v>
      </c>
      <c r="Y980" s="112" t="s">
        <v>110</v>
      </c>
      <c r="Z980" s="112" t="s">
        <v>110</v>
      </c>
      <c r="AA980" s="112" t="s">
        <v>110</v>
      </c>
      <c r="AB980" s="114" t="s">
        <v>110</v>
      </c>
      <c r="AC980" s="113" t="s">
        <v>108</v>
      </c>
      <c r="AD980" s="47" t="s">
        <v>108</v>
      </c>
      <c r="AE980" s="12" t="s">
        <v>108</v>
      </c>
      <c r="AF980" s="102" t="s">
        <v>108</v>
      </c>
      <c r="AG980" s="102" t="s">
        <v>108</v>
      </c>
      <c r="AH980" s="102" t="s">
        <v>108</v>
      </c>
      <c r="AI980" s="102" t="s">
        <v>108</v>
      </c>
      <c r="AJ980" s="102" t="s">
        <v>108</v>
      </c>
      <c r="AK980" s="93" t="s">
        <v>108</v>
      </c>
      <c r="AL980" s="12" t="s">
        <v>108</v>
      </c>
      <c r="AM980" s="12" t="s">
        <v>175</v>
      </c>
      <c r="AN980" s="91" t="s">
        <v>2425</v>
      </c>
      <c r="AO980" s="15" t="s">
        <v>175</v>
      </c>
      <c r="AQ980" s="54" t="s">
        <v>108</v>
      </c>
      <c r="AR980" s="50" t="str">
        <f t="shared" si="405"/>
        <v>HS644.148</v>
      </c>
      <c r="AS980" s="50" t="str">
        <f t="shared" si="406"/>
        <v>HS644_-</v>
      </c>
      <c r="AT980" s="12" t="s">
        <v>110</v>
      </c>
      <c r="AU980" s="12" t="s">
        <v>110</v>
      </c>
      <c r="AV980" s="12" t="s">
        <v>110</v>
      </c>
      <c r="AW980" s="54" t="s">
        <v>108</v>
      </c>
      <c r="AX980" s="50" t="s">
        <v>155</v>
      </c>
      <c r="AY980" s="50" t="s">
        <v>110</v>
      </c>
      <c r="AZ980" s="54" t="s">
        <v>108</v>
      </c>
      <c r="BA980" s="12" t="s">
        <v>108</v>
      </c>
      <c r="BB980" s="12" t="s">
        <v>108</v>
      </c>
      <c r="BC980" s="12" t="str">
        <f t="shared" si="407"/>
        <v>M3A</v>
      </c>
      <c r="BD980" s="54" t="s">
        <v>108</v>
      </c>
      <c r="BE980" s="12" t="str">
        <f t="shared" si="408"/>
        <v>-</v>
      </c>
      <c r="BF980" s="12" t="str">
        <f t="shared" si="409"/>
        <v>-</v>
      </c>
      <c r="BG980" s="112" t="str">
        <f t="shared" si="410"/>
        <v>M3A_HS644</v>
      </c>
      <c r="BH980" s="54" t="s">
        <v>108</v>
      </c>
      <c r="BI980" s="12" t="s">
        <v>108</v>
      </c>
      <c r="BJ980" s="54" t="s">
        <v>108</v>
      </c>
      <c r="BK980" s="12" t="s">
        <v>108</v>
      </c>
      <c r="BL980" s="12" t="s">
        <v>108</v>
      </c>
      <c r="BM980" s="12" t="s">
        <v>108</v>
      </c>
      <c r="BN980" s="54" t="s">
        <v>108</v>
      </c>
      <c r="BO980" s="12" t="s">
        <v>108</v>
      </c>
      <c r="BP980" s="54" t="s">
        <v>108</v>
      </c>
      <c r="BQ980" s="12" t="s">
        <v>108</v>
      </c>
      <c r="BR980" s="12" t="s">
        <v>108</v>
      </c>
      <c r="BS980" s="12" t="s">
        <v>108</v>
      </c>
      <c r="BT980" s="54" t="s">
        <v>108</v>
      </c>
      <c r="BU980" s="12" t="s">
        <v>108</v>
      </c>
      <c r="BV980" s="54" t="s">
        <v>108</v>
      </c>
      <c r="BW980" s="12" t="s">
        <v>108</v>
      </c>
      <c r="BX980" s="12" t="s">
        <v>108</v>
      </c>
      <c r="BY980" s="12" t="s">
        <v>108</v>
      </c>
      <c r="BZ980" s="54" t="s">
        <v>108</v>
      </c>
      <c r="CA980" s="12" t="s">
        <v>108</v>
      </c>
      <c r="CB980" s="54" t="s">
        <v>108</v>
      </c>
      <c r="CC980" s="12" t="s">
        <v>108</v>
      </c>
      <c r="CD980" s="12" t="s">
        <v>108</v>
      </c>
      <c r="CE980" s="12" t="s">
        <v>108</v>
      </c>
      <c r="CF980" s="54" t="s">
        <v>108</v>
      </c>
      <c r="CG980" s="54" t="s">
        <v>108</v>
      </c>
      <c r="CH980" s="54" t="s">
        <v>108</v>
      </c>
      <c r="CI980" s="54" t="s">
        <v>108</v>
      </c>
      <c r="CJ980" s="54" t="s">
        <v>108</v>
      </c>
      <c r="CK980" s="54" t="s">
        <v>108</v>
      </c>
      <c r="CL980" s="54" t="s">
        <v>108</v>
      </c>
      <c r="CM980" s="54" t="s">
        <v>108</v>
      </c>
      <c r="CN980" s="64" t="s">
        <v>120</v>
      </c>
      <c r="CO980" s="121" t="s">
        <v>2770</v>
      </c>
      <c r="CP980" s="64" t="str">
        <f>TabelladatiSinottico[[#This Row],[Serial_Number]]</f>
        <v>HS644.148</v>
      </c>
      <c r="CQ980" s="50" t="str">
        <f>TabelladatiSinottico[[#This Row],[Customer]]</f>
        <v>Customer!</v>
      </c>
      <c r="CR980" s="54">
        <f t="shared" si="411"/>
        <v>979</v>
      </c>
      <c r="CS980" s="64" t="s">
        <v>108</v>
      </c>
    </row>
    <row r="981" spans="1:97" ht="14.25" customHeight="1" x14ac:dyDescent="0.25">
      <c r="A981" s="124" t="s">
        <v>2768</v>
      </c>
      <c r="B981" s="137">
        <v>149</v>
      </c>
      <c r="C981" s="137" t="s">
        <v>108</v>
      </c>
      <c r="D981" s="136" t="s">
        <v>2771</v>
      </c>
      <c r="E981" s="112" t="s">
        <v>108</v>
      </c>
      <c r="F981" s="112" t="s">
        <v>653</v>
      </c>
      <c r="G981" s="112" t="s">
        <v>108</v>
      </c>
      <c r="H981" s="112" t="s">
        <v>108</v>
      </c>
      <c r="I981" s="112" t="s">
        <v>108</v>
      </c>
      <c r="J981" s="112" t="s">
        <v>108</v>
      </c>
      <c r="K981" s="134" t="s">
        <v>2424</v>
      </c>
      <c r="L981" s="112" t="s">
        <v>108</v>
      </c>
      <c r="M981" s="134" t="s">
        <v>2424</v>
      </c>
      <c r="N981" s="12" t="s">
        <v>107</v>
      </c>
      <c r="O981" s="12" t="s">
        <v>108</v>
      </c>
      <c r="P981" s="128" t="s">
        <v>2425</v>
      </c>
      <c r="Q981" s="135">
        <v>600</v>
      </c>
      <c r="R981" s="135">
        <v>400</v>
      </c>
      <c r="S981" s="135">
        <v>400</v>
      </c>
      <c r="T981" s="119" t="s">
        <v>108</v>
      </c>
      <c r="U981" s="112" t="s">
        <v>108</v>
      </c>
      <c r="V981" s="118" t="s">
        <v>108</v>
      </c>
      <c r="W981" s="112" t="s">
        <v>108</v>
      </c>
      <c r="X981" s="112" t="s">
        <v>110</v>
      </c>
      <c r="Y981" s="112" t="s">
        <v>110</v>
      </c>
      <c r="Z981" s="112" t="s">
        <v>110</v>
      </c>
      <c r="AA981" s="112" t="s">
        <v>110</v>
      </c>
      <c r="AB981" s="114" t="s">
        <v>110</v>
      </c>
      <c r="AC981" s="113" t="s">
        <v>108</v>
      </c>
      <c r="AD981" s="47" t="s">
        <v>108</v>
      </c>
      <c r="AE981" s="12" t="s">
        <v>108</v>
      </c>
      <c r="AF981" s="102" t="s">
        <v>108</v>
      </c>
      <c r="AG981" s="102" t="s">
        <v>108</v>
      </c>
      <c r="AH981" s="102" t="s">
        <v>108</v>
      </c>
      <c r="AI981" s="102" t="s">
        <v>108</v>
      </c>
      <c r="AJ981" s="102" t="s">
        <v>108</v>
      </c>
      <c r="AK981" s="93" t="s">
        <v>108</v>
      </c>
      <c r="AL981" s="12" t="s">
        <v>108</v>
      </c>
      <c r="AM981" s="12" t="s">
        <v>175</v>
      </c>
      <c r="AN981" s="91" t="s">
        <v>2425</v>
      </c>
      <c r="AO981" s="15" t="s">
        <v>175</v>
      </c>
      <c r="AQ981" s="54" t="s">
        <v>108</v>
      </c>
      <c r="AR981" s="50" t="str">
        <f t="shared" si="405"/>
        <v>HS644.149</v>
      </c>
      <c r="AS981" s="50" t="str">
        <f t="shared" si="406"/>
        <v>HS644_-</v>
      </c>
      <c r="AT981" s="12" t="s">
        <v>110</v>
      </c>
      <c r="AU981" s="12" t="s">
        <v>110</v>
      </c>
      <c r="AV981" s="12" t="s">
        <v>110</v>
      </c>
      <c r="AW981" s="54" t="s">
        <v>108</v>
      </c>
      <c r="AX981" s="50" t="s">
        <v>155</v>
      </c>
      <c r="AY981" s="50" t="s">
        <v>110</v>
      </c>
      <c r="AZ981" s="54" t="s">
        <v>108</v>
      </c>
      <c r="BA981" s="12" t="s">
        <v>108</v>
      </c>
      <c r="BB981" s="12" t="s">
        <v>108</v>
      </c>
      <c r="BC981" s="12" t="str">
        <f t="shared" si="407"/>
        <v>M3A</v>
      </c>
      <c r="BD981" s="54" t="s">
        <v>108</v>
      </c>
      <c r="BE981" s="12" t="str">
        <f t="shared" si="408"/>
        <v>-</v>
      </c>
      <c r="BF981" s="12" t="str">
        <f t="shared" si="409"/>
        <v>-</v>
      </c>
      <c r="BG981" s="112" t="str">
        <f t="shared" si="410"/>
        <v>M3A_HS644</v>
      </c>
      <c r="BH981" s="54" t="s">
        <v>108</v>
      </c>
      <c r="BI981" s="12" t="s">
        <v>108</v>
      </c>
      <c r="BJ981" s="54" t="s">
        <v>108</v>
      </c>
      <c r="BK981" s="12" t="s">
        <v>108</v>
      </c>
      <c r="BL981" s="12" t="s">
        <v>108</v>
      </c>
      <c r="BM981" s="12" t="s">
        <v>108</v>
      </c>
      <c r="BN981" s="54" t="s">
        <v>108</v>
      </c>
      <c r="BO981" s="12" t="s">
        <v>108</v>
      </c>
      <c r="BP981" s="54" t="s">
        <v>108</v>
      </c>
      <c r="BQ981" s="12" t="s">
        <v>108</v>
      </c>
      <c r="BR981" s="12" t="s">
        <v>108</v>
      </c>
      <c r="BS981" s="12" t="s">
        <v>108</v>
      </c>
      <c r="BT981" s="54" t="s">
        <v>108</v>
      </c>
      <c r="BU981" s="12" t="s">
        <v>108</v>
      </c>
      <c r="BV981" s="54" t="s">
        <v>108</v>
      </c>
      <c r="BW981" s="12" t="s">
        <v>108</v>
      </c>
      <c r="BX981" s="12" t="s">
        <v>108</v>
      </c>
      <c r="BY981" s="12" t="s">
        <v>108</v>
      </c>
      <c r="BZ981" s="54" t="s">
        <v>108</v>
      </c>
      <c r="CA981" s="12" t="s">
        <v>108</v>
      </c>
      <c r="CB981" s="54" t="s">
        <v>108</v>
      </c>
      <c r="CC981" s="12" t="s">
        <v>108</v>
      </c>
      <c r="CD981" s="12" t="s">
        <v>108</v>
      </c>
      <c r="CE981" s="12" t="s">
        <v>108</v>
      </c>
      <c r="CF981" s="54" t="s">
        <v>108</v>
      </c>
      <c r="CG981" s="54" t="s">
        <v>108</v>
      </c>
      <c r="CH981" s="54" t="s">
        <v>108</v>
      </c>
      <c r="CI981" s="54" t="s">
        <v>108</v>
      </c>
      <c r="CJ981" s="54" t="s">
        <v>108</v>
      </c>
      <c r="CK981" s="54" t="s">
        <v>108</v>
      </c>
      <c r="CL981" s="54" t="s">
        <v>108</v>
      </c>
      <c r="CM981" s="54" t="s">
        <v>108</v>
      </c>
      <c r="CN981" s="64" t="s">
        <v>120</v>
      </c>
      <c r="CO981" s="121" t="s">
        <v>2770</v>
      </c>
      <c r="CP981" s="64" t="str">
        <f>TabelladatiSinottico[[#This Row],[Serial_Number]]</f>
        <v>HS644.149</v>
      </c>
      <c r="CQ981" s="50" t="str">
        <f>TabelladatiSinottico[[#This Row],[Customer]]</f>
        <v>Customer!</v>
      </c>
      <c r="CR981" s="54">
        <f t="shared" si="411"/>
        <v>980</v>
      </c>
      <c r="CS981" s="64" t="s">
        <v>108</v>
      </c>
    </row>
    <row r="982" spans="1:97" ht="14.25" customHeight="1" x14ac:dyDescent="0.25">
      <c r="A982" s="124" t="s">
        <v>2768</v>
      </c>
      <c r="B982" s="137">
        <v>150</v>
      </c>
      <c r="C982" s="137" t="s">
        <v>108</v>
      </c>
      <c r="D982" s="144" t="s">
        <v>2777</v>
      </c>
      <c r="E982" s="112" t="s">
        <v>108</v>
      </c>
      <c r="F982" s="112" t="s">
        <v>653</v>
      </c>
      <c r="G982" s="112" t="s">
        <v>108</v>
      </c>
      <c r="H982" s="112" t="s">
        <v>108</v>
      </c>
      <c r="I982" s="112" t="s">
        <v>108</v>
      </c>
      <c r="J982" s="142" t="s">
        <v>2778</v>
      </c>
      <c r="K982" s="134" t="s">
        <v>2424</v>
      </c>
      <c r="L982" s="112" t="s">
        <v>108</v>
      </c>
      <c r="M982" s="134" t="s">
        <v>2424</v>
      </c>
      <c r="N982" s="12" t="s">
        <v>107</v>
      </c>
      <c r="O982" s="12" t="s">
        <v>108</v>
      </c>
      <c r="P982" s="128" t="s">
        <v>2425</v>
      </c>
      <c r="Q982" s="135">
        <v>600</v>
      </c>
      <c r="R982" s="135">
        <v>400</v>
      </c>
      <c r="S982" s="135">
        <v>400</v>
      </c>
      <c r="T982" s="119" t="s">
        <v>108</v>
      </c>
      <c r="U982" s="112" t="s">
        <v>108</v>
      </c>
      <c r="V982" s="118" t="s">
        <v>108</v>
      </c>
      <c r="W982" s="112" t="s">
        <v>108</v>
      </c>
      <c r="X982" s="112" t="s">
        <v>110</v>
      </c>
      <c r="Y982" s="112" t="s">
        <v>110</v>
      </c>
      <c r="Z982" s="112" t="s">
        <v>110</v>
      </c>
      <c r="AA982" s="112" t="s">
        <v>110</v>
      </c>
      <c r="AB982" s="114" t="s">
        <v>110</v>
      </c>
      <c r="AC982" s="113" t="s">
        <v>108</v>
      </c>
      <c r="AD982" s="47" t="s">
        <v>108</v>
      </c>
      <c r="AE982" s="12" t="s">
        <v>108</v>
      </c>
      <c r="AF982" s="102" t="s">
        <v>108</v>
      </c>
      <c r="AG982" s="102" t="s">
        <v>108</v>
      </c>
      <c r="AH982" s="102" t="s">
        <v>108</v>
      </c>
      <c r="AI982" s="102" t="s">
        <v>108</v>
      </c>
      <c r="AJ982" s="102" t="s">
        <v>108</v>
      </c>
      <c r="AK982" s="93" t="s">
        <v>108</v>
      </c>
      <c r="AL982" s="12" t="s">
        <v>108</v>
      </c>
      <c r="AM982" s="12" t="s">
        <v>175</v>
      </c>
      <c r="AN982" s="91" t="s">
        <v>2425</v>
      </c>
      <c r="AO982" s="15" t="s">
        <v>175</v>
      </c>
      <c r="AQ982" s="54" t="s">
        <v>108</v>
      </c>
      <c r="AR982" s="50" t="str">
        <f t="shared" si="405"/>
        <v>HS644.150</v>
      </c>
      <c r="AS982" s="50" t="str">
        <f t="shared" si="406"/>
        <v>HS644_-</v>
      </c>
      <c r="AT982" s="12" t="s">
        <v>110</v>
      </c>
      <c r="AU982" s="12" t="s">
        <v>110</v>
      </c>
      <c r="AV982" s="12" t="s">
        <v>110</v>
      </c>
      <c r="AW982" s="54" t="s">
        <v>108</v>
      </c>
      <c r="AX982" s="50" t="s">
        <v>155</v>
      </c>
      <c r="AY982" s="50" t="s">
        <v>110</v>
      </c>
      <c r="AZ982" s="54" t="s">
        <v>108</v>
      </c>
      <c r="BA982" s="12" t="s">
        <v>108</v>
      </c>
      <c r="BB982" s="12" t="s">
        <v>108</v>
      </c>
      <c r="BC982" s="12" t="str">
        <f t="shared" si="407"/>
        <v>M3A</v>
      </c>
      <c r="BD982" s="54" t="s">
        <v>108</v>
      </c>
      <c r="BE982" s="12" t="str">
        <f t="shared" si="408"/>
        <v>-</v>
      </c>
      <c r="BF982" s="12" t="str">
        <f t="shared" si="409"/>
        <v>-</v>
      </c>
      <c r="BG982" s="112" t="str">
        <f t="shared" si="410"/>
        <v>M3A_HS644</v>
      </c>
      <c r="BH982" s="54" t="s">
        <v>108</v>
      </c>
      <c r="BI982" s="12" t="s">
        <v>108</v>
      </c>
      <c r="BJ982" s="54" t="s">
        <v>108</v>
      </c>
      <c r="BK982" s="12" t="s">
        <v>108</v>
      </c>
      <c r="BL982" s="12" t="s">
        <v>108</v>
      </c>
      <c r="BM982" s="12" t="s">
        <v>108</v>
      </c>
      <c r="BN982" s="54" t="s">
        <v>108</v>
      </c>
      <c r="BO982" s="12" t="s">
        <v>108</v>
      </c>
      <c r="BP982" s="54" t="s">
        <v>108</v>
      </c>
      <c r="BQ982" s="12" t="s">
        <v>108</v>
      </c>
      <c r="BR982" s="12" t="s">
        <v>108</v>
      </c>
      <c r="BS982" s="12" t="s">
        <v>108</v>
      </c>
      <c r="BT982" s="54" t="s">
        <v>108</v>
      </c>
      <c r="BU982" s="12" t="s">
        <v>108</v>
      </c>
      <c r="BV982" s="54" t="s">
        <v>108</v>
      </c>
      <c r="BW982" s="12" t="s">
        <v>108</v>
      </c>
      <c r="BX982" s="12" t="s">
        <v>108</v>
      </c>
      <c r="BY982" s="12" t="s">
        <v>108</v>
      </c>
      <c r="BZ982" s="54" t="s">
        <v>108</v>
      </c>
      <c r="CA982" s="12" t="s">
        <v>108</v>
      </c>
      <c r="CB982" s="54" t="s">
        <v>108</v>
      </c>
      <c r="CC982" s="12" t="s">
        <v>108</v>
      </c>
      <c r="CD982" s="12" t="s">
        <v>108</v>
      </c>
      <c r="CE982" s="12" t="s">
        <v>108</v>
      </c>
      <c r="CF982" s="54" t="s">
        <v>108</v>
      </c>
      <c r="CG982" s="54" t="s">
        <v>108</v>
      </c>
      <c r="CH982" s="54" t="s">
        <v>108</v>
      </c>
      <c r="CI982" s="54" t="s">
        <v>108</v>
      </c>
      <c r="CJ982" s="54" t="s">
        <v>108</v>
      </c>
      <c r="CK982" s="54" t="s">
        <v>108</v>
      </c>
      <c r="CL982" s="54" t="s">
        <v>108</v>
      </c>
      <c r="CM982" s="54" t="s">
        <v>108</v>
      </c>
      <c r="CN982" s="64" t="s">
        <v>120</v>
      </c>
      <c r="CO982" s="121" t="s">
        <v>2770</v>
      </c>
      <c r="CP982" s="64" t="str">
        <f>TabelladatiSinottico[[#This Row],[Serial_Number]]</f>
        <v>HS644.150</v>
      </c>
      <c r="CQ982" s="50" t="str">
        <f>TabelladatiSinottico[[#This Row],[Customer]]</f>
        <v>Sichuan Jiuzhou Electric Group Co. Ltd.</v>
      </c>
      <c r="CR982" s="54">
        <f t="shared" si="411"/>
        <v>981</v>
      </c>
      <c r="CS982" s="64" t="s">
        <v>108</v>
      </c>
    </row>
    <row r="983" spans="1:97" ht="14.25" customHeight="1" x14ac:dyDescent="0.25">
      <c r="A983" s="124" t="s">
        <v>2768</v>
      </c>
      <c r="B983" s="137">
        <v>151</v>
      </c>
      <c r="C983" s="137" t="s">
        <v>108</v>
      </c>
      <c r="D983" s="136" t="s">
        <v>2771</v>
      </c>
      <c r="E983" s="112" t="s">
        <v>108</v>
      </c>
      <c r="F983" s="112" t="s">
        <v>653</v>
      </c>
      <c r="G983" s="112" t="s">
        <v>108</v>
      </c>
      <c r="H983" s="112" t="s">
        <v>108</v>
      </c>
      <c r="I983" s="112" t="s">
        <v>108</v>
      </c>
      <c r="J983" s="112" t="s">
        <v>108</v>
      </c>
      <c r="K983" s="134" t="s">
        <v>2424</v>
      </c>
      <c r="L983" s="112" t="s">
        <v>108</v>
      </c>
      <c r="M983" s="134" t="s">
        <v>2424</v>
      </c>
      <c r="N983" s="12" t="s">
        <v>107</v>
      </c>
      <c r="O983" s="12" t="s">
        <v>108</v>
      </c>
      <c r="P983" s="128" t="s">
        <v>2425</v>
      </c>
      <c r="Q983" s="135">
        <v>600</v>
      </c>
      <c r="R983" s="135">
        <v>400</v>
      </c>
      <c r="S983" s="135">
        <v>400</v>
      </c>
      <c r="T983" s="119" t="s">
        <v>108</v>
      </c>
      <c r="U983" s="112" t="s">
        <v>108</v>
      </c>
      <c r="V983" s="118" t="s">
        <v>108</v>
      </c>
      <c r="W983" s="112" t="s">
        <v>108</v>
      </c>
      <c r="X983" s="112" t="s">
        <v>110</v>
      </c>
      <c r="Y983" s="112" t="s">
        <v>110</v>
      </c>
      <c r="Z983" s="112" t="s">
        <v>110</v>
      </c>
      <c r="AA983" s="112" t="s">
        <v>110</v>
      </c>
      <c r="AB983" s="114" t="s">
        <v>110</v>
      </c>
      <c r="AC983" s="113" t="s">
        <v>108</v>
      </c>
      <c r="AD983" s="47" t="s">
        <v>108</v>
      </c>
      <c r="AE983" s="12" t="s">
        <v>108</v>
      </c>
      <c r="AF983" s="102" t="s">
        <v>108</v>
      </c>
      <c r="AG983" s="102" t="s">
        <v>108</v>
      </c>
      <c r="AH983" s="102" t="s">
        <v>108</v>
      </c>
      <c r="AI983" s="102" t="s">
        <v>108</v>
      </c>
      <c r="AJ983" s="102" t="s">
        <v>108</v>
      </c>
      <c r="AK983" s="93" t="s">
        <v>108</v>
      </c>
      <c r="AL983" s="12" t="s">
        <v>108</v>
      </c>
      <c r="AM983" s="12" t="s">
        <v>175</v>
      </c>
      <c r="AN983" s="91" t="s">
        <v>2425</v>
      </c>
      <c r="AO983" s="15" t="s">
        <v>175</v>
      </c>
      <c r="AQ983" s="54" t="s">
        <v>108</v>
      </c>
      <c r="AR983" s="50" t="str">
        <f t="shared" si="405"/>
        <v>HS644.151</v>
      </c>
      <c r="AS983" s="50" t="str">
        <f t="shared" si="406"/>
        <v>HS644_-</v>
      </c>
      <c r="AT983" s="12" t="s">
        <v>110</v>
      </c>
      <c r="AU983" s="12" t="s">
        <v>110</v>
      </c>
      <c r="AV983" s="12" t="s">
        <v>110</v>
      </c>
      <c r="AW983" s="54" t="s">
        <v>108</v>
      </c>
      <c r="AX983" s="50" t="s">
        <v>155</v>
      </c>
      <c r="AY983" s="50" t="s">
        <v>110</v>
      </c>
      <c r="AZ983" s="54" t="s">
        <v>108</v>
      </c>
      <c r="BA983" s="12" t="s">
        <v>108</v>
      </c>
      <c r="BB983" s="12" t="s">
        <v>108</v>
      </c>
      <c r="BC983" s="12" t="str">
        <f t="shared" si="407"/>
        <v>M3A</v>
      </c>
      <c r="BD983" s="54" t="s">
        <v>108</v>
      </c>
      <c r="BE983" s="12" t="str">
        <f t="shared" si="408"/>
        <v>-</v>
      </c>
      <c r="BF983" s="12" t="str">
        <f t="shared" si="409"/>
        <v>-</v>
      </c>
      <c r="BG983" s="112" t="str">
        <f t="shared" si="410"/>
        <v>M3A_HS644</v>
      </c>
      <c r="BH983" s="54" t="s">
        <v>108</v>
      </c>
      <c r="BI983" s="12" t="s">
        <v>108</v>
      </c>
      <c r="BJ983" s="54" t="s">
        <v>108</v>
      </c>
      <c r="BK983" s="12" t="s">
        <v>108</v>
      </c>
      <c r="BL983" s="12" t="s">
        <v>108</v>
      </c>
      <c r="BM983" s="12" t="s">
        <v>108</v>
      </c>
      <c r="BN983" s="54" t="s">
        <v>108</v>
      </c>
      <c r="BO983" s="12" t="s">
        <v>108</v>
      </c>
      <c r="BP983" s="54" t="s">
        <v>108</v>
      </c>
      <c r="BQ983" s="12" t="s">
        <v>108</v>
      </c>
      <c r="BR983" s="12" t="s">
        <v>108</v>
      </c>
      <c r="BS983" s="12" t="s">
        <v>108</v>
      </c>
      <c r="BT983" s="54" t="s">
        <v>108</v>
      </c>
      <c r="BU983" s="12" t="s">
        <v>108</v>
      </c>
      <c r="BV983" s="54" t="s">
        <v>108</v>
      </c>
      <c r="BW983" s="12" t="s">
        <v>108</v>
      </c>
      <c r="BX983" s="12" t="s">
        <v>108</v>
      </c>
      <c r="BY983" s="12" t="s">
        <v>108</v>
      </c>
      <c r="BZ983" s="54" t="s">
        <v>108</v>
      </c>
      <c r="CA983" s="12" t="s">
        <v>108</v>
      </c>
      <c r="CB983" s="54" t="s">
        <v>108</v>
      </c>
      <c r="CC983" s="12" t="s">
        <v>108</v>
      </c>
      <c r="CD983" s="12" t="s">
        <v>108</v>
      </c>
      <c r="CE983" s="12" t="s">
        <v>108</v>
      </c>
      <c r="CF983" s="54" t="s">
        <v>108</v>
      </c>
      <c r="CG983" s="54" t="s">
        <v>108</v>
      </c>
      <c r="CH983" s="54" t="s">
        <v>108</v>
      </c>
      <c r="CI983" s="54" t="s">
        <v>108</v>
      </c>
      <c r="CJ983" s="54" t="s">
        <v>108</v>
      </c>
      <c r="CK983" s="54" t="s">
        <v>108</v>
      </c>
      <c r="CL983" s="54" t="s">
        <v>108</v>
      </c>
      <c r="CM983" s="54" t="s">
        <v>108</v>
      </c>
      <c r="CN983" s="64" t="s">
        <v>120</v>
      </c>
      <c r="CO983" s="121" t="s">
        <v>2770</v>
      </c>
      <c r="CP983" s="64" t="str">
        <f>TabelladatiSinottico[[#This Row],[Serial_Number]]</f>
        <v>HS644.151</v>
      </c>
      <c r="CQ983" s="50" t="str">
        <f>TabelladatiSinottico[[#This Row],[Customer]]</f>
        <v>Customer!</v>
      </c>
      <c r="CR983" s="54">
        <f t="shared" si="411"/>
        <v>982</v>
      </c>
      <c r="CS983" s="64" t="s">
        <v>108</v>
      </c>
    </row>
    <row r="984" spans="1:97" ht="14.25" customHeight="1" x14ac:dyDescent="0.25">
      <c r="A984" s="124" t="s">
        <v>2768</v>
      </c>
      <c r="B984" s="137">
        <v>152</v>
      </c>
      <c r="C984" s="137" t="s">
        <v>108</v>
      </c>
      <c r="D984" s="136" t="s">
        <v>2771</v>
      </c>
      <c r="E984" s="112" t="s">
        <v>108</v>
      </c>
      <c r="F984" s="112" t="s">
        <v>653</v>
      </c>
      <c r="G984" s="112" t="s">
        <v>108</v>
      </c>
      <c r="H984" s="112" t="s">
        <v>108</v>
      </c>
      <c r="I984" s="112" t="s">
        <v>108</v>
      </c>
      <c r="J984" s="112" t="s">
        <v>108</v>
      </c>
      <c r="K984" s="134" t="s">
        <v>2424</v>
      </c>
      <c r="L984" s="112" t="s">
        <v>108</v>
      </c>
      <c r="M984" s="134" t="s">
        <v>2424</v>
      </c>
      <c r="N984" s="12" t="s">
        <v>107</v>
      </c>
      <c r="O984" s="12" t="s">
        <v>108</v>
      </c>
      <c r="P984" s="128" t="s">
        <v>2425</v>
      </c>
      <c r="Q984" s="135">
        <v>600</v>
      </c>
      <c r="R984" s="135">
        <v>400</v>
      </c>
      <c r="S984" s="135">
        <v>400</v>
      </c>
      <c r="T984" s="119" t="s">
        <v>108</v>
      </c>
      <c r="U984" s="112" t="s">
        <v>108</v>
      </c>
      <c r="V984" s="118" t="s">
        <v>108</v>
      </c>
      <c r="W984" s="112" t="s">
        <v>108</v>
      </c>
      <c r="X984" s="112" t="s">
        <v>110</v>
      </c>
      <c r="Y984" s="112" t="s">
        <v>110</v>
      </c>
      <c r="Z984" s="112" t="s">
        <v>110</v>
      </c>
      <c r="AA984" s="112" t="s">
        <v>110</v>
      </c>
      <c r="AB984" s="114" t="s">
        <v>110</v>
      </c>
      <c r="AC984" s="113" t="s">
        <v>108</v>
      </c>
      <c r="AD984" s="47" t="s">
        <v>108</v>
      </c>
      <c r="AE984" s="12" t="s">
        <v>108</v>
      </c>
      <c r="AF984" s="102" t="s">
        <v>108</v>
      </c>
      <c r="AG984" s="102" t="s">
        <v>108</v>
      </c>
      <c r="AH984" s="102" t="s">
        <v>108</v>
      </c>
      <c r="AI984" s="102" t="s">
        <v>108</v>
      </c>
      <c r="AJ984" s="102" t="s">
        <v>108</v>
      </c>
      <c r="AK984" s="93" t="s">
        <v>108</v>
      </c>
      <c r="AL984" s="12" t="s">
        <v>108</v>
      </c>
      <c r="AM984" s="12" t="s">
        <v>175</v>
      </c>
      <c r="AN984" s="91" t="s">
        <v>2425</v>
      </c>
      <c r="AO984" s="15" t="s">
        <v>175</v>
      </c>
      <c r="AQ984" s="54" t="s">
        <v>108</v>
      </c>
      <c r="AR984" s="50" t="str">
        <f t="shared" si="405"/>
        <v>HS644.152</v>
      </c>
      <c r="AS984" s="50" t="str">
        <f t="shared" si="406"/>
        <v>HS644_-</v>
      </c>
      <c r="AT984" s="12" t="s">
        <v>110</v>
      </c>
      <c r="AU984" s="12" t="s">
        <v>110</v>
      </c>
      <c r="AV984" s="12" t="s">
        <v>110</v>
      </c>
      <c r="AW984" s="54" t="s">
        <v>108</v>
      </c>
      <c r="AX984" s="50" t="s">
        <v>155</v>
      </c>
      <c r="AY984" s="50" t="s">
        <v>110</v>
      </c>
      <c r="AZ984" s="54" t="s">
        <v>108</v>
      </c>
      <c r="BA984" s="12" t="s">
        <v>108</v>
      </c>
      <c r="BB984" s="12" t="s">
        <v>108</v>
      </c>
      <c r="BC984" s="12" t="str">
        <f t="shared" si="407"/>
        <v>M3A</v>
      </c>
      <c r="BD984" s="54" t="s">
        <v>108</v>
      </c>
      <c r="BE984" s="12" t="str">
        <f t="shared" si="408"/>
        <v>-</v>
      </c>
      <c r="BF984" s="12" t="str">
        <f t="shared" si="409"/>
        <v>-</v>
      </c>
      <c r="BG984" s="112" t="str">
        <f t="shared" si="410"/>
        <v>M3A_HS644</v>
      </c>
      <c r="BH984" s="54" t="s">
        <v>108</v>
      </c>
      <c r="BI984" s="12" t="s">
        <v>108</v>
      </c>
      <c r="BJ984" s="54" t="s">
        <v>108</v>
      </c>
      <c r="BK984" s="12" t="s">
        <v>108</v>
      </c>
      <c r="BL984" s="12" t="s">
        <v>108</v>
      </c>
      <c r="BM984" s="12" t="s">
        <v>108</v>
      </c>
      <c r="BN984" s="54" t="s">
        <v>108</v>
      </c>
      <c r="BO984" s="12" t="s">
        <v>108</v>
      </c>
      <c r="BP984" s="54" t="s">
        <v>108</v>
      </c>
      <c r="BQ984" s="12" t="s">
        <v>108</v>
      </c>
      <c r="BR984" s="12" t="s">
        <v>108</v>
      </c>
      <c r="BS984" s="12" t="s">
        <v>108</v>
      </c>
      <c r="BT984" s="54" t="s">
        <v>108</v>
      </c>
      <c r="BU984" s="12" t="s">
        <v>108</v>
      </c>
      <c r="BV984" s="54" t="s">
        <v>108</v>
      </c>
      <c r="BW984" s="12" t="s">
        <v>108</v>
      </c>
      <c r="BX984" s="12" t="s">
        <v>108</v>
      </c>
      <c r="BY984" s="12" t="s">
        <v>108</v>
      </c>
      <c r="BZ984" s="54" t="s">
        <v>108</v>
      </c>
      <c r="CA984" s="12" t="s">
        <v>108</v>
      </c>
      <c r="CB984" s="54" t="s">
        <v>108</v>
      </c>
      <c r="CC984" s="12" t="s">
        <v>108</v>
      </c>
      <c r="CD984" s="12" t="s">
        <v>108</v>
      </c>
      <c r="CE984" s="12" t="s">
        <v>108</v>
      </c>
      <c r="CF984" s="54" t="s">
        <v>108</v>
      </c>
      <c r="CG984" s="54" t="s">
        <v>108</v>
      </c>
      <c r="CH984" s="54" t="s">
        <v>108</v>
      </c>
      <c r="CI984" s="54" t="s">
        <v>108</v>
      </c>
      <c r="CJ984" s="54" t="s">
        <v>108</v>
      </c>
      <c r="CK984" s="54" t="s">
        <v>108</v>
      </c>
      <c r="CL984" s="54" t="s">
        <v>108</v>
      </c>
      <c r="CM984" s="54" t="s">
        <v>108</v>
      </c>
      <c r="CN984" s="64" t="s">
        <v>120</v>
      </c>
      <c r="CO984" s="121" t="s">
        <v>2770</v>
      </c>
      <c r="CP984" s="64" t="str">
        <f>TabelladatiSinottico[[#This Row],[Serial_Number]]</f>
        <v>HS644.152</v>
      </c>
      <c r="CQ984" s="50" t="str">
        <f>TabelladatiSinottico[[#This Row],[Customer]]</f>
        <v>Customer!</v>
      </c>
      <c r="CR984" s="54">
        <f t="shared" si="411"/>
        <v>983</v>
      </c>
      <c r="CS984" s="64" t="s">
        <v>108</v>
      </c>
    </row>
    <row r="985" spans="1:97" ht="14.25" customHeight="1" x14ac:dyDescent="0.25">
      <c r="A985" s="124" t="s">
        <v>2768</v>
      </c>
      <c r="B985" s="137">
        <v>153</v>
      </c>
      <c r="C985" s="137" t="s">
        <v>108</v>
      </c>
      <c r="D985" s="136" t="s">
        <v>2771</v>
      </c>
      <c r="E985" s="112" t="s">
        <v>108</v>
      </c>
      <c r="F985" s="112" t="s">
        <v>653</v>
      </c>
      <c r="G985" s="112" t="s">
        <v>108</v>
      </c>
      <c r="H985" s="112" t="s">
        <v>108</v>
      </c>
      <c r="I985" s="112" t="s">
        <v>108</v>
      </c>
      <c r="J985" s="112" t="s">
        <v>108</v>
      </c>
      <c r="K985" s="134" t="s">
        <v>2424</v>
      </c>
      <c r="L985" s="112" t="s">
        <v>108</v>
      </c>
      <c r="M985" s="134" t="s">
        <v>2424</v>
      </c>
      <c r="N985" s="12" t="s">
        <v>107</v>
      </c>
      <c r="O985" s="12" t="s">
        <v>108</v>
      </c>
      <c r="P985" s="128" t="s">
        <v>2425</v>
      </c>
      <c r="Q985" s="135">
        <v>600</v>
      </c>
      <c r="R985" s="135">
        <v>400</v>
      </c>
      <c r="S985" s="135">
        <v>400</v>
      </c>
      <c r="T985" s="119" t="s">
        <v>108</v>
      </c>
      <c r="U985" s="112" t="s">
        <v>108</v>
      </c>
      <c r="V985" s="118" t="s">
        <v>108</v>
      </c>
      <c r="W985" s="112" t="s">
        <v>108</v>
      </c>
      <c r="X985" s="112" t="s">
        <v>110</v>
      </c>
      <c r="Y985" s="112" t="s">
        <v>110</v>
      </c>
      <c r="Z985" s="112" t="s">
        <v>110</v>
      </c>
      <c r="AA985" s="112" t="s">
        <v>110</v>
      </c>
      <c r="AB985" s="114" t="s">
        <v>110</v>
      </c>
      <c r="AC985" s="113" t="s">
        <v>108</v>
      </c>
      <c r="AD985" s="47" t="s">
        <v>108</v>
      </c>
      <c r="AE985" s="12" t="s">
        <v>108</v>
      </c>
      <c r="AF985" s="102" t="s">
        <v>108</v>
      </c>
      <c r="AG985" s="102" t="s">
        <v>108</v>
      </c>
      <c r="AH985" s="102" t="s">
        <v>108</v>
      </c>
      <c r="AI985" s="102" t="s">
        <v>108</v>
      </c>
      <c r="AJ985" s="102" t="s">
        <v>108</v>
      </c>
      <c r="AK985" s="93" t="s">
        <v>108</v>
      </c>
      <c r="AL985" s="12" t="s">
        <v>108</v>
      </c>
      <c r="AM985" s="12" t="s">
        <v>175</v>
      </c>
      <c r="AN985" s="91" t="s">
        <v>2425</v>
      </c>
      <c r="AO985" s="15" t="s">
        <v>175</v>
      </c>
      <c r="AQ985" s="54" t="s">
        <v>108</v>
      </c>
      <c r="AR985" s="50" t="str">
        <f t="shared" si="405"/>
        <v>HS644.153</v>
      </c>
      <c r="AS985" s="50" t="str">
        <f t="shared" si="406"/>
        <v>HS644_-</v>
      </c>
      <c r="AT985" s="12" t="s">
        <v>110</v>
      </c>
      <c r="AU985" s="12" t="s">
        <v>110</v>
      </c>
      <c r="AV985" s="12" t="s">
        <v>110</v>
      </c>
      <c r="AW985" s="54" t="s">
        <v>108</v>
      </c>
      <c r="AX985" s="50" t="s">
        <v>155</v>
      </c>
      <c r="AY985" s="50" t="s">
        <v>110</v>
      </c>
      <c r="AZ985" s="54" t="s">
        <v>108</v>
      </c>
      <c r="BA985" s="12" t="s">
        <v>108</v>
      </c>
      <c r="BB985" s="12" t="s">
        <v>108</v>
      </c>
      <c r="BC985" s="12" t="str">
        <f t="shared" si="407"/>
        <v>M3A</v>
      </c>
      <c r="BD985" s="54" t="s">
        <v>108</v>
      </c>
      <c r="BE985" s="12" t="str">
        <f t="shared" si="408"/>
        <v>-</v>
      </c>
      <c r="BF985" s="12" t="str">
        <f t="shared" si="409"/>
        <v>-</v>
      </c>
      <c r="BG985" s="112" t="str">
        <f t="shared" si="410"/>
        <v>M3A_HS644</v>
      </c>
      <c r="BH985" s="54" t="s">
        <v>108</v>
      </c>
      <c r="BI985" s="12" t="s">
        <v>108</v>
      </c>
      <c r="BJ985" s="54" t="s">
        <v>108</v>
      </c>
      <c r="BK985" s="12" t="s">
        <v>108</v>
      </c>
      <c r="BL985" s="12" t="s">
        <v>108</v>
      </c>
      <c r="BM985" s="12" t="s">
        <v>108</v>
      </c>
      <c r="BN985" s="54" t="s">
        <v>108</v>
      </c>
      <c r="BO985" s="12" t="s">
        <v>108</v>
      </c>
      <c r="BP985" s="54" t="s">
        <v>108</v>
      </c>
      <c r="BQ985" s="12" t="s">
        <v>108</v>
      </c>
      <c r="BR985" s="12" t="s">
        <v>108</v>
      </c>
      <c r="BS985" s="12" t="s">
        <v>108</v>
      </c>
      <c r="BT985" s="54" t="s">
        <v>108</v>
      </c>
      <c r="BU985" s="12" t="s">
        <v>108</v>
      </c>
      <c r="BV985" s="54" t="s">
        <v>108</v>
      </c>
      <c r="BW985" s="12" t="s">
        <v>108</v>
      </c>
      <c r="BX985" s="12" t="s">
        <v>108</v>
      </c>
      <c r="BY985" s="12" t="s">
        <v>108</v>
      </c>
      <c r="BZ985" s="54" t="s">
        <v>108</v>
      </c>
      <c r="CA985" s="12" t="s">
        <v>108</v>
      </c>
      <c r="CB985" s="54" t="s">
        <v>108</v>
      </c>
      <c r="CC985" s="12" t="s">
        <v>108</v>
      </c>
      <c r="CD985" s="12" t="s">
        <v>108</v>
      </c>
      <c r="CE985" s="12" t="s">
        <v>108</v>
      </c>
      <c r="CF985" s="54" t="s">
        <v>108</v>
      </c>
      <c r="CG985" s="54" t="s">
        <v>108</v>
      </c>
      <c r="CH985" s="54" t="s">
        <v>108</v>
      </c>
      <c r="CI985" s="54" t="s">
        <v>108</v>
      </c>
      <c r="CJ985" s="54" t="s">
        <v>108</v>
      </c>
      <c r="CK985" s="54" t="s">
        <v>108</v>
      </c>
      <c r="CL985" s="54" t="s">
        <v>108</v>
      </c>
      <c r="CM985" s="54" t="s">
        <v>108</v>
      </c>
      <c r="CN985" s="64" t="s">
        <v>120</v>
      </c>
      <c r="CO985" s="121" t="s">
        <v>2770</v>
      </c>
      <c r="CP985" s="64" t="str">
        <f>TabelladatiSinottico[[#This Row],[Serial_Number]]</f>
        <v>HS644.153</v>
      </c>
      <c r="CQ985" s="50" t="str">
        <f>TabelladatiSinottico[[#This Row],[Customer]]</f>
        <v>Customer!</v>
      </c>
      <c r="CR985" s="54">
        <f t="shared" si="411"/>
        <v>984</v>
      </c>
      <c r="CS985" s="64" t="s">
        <v>108</v>
      </c>
    </row>
    <row r="986" spans="1:97" ht="14.25" customHeight="1" x14ac:dyDescent="0.25">
      <c r="A986" s="124" t="s">
        <v>2768</v>
      </c>
      <c r="B986" s="137">
        <v>154</v>
      </c>
      <c r="C986" s="137" t="s">
        <v>108</v>
      </c>
      <c r="D986" s="136" t="s">
        <v>2771</v>
      </c>
      <c r="E986" s="112" t="s">
        <v>108</v>
      </c>
      <c r="F986" s="112" t="s">
        <v>653</v>
      </c>
      <c r="G986" s="112" t="s">
        <v>108</v>
      </c>
      <c r="H986" s="112" t="s">
        <v>108</v>
      </c>
      <c r="I986" s="112" t="s">
        <v>108</v>
      </c>
      <c r="J986" s="112" t="s">
        <v>108</v>
      </c>
      <c r="K986" s="134" t="s">
        <v>2424</v>
      </c>
      <c r="L986" s="112" t="s">
        <v>108</v>
      </c>
      <c r="M986" s="134" t="s">
        <v>2424</v>
      </c>
      <c r="N986" s="12" t="s">
        <v>107</v>
      </c>
      <c r="O986" s="12" t="s">
        <v>108</v>
      </c>
      <c r="P986" s="128" t="s">
        <v>2425</v>
      </c>
      <c r="Q986" s="135">
        <v>600</v>
      </c>
      <c r="R986" s="135">
        <v>400</v>
      </c>
      <c r="S986" s="135">
        <v>400</v>
      </c>
      <c r="T986" s="119" t="s">
        <v>108</v>
      </c>
      <c r="U986" s="112" t="s">
        <v>108</v>
      </c>
      <c r="V986" s="118" t="s">
        <v>108</v>
      </c>
      <c r="W986" s="112" t="s">
        <v>108</v>
      </c>
      <c r="X986" s="112" t="s">
        <v>110</v>
      </c>
      <c r="Y986" s="112" t="s">
        <v>110</v>
      </c>
      <c r="Z986" s="112" t="s">
        <v>110</v>
      </c>
      <c r="AA986" s="112" t="s">
        <v>110</v>
      </c>
      <c r="AB986" s="114" t="s">
        <v>110</v>
      </c>
      <c r="AC986" s="113" t="s">
        <v>108</v>
      </c>
      <c r="AD986" s="47" t="s">
        <v>108</v>
      </c>
      <c r="AE986" s="12" t="s">
        <v>108</v>
      </c>
      <c r="AF986" s="102" t="s">
        <v>108</v>
      </c>
      <c r="AG986" s="102" t="s">
        <v>108</v>
      </c>
      <c r="AH986" s="102" t="s">
        <v>108</v>
      </c>
      <c r="AI986" s="102" t="s">
        <v>108</v>
      </c>
      <c r="AJ986" s="102" t="s">
        <v>108</v>
      </c>
      <c r="AK986" s="93" t="s">
        <v>108</v>
      </c>
      <c r="AL986" s="12" t="s">
        <v>108</v>
      </c>
      <c r="AM986" s="12" t="s">
        <v>175</v>
      </c>
      <c r="AN986" s="91" t="s">
        <v>2425</v>
      </c>
      <c r="AO986" s="15" t="s">
        <v>175</v>
      </c>
      <c r="AQ986" s="54" t="s">
        <v>108</v>
      </c>
      <c r="AR986" s="50" t="str">
        <f t="shared" si="405"/>
        <v>HS644.154</v>
      </c>
      <c r="AS986" s="50" t="str">
        <f t="shared" si="406"/>
        <v>HS644_-</v>
      </c>
      <c r="AT986" s="12" t="s">
        <v>110</v>
      </c>
      <c r="AU986" s="12" t="s">
        <v>110</v>
      </c>
      <c r="AV986" s="12" t="s">
        <v>110</v>
      </c>
      <c r="AW986" s="54" t="s">
        <v>108</v>
      </c>
      <c r="AX986" s="50" t="s">
        <v>155</v>
      </c>
      <c r="AY986" s="50" t="s">
        <v>110</v>
      </c>
      <c r="AZ986" s="54" t="s">
        <v>108</v>
      </c>
      <c r="BA986" s="12" t="s">
        <v>108</v>
      </c>
      <c r="BB986" s="12" t="s">
        <v>108</v>
      </c>
      <c r="BC986" s="12" t="str">
        <f t="shared" si="407"/>
        <v>M3A</v>
      </c>
      <c r="BD986" s="54" t="s">
        <v>108</v>
      </c>
      <c r="BE986" s="12" t="str">
        <f t="shared" si="408"/>
        <v>-</v>
      </c>
      <c r="BF986" s="12" t="str">
        <f t="shared" si="409"/>
        <v>-</v>
      </c>
      <c r="BG986" s="112" t="str">
        <f t="shared" si="410"/>
        <v>M3A_HS644</v>
      </c>
      <c r="BH986" s="54" t="s">
        <v>108</v>
      </c>
      <c r="BI986" s="12" t="s">
        <v>108</v>
      </c>
      <c r="BJ986" s="54" t="s">
        <v>108</v>
      </c>
      <c r="BK986" s="12" t="s">
        <v>108</v>
      </c>
      <c r="BL986" s="12" t="s">
        <v>108</v>
      </c>
      <c r="BM986" s="12" t="s">
        <v>108</v>
      </c>
      <c r="BN986" s="54" t="s">
        <v>108</v>
      </c>
      <c r="BO986" s="12" t="s">
        <v>108</v>
      </c>
      <c r="BP986" s="54" t="s">
        <v>108</v>
      </c>
      <c r="BQ986" s="12" t="s">
        <v>108</v>
      </c>
      <c r="BR986" s="12" t="s">
        <v>108</v>
      </c>
      <c r="BS986" s="12" t="s">
        <v>108</v>
      </c>
      <c r="BT986" s="54" t="s">
        <v>108</v>
      </c>
      <c r="BU986" s="12" t="s">
        <v>108</v>
      </c>
      <c r="BV986" s="54" t="s">
        <v>108</v>
      </c>
      <c r="BW986" s="12" t="s">
        <v>108</v>
      </c>
      <c r="BX986" s="12" t="s">
        <v>108</v>
      </c>
      <c r="BY986" s="12" t="s">
        <v>108</v>
      </c>
      <c r="BZ986" s="54" t="s">
        <v>108</v>
      </c>
      <c r="CA986" s="12" t="s">
        <v>108</v>
      </c>
      <c r="CB986" s="54" t="s">
        <v>108</v>
      </c>
      <c r="CC986" s="12" t="s">
        <v>108</v>
      </c>
      <c r="CD986" s="12" t="s">
        <v>108</v>
      </c>
      <c r="CE986" s="12" t="s">
        <v>108</v>
      </c>
      <c r="CF986" s="54" t="s">
        <v>108</v>
      </c>
      <c r="CG986" s="54" t="s">
        <v>108</v>
      </c>
      <c r="CH986" s="54" t="s">
        <v>108</v>
      </c>
      <c r="CI986" s="54" t="s">
        <v>108</v>
      </c>
      <c r="CJ986" s="54" t="s">
        <v>108</v>
      </c>
      <c r="CK986" s="54" t="s">
        <v>108</v>
      </c>
      <c r="CL986" s="54" t="s">
        <v>108</v>
      </c>
      <c r="CM986" s="54" t="s">
        <v>108</v>
      </c>
      <c r="CN986" s="64" t="s">
        <v>120</v>
      </c>
      <c r="CO986" s="121" t="s">
        <v>2770</v>
      </c>
      <c r="CP986" s="64" t="str">
        <f>TabelladatiSinottico[[#This Row],[Serial_Number]]</f>
        <v>HS644.154</v>
      </c>
      <c r="CQ986" s="50" t="str">
        <f>TabelladatiSinottico[[#This Row],[Customer]]</f>
        <v>Customer!</v>
      </c>
      <c r="CR986" s="54">
        <f t="shared" si="411"/>
        <v>985</v>
      </c>
      <c r="CS986" s="64" t="s">
        <v>108</v>
      </c>
    </row>
    <row r="987" spans="1:97" ht="14.25" customHeight="1" x14ac:dyDescent="0.25">
      <c r="A987" s="124" t="s">
        <v>2768</v>
      </c>
      <c r="B987" s="137">
        <v>155</v>
      </c>
      <c r="C987" s="137" t="s">
        <v>108</v>
      </c>
      <c r="D987" s="136" t="s">
        <v>2771</v>
      </c>
      <c r="E987" s="112" t="s">
        <v>108</v>
      </c>
      <c r="F987" s="112" t="s">
        <v>653</v>
      </c>
      <c r="G987" s="112" t="s">
        <v>108</v>
      </c>
      <c r="H987" s="112" t="s">
        <v>108</v>
      </c>
      <c r="I987" s="112" t="s">
        <v>108</v>
      </c>
      <c r="J987" s="112" t="s">
        <v>108</v>
      </c>
      <c r="K987" s="134" t="s">
        <v>2424</v>
      </c>
      <c r="L987" s="112" t="s">
        <v>108</v>
      </c>
      <c r="M987" s="134" t="s">
        <v>2424</v>
      </c>
      <c r="N987" s="12" t="s">
        <v>107</v>
      </c>
      <c r="O987" s="12" t="s">
        <v>108</v>
      </c>
      <c r="P987" s="128" t="s">
        <v>2425</v>
      </c>
      <c r="Q987" s="135">
        <v>600</v>
      </c>
      <c r="R987" s="135">
        <v>400</v>
      </c>
      <c r="S987" s="135">
        <v>400</v>
      </c>
      <c r="T987" s="119" t="s">
        <v>108</v>
      </c>
      <c r="U987" s="112" t="s">
        <v>108</v>
      </c>
      <c r="V987" s="118" t="s">
        <v>108</v>
      </c>
      <c r="W987" s="112" t="s">
        <v>108</v>
      </c>
      <c r="X987" s="112" t="s">
        <v>110</v>
      </c>
      <c r="Y987" s="112" t="s">
        <v>110</v>
      </c>
      <c r="Z987" s="112" t="s">
        <v>110</v>
      </c>
      <c r="AA987" s="112" t="s">
        <v>110</v>
      </c>
      <c r="AB987" s="114" t="s">
        <v>110</v>
      </c>
      <c r="AC987" s="113" t="s">
        <v>108</v>
      </c>
      <c r="AD987" s="47" t="s">
        <v>108</v>
      </c>
      <c r="AE987" s="12" t="s">
        <v>108</v>
      </c>
      <c r="AF987" s="102" t="s">
        <v>108</v>
      </c>
      <c r="AG987" s="102" t="s">
        <v>108</v>
      </c>
      <c r="AH987" s="102" t="s">
        <v>108</v>
      </c>
      <c r="AI987" s="102" t="s">
        <v>108</v>
      </c>
      <c r="AJ987" s="102" t="s">
        <v>108</v>
      </c>
      <c r="AK987" s="93" t="s">
        <v>108</v>
      </c>
      <c r="AL987" s="12" t="s">
        <v>108</v>
      </c>
      <c r="AM987" s="12" t="s">
        <v>175</v>
      </c>
      <c r="AN987" s="91" t="s">
        <v>2425</v>
      </c>
      <c r="AO987" s="15" t="s">
        <v>175</v>
      </c>
      <c r="AQ987" s="54" t="s">
        <v>108</v>
      </c>
      <c r="AR987" s="50" t="str">
        <f t="shared" si="405"/>
        <v>HS644.155</v>
      </c>
      <c r="AS987" s="50" t="str">
        <f t="shared" si="406"/>
        <v>HS644_-</v>
      </c>
      <c r="AT987" s="12" t="s">
        <v>110</v>
      </c>
      <c r="AU987" s="12" t="s">
        <v>110</v>
      </c>
      <c r="AV987" s="12" t="s">
        <v>110</v>
      </c>
      <c r="AW987" s="54" t="s">
        <v>108</v>
      </c>
      <c r="AX987" s="50" t="s">
        <v>155</v>
      </c>
      <c r="AY987" s="50" t="s">
        <v>110</v>
      </c>
      <c r="AZ987" s="54" t="s">
        <v>108</v>
      </c>
      <c r="BA987" s="12" t="s">
        <v>108</v>
      </c>
      <c r="BB987" s="12" t="s">
        <v>108</v>
      </c>
      <c r="BC987" s="12" t="str">
        <f t="shared" si="407"/>
        <v>M3A</v>
      </c>
      <c r="BD987" s="54" t="s">
        <v>108</v>
      </c>
      <c r="BE987" s="12" t="str">
        <f t="shared" si="408"/>
        <v>-</v>
      </c>
      <c r="BF987" s="12" t="str">
        <f t="shared" si="409"/>
        <v>-</v>
      </c>
      <c r="BG987" s="112" t="str">
        <f t="shared" si="410"/>
        <v>M3A_HS644</v>
      </c>
      <c r="BH987" s="54" t="s">
        <v>108</v>
      </c>
      <c r="BI987" s="12" t="s">
        <v>108</v>
      </c>
      <c r="BJ987" s="54" t="s">
        <v>108</v>
      </c>
      <c r="BK987" s="12" t="s">
        <v>108</v>
      </c>
      <c r="BL987" s="12" t="s">
        <v>108</v>
      </c>
      <c r="BM987" s="12" t="s">
        <v>108</v>
      </c>
      <c r="BN987" s="54" t="s">
        <v>108</v>
      </c>
      <c r="BO987" s="12" t="s">
        <v>108</v>
      </c>
      <c r="BP987" s="54" t="s">
        <v>108</v>
      </c>
      <c r="BQ987" s="12" t="s">
        <v>108</v>
      </c>
      <c r="BR987" s="12" t="s">
        <v>108</v>
      </c>
      <c r="BS987" s="12" t="s">
        <v>108</v>
      </c>
      <c r="BT987" s="54" t="s">
        <v>108</v>
      </c>
      <c r="BU987" s="12" t="s">
        <v>108</v>
      </c>
      <c r="BV987" s="54" t="s">
        <v>108</v>
      </c>
      <c r="BW987" s="12" t="s">
        <v>108</v>
      </c>
      <c r="BX987" s="12" t="s">
        <v>108</v>
      </c>
      <c r="BY987" s="12" t="s">
        <v>108</v>
      </c>
      <c r="BZ987" s="54" t="s">
        <v>108</v>
      </c>
      <c r="CA987" s="12" t="s">
        <v>108</v>
      </c>
      <c r="CB987" s="54" t="s">
        <v>108</v>
      </c>
      <c r="CC987" s="12" t="s">
        <v>108</v>
      </c>
      <c r="CD987" s="12" t="s">
        <v>108</v>
      </c>
      <c r="CE987" s="12" t="s">
        <v>108</v>
      </c>
      <c r="CF987" s="54" t="s">
        <v>108</v>
      </c>
      <c r="CG987" s="54" t="s">
        <v>108</v>
      </c>
      <c r="CH987" s="54" t="s">
        <v>108</v>
      </c>
      <c r="CI987" s="54" t="s">
        <v>108</v>
      </c>
      <c r="CJ987" s="54" t="s">
        <v>108</v>
      </c>
      <c r="CK987" s="54" t="s">
        <v>108</v>
      </c>
      <c r="CL987" s="54" t="s">
        <v>108</v>
      </c>
      <c r="CM987" s="54" t="s">
        <v>108</v>
      </c>
      <c r="CN987" s="64" t="s">
        <v>120</v>
      </c>
      <c r="CO987" s="121" t="s">
        <v>2770</v>
      </c>
      <c r="CP987" s="64" t="str">
        <f>TabelladatiSinottico[[#This Row],[Serial_Number]]</f>
        <v>HS644.155</v>
      </c>
      <c r="CQ987" s="50" t="str">
        <f>TabelladatiSinottico[[#This Row],[Customer]]</f>
        <v>Customer!</v>
      </c>
      <c r="CR987" s="54">
        <f t="shared" si="411"/>
        <v>986</v>
      </c>
      <c r="CS987" s="64" t="s">
        <v>108</v>
      </c>
    </row>
    <row r="988" spans="1:97" ht="14.25" customHeight="1" x14ac:dyDescent="0.25">
      <c r="A988" s="124" t="s">
        <v>2768</v>
      </c>
      <c r="B988" s="137">
        <v>156</v>
      </c>
      <c r="C988" s="137" t="s">
        <v>108</v>
      </c>
      <c r="D988" s="136" t="s">
        <v>2771</v>
      </c>
      <c r="E988" s="112" t="s">
        <v>108</v>
      </c>
      <c r="F988" s="112" t="s">
        <v>653</v>
      </c>
      <c r="G988" s="112" t="s">
        <v>108</v>
      </c>
      <c r="H988" s="112" t="s">
        <v>108</v>
      </c>
      <c r="I988" s="112" t="s">
        <v>108</v>
      </c>
      <c r="J988" s="112" t="s">
        <v>108</v>
      </c>
      <c r="K988" s="134" t="s">
        <v>2424</v>
      </c>
      <c r="L988" s="112" t="s">
        <v>108</v>
      </c>
      <c r="M988" s="134" t="s">
        <v>2424</v>
      </c>
      <c r="N988" s="12" t="s">
        <v>107</v>
      </c>
      <c r="O988" s="12" t="s">
        <v>108</v>
      </c>
      <c r="P988" s="128" t="s">
        <v>2425</v>
      </c>
      <c r="Q988" s="135">
        <v>600</v>
      </c>
      <c r="R988" s="135">
        <v>400</v>
      </c>
      <c r="S988" s="135">
        <v>400</v>
      </c>
      <c r="T988" s="119" t="s">
        <v>108</v>
      </c>
      <c r="U988" s="112" t="s">
        <v>108</v>
      </c>
      <c r="V988" s="118" t="s">
        <v>108</v>
      </c>
      <c r="W988" s="112" t="s">
        <v>108</v>
      </c>
      <c r="X988" s="112" t="s">
        <v>110</v>
      </c>
      <c r="Y988" s="112" t="s">
        <v>110</v>
      </c>
      <c r="Z988" s="112" t="s">
        <v>110</v>
      </c>
      <c r="AA988" s="112" t="s">
        <v>110</v>
      </c>
      <c r="AB988" s="114" t="s">
        <v>110</v>
      </c>
      <c r="AC988" s="113" t="s">
        <v>108</v>
      </c>
      <c r="AD988" s="47" t="s">
        <v>108</v>
      </c>
      <c r="AE988" s="12" t="s">
        <v>108</v>
      </c>
      <c r="AF988" s="102" t="s">
        <v>108</v>
      </c>
      <c r="AG988" s="102" t="s">
        <v>108</v>
      </c>
      <c r="AH988" s="102" t="s">
        <v>108</v>
      </c>
      <c r="AI988" s="102" t="s">
        <v>108</v>
      </c>
      <c r="AJ988" s="102" t="s">
        <v>108</v>
      </c>
      <c r="AK988" s="93" t="s">
        <v>108</v>
      </c>
      <c r="AL988" s="12" t="s">
        <v>108</v>
      </c>
      <c r="AM988" s="12" t="s">
        <v>175</v>
      </c>
      <c r="AN988" s="91" t="s">
        <v>2425</v>
      </c>
      <c r="AO988" s="15" t="s">
        <v>175</v>
      </c>
      <c r="AQ988" s="54" t="s">
        <v>108</v>
      </c>
      <c r="AR988" s="50" t="str">
        <f t="shared" si="405"/>
        <v>HS644.156</v>
      </c>
      <c r="AS988" s="50" t="str">
        <f t="shared" si="406"/>
        <v>HS644_-</v>
      </c>
      <c r="AT988" s="12" t="s">
        <v>110</v>
      </c>
      <c r="AU988" s="12" t="s">
        <v>110</v>
      </c>
      <c r="AV988" s="12" t="s">
        <v>110</v>
      </c>
      <c r="AW988" s="54" t="s">
        <v>108</v>
      </c>
      <c r="AX988" s="50" t="s">
        <v>155</v>
      </c>
      <c r="AY988" s="50" t="s">
        <v>110</v>
      </c>
      <c r="AZ988" s="54" t="s">
        <v>108</v>
      </c>
      <c r="BA988" s="12" t="s">
        <v>108</v>
      </c>
      <c r="BB988" s="12" t="s">
        <v>108</v>
      </c>
      <c r="BC988" s="12" t="str">
        <f t="shared" si="407"/>
        <v>M3A</v>
      </c>
      <c r="BD988" s="54" t="s">
        <v>108</v>
      </c>
      <c r="BE988" s="12" t="str">
        <f t="shared" si="408"/>
        <v>-</v>
      </c>
      <c r="BF988" s="12" t="str">
        <f t="shared" si="409"/>
        <v>-</v>
      </c>
      <c r="BG988" s="112" t="str">
        <f t="shared" si="410"/>
        <v>M3A_HS644</v>
      </c>
      <c r="BH988" s="54" t="s">
        <v>108</v>
      </c>
      <c r="BI988" s="12" t="s">
        <v>108</v>
      </c>
      <c r="BJ988" s="54" t="s">
        <v>108</v>
      </c>
      <c r="BK988" s="12" t="s">
        <v>108</v>
      </c>
      <c r="BL988" s="12" t="s">
        <v>108</v>
      </c>
      <c r="BM988" s="12" t="s">
        <v>108</v>
      </c>
      <c r="BN988" s="54" t="s">
        <v>108</v>
      </c>
      <c r="BO988" s="12" t="s">
        <v>108</v>
      </c>
      <c r="BP988" s="54" t="s">
        <v>108</v>
      </c>
      <c r="BQ988" s="12" t="s">
        <v>108</v>
      </c>
      <c r="BR988" s="12" t="s">
        <v>108</v>
      </c>
      <c r="BS988" s="12" t="s">
        <v>108</v>
      </c>
      <c r="BT988" s="54" t="s">
        <v>108</v>
      </c>
      <c r="BU988" s="12" t="s">
        <v>108</v>
      </c>
      <c r="BV988" s="54" t="s">
        <v>108</v>
      </c>
      <c r="BW988" s="12" t="s">
        <v>108</v>
      </c>
      <c r="BX988" s="12" t="s">
        <v>108</v>
      </c>
      <c r="BY988" s="12" t="s">
        <v>108</v>
      </c>
      <c r="BZ988" s="54" t="s">
        <v>108</v>
      </c>
      <c r="CA988" s="12" t="s">
        <v>108</v>
      </c>
      <c r="CB988" s="54" t="s">
        <v>108</v>
      </c>
      <c r="CC988" s="12" t="s">
        <v>108</v>
      </c>
      <c r="CD988" s="12" t="s">
        <v>108</v>
      </c>
      <c r="CE988" s="12" t="s">
        <v>108</v>
      </c>
      <c r="CF988" s="54" t="s">
        <v>108</v>
      </c>
      <c r="CG988" s="54" t="s">
        <v>108</v>
      </c>
      <c r="CH988" s="54" t="s">
        <v>108</v>
      </c>
      <c r="CI988" s="54" t="s">
        <v>108</v>
      </c>
      <c r="CJ988" s="54" t="s">
        <v>108</v>
      </c>
      <c r="CK988" s="54" t="s">
        <v>108</v>
      </c>
      <c r="CL988" s="54" t="s">
        <v>108</v>
      </c>
      <c r="CM988" s="54" t="s">
        <v>108</v>
      </c>
      <c r="CN988" s="64" t="s">
        <v>120</v>
      </c>
      <c r="CO988" s="121" t="s">
        <v>2770</v>
      </c>
      <c r="CP988" s="64" t="str">
        <f>TabelladatiSinottico[[#This Row],[Serial_Number]]</f>
        <v>HS644.156</v>
      </c>
      <c r="CQ988" s="50" t="str">
        <f>TabelladatiSinottico[[#This Row],[Customer]]</f>
        <v>Customer!</v>
      </c>
      <c r="CR988" s="54">
        <f t="shared" si="411"/>
        <v>987</v>
      </c>
      <c r="CS988" s="64" t="s">
        <v>108</v>
      </c>
    </row>
    <row r="989" spans="1:97" ht="14.25" customHeight="1" x14ac:dyDescent="0.25">
      <c r="A989" s="124" t="s">
        <v>2768</v>
      </c>
      <c r="B989" s="137">
        <v>157</v>
      </c>
      <c r="C989" s="137" t="s">
        <v>108</v>
      </c>
      <c r="D989" s="136" t="s">
        <v>2771</v>
      </c>
      <c r="E989" s="112" t="s">
        <v>108</v>
      </c>
      <c r="F989" s="112" t="s">
        <v>653</v>
      </c>
      <c r="G989" s="112" t="s">
        <v>108</v>
      </c>
      <c r="H989" s="112" t="s">
        <v>108</v>
      </c>
      <c r="I989" s="112" t="s">
        <v>108</v>
      </c>
      <c r="J989" s="112" t="s">
        <v>108</v>
      </c>
      <c r="K989" s="134" t="s">
        <v>2424</v>
      </c>
      <c r="L989" s="112" t="s">
        <v>108</v>
      </c>
      <c r="M989" s="134" t="s">
        <v>2424</v>
      </c>
      <c r="N989" s="12" t="s">
        <v>107</v>
      </c>
      <c r="O989" s="12" t="s">
        <v>108</v>
      </c>
      <c r="P989" s="128" t="s">
        <v>2425</v>
      </c>
      <c r="Q989" s="135">
        <v>600</v>
      </c>
      <c r="R989" s="135">
        <v>400</v>
      </c>
      <c r="S989" s="135">
        <v>400</v>
      </c>
      <c r="T989" s="119" t="s">
        <v>108</v>
      </c>
      <c r="U989" s="112" t="s">
        <v>108</v>
      </c>
      <c r="V989" s="118" t="s">
        <v>108</v>
      </c>
      <c r="W989" s="112" t="s">
        <v>108</v>
      </c>
      <c r="X989" s="112" t="s">
        <v>110</v>
      </c>
      <c r="Y989" s="112" t="s">
        <v>110</v>
      </c>
      <c r="Z989" s="112" t="s">
        <v>110</v>
      </c>
      <c r="AA989" s="112" t="s">
        <v>110</v>
      </c>
      <c r="AB989" s="114" t="s">
        <v>110</v>
      </c>
      <c r="AC989" s="113" t="s">
        <v>108</v>
      </c>
      <c r="AD989" s="47" t="s">
        <v>108</v>
      </c>
      <c r="AE989" s="12" t="s">
        <v>108</v>
      </c>
      <c r="AF989" s="102" t="s">
        <v>108</v>
      </c>
      <c r="AG989" s="102" t="s">
        <v>108</v>
      </c>
      <c r="AH989" s="102" t="s">
        <v>108</v>
      </c>
      <c r="AI989" s="102" t="s">
        <v>108</v>
      </c>
      <c r="AJ989" s="102" t="s">
        <v>108</v>
      </c>
      <c r="AK989" s="93" t="s">
        <v>108</v>
      </c>
      <c r="AL989" s="12" t="s">
        <v>108</v>
      </c>
      <c r="AM989" s="12" t="s">
        <v>175</v>
      </c>
      <c r="AN989" s="91" t="s">
        <v>2425</v>
      </c>
      <c r="AO989" s="15" t="s">
        <v>175</v>
      </c>
      <c r="AQ989" s="54" t="s">
        <v>108</v>
      </c>
      <c r="AR989" s="50" t="str">
        <f t="shared" si="405"/>
        <v>HS644.157</v>
      </c>
      <c r="AS989" s="50" t="str">
        <f t="shared" si="406"/>
        <v>HS644_-</v>
      </c>
      <c r="AT989" s="12" t="s">
        <v>110</v>
      </c>
      <c r="AU989" s="12" t="s">
        <v>110</v>
      </c>
      <c r="AV989" s="12" t="s">
        <v>110</v>
      </c>
      <c r="AW989" s="54" t="s">
        <v>108</v>
      </c>
      <c r="AX989" s="50" t="s">
        <v>155</v>
      </c>
      <c r="AY989" s="50" t="s">
        <v>110</v>
      </c>
      <c r="AZ989" s="54" t="s">
        <v>108</v>
      </c>
      <c r="BA989" s="12" t="s">
        <v>108</v>
      </c>
      <c r="BB989" s="12" t="s">
        <v>108</v>
      </c>
      <c r="BC989" s="12" t="str">
        <f t="shared" si="407"/>
        <v>M3A</v>
      </c>
      <c r="BD989" s="54" t="s">
        <v>108</v>
      </c>
      <c r="BE989" s="12" t="str">
        <f t="shared" si="408"/>
        <v>-</v>
      </c>
      <c r="BF989" s="12" t="str">
        <f t="shared" si="409"/>
        <v>-</v>
      </c>
      <c r="BG989" s="112" t="str">
        <f t="shared" si="410"/>
        <v>M3A_HS644</v>
      </c>
      <c r="BH989" s="54" t="s">
        <v>108</v>
      </c>
      <c r="BI989" s="12" t="s">
        <v>108</v>
      </c>
      <c r="BJ989" s="54" t="s">
        <v>108</v>
      </c>
      <c r="BK989" s="12" t="s">
        <v>108</v>
      </c>
      <c r="BL989" s="12" t="s">
        <v>108</v>
      </c>
      <c r="BM989" s="12" t="s">
        <v>108</v>
      </c>
      <c r="BN989" s="54" t="s">
        <v>108</v>
      </c>
      <c r="BO989" s="12" t="s">
        <v>108</v>
      </c>
      <c r="BP989" s="54" t="s">
        <v>108</v>
      </c>
      <c r="BQ989" s="12" t="s">
        <v>108</v>
      </c>
      <c r="BR989" s="12" t="s">
        <v>108</v>
      </c>
      <c r="BS989" s="12" t="s">
        <v>108</v>
      </c>
      <c r="BT989" s="54" t="s">
        <v>108</v>
      </c>
      <c r="BU989" s="12" t="s">
        <v>108</v>
      </c>
      <c r="BV989" s="54" t="s">
        <v>108</v>
      </c>
      <c r="BW989" s="12" t="s">
        <v>108</v>
      </c>
      <c r="BX989" s="12" t="s">
        <v>108</v>
      </c>
      <c r="BY989" s="12" t="s">
        <v>108</v>
      </c>
      <c r="BZ989" s="54" t="s">
        <v>108</v>
      </c>
      <c r="CA989" s="12" t="s">
        <v>108</v>
      </c>
      <c r="CB989" s="54" t="s">
        <v>108</v>
      </c>
      <c r="CC989" s="12" t="s">
        <v>108</v>
      </c>
      <c r="CD989" s="12" t="s">
        <v>108</v>
      </c>
      <c r="CE989" s="12" t="s">
        <v>108</v>
      </c>
      <c r="CF989" s="54" t="s">
        <v>108</v>
      </c>
      <c r="CG989" s="54" t="s">
        <v>108</v>
      </c>
      <c r="CH989" s="54" t="s">
        <v>108</v>
      </c>
      <c r="CI989" s="54" t="s">
        <v>108</v>
      </c>
      <c r="CJ989" s="54" t="s">
        <v>108</v>
      </c>
      <c r="CK989" s="54" t="s">
        <v>108</v>
      </c>
      <c r="CL989" s="54" t="s">
        <v>108</v>
      </c>
      <c r="CM989" s="54" t="s">
        <v>108</v>
      </c>
      <c r="CN989" s="64" t="s">
        <v>120</v>
      </c>
      <c r="CO989" s="121" t="s">
        <v>2770</v>
      </c>
      <c r="CP989" s="64" t="str">
        <f>TabelladatiSinottico[[#This Row],[Serial_Number]]</f>
        <v>HS644.157</v>
      </c>
      <c r="CQ989" s="50" t="str">
        <f>TabelladatiSinottico[[#This Row],[Customer]]</f>
        <v>Customer!</v>
      </c>
      <c r="CR989" s="54">
        <f t="shared" si="411"/>
        <v>988</v>
      </c>
      <c r="CS989" s="64" t="s">
        <v>108</v>
      </c>
    </row>
    <row r="990" spans="1:97" ht="14.25" customHeight="1" x14ac:dyDescent="0.25">
      <c r="A990" s="124" t="s">
        <v>2768</v>
      </c>
      <c r="B990" s="137">
        <v>158</v>
      </c>
      <c r="C990" s="137" t="s">
        <v>108</v>
      </c>
      <c r="D990" s="144" t="s">
        <v>2779</v>
      </c>
      <c r="E990" s="112" t="s">
        <v>108</v>
      </c>
      <c r="F990" s="112" t="s">
        <v>653</v>
      </c>
      <c r="G990" s="112" t="s">
        <v>108</v>
      </c>
      <c r="H990" s="112" t="s">
        <v>108</v>
      </c>
      <c r="I990" s="112" t="s">
        <v>108</v>
      </c>
      <c r="J990" s="142" t="s">
        <v>2780</v>
      </c>
      <c r="K990" s="134" t="s">
        <v>2424</v>
      </c>
      <c r="L990" s="112" t="s">
        <v>108</v>
      </c>
      <c r="M990" s="134" t="s">
        <v>2424</v>
      </c>
      <c r="N990" s="12" t="s">
        <v>107</v>
      </c>
      <c r="O990" s="12" t="s">
        <v>108</v>
      </c>
      <c r="P990" s="128" t="s">
        <v>2425</v>
      </c>
      <c r="Q990" s="135">
        <v>600</v>
      </c>
      <c r="R990" s="135">
        <v>400</v>
      </c>
      <c r="S990" s="135">
        <v>400</v>
      </c>
      <c r="T990" s="119" t="s">
        <v>108</v>
      </c>
      <c r="U990" s="112" t="s">
        <v>108</v>
      </c>
      <c r="V990" s="118" t="s">
        <v>108</v>
      </c>
      <c r="W990" s="112" t="s">
        <v>108</v>
      </c>
      <c r="X990" s="112" t="s">
        <v>110</v>
      </c>
      <c r="Y990" s="112" t="s">
        <v>110</v>
      </c>
      <c r="Z990" s="112" t="s">
        <v>110</v>
      </c>
      <c r="AA990" s="112" t="s">
        <v>110</v>
      </c>
      <c r="AB990" s="114" t="s">
        <v>110</v>
      </c>
      <c r="AC990" s="113" t="s">
        <v>108</v>
      </c>
      <c r="AD990" s="47" t="s">
        <v>108</v>
      </c>
      <c r="AE990" s="12" t="s">
        <v>108</v>
      </c>
      <c r="AF990" s="102" t="s">
        <v>108</v>
      </c>
      <c r="AG990" s="102" t="s">
        <v>108</v>
      </c>
      <c r="AH990" s="102" t="s">
        <v>108</v>
      </c>
      <c r="AI990" s="102" t="s">
        <v>108</v>
      </c>
      <c r="AJ990" s="102" t="s">
        <v>108</v>
      </c>
      <c r="AK990" s="93" t="s">
        <v>108</v>
      </c>
      <c r="AL990" s="12" t="s">
        <v>108</v>
      </c>
      <c r="AM990" s="12" t="s">
        <v>175</v>
      </c>
      <c r="AN990" s="91" t="s">
        <v>2425</v>
      </c>
      <c r="AO990" s="15" t="s">
        <v>175</v>
      </c>
      <c r="AQ990" s="54" t="s">
        <v>108</v>
      </c>
      <c r="AR990" s="50" t="str">
        <f t="shared" si="405"/>
        <v>HS644.158</v>
      </c>
      <c r="AS990" s="50" t="str">
        <f t="shared" si="406"/>
        <v>HS644_-</v>
      </c>
      <c r="AT990" s="12" t="s">
        <v>110</v>
      </c>
      <c r="AU990" s="12" t="s">
        <v>110</v>
      </c>
      <c r="AV990" s="12" t="s">
        <v>110</v>
      </c>
      <c r="AW990" s="54" t="s">
        <v>108</v>
      </c>
      <c r="AX990" s="50" t="s">
        <v>155</v>
      </c>
      <c r="AY990" s="50" t="s">
        <v>110</v>
      </c>
      <c r="AZ990" s="54" t="s">
        <v>108</v>
      </c>
      <c r="BA990" s="12" t="s">
        <v>108</v>
      </c>
      <c r="BB990" s="12" t="s">
        <v>108</v>
      </c>
      <c r="BC990" s="12" t="str">
        <f t="shared" si="407"/>
        <v>M3A</v>
      </c>
      <c r="BD990" s="54" t="s">
        <v>108</v>
      </c>
      <c r="BE990" s="12" t="str">
        <f t="shared" si="408"/>
        <v>-</v>
      </c>
      <c r="BF990" s="12" t="str">
        <f t="shared" si="409"/>
        <v>-</v>
      </c>
      <c r="BG990" s="112" t="str">
        <f t="shared" si="410"/>
        <v>M3A_HS644</v>
      </c>
      <c r="BH990" s="54" t="s">
        <v>108</v>
      </c>
      <c r="BI990" s="12" t="s">
        <v>108</v>
      </c>
      <c r="BJ990" s="54" t="s">
        <v>108</v>
      </c>
      <c r="BK990" s="12" t="s">
        <v>108</v>
      </c>
      <c r="BL990" s="12" t="s">
        <v>108</v>
      </c>
      <c r="BM990" s="12" t="s">
        <v>108</v>
      </c>
      <c r="BN990" s="54" t="s">
        <v>108</v>
      </c>
      <c r="BO990" s="12" t="s">
        <v>108</v>
      </c>
      <c r="BP990" s="54" t="s">
        <v>108</v>
      </c>
      <c r="BQ990" s="12" t="s">
        <v>108</v>
      </c>
      <c r="BR990" s="12" t="s">
        <v>108</v>
      </c>
      <c r="BS990" s="12" t="s">
        <v>108</v>
      </c>
      <c r="BT990" s="54" t="s">
        <v>108</v>
      </c>
      <c r="BU990" s="12" t="s">
        <v>108</v>
      </c>
      <c r="BV990" s="54" t="s">
        <v>108</v>
      </c>
      <c r="BW990" s="12" t="s">
        <v>108</v>
      </c>
      <c r="BX990" s="12" t="s">
        <v>108</v>
      </c>
      <c r="BY990" s="12" t="s">
        <v>108</v>
      </c>
      <c r="BZ990" s="54" t="s">
        <v>108</v>
      </c>
      <c r="CA990" s="12" t="s">
        <v>108</v>
      </c>
      <c r="CB990" s="54" t="s">
        <v>108</v>
      </c>
      <c r="CC990" s="12" t="s">
        <v>108</v>
      </c>
      <c r="CD990" s="12" t="s">
        <v>108</v>
      </c>
      <c r="CE990" s="12" t="s">
        <v>108</v>
      </c>
      <c r="CF990" s="54" t="s">
        <v>108</v>
      </c>
      <c r="CG990" s="54" t="s">
        <v>108</v>
      </c>
      <c r="CH990" s="54" t="s">
        <v>108</v>
      </c>
      <c r="CI990" s="54" t="s">
        <v>108</v>
      </c>
      <c r="CJ990" s="54" t="s">
        <v>108</v>
      </c>
      <c r="CK990" s="54" t="s">
        <v>108</v>
      </c>
      <c r="CL990" s="54" t="s">
        <v>108</v>
      </c>
      <c r="CM990" s="54" t="s">
        <v>108</v>
      </c>
      <c r="CN990" s="64" t="s">
        <v>120</v>
      </c>
      <c r="CO990" s="121" t="s">
        <v>2770</v>
      </c>
      <c r="CP990" s="64" t="str">
        <f>TabelladatiSinottico[[#This Row],[Serial_Number]]</f>
        <v>HS644.158</v>
      </c>
      <c r="CQ990" s="50" t="str">
        <f>TabelladatiSinottico[[#This Row],[Customer]]</f>
        <v>VOLKER HAPPE WERKZEUGBAU</v>
      </c>
      <c r="CR990" s="54">
        <f t="shared" si="411"/>
        <v>989</v>
      </c>
      <c r="CS990" s="64" t="s">
        <v>108</v>
      </c>
    </row>
    <row r="991" spans="1:97" ht="14.25" customHeight="1" x14ac:dyDescent="0.25">
      <c r="A991" s="124" t="s">
        <v>2768</v>
      </c>
      <c r="B991" s="137">
        <v>159</v>
      </c>
      <c r="C991" s="137" t="s">
        <v>108</v>
      </c>
      <c r="D991" s="136" t="s">
        <v>2771</v>
      </c>
      <c r="E991" s="112" t="s">
        <v>108</v>
      </c>
      <c r="F991" s="112" t="s">
        <v>653</v>
      </c>
      <c r="G991" s="112" t="s">
        <v>108</v>
      </c>
      <c r="H991" s="112" t="s">
        <v>108</v>
      </c>
      <c r="I991" s="112" t="s">
        <v>108</v>
      </c>
      <c r="J991" s="112" t="s">
        <v>108</v>
      </c>
      <c r="K991" s="134" t="s">
        <v>2424</v>
      </c>
      <c r="L991" s="112" t="s">
        <v>108</v>
      </c>
      <c r="M991" s="134" t="s">
        <v>2424</v>
      </c>
      <c r="N991" s="12" t="s">
        <v>107</v>
      </c>
      <c r="O991" s="12" t="s">
        <v>108</v>
      </c>
      <c r="P991" s="128" t="s">
        <v>2425</v>
      </c>
      <c r="Q991" s="135">
        <v>600</v>
      </c>
      <c r="R991" s="135">
        <v>400</v>
      </c>
      <c r="S991" s="135">
        <v>400</v>
      </c>
      <c r="T991" s="119" t="s">
        <v>108</v>
      </c>
      <c r="U991" s="112" t="s">
        <v>108</v>
      </c>
      <c r="V991" s="118" t="s">
        <v>108</v>
      </c>
      <c r="W991" s="112" t="s">
        <v>108</v>
      </c>
      <c r="X991" s="112" t="s">
        <v>110</v>
      </c>
      <c r="Y991" s="112" t="s">
        <v>110</v>
      </c>
      <c r="Z991" s="112" t="s">
        <v>110</v>
      </c>
      <c r="AA991" s="112" t="s">
        <v>110</v>
      </c>
      <c r="AB991" s="114" t="s">
        <v>110</v>
      </c>
      <c r="AC991" s="113" t="s">
        <v>108</v>
      </c>
      <c r="AD991" s="47" t="s">
        <v>108</v>
      </c>
      <c r="AE991" s="12" t="s">
        <v>108</v>
      </c>
      <c r="AF991" s="102" t="s">
        <v>108</v>
      </c>
      <c r="AG991" s="102" t="s">
        <v>108</v>
      </c>
      <c r="AH991" s="102" t="s">
        <v>108</v>
      </c>
      <c r="AI991" s="102" t="s">
        <v>108</v>
      </c>
      <c r="AJ991" s="102" t="s">
        <v>108</v>
      </c>
      <c r="AK991" s="93" t="s">
        <v>108</v>
      </c>
      <c r="AL991" s="12" t="s">
        <v>108</v>
      </c>
      <c r="AM991" s="12" t="s">
        <v>175</v>
      </c>
      <c r="AN991" s="91" t="s">
        <v>2425</v>
      </c>
      <c r="AO991" s="15" t="s">
        <v>175</v>
      </c>
      <c r="AQ991" s="54" t="s">
        <v>108</v>
      </c>
      <c r="AR991" s="50" t="str">
        <f t="shared" si="405"/>
        <v>HS644.159</v>
      </c>
      <c r="AS991" s="50" t="str">
        <f t="shared" si="406"/>
        <v>HS644_-</v>
      </c>
      <c r="AT991" s="12" t="s">
        <v>110</v>
      </c>
      <c r="AU991" s="12" t="s">
        <v>110</v>
      </c>
      <c r="AV991" s="12" t="s">
        <v>110</v>
      </c>
      <c r="AW991" s="54" t="s">
        <v>108</v>
      </c>
      <c r="AX991" s="50" t="s">
        <v>155</v>
      </c>
      <c r="AY991" s="50" t="s">
        <v>110</v>
      </c>
      <c r="AZ991" s="54" t="s">
        <v>108</v>
      </c>
      <c r="BA991" s="12" t="s">
        <v>108</v>
      </c>
      <c r="BB991" s="12" t="s">
        <v>108</v>
      </c>
      <c r="BC991" s="12" t="str">
        <f t="shared" si="407"/>
        <v>M3A</v>
      </c>
      <c r="BD991" s="54" t="s">
        <v>108</v>
      </c>
      <c r="BE991" s="12" t="str">
        <f t="shared" si="408"/>
        <v>-</v>
      </c>
      <c r="BF991" s="12" t="str">
        <f t="shared" si="409"/>
        <v>-</v>
      </c>
      <c r="BG991" s="112" t="str">
        <f t="shared" si="410"/>
        <v>M3A_HS644</v>
      </c>
      <c r="BH991" s="54" t="s">
        <v>108</v>
      </c>
      <c r="BI991" s="12" t="s">
        <v>108</v>
      </c>
      <c r="BJ991" s="54" t="s">
        <v>108</v>
      </c>
      <c r="BK991" s="12" t="s">
        <v>108</v>
      </c>
      <c r="BL991" s="12" t="s">
        <v>108</v>
      </c>
      <c r="BM991" s="12" t="s">
        <v>108</v>
      </c>
      <c r="BN991" s="54" t="s">
        <v>108</v>
      </c>
      <c r="BO991" s="12" t="s">
        <v>108</v>
      </c>
      <c r="BP991" s="54" t="s">
        <v>108</v>
      </c>
      <c r="BQ991" s="12" t="s">
        <v>108</v>
      </c>
      <c r="BR991" s="12" t="s">
        <v>108</v>
      </c>
      <c r="BS991" s="12" t="s">
        <v>108</v>
      </c>
      <c r="BT991" s="54" t="s">
        <v>108</v>
      </c>
      <c r="BU991" s="12" t="s">
        <v>108</v>
      </c>
      <c r="BV991" s="54" t="s">
        <v>108</v>
      </c>
      <c r="BW991" s="12" t="s">
        <v>108</v>
      </c>
      <c r="BX991" s="12" t="s">
        <v>108</v>
      </c>
      <c r="BY991" s="12" t="s">
        <v>108</v>
      </c>
      <c r="BZ991" s="54" t="s">
        <v>108</v>
      </c>
      <c r="CA991" s="12" t="s">
        <v>108</v>
      </c>
      <c r="CB991" s="54" t="s">
        <v>108</v>
      </c>
      <c r="CC991" s="12" t="s">
        <v>108</v>
      </c>
      <c r="CD991" s="12" t="s">
        <v>108</v>
      </c>
      <c r="CE991" s="12" t="s">
        <v>108</v>
      </c>
      <c r="CF991" s="54" t="s">
        <v>108</v>
      </c>
      <c r="CG991" s="54" t="s">
        <v>108</v>
      </c>
      <c r="CH991" s="54" t="s">
        <v>108</v>
      </c>
      <c r="CI991" s="54" t="s">
        <v>108</v>
      </c>
      <c r="CJ991" s="54" t="s">
        <v>108</v>
      </c>
      <c r="CK991" s="54" t="s">
        <v>108</v>
      </c>
      <c r="CL991" s="54" t="s">
        <v>108</v>
      </c>
      <c r="CM991" s="54" t="s">
        <v>108</v>
      </c>
      <c r="CN991" s="64" t="s">
        <v>120</v>
      </c>
      <c r="CO991" s="121" t="s">
        <v>2770</v>
      </c>
      <c r="CP991" s="64" t="str">
        <f>TabelladatiSinottico[[#This Row],[Serial_Number]]</f>
        <v>HS644.159</v>
      </c>
      <c r="CQ991" s="50" t="str">
        <f>TabelladatiSinottico[[#This Row],[Customer]]</f>
        <v>Customer!</v>
      </c>
      <c r="CR991" s="54">
        <f t="shared" si="411"/>
        <v>990</v>
      </c>
      <c r="CS991" s="64" t="s">
        <v>108</v>
      </c>
    </row>
    <row r="992" spans="1:97" ht="14.25" customHeight="1" x14ac:dyDescent="0.25">
      <c r="A992" s="124" t="s">
        <v>2768</v>
      </c>
      <c r="B992" s="137">
        <v>160</v>
      </c>
      <c r="C992" s="137" t="s">
        <v>108</v>
      </c>
      <c r="D992" s="136" t="s">
        <v>2771</v>
      </c>
      <c r="E992" s="112" t="s">
        <v>108</v>
      </c>
      <c r="F992" s="112" t="s">
        <v>653</v>
      </c>
      <c r="G992" s="112" t="s">
        <v>108</v>
      </c>
      <c r="H992" s="112" t="s">
        <v>108</v>
      </c>
      <c r="I992" s="112" t="s">
        <v>108</v>
      </c>
      <c r="J992" s="112" t="s">
        <v>108</v>
      </c>
      <c r="K992" s="134" t="s">
        <v>2424</v>
      </c>
      <c r="L992" s="112" t="s">
        <v>108</v>
      </c>
      <c r="M992" s="134" t="s">
        <v>2424</v>
      </c>
      <c r="N992" s="12" t="s">
        <v>107</v>
      </c>
      <c r="O992" s="12" t="s">
        <v>108</v>
      </c>
      <c r="P992" s="128" t="s">
        <v>2425</v>
      </c>
      <c r="Q992" s="135">
        <v>600</v>
      </c>
      <c r="R992" s="135">
        <v>400</v>
      </c>
      <c r="S992" s="135">
        <v>400</v>
      </c>
      <c r="T992" s="119" t="s">
        <v>108</v>
      </c>
      <c r="U992" s="112" t="s">
        <v>108</v>
      </c>
      <c r="V992" s="118" t="s">
        <v>108</v>
      </c>
      <c r="W992" s="112" t="s">
        <v>108</v>
      </c>
      <c r="X992" s="112" t="s">
        <v>110</v>
      </c>
      <c r="Y992" s="112" t="s">
        <v>110</v>
      </c>
      <c r="Z992" s="112" t="s">
        <v>110</v>
      </c>
      <c r="AA992" s="112" t="s">
        <v>110</v>
      </c>
      <c r="AB992" s="114" t="s">
        <v>110</v>
      </c>
      <c r="AC992" s="113" t="s">
        <v>108</v>
      </c>
      <c r="AD992" s="47" t="s">
        <v>108</v>
      </c>
      <c r="AE992" s="12" t="s">
        <v>108</v>
      </c>
      <c r="AF992" s="102" t="s">
        <v>108</v>
      </c>
      <c r="AG992" s="102" t="s">
        <v>108</v>
      </c>
      <c r="AH992" s="102" t="s">
        <v>108</v>
      </c>
      <c r="AI992" s="102" t="s">
        <v>108</v>
      </c>
      <c r="AJ992" s="102" t="s">
        <v>108</v>
      </c>
      <c r="AK992" s="93" t="s">
        <v>108</v>
      </c>
      <c r="AL992" s="12" t="s">
        <v>108</v>
      </c>
      <c r="AM992" s="12" t="s">
        <v>175</v>
      </c>
      <c r="AN992" s="91" t="s">
        <v>2425</v>
      </c>
      <c r="AO992" s="15" t="s">
        <v>175</v>
      </c>
      <c r="AQ992" s="54" t="s">
        <v>108</v>
      </c>
      <c r="AR992" s="50" t="str">
        <f t="shared" si="405"/>
        <v>HS644.160</v>
      </c>
      <c r="AS992" s="50" t="str">
        <f t="shared" si="406"/>
        <v>HS644_-</v>
      </c>
      <c r="AT992" s="12" t="s">
        <v>110</v>
      </c>
      <c r="AU992" s="12" t="s">
        <v>110</v>
      </c>
      <c r="AV992" s="12" t="s">
        <v>110</v>
      </c>
      <c r="AW992" s="54" t="s">
        <v>108</v>
      </c>
      <c r="AX992" s="50" t="s">
        <v>155</v>
      </c>
      <c r="AY992" s="50" t="s">
        <v>110</v>
      </c>
      <c r="AZ992" s="54" t="s">
        <v>108</v>
      </c>
      <c r="BA992" s="12" t="s">
        <v>108</v>
      </c>
      <c r="BB992" s="12" t="s">
        <v>108</v>
      </c>
      <c r="BC992" s="12" t="str">
        <f t="shared" si="407"/>
        <v>M3A</v>
      </c>
      <c r="BD992" s="54" t="s">
        <v>108</v>
      </c>
      <c r="BE992" s="12" t="str">
        <f t="shared" si="408"/>
        <v>-</v>
      </c>
      <c r="BF992" s="12" t="str">
        <f t="shared" si="409"/>
        <v>-</v>
      </c>
      <c r="BG992" s="112" t="str">
        <f t="shared" si="410"/>
        <v>M3A_HS644</v>
      </c>
      <c r="BH992" s="54" t="s">
        <v>108</v>
      </c>
      <c r="BI992" s="12" t="s">
        <v>108</v>
      </c>
      <c r="BJ992" s="54" t="s">
        <v>108</v>
      </c>
      <c r="BK992" s="12" t="s">
        <v>108</v>
      </c>
      <c r="BL992" s="12" t="s">
        <v>108</v>
      </c>
      <c r="BM992" s="12" t="s">
        <v>108</v>
      </c>
      <c r="BN992" s="54" t="s">
        <v>108</v>
      </c>
      <c r="BO992" s="12" t="s">
        <v>108</v>
      </c>
      <c r="BP992" s="54" t="s">
        <v>108</v>
      </c>
      <c r="BQ992" s="12" t="s">
        <v>108</v>
      </c>
      <c r="BR992" s="12" t="s">
        <v>108</v>
      </c>
      <c r="BS992" s="12" t="s">
        <v>108</v>
      </c>
      <c r="BT992" s="54" t="s">
        <v>108</v>
      </c>
      <c r="BU992" s="12" t="s">
        <v>108</v>
      </c>
      <c r="BV992" s="54" t="s">
        <v>108</v>
      </c>
      <c r="BW992" s="12" t="s">
        <v>108</v>
      </c>
      <c r="BX992" s="12" t="s">
        <v>108</v>
      </c>
      <c r="BY992" s="12" t="s">
        <v>108</v>
      </c>
      <c r="BZ992" s="54" t="s">
        <v>108</v>
      </c>
      <c r="CA992" s="12" t="s">
        <v>108</v>
      </c>
      <c r="CB992" s="54" t="s">
        <v>108</v>
      </c>
      <c r="CC992" s="12" t="s">
        <v>108</v>
      </c>
      <c r="CD992" s="12" t="s">
        <v>108</v>
      </c>
      <c r="CE992" s="12" t="s">
        <v>108</v>
      </c>
      <c r="CF992" s="54" t="s">
        <v>108</v>
      </c>
      <c r="CG992" s="54" t="s">
        <v>108</v>
      </c>
      <c r="CH992" s="54" t="s">
        <v>108</v>
      </c>
      <c r="CI992" s="54" t="s">
        <v>108</v>
      </c>
      <c r="CJ992" s="54" t="s">
        <v>108</v>
      </c>
      <c r="CK992" s="54" t="s">
        <v>108</v>
      </c>
      <c r="CL992" s="54" t="s">
        <v>108</v>
      </c>
      <c r="CM992" s="54" t="s">
        <v>108</v>
      </c>
      <c r="CN992" s="64" t="s">
        <v>120</v>
      </c>
      <c r="CO992" s="121" t="s">
        <v>2770</v>
      </c>
      <c r="CP992" s="64" t="str">
        <f>TabelladatiSinottico[[#This Row],[Serial_Number]]</f>
        <v>HS644.160</v>
      </c>
      <c r="CQ992" s="50" t="str">
        <f>TabelladatiSinottico[[#This Row],[Customer]]</f>
        <v>Customer!</v>
      </c>
      <c r="CR992" s="54">
        <f t="shared" si="411"/>
        <v>991</v>
      </c>
      <c r="CS992" s="64" t="s">
        <v>108</v>
      </c>
    </row>
    <row r="993" spans="1:97" ht="14.25" customHeight="1" x14ac:dyDescent="0.25">
      <c r="A993" s="124" t="s">
        <v>2768</v>
      </c>
      <c r="B993" s="137">
        <v>161</v>
      </c>
      <c r="C993" s="137" t="s">
        <v>108</v>
      </c>
      <c r="D993" s="136" t="s">
        <v>2771</v>
      </c>
      <c r="E993" s="112" t="s">
        <v>108</v>
      </c>
      <c r="F993" s="112" t="s">
        <v>653</v>
      </c>
      <c r="G993" s="112" t="s">
        <v>108</v>
      </c>
      <c r="H993" s="112" t="s">
        <v>108</v>
      </c>
      <c r="I993" s="112" t="s">
        <v>108</v>
      </c>
      <c r="J993" s="112" t="s">
        <v>108</v>
      </c>
      <c r="K993" s="134" t="s">
        <v>2424</v>
      </c>
      <c r="L993" s="112" t="s">
        <v>108</v>
      </c>
      <c r="M993" s="134" t="s">
        <v>2424</v>
      </c>
      <c r="N993" s="12" t="s">
        <v>107</v>
      </c>
      <c r="O993" s="12" t="s">
        <v>108</v>
      </c>
      <c r="P993" s="128" t="s">
        <v>2425</v>
      </c>
      <c r="Q993" s="135">
        <v>600</v>
      </c>
      <c r="R993" s="135">
        <v>400</v>
      </c>
      <c r="S993" s="135">
        <v>400</v>
      </c>
      <c r="T993" s="119" t="s">
        <v>108</v>
      </c>
      <c r="U993" s="112" t="s">
        <v>108</v>
      </c>
      <c r="V993" s="118" t="s">
        <v>108</v>
      </c>
      <c r="W993" s="112" t="s">
        <v>108</v>
      </c>
      <c r="X993" s="112" t="s">
        <v>110</v>
      </c>
      <c r="Y993" s="112" t="s">
        <v>110</v>
      </c>
      <c r="Z993" s="112" t="s">
        <v>110</v>
      </c>
      <c r="AA993" s="112" t="s">
        <v>110</v>
      </c>
      <c r="AB993" s="114" t="s">
        <v>110</v>
      </c>
      <c r="AC993" s="113" t="s">
        <v>108</v>
      </c>
      <c r="AD993" s="47" t="s">
        <v>108</v>
      </c>
      <c r="AE993" s="12" t="s">
        <v>108</v>
      </c>
      <c r="AF993" s="102" t="s">
        <v>108</v>
      </c>
      <c r="AG993" s="102" t="s">
        <v>108</v>
      </c>
      <c r="AH993" s="102" t="s">
        <v>108</v>
      </c>
      <c r="AI993" s="102" t="s">
        <v>108</v>
      </c>
      <c r="AJ993" s="102" t="s">
        <v>108</v>
      </c>
      <c r="AK993" s="93" t="s">
        <v>108</v>
      </c>
      <c r="AL993" s="12" t="s">
        <v>108</v>
      </c>
      <c r="AM993" s="12" t="s">
        <v>175</v>
      </c>
      <c r="AN993" s="91" t="s">
        <v>2425</v>
      </c>
      <c r="AO993" s="15" t="s">
        <v>175</v>
      </c>
      <c r="AQ993" s="54" t="s">
        <v>108</v>
      </c>
      <c r="AR993" s="50" t="str">
        <f t="shared" si="405"/>
        <v>HS644.161</v>
      </c>
      <c r="AS993" s="50" t="str">
        <f t="shared" si="406"/>
        <v>HS644_-</v>
      </c>
      <c r="AT993" s="12" t="s">
        <v>110</v>
      </c>
      <c r="AU993" s="12" t="s">
        <v>110</v>
      </c>
      <c r="AV993" s="12" t="s">
        <v>110</v>
      </c>
      <c r="AW993" s="54" t="s">
        <v>108</v>
      </c>
      <c r="AX993" s="50" t="s">
        <v>155</v>
      </c>
      <c r="AY993" s="50" t="s">
        <v>110</v>
      </c>
      <c r="AZ993" s="54" t="s">
        <v>108</v>
      </c>
      <c r="BA993" s="12" t="s">
        <v>108</v>
      </c>
      <c r="BB993" s="12" t="s">
        <v>108</v>
      </c>
      <c r="BC993" s="12" t="str">
        <f t="shared" si="407"/>
        <v>M3A</v>
      </c>
      <c r="BD993" s="54" t="s">
        <v>108</v>
      </c>
      <c r="BE993" s="12" t="str">
        <f t="shared" si="408"/>
        <v>-</v>
      </c>
      <c r="BF993" s="12" t="str">
        <f t="shared" si="409"/>
        <v>-</v>
      </c>
      <c r="BG993" s="112" t="str">
        <f t="shared" si="410"/>
        <v>M3A_HS644</v>
      </c>
      <c r="BH993" s="54" t="s">
        <v>108</v>
      </c>
      <c r="BI993" s="12" t="s">
        <v>108</v>
      </c>
      <c r="BJ993" s="54" t="s">
        <v>108</v>
      </c>
      <c r="BK993" s="12" t="s">
        <v>108</v>
      </c>
      <c r="BL993" s="12" t="s">
        <v>108</v>
      </c>
      <c r="BM993" s="12" t="s">
        <v>108</v>
      </c>
      <c r="BN993" s="54" t="s">
        <v>108</v>
      </c>
      <c r="BO993" s="12" t="s">
        <v>108</v>
      </c>
      <c r="BP993" s="54" t="s">
        <v>108</v>
      </c>
      <c r="BQ993" s="12" t="s">
        <v>108</v>
      </c>
      <c r="BR993" s="12" t="s">
        <v>108</v>
      </c>
      <c r="BS993" s="12" t="s">
        <v>108</v>
      </c>
      <c r="BT993" s="54" t="s">
        <v>108</v>
      </c>
      <c r="BU993" s="12" t="s">
        <v>108</v>
      </c>
      <c r="BV993" s="54" t="s">
        <v>108</v>
      </c>
      <c r="BW993" s="12" t="s">
        <v>108</v>
      </c>
      <c r="BX993" s="12" t="s">
        <v>108</v>
      </c>
      <c r="BY993" s="12" t="s">
        <v>108</v>
      </c>
      <c r="BZ993" s="54" t="s">
        <v>108</v>
      </c>
      <c r="CA993" s="12" t="s">
        <v>108</v>
      </c>
      <c r="CB993" s="54" t="s">
        <v>108</v>
      </c>
      <c r="CC993" s="12" t="s">
        <v>108</v>
      </c>
      <c r="CD993" s="12" t="s">
        <v>108</v>
      </c>
      <c r="CE993" s="12" t="s">
        <v>108</v>
      </c>
      <c r="CF993" s="54" t="s">
        <v>108</v>
      </c>
      <c r="CG993" s="54" t="s">
        <v>108</v>
      </c>
      <c r="CH993" s="54" t="s">
        <v>108</v>
      </c>
      <c r="CI993" s="54" t="s">
        <v>108</v>
      </c>
      <c r="CJ993" s="54" t="s">
        <v>108</v>
      </c>
      <c r="CK993" s="54" t="s">
        <v>108</v>
      </c>
      <c r="CL993" s="54" t="s">
        <v>108</v>
      </c>
      <c r="CM993" s="54" t="s">
        <v>108</v>
      </c>
      <c r="CN993" s="64" t="s">
        <v>120</v>
      </c>
      <c r="CO993" s="121" t="s">
        <v>2770</v>
      </c>
      <c r="CP993" s="64" t="str">
        <f>TabelladatiSinottico[[#This Row],[Serial_Number]]</f>
        <v>HS644.161</v>
      </c>
      <c r="CQ993" s="50" t="str">
        <f>TabelladatiSinottico[[#This Row],[Customer]]</f>
        <v>Customer!</v>
      </c>
      <c r="CR993" s="54">
        <f t="shared" si="411"/>
        <v>992</v>
      </c>
      <c r="CS993" s="64" t="s">
        <v>108</v>
      </c>
    </row>
    <row r="994" spans="1:97" ht="14.25" customHeight="1" x14ac:dyDescent="0.25">
      <c r="A994" s="124" t="s">
        <v>2768</v>
      </c>
      <c r="B994" s="137">
        <v>162</v>
      </c>
      <c r="C994" s="137" t="s">
        <v>108</v>
      </c>
      <c r="D994" s="136" t="s">
        <v>2771</v>
      </c>
      <c r="E994" s="112" t="s">
        <v>108</v>
      </c>
      <c r="F994" s="112" t="s">
        <v>653</v>
      </c>
      <c r="G994" s="112" t="s">
        <v>108</v>
      </c>
      <c r="H994" s="112" t="s">
        <v>108</v>
      </c>
      <c r="I994" s="112" t="s">
        <v>108</v>
      </c>
      <c r="J994" s="112" t="s">
        <v>108</v>
      </c>
      <c r="K994" s="134" t="s">
        <v>2424</v>
      </c>
      <c r="L994" s="112" t="s">
        <v>108</v>
      </c>
      <c r="M994" s="134" t="s">
        <v>2424</v>
      </c>
      <c r="N994" s="12" t="s">
        <v>107</v>
      </c>
      <c r="O994" s="12" t="s">
        <v>108</v>
      </c>
      <c r="P994" s="128" t="s">
        <v>2425</v>
      </c>
      <c r="Q994" s="135">
        <v>600</v>
      </c>
      <c r="R994" s="135">
        <v>400</v>
      </c>
      <c r="S994" s="135">
        <v>400</v>
      </c>
      <c r="T994" s="119" t="s">
        <v>108</v>
      </c>
      <c r="U994" s="112" t="s">
        <v>108</v>
      </c>
      <c r="V994" s="118" t="s">
        <v>108</v>
      </c>
      <c r="W994" s="112" t="s">
        <v>108</v>
      </c>
      <c r="X994" s="112" t="s">
        <v>110</v>
      </c>
      <c r="Y994" s="112" t="s">
        <v>110</v>
      </c>
      <c r="Z994" s="112" t="s">
        <v>110</v>
      </c>
      <c r="AA994" s="112" t="s">
        <v>110</v>
      </c>
      <c r="AB994" s="114" t="s">
        <v>110</v>
      </c>
      <c r="AC994" s="113" t="s">
        <v>108</v>
      </c>
      <c r="AD994" s="47" t="s">
        <v>108</v>
      </c>
      <c r="AE994" s="12" t="s">
        <v>108</v>
      </c>
      <c r="AF994" s="102" t="s">
        <v>108</v>
      </c>
      <c r="AG994" s="102" t="s">
        <v>108</v>
      </c>
      <c r="AH994" s="102" t="s">
        <v>108</v>
      </c>
      <c r="AI994" s="102" t="s">
        <v>108</v>
      </c>
      <c r="AJ994" s="102" t="s">
        <v>108</v>
      </c>
      <c r="AK994" s="93" t="s">
        <v>108</v>
      </c>
      <c r="AL994" s="12" t="s">
        <v>108</v>
      </c>
      <c r="AM994" s="12" t="s">
        <v>175</v>
      </c>
      <c r="AN994" s="91" t="s">
        <v>2425</v>
      </c>
      <c r="AO994" s="15" t="s">
        <v>175</v>
      </c>
      <c r="AQ994" s="54" t="s">
        <v>108</v>
      </c>
      <c r="AR994" s="50" t="str">
        <f t="shared" si="405"/>
        <v>HS644.162</v>
      </c>
      <c r="AS994" s="50" t="str">
        <f t="shared" si="406"/>
        <v>HS644_-</v>
      </c>
      <c r="AT994" s="12" t="s">
        <v>110</v>
      </c>
      <c r="AU994" s="12" t="s">
        <v>110</v>
      </c>
      <c r="AV994" s="12" t="s">
        <v>110</v>
      </c>
      <c r="AW994" s="54" t="s">
        <v>108</v>
      </c>
      <c r="AX994" s="50" t="s">
        <v>155</v>
      </c>
      <c r="AY994" s="50" t="s">
        <v>110</v>
      </c>
      <c r="AZ994" s="54" t="s">
        <v>108</v>
      </c>
      <c r="BA994" s="12" t="s">
        <v>108</v>
      </c>
      <c r="BB994" s="12" t="s">
        <v>108</v>
      </c>
      <c r="BC994" s="12" t="str">
        <f t="shared" si="407"/>
        <v>M3A</v>
      </c>
      <c r="BD994" s="54" t="s">
        <v>108</v>
      </c>
      <c r="BE994" s="12" t="str">
        <f t="shared" si="408"/>
        <v>-</v>
      </c>
      <c r="BF994" s="12" t="str">
        <f t="shared" si="409"/>
        <v>-</v>
      </c>
      <c r="BG994" s="112" t="str">
        <f t="shared" si="410"/>
        <v>M3A_HS644</v>
      </c>
      <c r="BH994" s="54" t="s">
        <v>108</v>
      </c>
      <c r="BI994" s="12" t="s">
        <v>108</v>
      </c>
      <c r="BJ994" s="54" t="s">
        <v>108</v>
      </c>
      <c r="BK994" s="12" t="s">
        <v>108</v>
      </c>
      <c r="BL994" s="12" t="s">
        <v>108</v>
      </c>
      <c r="BM994" s="12" t="s">
        <v>108</v>
      </c>
      <c r="BN994" s="54" t="s">
        <v>108</v>
      </c>
      <c r="BO994" s="12" t="s">
        <v>108</v>
      </c>
      <c r="BP994" s="54" t="s">
        <v>108</v>
      </c>
      <c r="BQ994" s="12" t="s">
        <v>108</v>
      </c>
      <c r="BR994" s="12" t="s">
        <v>108</v>
      </c>
      <c r="BS994" s="12" t="s">
        <v>108</v>
      </c>
      <c r="BT994" s="54" t="s">
        <v>108</v>
      </c>
      <c r="BU994" s="12" t="s">
        <v>108</v>
      </c>
      <c r="BV994" s="54" t="s">
        <v>108</v>
      </c>
      <c r="BW994" s="12" t="s">
        <v>108</v>
      </c>
      <c r="BX994" s="12" t="s">
        <v>108</v>
      </c>
      <c r="BY994" s="12" t="s">
        <v>108</v>
      </c>
      <c r="BZ994" s="54" t="s">
        <v>108</v>
      </c>
      <c r="CA994" s="12" t="s">
        <v>108</v>
      </c>
      <c r="CB994" s="54" t="s">
        <v>108</v>
      </c>
      <c r="CC994" s="12" t="s">
        <v>108</v>
      </c>
      <c r="CD994" s="12" t="s">
        <v>108</v>
      </c>
      <c r="CE994" s="12" t="s">
        <v>108</v>
      </c>
      <c r="CF994" s="54" t="s">
        <v>108</v>
      </c>
      <c r="CG994" s="54" t="s">
        <v>108</v>
      </c>
      <c r="CH994" s="54" t="s">
        <v>108</v>
      </c>
      <c r="CI994" s="54" t="s">
        <v>108</v>
      </c>
      <c r="CJ994" s="54" t="s">
        <v>108</v>
      </c>
      <c r="CK994" s="54" t="s">
        <v>108</v>
      </c>
      <c r="CL994" s="54" t="s">
        <v>108</v>
      </c>
      <c r="CM994" s="54" t="s">
        <v>108</v>
      </c>
      <c r="CN994" s="64" t="s">
        <v>120</v>
      </c>
      <c r="CO994" s="121" t="s">
        <v>2770</v>
      </c>
      <c r="CP994" s="64" t="str">
        <f>TabelladatiSinottico[[#This Row],[Serial_Number]]</f>
        <v>HS644.162</v>
      </c>
      <c r="CQ994" s="50" t="str">
        <f>TabelladatiSinottico[[#This Row],[Customer]]</f>
        <v>Customer!</v>
      </c>
      <c r="CR994" s="54">
        <f t="shared" si="411"/>
        <v>993</v>
      </c>
      <c r="CS994" s="64" t="s">
        <v>108</v>
      </c>
    </row>
    <row r="995" spans="1:97" ht="14.25" customHeight="1" x14ac:dyDescent="0.25">
      <c r="A995" s="124" t="s">
        <v>2768</v>
      </c>
      <c r="B995" s="137">
        <v>163</v>
      </c>
      <c r="C995" s="137" t="s">
        <v>108</v>
      </c>
      <c r="D995" s="136" t="s">
        <v>2771</v>
      </c>
      <c r="E995" s="112" t="s">
        <v>108</v>
      </c>
      <c r="F995" s="112" t="s">
        <v>653</v>
      </c>
      <c r="G995" s="112" t="s">
        <v>108</v>
      </c>
      <c r="H995" s="112" t="s">
        <v>108</v>
      </c>
      <c r="I995" s="112" t="s">
        <v>108</v>
      </c>
      <c r="J995" s="112" t="s">
        <v>108</v>
      </c>
      <c r="K995" s="134" t="s">
        <v>2424</v>
      </c>
      <c r="L995" s="112" t="s">
        <v>108</v>
      </c>
      <c r="M995" s="134" t="s">
        <v>2424</v>
      </c>
      <c r="N995" s="12" t="s">
        <v>107</v>
      </c>
      <c r="O995" s="12" t="s">
        <v>108</v>
      </c>
      <c r="P995" s="128" t="s">
        <v>2425</v>
      </c>
      <c r="Q995" s="135">
        <v>600</v>
      </c>
      <c r="R995" s="135">
        <v>400</v>
      </c>
      <c r="S995" s="135">
        <v>400</v>
      </c>
      <c r="T995" s="119" t="s">
        <v>108</v>
      </c>
      <c r="U995" s="112" t="s">
        <v>108</v>
      </c>
      <c r="V995" s="118" t="s">
        <v>108</v>
      </c>
      <c r="W995" s="112" t="s">
        <v>108</v>
      </c>
      <c r="X995" s="112" t="s">
        <v>110</v>
      </c>
      <c r="Y995" s="112" t="s">
        <v>110</v>
      </c>
      <c r="Z995" s="112" t="s">
        <v>110</v>
      </c>
      <c r="AA995" s="112" t="s">
        <v>110</v>
      </c>
      <c r="AB995" s="114" t="s">
        <v>110</v>
      </c>
      <c r="AC995" s="113" t="s">
        <v>108</v>
      </c>
      <c r="AD995" s="47" t="s">
        <v>108</v>
      </c>
      <c r="AE995" s="12" t="s">
        <v>108</v>
      </c>
      <c r="AF995" s="102" t="s">
        <v>108</v>
      </c>
      <c r="AG995" s="102" t="s">
        <v>108</v>
      </c>
      <c r="AH995" s="102" t="s">
        <v>108</v>
      </c>
      <c r="AI995" s="102" t="s">
        <v>108</v>
      </c>
      <c r="AJ995" s="102" t="s">
        <v>108</v>
      </c>
      <c r="AK995" s="93" t="s">
        <v>108</v>
      </c>
      <c r="AL995" s="12" t="s">
        <v>108</v>
      </c>
      <c r="AM995" s="12" t="s">
        <v>175</v>
      </c>
      <c r="AN995" s="91" t="s">
        <v>2425</v>
      </c>
      <c r="AO995" s="15" t="s">
        <v>175</v>
      </c>
      <c r="AQ995" s="54" t="s">
        <v>108</v>
      </c>
      <c r="AR995" s="50" t="str">
        <f t="shared" si="405"/>
        <v>HS644.163</v>
      </c>
      <c r="AS995" s="50" t="str">
        <f t="shared" si="406"/>
        <v>HS644_-</v>
      </c>
      <c r="AT995" s="12" t="s">
        <v>110</v>
      </c>
      <c r="AU995" s="12" t="s">
        <v>110</v>
      </c>
      <c r="AV995" s="12" t="s">
        <v>110</v>
      </c>
      <c r="AW995" s="54" t="s">
        <v>108</v>
      </c>
      <c r="AX995" s="50" t="s">
        <v>155</v>
      </c>
      <c r="AY995" s="50" t="s">
        <v>110</v>
      </c>
      <c r="AZ995" s="54" t="s">
        <v>108</v>
      </c>
      <c r="BA995" s="12" t="s">
        <v>108</v>
      </c>
      <c r="BB995" s="12" t="s">
        <v>108</v>
      </c>
      <c r="BC995" s="12" t="str">
        <f t="shared" si="407"/>
        <v>M3A</v>
      </c>
      <c r="BD995" s="54" t="s">
        <v>108</v>
      </c>
      <c r="BE995" s="12" t="str">
        <f t="shared" si="408"/>
        <v>-</v>
      </c>
      <c r="BF995" s="12" t="str">
        <f t="shared" si="409"/>
        <v>-</v>
      </c>
      <c r="BG995" s="112" t="str">
        <f t="shared" si="410"/>
        <v>M3A_HS644</v>
      </c>
      <c r="BH995" s="54" t="s">
        <v>108</v>
      </c>
      <c r="BI995" s="12" t="s">
        <v>108</v>
      </c>
      <c r="BJ995" s="54" t="s">
        <v>108</v>
      </c>
      <c r="BK995" s="12" t="s">
        <v>108</v>
      </c>
      <c r="BL995" s="12" t="s">
        <v>108</v>
      </c>
      <c r="BM995" s="12" t="s">
        <v>108</v>
      </c>
      <c r="BN995" s="54" t="s">
        <v>108</v>
      </c>
      <c r="BO995" s="12" t="s">
        <v>108</v>
      </c>
      <c r="BP995" s="54" t="s">
        <v>108</v>
      </c>
      <c r="BQ995" s="12" t="s">
        <v>108</v>
      </c>
      <c r="BR995" s="12" t="s">
        <v>108</v>
      </c>
      <c r="BS995" s="12" t="s">
        <v>108</v>
      </c>
      <c r="BT995" s="54" t="s">
        <v>108</v>
      </c>
      <c r="BU995" s="12" t="s">
        <v>108</v>
      </c>
      <c r="BV995" s="54" t="s">
        <v>108</v>
      </c>
      <c r="BW995" s="12" t="s">
        <v>108</v>
      </c>
      <c r="BX995" s="12" t="s">
        <v>108</v>
      </c>
      <c r="BY995" s="12" t="s">
        <v>108</v>
      </c>
      <c r="BZ995" s="54" t="s">
        <v>108</v>
      </c>
      <c r="CA995" s="12" t="s">
        <v>108</v>
      </c>
      <c r="CB995" s="54" t="s">
        <v>108</v>
      </c>
      <c r="CC995" s="12" t="s">
        <v>108</v>
      </c>
      <c r="CD995" s="12" t="s">
        <v>108</v>
      </c>
      <c r="CE995" s="12" t="s">
        <v>108</v>
      </c>
      <c r="CF995" s="54" t="s">
        <v>108</v>
      </c>
      <c r="CG995" s="54" t="s">
        <v>108</v>
      </c>
      <c r="CH995" s="54" t="s">
        <v>108</v>
      </c>
      <c r="CI995" s="54" t="s">
        <v>108</v>
      </c>
      <c r="CJ995" s="54" t="s">
        <v>108</v>
      </c>
      <c r="CK995" s="54" t="s">
        <v>108</v>
      </c>
      <c r="CL995" s="54" t="s">
        <v>108</v>
      </c>
      <c r="CM995" s="54" t="s">
        <v>108</v>
      </c>
      <c r="CN995" s="64" t="s">
        <v>120</v>
      </c>
      <c r="CO995" s="121" t="s">
        <v>2770</v>
      </c>
      <c r="CP995" s="64" t="str">
        <f>TabelladatiSinottico[[#This Row],[Serial_Number]]</f>
        <v>HS644.163</v>
      </c>
      <c r="CQ995" s="50" t="str">
        <f>TabelladatiSinottico[[#This Row],[Customer]]</f>
        <v>Customer!</v>
      </c>
      <c r="CR995" s="54">
        <f t="shared" si="411"/>
        <v>994</v>
      </c>
      <c r="CS995" s="64" t="s">
        <v>108</v>
      </c>
    </row>
    <row r="996" spans="1:97" ht="14.25" customHeight="1" x14ac:dyDescent="0.25">
      <c r="A996" s="124" t="s">
        <v>2768</v>
      </c>
      <c r="B996" s="137">
        <v>164</v>
      </c>
      <c r="C996" s="137" t="s">
        <v>108</v>
      </c>
      <c r="D996" s="136" t="s">
        <v>2771</v>
      </c>
      <c r="E996" s="112" t="s">
        <v>108</v>
      </c>
      <c r="F996" s="112" t="s">
        <v>653</v>
      </c>
      <c r="G996" s="112" t="s">
        <v>108</v>
      </c>
      <c r="H996" s="112" t="s">
        <v>108</v>
      </c>
      <c r="I996" s="112" t="s">
        <v>108</v>
      </c>
      <c r="J996" s="112" t="s">
        <v>108</v>
      </c>
      <c r="K996" s="134" t="s">
        <v>2424</v>
      </c>
      <c r="L996" s="112" t="s">
        <v>108</v>
      </c>
      <c r="M996" s="134" t="s">
        <v>2424</v>
      </c>
      <c r="N996" s="12" t="s">
        <v>107</v>
      </c>
      <c r="O996" s="12" t="s">
        <v>108</v>
      </c>
      <c r="P996" s="128" t="s">
        <v>2425</v>
      </c>
      <c r="Q996" s="135">
        <v>600</v>
      </c>
      <c r="R996" s="135">
        <v>400</v>
      </c>
      <c r="S996" s="135">
        <v>400</v>
      </c>
      <c r="T996" s="119" t="s">
        <v>108</v>
      </c>
      <c r="U996" s="112" t="s">
        <v>108</v>
      </c>
      <c r="V996" s="118" t="s">
        <v>108</v>
      </c>
      <c r="W996" s="112" t="s">
        <v>108</v>
      </c>
      <c r="X996" s="112" t="s">
        <v>110</v>
      </c>
      <c r="Y996" s="112" t="s">
        <v>110</v>
      </c>
      <c r="Z996" s="112" t="s">
        <v>110</v>
      </c>
      <c r="AA996" s="112" t="s">
        <v>110</v>
      </c>
      <c r="AB996" s="114" t="s">
        <v>110</v>
      </c>
      <c r="AC996" s="113" t="s">
        <v>108</v>
      </c>
      <c r="AD996" s="47" t="s">
        <v>108</v>
      </c>
      <c r="AE996" s="12" t="s">
        <v>108</v>
      </c>
      <c r="AF996" s="102" t="s">
        <v>108</v>
      </c>
      <c r="AG996" s="102" t="s">
        <v>108</v>
      </c>
      <c r="AH996" s="102" t="s">
        <v>108</v>
      </c>
      <c r="AI996" s="102" t="s">
        <v>108</v>
      </c>
      <c r="AJ996" s="102" t="s">
        <v>108</v>
      </c>
      <c r="AK996" s="93" t="s">
        <v>108</v>
      </c>
      <c r="AL996" s="12" t="s">
        <v>108</v>
      </c>
      <c r="AM996" s="12" t="s">
        <v>175</v>
      </c>
      <c r="AN996" s="91" t="s">
        <v>2425</v>
      </c>
      <c r="AO996" s="15" t="s">
        <v>175</v>
      </c>
      <c r="AQ996" s="54" t="s">
        <v>108</v>
      </c>
      <c r="AR996" s="50" t="str">
        <f t="shared" si="405"/>
        <v>HS644.164</v>
      </c>
      <c r="AS996" s="50" t="str">
        <f t="shared" si="406"/>
        <v>HS644_-</v>
      </c>
      <c r="AT996" s="12" t="s">
        <v>110</v>
      </c>
      <c r="AU996" s="12" t="s">
        <v>110</v>
      </c>
      <c r="AV996" s="12" t="s">
        <v>110</v>
      </c>
      <c r="AW996" s="54" t="s">
        <v>108</v>
      </c>
      <c r="AX996" s="50" t="s">
        <v>155</v>
      </c>
      <c r="AY996" s="50" t="s">
        <v>110</v>
      </c>
      <c r="AZ996" s="54" t="s">
        <v>108</v>
      </c>
      <c r="BA996" s="12" t="s">
        <v>108</v>
      </c>
      <c r="BB996" s="12" t="s">
        <v>108</v>
      </c>
      <c r="BC996" s="12" t="str">
        <f t="shared" si="407"/>
        <v>M3A</v>
      </c>
      <c r="BD996" s="54" t="s">
        <v>108</v>
      </c>
      <c r="BE996" s="12" t="str">
        <f t="shared" si="408"/>
        <v>-</v>
      </c>
      <c r="BF996" s="12" t="str">
        <f t="shared" si="409"/>
        <v>-</v>
      </c>
      <c r="BG996" s="112" t="str">
        <f t="shared" si="410"/>
        <v>M3A_HS644</v>
      </c>
      <c r="BH996" s="54" t="s">
        <v>108</v>
      </c>
      <c r="BI996" s="12" t="s">
        <v>108</v>
      </c>
      <c r="BJ996" s="54" t="s">
        <v>108</v>
      </c>
      <c r="BK996" s="12" t="s">
        <v>108</v>
      </c>
      <c r="BL996" s="12" t="s">
        <v>108</v>
      </c>
      <c r="BM996" s="12" t="s">
        <v>108</v>
      </c>
      <c r="BN996" s="54" t="s">
        <v>108</v>
      </c>
      <c r="BO996" s="12" t="s">
        <v>108</v>
      </c>
      <c r="BP996" s="54" t="s">
        <v>108</v>
      </c>
      <c r="BQ996" s="12" t="s">
        <v>108</v>
      </c>
      <c r="BR996" s="12" t="s">
        <v>108</v>
      </c>
      <c r="BS996" s="12" t="s">
        <v>108</v>
      </c>
      <c r="BT996" s="54" t="s">
        <v>108</v>
      </c>
      <c r="BU996" s="12" t="s">
        <v>108</v>
      </c>
      <c r="BV996" s="54" t="s">
        <v>108</v>
      </c>
      <c r="BW996" s="12" t="s">
        <v>108</v>
      </c>
      <c r="BX996" s="12" t="s">
        <v>108</v>
      </c>
      <c r="BY996" s="12" t="s">
        <v>108</v>
      </c>
      <c r="BZ996" s="54" t="s">
        <v>108</v>
      </c>
      <c r="CA996" s="12" t="s">
        <v>108</v>
      </c>
      <c r="CB996" s="54" t="s">
        <v>108</v>
      </c>
      <c r="CC996" s="12" t="s">
        <v>108</v>
      </c>
      <c r="CD996" s="12" t="s">
        <v>108</v>
      </c>
      <c r="CE996" s="12" t="s">
        <v>108</v>
      </c>
      <c r="CF996" s="54" t="s">
        <v>108</v>
      </c>
      <c r="CG996" s="54" t="s">
        <v>108</v>
      </c>
      <c r="CH996" s="54" t="s">
        <v>108</v>
      </c>
      <c r="CI996" s="54" t="s">
        <v>108</v>
      </c>
      <c r="CJ996" s="54" t="s">
        <v>108</v>
      </c>
      <c r="CK996" s="54" t="s">
        <v>108</v>
      </c>
      <c r="CL996" s="54" t="s">
        <v>108</v>
      </c>
      <c r="CM996" s="54" t="s">
        <v>108</v>
      </c>
      <c r="CN996" s="64" t="s">
        <v>120</v>
      </c>
      <c r="CO996" s="121" t="s">
        <v>2770</v>
      </c>
      <c r="CP996" s="64" t="str">
        <f>TabelladatiSinottico[[#This Row],[Serial_Number]]</f>
        <v>HS644.164</v>
      </c>
      <c r="CQ996" s="50" t="str">
        <f>TabelladatiSinottico[[#This Row],[Customer]]</f>
        <v>Customer!</v>
      </c>
      <c r="CR996" s="54">
        <f t="shared" si="411"/>
        <v>995</v>
      </c>
      <c r="CS996" s="64" t="s">
        <v>108</v>
      </c>
    </row>
    <row r="997" spans="1:97" ht="14.25" customHeight="1" x14ac:dyDescent="0.25">
      <c r="A997" s="124" t="s">
        <v>2768</v>
      </c>
      <c r="B997" s="137">
        <v>165</v>
      </c>
      <c r="C997" s="137" t="s">
        <v>108</v>
      </c>
      <c r="D997" s="136" t="s">
        <v>2771</v>
      </c>
      <c r="E997" s="112" t="s">
        <v>108</v>
      </c>
      <c r="F997" s="112" t="s">
        <v>653</v>
      </c>
      <c r="G997" s="112" t="s">
        <v>108</v>
      </c>
      <c r="H997" s="112" t="s">
        <v>108</v>
      </c>
      <c r="I997" s="112" t="s">
        <v>108</v>
      </c>
      <c r="J997" s="112" t="s">
        <v>108</v>
      </c>
      <c r="K997" s="134" t="s">
        <v>2424</v>
      </c>
      <c r="L997" s="112" t="s">
        <v>108</v>
      </c>
      <c r="M997" s="134" t="s">
        <v>2424</v>
      </c>
      <c r="N997" s="12" t="s">
        <v>107</v>
      </c>
      <c r="O997" s="12" t="s">
        <v>108</v>
      </c>
      <c r="P997" s="128" t="s">
        <v>2425</v>
      </c>
      <c r="Q997" s="135">
        <v>600</v>
      </c>
      <c r="R997" s="135">
        <v>400</v>
      </c>
      <c r="S997" s="135">
        <v>400</v>
      </c>
      <c r="T997" s="119" t="s">
        <v>108</v>
      </c>
      <c r="U997" s="112" t="s">
        <v>108</v>
      </c>
      <c r="V997" s="118" t="s">
        <v>108</v>
      </c>
      <c r="W997" s="112" t="s">
        <v>108</v>
      </c>
      <c r="X997" s="112" t="s">
        <v>110</v>
      </c>
      <c r="Y997" s="112" t="s">
        <v>110</v>
      </c>
      <c r="Z997" s="112" t="s">
        <v>110</v>
      </c>
      <c r="AA997" s="112" t="s">
        <v>110</v>
      </c>
      <c r="AB997" s="114" t="s">
        <v>110</v>
      </c>
      <c r="AC997" s="113" t="s">
        <v>108</v>
      </c>
      <c r="AD997" s="47" t="s">
        <v>108</v>
      </c>
      <c r="AE997" s="12" t="s">
        <v>108</v>
      </c>
      <c r="AF997" s="102" t="s">
        <v>108</v>
      </c>
      <c r="AG997" s="102" t="s">
        <v>108</v>
      </c>
      <c r="AH997" s="102" t="s">
        <v>108</v>
      </c>
      <c r="AI997" s="102" t="s">
        <v>108</v>
      </c>
      <c r="AJ997" s="102" t="s">
        <v>108</v>
      </c>
      <c r="AK997" s="93" t="s">
        <v>108</v>
      </c>
      <c r="AL997" s="12" t="s">
        <v>108</v>
      </c>
      <c r="AM997" s="12" t="s">
        <v>175</v>
      </c>
      <c r="AN997" s="91" t="s">
        <v>2425</v>
      </c>
      <c r="AO997" s="15" t="s">
        <v>175</v>
      </c>
      <c r="AQ997" s="54" t="s">
        <v>108</v>
      </c>
      <c r="AR997" s="50" t="str">
        <f t="shared" si="405"/>
        <v>HS644.165</v>
      </c>
      <c r="AS997" s="50" t="str">
        <f t="shared" si="406"/>
        <v>HS644_-</v>
      </c>
      <c r="AT997" s="12" t="s">
        <v>110</v>
      </c>
      <c r="AU997" s="12" t="s">
        <v>110</v>
      </c>
      <c r="AV997" s="12" t="s">
        <v>110</v>
      </c>
      <c r="AW997" s="54" t="s">
        <v>108</v>
      </c>
      <c r="AX997" s="50" t="s">
        <v>155</v>
      </c>
      <c r="AY997" s="50" t="s">
        <v>110</v>
      </c>
      <c r="AZ997" s="54" t="s">
        <v>108</v>
      </c>
      <c r="BA997" s="12" t="s">
        <v>108</v>
      </c>
      <c r="BB997" s="12" t="s">
        <v>108</v>
      </c>
      <c r="BC997" s="12" t="str">
        <f t="shared" si="407"/>
        <v>M3A</v>
      </c>
      <c r="BD997" s="54" t="s">
        <v>108</v>
      </c>
      <c r="BE997" s="12" t="str">
        <f t="shared" si="408"/>
        <v>-</v>
      </c>
      <c r="BF997" s="12" t="str">
        <f t="shared" si="409"/>
        <v>-</v>
      </c>
      <c r="BG997" s="112" t="str">
        <f t="shared" si="410"/>
        <v>M3A_HS644</v>
      </c>
      <c r="BH997" s="54" t="s">
        <v>108</v>
      </c>
      <c r="BI997" s="12" t="s">
        <v>108</v>
      </c>
      <c r="BJ997" s="54" t="s">
        <v>108</v>
      </c>
      <c r="BK997" s="12" t="s">
        <v>108</v>
      </c>
      <c r="BL997" s="12" t="s">
        <v>108</v>
      </c>
      <c r="BM997" s="12" t="s">
        <v>108</v>
      </c>
      <c r="BN997" s="54" t="s">
        <v>108</v>
      </c>
      <c r="BO997" s="12" t="s">
        <v>108</v>
      </c>
      <c r="BP997" s="54" t="s">
        <v>108</v>
      </c>
      <c r="BQ997" s="12" t="s">
        <v>108</v>
      </c>
      <c r="BR997" s="12" t="s">
        <v>108</v>
      </c>
      <c r="BS997" s="12" t="s">
        <v>108</v>
      </c>
      <c r="BT997" s="54" t="s">
        <v>108</v>
      </c>
      <c r="BU997" s="12" t="s">
        <v>108</v>
      </c>
      <c r="BV997" s="54" t="s">
        <v>108</v>
      </c>
      <c r="BW997" s="12" t="s">
        <v>108</v>
      </c>
      <c r="BX997" s="12" t="s">
        <v>108</v>
      </c>
      <c r="BY997" s="12" t="s">
        <v>108</v>
      </c>
      <c r="BZ997" s="54" t="s">
        <v>108</v>
      </c>
      <c r="CA997" s="12" t="s">
        <v>108</v>
      </c>
      <c r="CB997" s="54" t="s">
        <v>108</v>
      </c>
      <c r="CC997" s="12" t="s">
        <v>108</v>
      </c>
      <c r="CD997" s="12" t="s">
        <v>108</v>
      </c>
      <c r="CE997" s="12" t="s">
        <v>108</v>
      </c>
      <c r="CF997" s="54" t="s">
        <v>108</v>
      </c>
      <c r="CG997" s="54" t="s">
        <v>108</v>
      </c>
      <c r="CH997" s="54" t="s">
        <v>108</v>
      </c>
      <c r="CI997" s="54" t="s">
        <v>108</v>
      </c>
      <c r="CJ997" s="54" t="s">
        <v>108</v>
      </c>
      <c r="CK997" s="54" t="s">
        <v>108</v>
      </c>
      <c r="CL997" s="54" t="s">
        <v>108</v>
      </c>
      <c r="CM997" s="54" t="s">
        <v>108</v>
      </c>
      <c r="CN997" s="64" t="s">
        <v>120</v>
      </c>
      <c r="CO997" s="121" t="s">
        <v>2770</v>
      </c>
      <c r="CP997" s="64" t="str">
        <f>TabelladatiSinottico[[#This Row],[Serial_Number]]</f>
        <v>HS644.165</v>
      </c>
      <c r="CQ997" s="50" t="str">
        <f>TabelladatiSinottico[[#This Row],[Customer]]</f>
        <v>Customer!</v>
      </c>
      <c r="CR997" s="54">
        <f t="shared" si="411"/>
        <v>996</v>
      </c>
      <c r="CS997" s="64" t="s">
        <v>108</v>
      </c>
    </row>
    <row r="998" spans="1:97" ht="14.25" customHeight="1" x14ac:dyDescent="0.25">
      <c r="A998" s="124" t="s">
        <v>2768</v>
      </c>
      <c r="B998" s="137">
        <v>166</v>
      </c>
      <c r="C998" s="137" t="s">
        <v>108</v>
      </c>
      <c r="D998" s="136" t="s">
        <v>2771</v>
      </c>
      <c r="E998" s="112" t="s">
        <v>108</v>
      </c>
      <c r="F998" s="112" t="s">
        <v>653</v>
      </c>
      <c r="G998" s="112" t="s">
        <v>108</v>
      </c>
      <c r="H998" s="112" t="s">
        <v>108</v>
      </c>
      <c r="I998" s="112" t="s">
        <v>108</v>
      </c>
      <c r="J998" s="112" t="s">
        <v>108</v>
      </c>
      <c r="K998" s="134" t="s">
        <v>2424</v>
      </c>
      <c r="L998" s="112" t="s">
        <v>108</v>
      </c>
      <c r="M998" s="134" t="s">
        <v>2424</v>
      </c>
      <c r="N998" s="12" t="s">
        <v>107</v>
      </c>
      <c r="O998" s="12" t="s">
        <v>108</v>
      </c>
      <c r="P998" s="128" t="s">
        <v>2425</v>
      </c>
      <c r="Q998" s="135">
        <v>600</v>
      </c>
      <c r="R998" s="135">
        <v>400</v>
      </c>
      <c r="S998" s="135">
        <v>400</v>
      </c>
      <c r="T998" s="119" t="s">
        <v>108</v>
      </c>
      <c r="U998" s="112" t="s">
        <v>108</v>
      </c>
      <c r="V998" s="118" t="s">
        <v>108</v>
      </c>
      <c r="W998" s="112" t="s">
        <v>108</v>
      </c>
      <c r="X998" s="112" t="s">
        <v>110</v>
      </c>
      <c r="Y998" s="112" t="s">
        <v>110</v>
      </c>
      <c r="Z998" s="112" t="s">
        <v>110</v>
      </c>
      <c r="AA998" s="112" t="s">
        <v>110</v>
      </c>
      <c r="AB998" s="114" t="s">
        <v>110</v>
      </c>
      <c r="AC998" s="113" t="s">
        <v>108</v>
      </c>
      <c r="AD998" s="47" t="s">
        <v>108</v>
      </c>
      <c r="AE998" s="12" t="s">
        <v>108</v>
      </c>
      <c r="AF998" s="102" t="s">
        <v>108</v>
      </c>
      <c r="AG998" s="102" t="s">
        <v>108</v>
      </c>
      <c r="AH998" s="102" t="s">
        <v>108</v>
      </c>
      <c r="AI998" s="102" t="s">
        <v>108</v>
      </c>
      <c r="AJ998" s="102" t="s">
        <v>108</v>
      </c>
      <c r="AK998" s="93" t="s">
        <v>108</v>
      </c>
      <c r="AL998" s="12" t="s">
        <v>108</v>
      </c>
      <c r="AM998" s="12" t="s">
        <v>175</v>
      </c>
      <c r="AN998" s="91" t="s">
        <v>2425</v>
      </c>
      <c r="AO998" s="15" t="s">
        <v>175</v>
      </c>
      <c r="AQ998" s="54" t="s">
        <v>108</v>
      </c>
      <c r="AR998" s="50" t="str">
        <f t="shared" si="405"/>
        <v>HS644.166</v>
      </c>
      <c r="AS998" s="50" t="str">
        <f t="shared" si="406"/>
        <v>HS644_-</v>
      </c>
      <c r="AT998" s="12" t="s">
        <v>110</v>
      </c>
      <c r="AU998" s="12" t="s">
        <v>110</v>
      </c>
      <c r="AV998" s="12" t="s">
        <v>110</v>
      </c>
      <c r="AW998" s="54" t="s">
        <v>108</v>
      </c>
      <c r="AX998" s="50" t="s">
        <v>155</v>
      </c>
      <c r="AY998" s="50" t="s">
        <v>110</v>
      </c>
      <c r="AZ998" s="54" t="s">
        <v>108</v>
      </c>
      <c r="BA998" s="12" t="s">
        <v>108</v>
      </c>
      <c r="BB998" s="12" t="s">
        <v>108</v>
      </c>
      <c r="BC998" s="12" t="str">
        <f t="shared" si="407"/>
        <v>M3A</v>
      </c>
      <c r="BD998" s="54" t="s">
        <v>108</v>
      </c>
      <c r="BE998" s="12" t="str">
        <f t="shared" si="408"/>
        <v>-</v>
      </c>
      <c r="BF998" s="12" t="str">
        <f t="shared" si="409"/>
        <v>-</v>
      </c>
      <c r="BG998" s="112" t="str">
        <f t="shared" si="410"/>
        <v>M3A_HS644</v>
      </c>
      <c r="BH998" s="54" t="s">
        <v>108</v>
      </c>
      <c r="BI998" s="12" t="s">
        <v>108</v>
      </c>
      <c r="BJ998" s="54" t="s">
        <v>108</v>
      </c>
      <c r="BK998" s="12" t="s">
        <v>108</v>
      </c>
      <c r="BL998" s="12" t="s">
        <v>108</v>
      </c>
      <c r="BM998" s="12" t="s">
        <v>108</v>
      </c>
      <c r="BN998" s="54" t="s">
        <v>108</v>
      </c>
      <c r="BO998" s="12" t="s">
        <v>108</v>
      </c>
      <c r="BP998" s="54" t="s">
        <v>108</v>
      </c>
      <c r="BQ998" s="12" t="s">
        <v>108</v>
      </c>
      <c r="BR998" s="12" t="s">
        <v>108</v>
      </c>
      <c r="BS998" s="12" t="s">
        <v>108</v>
      </c>
      <c r="BT998" s="54" t="s">
        <v>108</v>
      </c>
      <c r="BU998" s="12" t="s">
        <v>108</v>
      </c>
      <c r="BV998" s="54" t="s">
        <v>108</v>
      </c>
      <c r="BW998" s="12" t="s">
        <v>108</v>
      </c>
      <c r="BX998" s="12" t="s">
        <v>108</v>
      </c>
      <c r="BY998" s="12" t="s">
        <v>108</v>
      </c>
      <c r="BZ998" s="54" t="s">
        <v>108</v>
      </c>
      <c r="CA998" s="12" t="s">
        <v>108</v>
      </c>
      <c r="CB998" s="54" t="s">
        <v>108</v>
      </c>
      <c r="CC998" s="12" t="s">
        <v>108</v>
      </c>
      <c r="CD998" s="12" t="s">
        <v>108</v>
      </c>
      <c r="CE998" s="12" t="s">
        <v>108</v>
      </c>
      <c r="CF998" s="54" t="s">
        <v>108</v>
      </c>
      <c r="CG998" s="54" t="s">
        <v>108</v>
      </c>
      <c r="CH998" s="54" t="s">
        <v>108</v>
      </c>
      <c r="CI998" s="54" t="s">
        <v>108</v>
      </c>
      <c r="CJ998" s="54" t="s">
        <v>108</v>
      </c>
      <c r="CK998" s="54" t="s">
        <v>108</v>
      </c>
      <c r="CL998" s="54" t="s">
        <v>108</v>
      </c>
      <c r="CM998" s="54" t="s">
        <v>108</v>
      </c>
      <c r="CN998" s="64" t="s">
        <v>120</v>
      </c>
      <c r="CO998" s="121" t="s">
        <v>2770</v>
      </c>
      <c r="CP998" s="64" t="str">
        <f>TabelladatiSinottico[[#This Row],[Serial_Number]]</f>
        <v>HS644.166</v>
      </c>
      <c r="CQ998" s="50" t="str">
        <f>TabelladatiSinottico[[#This Row],[Customer]]</f>
        <v>Customer!</v>
      </c>
      <c r="CR998" s="54">
        <f t="shared" si="411"/>
        <v>997</v>
      </c>
      <c r="CS998" s="64" t="s">
        <v>108</v>
      </c>
    </row>
    <row r="999" spans="1:97" ht="14.25" customHeight="1" x14ac:dyDescent="0.25">
      <c r="A999" s="124" t="s">
        <v>2768</v>
      </c>
      <c r="B999" s="137">
        <v>167</v>
      </c>
      <c r="C999" s="137" t="s">
        <v>108</v>
      </c>
      <c r="D999" s="136" t="s">
        <v>2771</v>
      </c>
      <c r="E999" s="112" t="s">
        <v>108</v>
      </c>
      <c r="F999" s="112" t="s">
        <v>653</v>
      </c>
      <c r="G999" s="112" t="s">
        <v>108</v>
      </c>
      <c r="H999" s="112" t="s">
        <v>108</v>
      </c>
      <c r="I999" s="112" t="s">
        <v>108</v>
      </c>
      <c r="J999" s="112" t="s">
        <v>108</v>
      </c>
      <c r="K999" s="134" t="s">
        <v>2424</v>
      </c>
      <c r="L999" s="112" t="s">
        <v>108</v>
      </c>
      <c r="M999" s="134" t="s">
        <v>2424</v>
      </c>
      <c r="N999" s="12" t="s">
        <v>107</v>
      </c>
      <c r="O999" s="12" t="s">
        <v>108</v>
      </c>
      <c r="P999" s="128" t="s">
        <v>2425</v>
      </c>
      <c r="Q999" s="135">
        <v>600</v>
      </c>
      <c r="R999" s="135">
        <v>400</v>
      </c>
      <c r="S999" s="135">
        <v>400</v>
      </c>
      <c r="T999" s="119" t="s">
        <v>108</v>
      </c>
      <c r="U999" s="112" t="s">
        <v>108</v>
      </c>
      <c r="V999" s="118" t="s">
        <v>108</v>
      </c>
      <c r="W999" s="112" t="s">
        <v>108</v>
      </c>
      <c r="X999" s="112" t="s">
        <v>110</v>
      </c>
      <c r="Y999" s="112" t="s">
        <v>110</v>
      </c>
      <c r="Z999" s="112" t="s">
        <v>110</v>
      </c>
      <c r="AA999" s="112" t="s">
        <v>110</v>
      </c>
      <c r="AB999" s="114" t="s">
        <v>110</v>
      </c>
      <c r="AC999" s="113" t="s">
        <v>108</v>
      </c>
      <c r="AD999" s="47" t="s">
        <v>108</v>
      </c>
      <c r="AE999" s="12" t="s">
        <v>108</v>
      </c>
      <c r="AF999" s="102" t="s">
        <v>108</v>
      </c>
      <c r="AG999" s="102" t="s">
        <v>108</v>
      </c>
      <c r="AH999" s="102" t="s">
        <v>108</v>
      </c>
      <c r="AI999" s="102" t="s">
        <v>108</v>
      </c>
      <c r="AJ999" s="102" t="s">
        <v>108</v>
      </c>
      <c r="AK999" s="93" t="s">
        <v>108</v>
      </c>
      <c r="AL999" s="12" t="s">
        <v>108</v>
      </c>
      <c r="AM999" s="12" t="s">
        <v>175</v>
      </c>
      <c r="AN999" s="91" t="s">
        <v>2425</v>
      </c>
      <c r="AO999" s="15" t="s">
        <v>175</v>
      </c>
      <c r="AQ999" s="54" t="s">
        <v>108</v>
      </c>
      <c r="AR999" s="50" t="str">
        <f t="shared" si="405"/>
        <v>HS644.167</v>
      </c>
      <c r="AS999" s="50" t="str">
        <f t="shared" si="406"/>
        <v>HS644_-</v>
      </c>
      <c r="AT999" s="12" t="s">
        <v>110</v>
      </c>
      <c r="AU999" s="12" t="s">
        <v>110</v>
      </c>
      <c r="AV999" s="12" t="s">
        <v>110</v>
      </c>
      <c r="AW999" s="54" t="s">
        <v>108</v>
      </c>
      <c r="AX999" s="50" t="s">
        <v>155</v>
      </c>
      <c r="AY999" s="50" t="s">
        <v>110</v>
      </c>
      <c r="AZ999" s="54" t="s">
        <v>108</v>
      </c>
      <c r="BA999" s="12" t="s">
        <v>108</v>
      </c>
      <c r="BB999" s="12" t="s">
        <v>108</v>
      </c>
      <c r="BC999" s="12" t="str">
        <f t="shared" si="407"/>
        <v>M3A</v>
      </c>
      <c r="BD999" s="54" t="s">
        <v>108</v>
      </c>
      <c r="BE999" s="12" t="str">
        <f t="shared" si="408"/>
        <v>-</v>
      </c>
      <c r="BF999" s="12" t="str">
        <f t="shared" si="409"/>
        <v>-</v>
      </c>
      <c r="BG999" s="112" t="str">
        <f t="shared" si="410"/>
        <v>M3A_HS644</v>
      </c>
      <c r="BH999" s="54" t="s">
        <v>108</v>
      </c>
      <c r="BI999" s="12" t="s">
        <v>108</v>
      </c>
      <c r="BJ999" s="54" t="s">
        <v>108</v>
      </c>
      <c r="BK999" s="12" t="s">
        <v>108</v>
      </c>
      <c r="BL999" s="12" t="s">
        <v>108</v>
      </c>
      <c r="BM999" s="12" t="s">
        <v>108</v>
      </c>
      <c r="BN999" s="54" t="s">
        <v>108</v>
      </c>
      <c r="BO999" s="12" t="s">
        <v>108</v>
      </c>
      <c r="BP999" s="54" t="s">
        <v>108</v>
      </c>
      <c r="BQ999" s="12" t="s">
        <v>108</v>
      </c>
      <c r="BR999" s="12" t="s">
        <v>108</v>
      </c>
      <c r="BS999" s="12" t="s">
        <v>108</v>
      </c>
      <c r="BT999" s="54" t="s">
        <v>108</v>
      </c>
      <c r="BU999" s="12" t="s">
        <v>108</v>
      </c>
      <c r="BV999" s="54" t="s">
        <v>108</v>
      </c>
      <c r="BW999" s="12" t="s">
        <v>108</v>
      </c>
      <c r="BX999" s="12" t="s">
        <v>108</v>
      </c>
      <c r="BY999" s="12" t="s">
        <v>108</v>
      </c>
      <c r="BZ999" s="54" t="s">
        <v>108</v>
      </c>
      <c r="CA999" s="12" t="s">
        <v>108</v>
      </c>
      <c r="CB999" s="54" t="s">
        <v>108</v>
      </c>
      <c r="CC999" s="12" t="s">
        <v>108</v>
      </c>
      <c r="CD999" s="12" t="s">
        <v>108</v>
      </c>
      <c r="CE999" s="12" t="s">
        <v>108</v>
      </c>
      <c r="CF999" s="54" t="s">
        <v>108</v>
      </c>
      <c r="CG999" s="54" t="s">
        <v>108</v>
      </c>
      <c r="CH999" s="54" t="s">
        <v>108</v>
      </c>
      <c r="CI999" s="54" t="s">
        <v>108</v>
      </c>
      <c r="CJ999" s="54" t="s">
        <v>108</v>
      </c>
      <c r="CK999" s="54" t="s">
        <v>108</v>
      </c>
      <c r="CL999" s="54" t="s">
        <v>108</v>
      </c>
      <c r="CM999" s="54" t="s">
        <v>108</v>
      </c>
      <c r="CN999" s="64" t="s">
        <v>120</v>
      </c>
      <c r="CO999" s="121" t="s">
        <v>2770</v>
      </c>
      <c r="CP999" s="64" t="str">
        <f>TabelladatiSinottico[[#This Row],[Serial_Number]]</f>
        <v>HS644.167</v>
      </c>
      <c r="CQ999" s="50" t="str">
        <f>TabelladatiSinottico[[#This Row],[Customer]]</f>
        <v>Customer!</v>
      </c>
      <c r="CR999" s="54">
        <f t="shared" si="411"/>
        <v>998</v>
      </c>
      <c r="CS999" s="64" t="s">
        <v>108</v>
      </c>
    </row>
    <row r="1000" spans="1:97" ht="14.25" customHeight="1" x14ac:dyDescent="0.25">
      <c r="A1000" s="124" t="s">
        <v>2768</v>
      </c>
      <c r="B1000" s="137">
        <v>168</v>
      </c>
      <c r="C1000" s="137" t="s">
        <v>108</v>
      </c>
      <c r="D1000" s="136" t="s">
        <v>2771</v>
      </c>
      <c r="E1000" s="112" t="s">
        <v>108</v>
      </c>
      <c r="F1000" s="112" t="s">
        <v>653</v>
      </c>
      <c r="G1000" s="112" t="s">
        <v>108</v>
      </c>
      <c r="H1000" s="112" t="s">
        <v>108</v>
      </c>
      <c r="I1000" s="112" t="s">
        <v>108</v>
      </c>
      <c r="J1000" s="112" t="s">
        <v>108</v>
      </c>
      <c r="K1000" s="134" t="s">
        <v>2424</v>
      </c>
      <c r="L1000" s="112" t="s">
        <v>108</v>
      </c>
      <c r="M1000" s="134" t="s">
        <v>2424</v>
      </c>
      <c r="N1000" s="12" t="s">
        <v>107</v>
      </c>
      <c r="O1000" s="12" t="s">
        <v>108</v>
      </c>
      <c r="P1000" s="128" t="s">
        <v>2425</v>
      </c>
      <c r="Q1000" s="135">
        <v>600</v>
      </c>
      <c r="R1000" s="135">
        <v>400</v>
      </c>
      <c r="S1000" s="135">
        <v>400</v>
      </c>
      <c r="T1000" s="119" t="s">
        <v>108</v>
      </c>
      <c r="U1000" s="112" t="s">
        <v>108</v>
      </c>
      <c r="V1000" s="118" t="s">
        <v>108</v>
      </c>
      <c r="W1000" s="112" t="s">
        <v>108</v>
      </c>
      <c r="X1000" s="112" t="s">
        <v>110</v>
      </c>
      <c r="Y1000" s="112" t="s">
        <v>110</v>
      </c>
      <c r="Z1000" s="112" t="s">
        <v>110</v>
      </c>
      <c r="AA1000" s="112" t="s">
        <v>110</v>
      </c>
      <c r="AB1000" s="114" t="s">
        <v>110</v>
      </c>
      <c r="AC1000" s="113" t="s">
        <v>108</v>
      </c>
      <c r="AD1000" s="47" t="s">
        <v>108</v>
      </c>
      <c r="AE1000" s="12" t="s">
        <v>108</v>
      </c>
      <c r="AF1000" s="102" t="s">
        <v>108</v>
      </c>
      <c r="AG1000" s="102" t="s">
        <v>108</v>
      </c>
      <c r="AH1000" s="102" t="s">
        <v>108</v>
      </c>
      <c r="AI1000" s="102" t="s">
        <v>108</v>
      </c>
      <c r="AJ1000" s="102" t="s">
        <v>108</v>
      </c>
      <c r="AK1000" s="93" t="s">
        <v>108</v>
      </c>
      <c r="AL1000" s="12" t="s">
        <v>108</v>
      </c>
      <c r="AM1000" s="12" t="s">
        <v>175</v>
      </c>
      <c r="AN1000" s="91" t="s">
        <v>2425</v>
      </c>
      <c r="AO1000" s="15" t="s">
        <v>175</v>
      </c>
      <c r="AQ1000" s="54" t="s">
        <v>108</v>
      </c>
      <c r="AR1000" s="50" t="str">
        <f t="shared" si="405"/>
        <v>HS644.168</v>
      </c>
      <c r="AS1000" s="50" t="str">
        <f t="shared" si="406"/>
        <v>HS644_-</v>
      </c>
      <c r="AT1000" s="12" t="s">
        <v>110</v>
      </c>
      <c r="AU1000" s="12" t="s">
        <v>110</v>
      </c>
      <c r="AV1000" s="12" t="s">
        <v>110</v>
      </c>
      <c r="AW1000" s="54" t="s">
        <v>108</v>
      </c>
      <c r="AX1000" s="50" t="s">
        <v>155</v>
      </c>
      <c r="AY1000" s="50" t="s">
        <v>110</v>
      </c>
      <c r="AZ1000" s="54" t="s">
        <v>108</v>
      </c>
      <c r="BA1000" s="12" t="s">
        <v>108</v>
      </c>
      <c r="BB1000" s="12" t="s">
        <v>108</v>
      </c>
      <c r="BC1000" s="12" t="str">
        <f t="shared" si="407"/>
        <v>M3A</v>
      </c>
      <c r="BD1000" s="54" t="s">
        <v>108</v>
      </c>
      <c r="BE1000" s="12" t="str">
        <f t="shared" si="408"/>
        <v>-</v>
      </c>
      <c r="BF1000" s="12" t="str">
        <f t="shared" si="409"/>
        <v>-</v>
      </c>
      <c r="BG1000" s="112" t="str">
        <f t="shared" si="410"/>
        <v>M3A_HS644</v>
      </c>
      <c r="BH1000" s="54" t="s">
        <v>108</v>
      </c>
      <c r="BI1000" s="12" t="s">
        <v>108</v>
      </c>
      <c r="BJ1000" s="54" t="s">
        <v>108</v>
      </c>
      <c r="BK1000" s="12" t="s">
        <v>108</v>
      </c>
      <c r="BL1000" s="12" t="s">
        <v>108</v>
      </c>
      <c r="BM1000" s="12" t="s">
        <v>108</v>
      </c>
      <c r="BN1000" s="54" t="s">
        <v>108</v>
      </c>
      <c r="BO1000" s="12" t="s">
        <v>108</v>
      </c>
      <c r="BP1000" s="54" t="s">
        <v>108</v>
      </c>
      <c r="BQ1000" s="12" t="s">
        <v>108</v>
      </c>
      <c r="BR1000" s="12" t="s">
        <v>108</v>
      </c>
      <c r="BS1000" s="12" t="s">
        <v>108</v>
      </c>
      <c r="BT1000" s="54" t="s">
        <v>108</v>
      </c>
      <c r="BU1000" s="12" t="s">
        <v>108</v>
      </c>
      <c r="BV1000" s="54" t="s">
        <v>108</v>
      </c>
      <c r="BW1000" s="12" t="s">
        <v>108</v>
      </c>
      <c r="BX1000" s="12" t="s">
        <v>108</v>
      </c>
      <c r="BY1000" s="12" t="s">
        <v>108</v>
      </c>
      <c r="BZ1000" s="54" t="s">
        <v>108</v>
      </c>
      <c r="CA1000" s="12" t="s">
        <v>108</v>
      </c>
      <c r="CB1000" s="54" t="s">
        <v>108</v>
      </c>
      <c r="CC1000" s="12" t="s">
        <v>108</v>
      </c>
      <c r="CD1000" s="12" t="s">
        <v>108</v>
      </c>
      <c r="CE1000" s="12" t="s">
        <v>108</v>
      </c>
      <c r="CF1000" s="54" t="s">
        <v>108</v>
      </c>
      <c r="CG1000" s="54" t="s">
        <v>108</v>
      </c>
      <c r="CH1000" s="54" t="s">
        <v>108</v>
      </c>
      <c r="CI1000" s="54" t="s">
        <v>108</v>
      </c>
      <c r="CJ1000" s="54" t="s">
        <v>108</v>
      </c>
      <c r="CK1000" s="54" t="s">
        <v>108</v>
      </c>
      <c r="CL1000" s="54" t="s">
        <v>108</v>
      </c>
      <c r="CM1000" s="54" t="s">
        <v>108</v>
      </c>
      <c r="CN1000" s="64" t="s">
        <v>120</v>
      </c>
      <c r="CO1000" s="121" t="s">
        <v>2770</v>
      </c>
      <c r="CP1000" s="64" t="str">
        <f>TabelladatiSinottico[[#This Row],[Serial_Number]]</f>
        <v>HS644.168</v>
      </c>
      <c r="CQ1000" s="50" t="str">
        <f>TabelladatiSinottico[[#This Row],[Customer]]</f>
        <v>Customer!</v>
      </c>
      <c r="CR1000" s="54">
        <f t="shared" si="411"/>
        <v>999</v>
      </c>
      <c r="CS1000" s="64" t="s">
        <v>108</v>
      </c>
    </row>
    <row r="1001" spans="1:97" ht="14.25" customHeight="1" x14ac:dyDescent="0.25">
      <c r="A1001" s="124" t="s">
        <v>2768</v>
      </c>
      <c r="B1001" s="137">
        <v>169</v>
      </c>
      <c r="C1001" s="137" t="s">
        <v>108</v>
      </c>
      <c r="D1001" s="136" t="s">
        <v>2771</v>
      </c>
      <c r="E1001" s="112" t="s">
        <v>108</v>
      </c>
      <c r="F1001" s="112" t="s">
        <v>653</v>
      </c>
      <c r="G1001" s="112" t="s">
        <v>108</v>
      </c>
      <c r="H1001" s="112" t="s">
        <v>108</v>
      </c>
      <c r="I1001" s="112" t="s">
        <v>108</v>
      </c>
      <c r="J1001" s="112" t="s">
        <v>108</v>
      </c>
      <c r="K1001" s="134" t="s">
        <v>2424</v>
      </c>
      <c r="L1001" s="112" t="s">
        <v>108</v>
      </c>
      <c r="M1001" s="134" t="s">
        <v>2424</v>
      </c>
      <c r="N1001" s="12" t="s">
        <v>107</v>
      </c>
      <c r="O1001" s="12" t="s">
        <v>108</v>
      </c>
      <c r="P1001" s="128" t="s">
        <v>2425</v>
      </c>
      <c r="Q1001" s="135">
        <v>600</v>
      </c>
      <c r="R1001" s="135">
        <v>400</v>
      </c>
      <c r="S1001" s="135">
        <v>400</v>
      </c>
      <c r="T1001" s="119" t="s">
        <v>108</v>
      </c>
      <c r="U1001" s="112" t="s">
        <v>108</v>
      </c>
      <c r="V1001" s="118" t="s">
        <v>108</v>
      </c>
      <c r="W1001" s="112" t="s">
        <v>108</v>
      </c>
      <c r="X1001" s="112" t="s">
        <v>110</v>
      </c>
      <c r="Y1001" s="112" t="s">
        <v>110</v>
      </c>
      <c r="Z1001" s="112" t="s">
        <v>110</v>
      </c>
      <c r="AA1001" s="112" t="s">
        <v>110</v>
      </c>
      <c r="AB1001" s="114" t="s">
        <v>110</v>
      </c>
      <c r="AC1001" s="113" t="s">
        <v>108</v>
      </c>
      <c r="AD1001" s="47" t="s">
        <v>108</v>
      </c>
      <c r="AE1001" s="12" t="s">
        <v>108</v>
      </c>
      <c r="AF1001" s="102" t="s">
        <v>108</v>
      </c>
      <c r="AG1001" s="102" t="s">
        <v>108</v>
      </c>
      <c r="AH1001" s="102" t="s">
        <v>108</v>
      </c>
      <c r="AI1001" s="102" t="s">
        <v>108</v>
      </c>
      <c r="AJ1001" s="102" t="s">
        <v>108</v>
      </c>
      <c r="AK1001" s="93" t="s">
        <v>108</v>
      </c>
      <c r="AL1001" s="12" t="s">
        <v>108</v>
      </c>
      <c r="AM1001" s="12" t="s">
        <v>175</v>
      </c>
      <c r="AN1001" s="91" t="s">
        <v>2425</v>
      </c>
      <c r="AO1001" s="15" t="s">
        <v>175</v>
      </c>
      <c r="AQ1001" s="54" t="s">
        <v>108</v>
      </c>
      <c r="AR1001" s="50" t="str">
        <f t="shared" si="405"/>
        <v>HS644.169</v>
      </c>
      <c r="AS1001" s="50" t="str">
        <f t="shared" si="406"/>
        <v>HS644_-</v>
      </c>
      <c r="AT1001" s="12" t="s">
        <v>110</v>
      </c>
      <c r="AU1001" s="12" t="s">
        <v>110</v>
      </c>
      <c r="AV1001" s="12" t="s">
        <v>110</v>
      </c>
      <c r="AW1001" s="54" t="s">
        <v>108</v>
      </c>
      <c r="AX1001" s="50" t="s">
        <v>155</v>
      </c>
      <c r="AY1001" s="50" t="s">
        <v>110</v>
      </c>
      <c r="AZ1001" s="54" t="s">
        <v>108</v>
      </c>
      <c r="BA1001" s="12" t="s">
        <v>108</v>
      </c>
      <c r="BB1001" s="12" t="s">
        <v>108</v>
      </c>
      <c r="BC1001" s="12" t="str">
        <f t="shared" si="407"/>
        <v>M3A</v>
      </c>
      <c r="BD1001" s="54" t="s">
        <v>108</v>
      </c>
      <c r="BE1001" s="12" t="str">
        <f t="shared" si="408"/>
        <v>-</v>
      </c>
      <c r="BF1001" s="12" t="str">
        <f t="shared" si="409"/>
        <v>-</v>
      </c>
      <c r="BG1001" s="112" t="str">
        <f t="shared" si="410"/>
        <v>M3A_HS644</v>
      </c>
      <c r="BH1001" s="54" t="s">
        <v>108</v>
      </c>
      <c r="BI1001" s="12" t="s">
        <v>108</v>
      </c>
      <c r="BJ1001" s="54" t="s">
        <v>108</v>
      </c>
      <c r="BK1001" s="12" t="s">
        <v>108</v>
      </c>
      <c r="BL1001" s="12" t="s">
        <v>108</v>
      </c>
      <c r="BM1001" s="12" t="s">
        <v>108</v>
      </c>
      <c r="BN1001" s="54" t="s">
        <v>108</v>
      </c>
      <c r="BO1001" s="12" t="s">
        <v>108</v>
      </c>
      <c r="BP1001" s="54" t="s">
        <v>108</v>
      </c>
      <c r="BQ1001" s="12" t="s">
        <v>108</v>
      </c>
      <c r="BR1001" s="12" t="s">
        <v>108</v>
      </c>
      <c r="BS1001" s="12" t="s">
        <v>108</v>
      </c>
      <c r="BT1001" s="54" t="s">
        <v>108</v>
      </c>
      <c r="BU1001" s="12" t="s">
        <v>108</v>
      </c>
      <c r="BV1001" s="54" t="s">
        <v>108</v>
      </c>
      <c r="BW1001" s="12" t="s">
        <v>108</v>
      </c>
      <c r="BX1001" s="12" t="s">
        <v>108</v>
      </c>
      <c r="BY1001" s="12" t="s">
        <v>108</v>
      </c>
      <c r="BZ1001" s="54" t="s">
        <v>108</v>
      </c>
      <c r="CA1001" s="12" t="s">
        <v>108</v>
      </c>
      <c r="CB1001" s="54" t="s">
        <v>108</v>
      </c>
      <c r="CC1001" s="12" t="s">
        <v>108</v>
      </c>
      <c r="CD1001" s="12" t="s">
        <v>108</v>
      </c>
      <c r="CE1001" s="12" t="s">
        <v>108</v>
      </c>
      <c r="CF1001" s="54" t="s">
        <v>108</v>
      </c>
      <c r="CG1001" s="54" t="s">
        <v>108</v>
      </c>
      <c r="CH1001" s="54" t="s">
        <v>108</v>
      </c>
      <c r="CI1001" s="54" t="s">
        <v>108</v>
      </c>
      <c r="CJ1001" s="54" t="s">
        <v>108</v>
      </c>
      <c r="CK1001" s="54" t="s">
        <v>108</v>
      </c>
      <c r="CL1001" s="54" t="s">
        <v>108</v>
      </c>
      <c r="CM1001" s="54" t="s">
        <v>108</v>
      </c>
      <c r="CN1001" s="64" t="s">
        <v>120</v>
      </c>
      <c r="CO1001" s="121" t="s">
        <v>2770</v>
      </c>
      <c r="CP1001" s="64" t="str">
        <f>TabelladatiSinottico[[#This Row],[Serial_Number]]</f>
        <v>HS644.169</v>
      </c>
      <c r="CQ1001" s="50" t="str">
        <f>TabelladatiSinottico[[#This Row],[Customer]]</f>
        <v>Customer!</v>
      </c>
      <c r="CR1001" s="54">
        <f t="shared" si="411"/>
        <v>1000</v>
      </c>
      <c r="CS1001" s="64" t="s">
        <v>108</v>
      </c>
    </row>
    <row r="1002" spans="1:97" ht="14.25" customHeight="1" x14ac:dyDescent="0.25">
      <c r="A1002" s="124" t="s">
        <v>2768</v>
      </c>
      <c r="B1002" s="137">
        <v>170</v>
      </c>
      <c r="C1002" s="137" t="s">
        <v>108</v>
      </c>
      <c r="D1002" s="136" t="s">
        <v>2771</v>
      </c>
      <c r="E1002" s="112" t="s">
        <v>108</v>
      </c>
      <c r="F1002" s="112" t="s">
        <v>653</v>
      </c>
      <c r="G1002" s="112" t="s">
        <v>108</v>
      </c>
      <c r="H1002" s="112" t="s">
        <v>108</v>
      </c>
      <c r="I1002" s="112" t="s">
        <v>108</v>
      </c>
      <c r="J1002" s="112" t="s">
        <v>108</v>
      </c>
      <c r="K1002" s="134" t="s">
        <v>2424</v>
      </c>
      <c r="L1002" s="112" t="s">
        <v>108</v>
      </c>
      <c r="M1002" s="134" t="s">
        <v>2424</v>
      </c>
      <c r="N1002" s="12" t="s">
        <v>107</v>
      </c>
      <c r="O1002" s="12" t="s">
        <v>108</v>
      </c>
      <c r="P1002" s="128" t="s">
        <v>2425</v>
      </c>
      <c r="Q1002" s="135">
        <v>600</v>
      </c>
      <c r="R1002" s="135">
        <v>400</v>
      </c>
      <c r="S1002" s="135">
        <v>400</v>
      </c>
      <c r="T1002" s="119" t="s">
        <v>108</v>
      </c>
      <c r="U1002" s="112" t="s">
        <v>108</v>
      </c>
      <c r="V1002" s="118" t="s">
        <v>108</v>
      </c>
      <c r="W1002" s="112" t="s">
        <v>108</v>
      </c>
      <c r="X1002" s="112" t="s">
        <v>110</v>
      </c>
      <c r="Y1002" s="112" t="s">
        <v>110</v>
      </c>
      <c r="Z1002" s="112" t="s">
        <v>110</v>
      </c>
      <c r="AA1002" s="112" t="s">
        <v>110</v>
      </c>
      <c r="AB1002" s="114" t="s">
        <v>110</v>
      </c>
      <c r="AC1002" s="113" t="s">
        <v>108</v>
      </c>
      <c r="AD1002" s="47" t="s">
        <v>108</v>
      </c>
      <c r="AE1002" s="12" t="s">
        <v>108</v>
      </c>
      <c r="AF1002" s="102" t="s">
        <v>108</v>
      </c>
      <c r="AG1002" s="102" t="s">
        <v>108</v>
      </c>
      <c r="AH1002" s="102" t="s">
        <v>108</v>
      </c>
      <c r="AI1002" s="102" t="s">
        <v>108</v>
      </c>
      <c r="AJ1002" s="102" t="s">
        <v>108</v>
      </c>
      <c r="AK1002" s="93" t="s">
        <v>108</v>
      </c>
      <c r="AL1002" s="12" t="s">
        <v>108</v>
      </c>
      <c r="AM1002" s="12" t="s">
        <v>175</v>
      </c>
      <c r="AN1002" s="91" t="s">
        <v>2425</v>
      </c>
      <c r="AO1002" s="15" t="s">
        <v>175</v>
      </c>
      <c r="AQ1002" s="54" t="s">
        <v>108</v>
      </c>
      <c r="AR1002" s="50" t="str">
        <f t="shared" si="405"/>
        <v>HS644.170</v>
      </c>
      <c r="AS1002" s="50" t="str">
        <f t="shared" si="406"/>
        <v>HS644_-</v>
      </c>
      <c r="AT1002" s="12" t="s">
        <v>110</v>
      </c>
      <c r="AU1002" s="12" t="s">
        <v>110</v>
      </c>
      <c r="AV1002" s="12" t="s">
        <v>110</v>
      </c>
      <c r="AW1002" s="54" t="s">
        <v>108</v>
      </c>
      <c r="AX1002" s="50" t="s">
        <v>155</v>
      </c>
      <c r="AY1002" s="50" t="s">
        <v>110</v>
      </c>
      <c r="AZ1002" s="54" t="s">
        <v>108</v>
      </c>
      <c r="BA1002" s="12" t="s">
        <v>108</v>
      </c>
      <c r="BB1002" s="12" t="s">
        <v>108</v>
      </c>
      <c r="BC1002" s="12" t="str">
        <f t="shared" si="407"/>
        <v>M3A</v>
      </c>
      <c r="BD1002" s="54" t="s">
        <v>108</v>
      </c>
      <c r="BE1002" s="12" t="str">
        <f t="shared" si="408"/>
        <v>-</v>
      </c>
      <c r="BF1002" s="12" t="str">
        <f t="shared" si="409"/>
        <v>-</v>
      </c>
      <c r="BG1002" s="112" t="str">
        <f t="shared" si="410"/>
        <v>M3A_HS644</v>
      </c>
      <c r="BH1002" s="54" t="s">
        <v>108</v>
      </c>
      <c r="BI1002" s="12" t="s">
        <v>108</v>
      </c>
      <c r="BJ1002" s="54" t="s">
        <v>108</v>
      </c>
      <c r="BK1002" s="12" t="s">
        <v>108</v>
      </c>
      <c r="BL1002" s="12" t="s">
        <v>108</v>
      </c>
      <c r="BM1002" s="12" t="s">
        <v>108</v>
      </c>
      <c r="BN1002" s="54" t="s">
        <v>108</v>
      </c>
      <c r="BO1002" s="12" t="s">
        <v>108</v>
      </c>
      <c r="BP1002" s="54" t="s">
        <v>108</v>
      </c>
      <c r="BQ1002" s="12" t="s">
        <v>108</v>
      </c>
      <c r="BR1002" s="12" t="s">
        <v>108</v>
      </c>
      <c r="BS1002" s="12" t="s">
        <v>108</v>
      </c>
      <c r="BT1002" s="54" t="s">
        <v>108</v>
      </c>
      <c r="BU1002" s="12" t="s">
        <v>108</v>
      </c>
      <c r="BV1002" s="54" t="s">
        <v>108</v>
      </c>
      <c r="BW1002" s="12" t="s">
        <v>108</v>
      </c>
      <c r="BX1002" s="12" t="s">
        <v>108</v>
      </c>
      <c r="BY1002" s="12" t="s">
        <v>108</v>
      </c>
      <c r="BZ1002" s="54" t="s">
        <v>108</v>
      </c>
      <c r="CA1002" s="12" t="s">
        <v>108</v>
      </c>
      <c r="CB1002" s="54" t="s">
        <v>108</v>
      </c>
      <c r="CC1002" s="12" t="s">
        <v>108</v>
      </c>
      <c r="CD1002" s="12" t="s">
        <v>108</v>
      </c>
      <c r="CE1002" s="12" t="s">
        <v>108</v>
      </c>
      <c r="CF1002" s="54" t="s">
        <v>108</v>
      </c>
      <c r="CG1002" s="54" t="s">
        <v>108</v>
      </c>
      <c r="CH1002" s="54" t="s">
        <v>108</v>
      </c>
      <c r="CI1002" s="54" t="s">
        <v>108</v>
      </c>
      <c r="CJ1002" s="54" t="s">
        <v>108</v>
      </c>
      <c r="CK1002" s="54" t="s">
        <v>108</v>
      </c>
      <c r="CL1002" s="54" t="s">
        <v>108</v>
      </c>
      <c r="CM1002" s="54" t="s">
        <v>108</v>
      </c>
      <c r="CN1002" s="64" t="s">
        <v>120</v>
      </c>
      <c r="CO1002" s="121" t="s">
        <v>2770</v>
      </c>
      <c r="CP1002" s="64" t="str">
        <f>TabelladatiSinottico[[#This Row],[Serial_Number]]</f>
        <v>HS644.170</v>
      </c>
      <c r="CQ1002" s="50" t="str">
        <f>TabelladatiSinottico[[#This Row],[Customer]]</f>
        <v>Customer!</v>
      </c>
      <c r="CR1002" s="54">
        <f t="shared" si="411"/>
        <v>1001</v>
      </c>
      <c r="CS1002" s="64" t="s">
        <v>108</v>
      </c>
    </row>
    <row r="1003" spans="1:97" ht="14.25" customHeight="1" x14ac:dyDescent="0.25">
      <c r="A1003" s="124" t="s">
        <v>2768</v>
      </c>
      <c r="B1003" s="137">
        <v>171</v>
      </c>
      <c r="C1003" s="137" t="s">
        <v>108</v>
      </c>
      <c r="D1003" s="136" t="s">
        <v>2771</v>
      </c>
      <c r="E1003" s="112" t="s">
        <v>108</v>
      </c>
      <c r="F1003" s="112" t="s">
        <v>653</v>
      </c>
      <c r="G1003" s="112" t="s">
        <v>108</v>
      </c>
      <c r="H1003" s="112" t="s">
        <v>108</v>
      </c>
      <c r="I1003" s="112" t="s">
        <v>108</v>
      </c>
      <c r="J1003" s="112" t="s">
        <v>108</v>
      </c>
      <c r="K1003" s="134" t="s">
        <v>2424</v>
      </c>
      <c r="L1003" s="112" t="s">
        <v>108</v>
      </c>
      <c r="M1003" s="134" t="s">
        <v>2424</v>
      </c>
      <c r="N1003" s="12" t="s">
        <v>107</v>
      </c>
      <c r="O1003" s="12" t="s">
        <v>108</v>
      </c>
      <c r="P1003" s="128" t="s">
        <v>2425</v>
      </c>
      <c r="Q1003" s="135">
        <v>600</v>
      </c>
      <c r="R1003" s="135">
        <v>400</v>
      </c>
      <c r="S1003" s="135">
        <v>400</v>
      </c>
      <c r="T1003" s="119" t="s">
        <v>108</v>
      </c>
      <c r="U1003" s="112" t="s">
        <v>108</v>
      </c>
      <c r="V1003" s="118" t="s">
        <v>108</v>
      </c>
      <c r="W1003" s="112" t="s">
        <v>108</v>
      </c>
      <c r="X1003" s="112" t="s">
        <v>110</v>
      </c>
      <c r="Y1003" s="112" t="s">
        <v>110</v>
      </c>
      <c r="Z1003" s="112" t="s">
        <v>110</v>
      </c>
      <c r="AA1003" s="112" t="s">
        <v>110</v>
      </c>
      <c r="AB1003" s="114" t="s">
        <v>110</v>
      </c>
      <c r="AC1003" s="113" t="s">
        <v>108</v>
      </c>
      <c r="AD1003" s="47" t="s">
        <v>108</v>
      </c>
      <c r="AE1003" s="12" t="s">
        <v>108</v>
      </c>
      <c r="AF1003" s="102" t="s">
        <v>108</v>
      </c>
      <c r="AG1003" s="102" t="s">
        <v>108</v>
      </c>
      <c r="AH1003" s="102" t="s">
        <v>108</v>
      </c>
      <c r="AI1003" s="102" t="s">
        <v>108</v>
      </c>
      <c r="AJ1003" s="102" t="s">
        <v>108</v>
      </c>
      <c r="AK1003" s="93" t="s">
        <v>108</v>
      </c>
      <c r="AL1003" s="12" t="s">
        <v>108</v>
      </c>
      <c r="AM1003" s="12" t="s">
        <v>175</v>
      </c>
      <c r="AN1003" s="91" t="s">
        <v>2425</v>
      </c>
      <c r="AO1003" s="15" t="s">
        <v>175</v>
      </c>
      <c r="AQ1003" s="54" t="s">
        <v>108</v>
      </c>
      <c r="AR1003" s="50" t="str">
        <f t="shared" si="405"/>
        <v>HS644.171</v>
      </c>
      <c r="AS1003" s="50" t="str">
        <f t="shared" si="406"/>
        <v>HS644_-</v>
      </c>
      <c r="AT1003" s="12" t="s">
        <v>110</v>
      </c>
      <c r="AU1003" s="12" t="s">
        <v>110</v>
      </c>
      <c r="AV1003" s="12" t="s">
        <v>110</v>
      </c>
      <c r="AW1003" s="54" t="s">
        <v>108</v>
      </c>
      <c r="AX1003" s="50" t="s">
        <v>155</v>
      </c>
      <c r="AY1003" s="50" t="s">
        <v>110</v>
      </c>
      <c r="AZ1003" s="54" t="s">
        <v>108</v>
      </c>
      <c r="BA1003" s="12" t="s">
        <v>108</v>
      </c>
      <c r="BB1003" s="12" t="s">
        <v>108</v>
      </c>
      <c r="BC1003" s="12" t="str">
        <f t="shared" si="407"/>
        <v>M3A</v>
      </c>
      <c r="BD1003" s="54" t="s">
        <v>108</v>
      </c>
      <c r="BE1003" s="12" t="str">
        <f t="shared" si="408"/>
        <v>-</v>
      </c>
      <c r="BF1003" s="12" t="str">
        <f t="shared" si="409"/>
        <v>-</v>
      </c>
      <c r="BG1003" s="112" t="str">
        <f t="shared" si="410"/>
        <v>M3A_HS644</v>
      </c>
      <c r="BH1003" s="54" t="s">
        <v>108</v>
      </c>
      <c r="BI1003" s="12" t="s">
        <v>108</v>
      </c>
      <c r="BJ1003" s="54" t="s">
        <v>108</v>
      </c>
      <c r="BK1003" s="12" t="s">
        <v>108</v>
      </c>
      <c r="BL1003" s="12" t="s">
        <v>108</v>
      </c>
      <c r="BM1003" s="12" t="s">
        <v>108</v>
      </c>
      <c r="BN1003" s="54" t="s">
        <v>108</v>
      </c>
      <c r="BO1003" s="12" t="s">
        <v>108</v>
      </c>
      <c r="BP1003" s="54" t="s">
        <v>108</v>
      </c>
      <c r="BQ1003" s="12" t="s">
        <v>108</v>
      </c>
      <c r="BR1003" s="12" t="s">
        <v>108</v>
      </c>
      <c r="BS1003" s="12" t="s">
        <v>108</v>
      </c>
      <c r="BT1003" s="54" t="s">
        <v>108</v>
      </c>
      <c r="BU1003" s="12" t="s">
        <v>108</v>
      </c>
      <c r="BV1003" s="54" t="s">
        <v>108</v>
      </c>
      <c r="BW1003" s="12" t="s">
        <v>108</v>
      </c>
      <c r="BX1003" s="12" t="s">
        <v>108</v>
      </c>
      <c r="BY1003" s="12" t="s">
        <v>108</v>
      </c>
      <c r="BZ1003" s="54" t="s">
        <v>108</v>
      </c>
      <c r="CA1003" s="12" t="s">
        <v>108</v>
      </c>
      <c r="CB1003" s="54" t="s">
        <v>108</v>
      </c>
      <c r="CC1003" s="12" t="s">
        <v>108</v>
      </c>
      <c r="CD1003" s="12" t="s">
        <v>108</v>
      </c>
      <c r="CE1003" s="12" t="s">
        <v>108</v>
      </c>
      <c r="CF1003" s="54" t="s">
        <v>108</v>
      </c>
      <c r="CG1003" s="54" t="s">
        <v>108</v>
      </c>
      <c r="CH1003" s="54" t="s">
        <v>108</v>
      </c>
      <c r="CI1003" s="54" t="s">
        <v>108</v>
      </c>
      <c r="CJ1003" s="54" t="s">
        <v>108</v>
      </c>
      <c r="CK1003" s="54" t="s">
        <v>108</v>
      </c>
      <c r="CL1003" s="54" t="s">
        <v>108</v>
      </c>
      <c r="CM1003" s="54" t="s">
        <v>108</v>
      </c>
      <c r="CN1003" s="64" t="s">
        <v>120</v>
      </c>
      <c r="CO1003" s="121" t="s">
        <v>2770</v>
      </c>
      <c r="CP1003" s="64" t="str">
        <f>TabelladatiSinottico[[#This Row],[Serial_Number]]</f>
        <v>HS644.171</v>
      </c>
      <c r="CQ1003" s="50" t="str">
        <f>TabelladatiSinottico[[#This Row],[Customer]]</f>
        <v>Customer!</v>
      </c>
      <c r="CR1003" s="54">
        <f t="shared" si="411"/>
        <v>1002</v>
      </c>
      <c r="CS1003" s="64" t="s">
        <v>108</v>
      </c>
    </row>
    <row r="1004" spans="1:97" ht="14.25" customHeight="1" x14ac:dyDescent="0.25">
      <c r="A1004" s="124" t="s">
        <v>2768</v>
      </c>
      <c r="B1004" s="137">
        <v>172</v>
      </c>
      <c r="C1004" s="137" t="s">
        <v>108</v>
      </c>
      <c r="D1004" s="136" t="s">
        <v>2771</v>
      </c>
      <c r="E1004" s="112" t="s">
        <v>108</v>
      </c>
      <c r="F1004" s="112" t="s">
        <v>653</v>
      </c>
      <c r="G1004" s="112" t="s">
        <v>108</v>
      </c>
      <c r="H1004" s="112" t="s">
        <v>108</v>
      </c>
      <c r="I1004" s="112" t="s">
        <v>108</v>
      </c>
      <c r="J1004" s="112" t="s">
        <v>108</v>
      </c>
      <c r="K1004" s="134" t="s">
        <v>2424</v>
      </c>
      <c r="L1004" s="112" t="s">
        <v>108</v>
      </c>
      <c r="M1004" s="134" t="s">
        <v>2424</v>
      </c>
      <c r="N1004" s="12" t="s">
        <v>107</v>
      </c>
      <c r="O1004" s="12" t="s">
        <v>108</v>
      </c>
      <c r="P1004" s="128" t="s">
        <v>2425</v>
      </c>
      <c r="Q1004" s="135">
        <v>600</v>
      </c>
      <c r="R1004" s="135">
        <v>400</v>
      </c>
      <c r="S1004" s="135">
        <v>400</v>
      </c>
      <c r="T1004" s="119" t="s">
        <v>108</v>
      </c>
      <c r="U1004" s="112" t="s">
        <v>108</v>
      </c>
      <c r="V1004" s="118" t="s">
        <v>108</v>
      </c>
      <c r="W1004" s="112" t="s">
        <v>108</v>
      </c>
      <c r="X1004" s="112" t="s">
        <v>110</v>
      </c>
      <c r="Y1004" s="112" t="s">
        <v>110</v>
      </c>
      <c r="Z1004" s="112" t="s">
        <v>110</v>
      </c>
      <c r="AA1004" s="112" t="s">
        <v>110</v>
      </c>
      <c r="AB1004" s="114" t="s">
        <v>110</v>
      </c>
      <c r="AC1004" s="113" t="s">
        <v>108</v>
      </c>
      <c r="AD1004" s="47" t="s">
        <v>108</v>
      </c>
      <c r="AE1004" s="12" t="s">
        <v>108</v>
      </c>
      <c r="AF1004" s="102" t="s">
        <v>108</v>
      </c>
      <c r="AG1004" s="102" t="s">
        <v>108</v>
      </c>
      <c r="AH1004" s="102" t="s">
        <v>108</v>
      </c>
      <c r="AI1004" s="102" t="s">
        <v>108</v>
      </c>
      <c r="AJ1004" s="102" t="s">
        <v>108</v>
      </c>
      <c r="AK1004" s="93" t="s">
        <v>108</v>
      </c>
      <c r="AL1004" s="12" t="s">
        <v>108</v>
      </c>
      <c r="AM1004" s="12" t="s">
        <v>175</v>
      </c>
      <c r="AN1004" s="91" t="s">
        <v>2425</v>
      </c>
      <c r="AO1004" s="15" t="s">
        <v>175</v>
      </c>
      <c r="AQ1004" s="54" t="s">
        <v>108</v>
      </c>
      <c r="AR1004" s="50" t="str">
        <f t="shared" ref="AR1004" si="412">A1004&amp;"."&amp;B1004</f>
        <v>HS644.172</v>
      </c>
      <c r="AS1004" s="50" t="str">
        <f t="shared" ref="AS1004" si="413">A1004&amp;"_"&amp;C1004</f>
        <v>HS644_-</v>
      </c>
      <c r="AT1004" s="12" t="s">
        <v>110</v>
      </c>
      <c r="AU1004" s="12" t="s">
        <v>110</v>
      </c>
      <c r="AV1004" s="12" t="s">
        <v>110</v>
      </c>
      <c r="AW1004" s="54" t="s">
        <v>108</v>
      </c>
      <c r="AX1004" s="50" t="s">
        <v>155</v>
      </c>
      <c r="AY1004" s="50" t="s">
        <v>110</v>
      </c>
      <c r="AZ1004" s="54" t="s">
        <v>108</v>
      </c>
      <c r="BA1004" s="12" t="s">
        <v>108</v>
      </c>
      <c r="BB1004" s="12" t="s">
        <v>108</v>
      </c>
      <c r="BC1004" s="12" t="str">
        <f t="shared" ref="BC1004" si="414">F1004</f>
        <v>M3A</v>
      </c>
      <c r="BD1004" s="54" t="s">
        <v>108</v>
      </c>
      <c r="BE1004" s="12" t="str">
        <f t="shared" ref="BE1004" si="415">G1004</f>
        <v>-</v>
      </c>
      <c r="BF1004" s="12" t="str">
        <f t="shared" ref="BF1004" si="416">I1004</f>
        <v>-</v>
      </c>
      <c r="BG1004" s="112" t="str">
        <f t="shared" ref="BG1004" si="417">F1004&amp;"_"&amp;A1004</f>
        <v>M3A_HS644</v>
      </c>
      <c r="BH1004" s="54" t="s">
        <v>108</v>
      </c>
      <c r="BI1004" s="12" t="s">
        <v>108</v>
      </c>
      <c r="BJ1004" s="54" t="s">
        <v>108</v>
      </c>
      <c r="BK1004" s="12" t="s">
        <v>108</v>
      </c>
      <c r="BL1004" s="12" t="s">
        <v>108</v>
      </c>
      <c r="BM1004" s="12" t="s">
        <v>108</v>
      </c>
      <c r="BN1004" s="54" t="s">
        <v>108</v>
      </c>
      <c r="BO1004" s="12" t="s">
        <v>108</v>
      </c>
      <c r="BP1004" s="54" t="s">
        <v>108</v>
      </c>
      <c r="BQ1004" s="12" t="s">
        <v>108</v>
      </c>
      <c r="BR1004" s="12" t="s">
        <v>108</v>
      </c>
      <c r="BS1004" s="12" t="s">
        <v>108</v>
      </c>
      <c r="BT1004" s="54" t="s">
        <v>108</v>
      </c>
      <c r="BU1004" s="12" t="s">
        <v>108</v>
      </c>
      <c r="BV1004" s="54" t="s">
        <v>108</v>
      </c>
      <c r="BW1004" s="12" t="s">
        <v>108</v>
      </c>
      <c r="BX1004" s="12" t="s">
        <v>108</v>
      </c>
      <c r="BY1004" s="12" t="s">
        <v>108</v>
      </c>
      <c r="BZ1004" s="54" t="s">
        <v>108</v>
      </c>
      <c r="CA1004" s="12" t="s">
        <v>108</v>
      </c>
      <c r="CB1004" s="54" t="s">
        <v>108</v>
      </c>
      <c r="CC1004" s="12" t="s">
        <v>108</v>
      </c>
      <c r="CD1004" s="12" t="s">
        <v>108</v>
      </c>
      <c r="CE1004" s="12" t="s">
        <v>108</v>
      </c>
      <c r="CF1004" s="54" t="s">
        <v>108</v>
      </c>
      <c r="CG1004" s="54" t="s">
        <v>108</v>
      </c>
      <c r="CH1004" s="54" t="s">
        <v>108</v>
      </c>
      <c r="CI1004" s="54" t="s">
        <v>108</v>
      </c>
      <c r="CJ1004" s="54" t="s">
        <v>108</v>
      </c>
      <c r="CK1004" s="54" t="s">
        <v>108</v>
      </c>
      <c r="CL1004" s="54" t="s">
        <v>108</v>
      </c>
      <c r="CM1004" s="54" t="s">
        <v>108</v>
      </c>
      <c r="CN1004" s="64" t="s">
        <v>120</v>
      </c>
      <c r="CO1004" s="121" t="s">
        <v>2770</v>
      </c>
      <c r="CP1004" s="64" t="str">
        <f>TabelladatiSinottico[[#This Row],[Serial_Number]]</f>
        <v>HS644.172</v>
      </c>
      <c r="CQ1004" s="50" t="str">
        <f>TabelladatiSinottico[[#This Row],[Customer]]</f>
        <v>Customer!</v>
      </c>
      <c r="CR1004" s="54">
        <f t="shared" si="411"/>
        <v>1003</v>
      </c>
      <c r="CS1004" s="64" t="s">
        <v>108</v>
      </c>
    </row>
    <row r="1005" spans="1:97" ht="14.25" customHeight="1" x14ac:dyDescent="0.25">
      <c r="A1005" s="124" t="s">
        <v>2768</v>
      </c>
      <c r="B1005" s="137">
        <v>173</v>
      </c>
      <c r="C1005" s="137" t="s">
        <v>108</v>
      </c>
      <c r="D1005" s="136" t="s">
        <v>2771</v>
      </c>
      <c r="E1005" s="112" t="s">
        <v>108</v>
      </c>
      <c r="F1005" s="112" t="s">
        <v>653</v>
      </c>
      <c r="G1005" s="112" t="s">
        <v>108</v>
      </c>
      <c r="H1005" s="112" t="s">
        <v>108</v>
      </c>
      <c r="I1005" s="112" t="s">
        <v>108</v>
      </c>
      <c r="J1005" s="112" t="s">
        <v>108</v>
      </c>
      <c r="K1005" s="134" t="s">
        <v>2424</v>
      </c>
      <c r="L1005" s="112" t="s">
        <v>108</v>
      </c>
      <c r="M1005" s="134" t="s">
        <v>2424</v>
      </c>
      <c r="N1005" s="12" t="s">
        <v>107</v>
      </c>
      <c r="O1005" s="12" t="s">
        <v>108</v>
      </c>
      <c r="P1005" s="128" t="s">
        <v>2425</v>
      </c>
      <c r="Q1005" s="135">
        <v>600</v>
      </c>
      <c r="R1005" s="135">
        <v>400</v>
      </c>
      <c r="S1005" s="135">
        <v>400</v>
      </c>
      <c r="T1005" s="119" t="s">
        <v>108</v>
      </c>
      <c r="U1005" s="112" t="s">
        <v>108</v>
      </c>
      <c r="V1005" s="118" t="s">
        <v>108</v>
      </c>
      <c r="W1005" s="112" t="s">
        <v>108</v>
      </c>
      <c r="X1005" s="112" t="s">
        <v>110</v>
      </c>
      <c r="Y1005" s="112" t="s">
        <v>110</v>
      </c>
      <c r="Z1005" s="112" t="s">
        <v>110</v>
      </c>
      <c r="AA1005" s="112" t="s">
        <v>110</v>
      </c>
      <c r="AB1005" s="114" t="s">
        <v>110</v>
      </c>
      <c r="AC1005" s="113" t="s">
        <v>108</v>
      </c>
      <c r="AD1005" s="47" t="s">
        <v>108</v>
      </c>
      <c r="AE1005" s="12" t="s">
        <v>108</v>
      </c>
      <c r="AF1005" s="102" t="s">
        <v>108</v>
      </c>
      <c r="AG1005" s="102" t="s">
        <v>108</v>
      </c>
      <c r="AH1005" s="102" t="s">
        <v>108</v>
      </c>
      <c r="AI1005" s="102" t="s">
        <v>108</v>
      </c>
      <c r="AJ1005" s="102" t="s">
        <v>108</v>
      </c>
      <c r="AK1005" s="93" t="s">
        <v>108</v>
      </c>
      <c r="AL1005" s="12" t="s">
        <v>108</v>
      </c>
      <c r="AM1005" s="12" t="s">
        <v>175</v>
      </c>
      <c r="AN1005" s="91" t="s">
        <v>2425</v>
      </c>
      <c r="AO1005" s="15" t="s">
        <v>175</v>
      </c>
      <c r="AQ1005" s="54" t="s">
        <v>108</v>
      </c>
      <c r="AR1005" s="50" t="str">
        <f t="shared" ref="AR1005:AR1017" si="418">A1005&amp;"."&amp;B1005</f>
        <v>HS644.173</v>
      </c>
      <c r="AS1005" s="50" t="str">
        <f t="shared" ref="AS1005:AS1017" si="419">A1005&amp;"_"&amp;C1005</f>
        <v>HS644_-</v>
      </c>
      <c r="AT1005" s="12" t="s">
        <v>110</v>
      </c>
      <c r="AU1005" s="12" t="s">
        <v>110</v>
      </c>
      <c r="AV1005" s="12" t="s">
        <v>110</v>
      </c>
      <c r="AW1005" s="54" t="s">
        <v>108</v>
      </c>
      <c r="AX1005" s="50" t="s">
        <v>155</v>
      </c>
      <c r="AY1005" s="50" t="s">
        <v>110</v>
      </c>
      <c r="AZ1005" s="54" t="s">
        <v>108</v>
      </c>
      <c r="BA1005" s="12" t="s">
        <v>108</v>
      </c>
      <c r="BB1005" s="12" t="s">
        <v>108</v>
      </c>
      <c r="BC1005" s="12" t="str">
        <f t="shared" ref="BC1005:BC1017" si="420">F1005</f>
        <v>M3A</v>
      </c>
      <c r="BD1005" s="54" t="s">
        <v>108</v>
      </c>
      <c r="BE1005" s="12" t="str">
        <f t="shared" ref="BE1005:BE1017" si="421">G1005</f>
        <v>-</v>
      </c>
      <c r="BF1005" s="12" t="str">
        <f t="shared" ref="BF1005:BF1017" si="422">I1005</f>
        <v>-</v>
      </c>
      <c r="BG1005" s="112" t="str">
        <f t="shared" ref="BG1005:BG1017" si="423">F1005&amp;"_"&amp;A1005</f>
        <v>M3A_HS644</v>
      </c>
      <c r="BH1005" s="54" t="s">
        <v>108</v>
      </c>
      <c r="BI1005" s="12" t="s">
        <v>108</v>
      </c>
      <c r="BJ1005" s="54" t="s">
        <v>108</v>
      </c>
      <c r="BK1005" s="12" t="s">
        <v>108</v>
      </c>
      <c r="BL1005" s="12" t="s">
        <v>108</v>
      </c>
      <c r="BM1005" s="12" t="s">
        <v>108</v>
      </c>
      <c r="BN1005" s="54" t="s">
        <v>108</v>
      </c>
      <c r="BO1005" s="12" t="s">
        <v>108</v>
      </c>
      <c r="BP1005" s="54" t="s">
        <v>108</v>
      </c>
      <c r="BQ1005" s="12" t="s">
        <v>108</v>
      </c>
      <c r="BR1005" s="12" t="s">
        <v>108</v>
      </c>
      <c r="BS1005" s="12" t="s">
        <v>108</v>
      </c>
      <c r="BT1005" s="54" t="s">
        <v>108</v>
      </c>
      <c r="BU1005" s="12" t="s">
        <v>108</v>
      </c>
      <c r="BV1005" s="54" t="s">
        <v>108</v>
      </c>
      <c r="BW1005" s="12" t="s">
        <v>108</v>
      </c>
      <c r="BX1005" s="12" t="s">
        <v>108</v>
      </c>
      <c r="BY1005" s="12" t="s">
        <v>108</v>
      </c>
      <c r="BZ1005" s="54" t="s">
        <v>108</v>
      </c>
      <c r="CA1005" s="12" t="s">
        <v>108</v>
      </c>
      <c r="CB1005" s="54" t="s">
        <v>108</v>
      </c>
      <c r="CC1005" s="12" t="s">
        <v>108</v>
      </c>
      <c r="CD1005" s="12" t="s">
        <v>108</v>
      </c>
      <c r="CE1005" s="12" t="s">
        <v>108</v>
      </c>
      <c r="CF1005" s="54" t="s">
        <v>108</v>
      </c>
      <c r="CG1005" s="54" t="s">
        <v>108</v>
      </c>
      <c r="CH1005" s="54" t="s">
        <v>108</v>
      </c>
      <c r="CI1005" s="54" t="s">
        <v>108</v>
      </c>
      <c r="CJ1005" s="54" t="s">
        <v>108</v>
      </c>
      <c r="CK1005" s="54" t="s">
        <v>108</v>
      </c>
      <c r="CL1005" s="54" t="s">
        <v>108</v>
      </c>
      <c r="CM1005" s="54" t="s">
        <v>108</v>
      </c>
      <c r="CN1005" s="64" t="s">
        <v>120</v>
      </c>
      <c r="CO1005" s="121" t="s">
        <v>2770</v>
      </c>
      <c r="CP1005" s="64" t="str">
        <f>TabelladatiSinottico[[#This Row],[Serial_Number]]</f>
        <v>HS644.173</v>
      </c>
      <c r="CQ1005" s="50" t="str">
        <f>TabelladatiSinottico[[#This Row],[Customer]]</f>
        <v>Customer!</v>
      </c>
      <c r="CR1005" s="54">
        <f t="shared" si="411"/>
        <v>1004</v>
      </c>
      <c r="CS1005" s="64" t="s">
        <v>108</v>
      </c>
    </row>
    <row r="1006" spans="1:97" ht="14.25" customHeight="1" x14ac:dyDescent="0.25">
      <c r="A1006" s="124" t="s">
        <v>2768</v>
      </c>
      <c r="B1006" s="137">
        <v>174</v>
      </c>
      <c r="C1006" s="137" t="s">
        <v>108</v>
      </c>
      <c r="D1006" s="136" t="s">
        <v>2771</v>
      </c>
      <c r="E1006" s="112" t="s">
        <v>108</v>
      </c>
      <c r="F1006" s="112" t="s">
        <v>653</v>
      </c>
      <c r="G1006" s="112" t="s">
        <v>108</v>
      </c>
      <c r="H1006" s="112" t="s">
        <v>108</v>
      </c>
      <c r="I1006" s="112" t="s">
        <v>108</v>
      </c>
      <c r="J1006" s="112" t="s">
        <v>108</v>
      </c>
      <c r="K1006" s="134" t="s">
        <v>2424</v>
      </c>
      <c r="L1006" s="112" t="s">
        <v>108</v>
      </c>
      <c r="M1006" s="134" t="s">
        <v>2424</v>
      </c>
      <c r="N1006" s="12" t="s">
        <v>107</v>
      </c>
      <c r="O1006" s="12" t="s">
        <v>108</v>
      </c>
      <c r="P1006" s="128" t="s">
        <v>2425</v>
      </c>
      <c r="Q1006" s="135">
        <v>600</v>
      </c>
      <c r="R1006" s="135">
        <v>400</v>
      </c>
      <c r="S1006" s="135">
        <v>400</v>
      </c>
      <c r="T1006" s="119" t="s">
        <v>108</v>
      </c>
      <c r="U1006" s="112" t="s">
        <v>108</v>
      </c>
      <c r="V1006" s="118" t="s">
        <v>108</v>
      </c>
      <c r="W1006" s="112" t="s">
        <v>108</v>
      </c>
      <c r="X1006" s="112" t="s">
        <v>110</v>
      </c>
      <c r="Y1006" s="112" t="s">
        <v>110</v>
      </c>
      <c r="Z1006" s="112" t="s">
        <v>110</v>
      </c>
      <c r="AA1006" s="112" t="s">
        <v>110</v>
      </c>
      <c r="AB1006" s="114" t="s">
        <v>110</v>
      </c>
      <c r="AC1006" s="113" t="s">
        <v>108</v>
      </c>
      <c r="AD1006" s="47" t="s">
        <v>108</v>
      </c>
      <c r="AE1006" s="12" t="s">
        <v>108</v>
      </c>
      <c r="AF1006" s="102" t="s">
        <v>108</v>
      </c>
      <c r="AG1006" s="102" t="s">
        <v>108</v>
      </c>
      <c r="AH1006" s="102" t="s">
        <v>108</v>
      </c>
      <c r="AI1006" s="102" t="s">
        <v>108</v>
      </c>
      <c r="AJ1006" s="102" t="s">
        <v>108</v>
      </c>
      <c r="AK1006" s="93" t="s">
        <v>108</v>
      </c>
      <c r="AL1006" s="12" t="s">
        <v>108</v>
      </c>
      <c r="AM1006" s="12" t="s">
        <v>175</v>
      </c>
      <c r="AN1006" s="91" t="s">
        <v>2425</v>
      </c>
      <c r="AO1006" s="15" t="s">
        <v>175</v>
      </c>
      <c r="AQ1006" s="54" t="s">
        <v>108</v>
      </c>
      <c r="AR1006" s="50" t="str">
        <f t="shared" si="418"/>
        <v>HS644.174</v>
      </c>
      <c r="AS1006" s="50" t="str">
        <f t="shared" si="419"/>
        <v>HS644_-</v>
      </c>
      <c r="AT1006" s="12" t="s">
        <v>110</v>
      </c>
      <c r="AU1006" s="12" t="s">
        <v>110</v>
      </c>
      <c r="AV1006" s="12" t="s">
        <v>110</v>
      </c>
      <c r="AW1006" s="54" t="s">
        <v>108</v>
      </c>
      <c r="AX1006" s="50" t="s">
        <v>155</v>
      </c>
      <c r="AY1006" s="50" t="s">
        <v>110</v>
      </c>
      <c r="AZ1006" s="54" t="s">
        <v>108</v>
      </c>
      <c r="BA1006" s="12" t="s">
        <v>108</v>
      </c>
      <c r="BB1006" s="12" t="s">
        <v>108</v>
      </c>
      <c r="BC1006" s="12" t="str">
        <f t="shared" si="420"/>
        <v>M3A</v>
      </c>
      <c r="BD1006" s="54" t="s">
        <v>108</v>
      </c>
      <c r="BE1006" s="12" t="str">
        <f t="shared" si="421"/>
        <v>-</v>
      </c>
      <c r="BF1006" s="12" t="str">
        <f t="shared" si="422"/>
        <v>-</v>
      </c>
      <c r="BG1006" s="112" t="str">
        <f t="shared" si="423"/>
        <v>M3A_HS644</v>
      </c>
      <c r="BH1006" s="54" t="s">
        <v>108</v>
      </c>
      <c r="BI1006" s="12" t="s">
        <v>108</v>
      </c>
      <c r="BJ1006" s="54" t="s">
        <v>108</v>
      </c>
      <c r="BK1006" s="12" t="s">
        <v>108</v>
      </c>
      <c r="BL1006" s="12" t="s">
        <v>108</v>
      </c>
      <c r="BM1006" s="12" t="s">
        <v>108</v>
      </c>
      <c r="BN1006" s="54" t="s">
        <v>108</v>
      </c>
      <c r="BO1006" s="12" t="s">
        <v>108</v>
      </c>
      <c r="BP1006" s="54" t="s">
        <v>108</v>
      </c>
      <c r="BQ1006" s="12" t="s">
        <v>108</v>
      </c>
      <c r="BR1006" s="12" t="s">
        <v>108</v>
      </c>
      <c r="BS1006" s="12" t="s">
        <v>108</v>
      </c>
      <c r="BT1006" s="54" t="s">
        <v>108</v>
      </c>
      <c r="BU1006" s="12" t="s">
        <v>108</v>
      </c>
      <c r="BV1006" s="54" t="s">
        <v>108</v>
      </c>
      <c r="BW1006" s="12" t="s">
        <v>108</v>
      </c>
      <c r="BX1006" s="12" t="s">
        <v>108</v>
      </c>
      <c r="BY1006" s="12" t="s">
        <v>108</v>
      </c>
      <c r="BZ1006" s="54" t="s">
        <v>108</v>
      </c>
      <c r="CA1006" s="12" t="s">
        <v>108</v>
      </c>
      <c r="CB1006" s="54" t="s">
        <v>108</v>
      </c>
      <c r="CC1006" s="12" t="s">
        <v>108</v>
      </c>
      <c r="CD1006" s="12" t="s">
        <v>108</v>
      </c>
      <c r="CE1006" s="12" t="s">
        <v>108</v>
      </c>
      <c r="CF1006" s="54" t="s">
        <v>108</v>
      </c>
      <c r="CG1006" s="54" t="s">
        <v>108</v>
      </c>
      <c r="CH1006" s="54" t="s">
        <v>108</v>
      </c>
      <c r="CI1006" s="54" t="s">
        <v>108</v>
      </c>
      <c r="CJ1006" s="54" t="s">
        <v>108</v>
      </c>
      <c r="CK1006" s="54" t="s">
        <v>108</v>
      </c>
      <c r="CL1006" s="54" t="s">
        <v>108</v>
      </c>
      <c r="CM1006" s="54" t="s">
        <v>108</v>
      </c>
      <c r="CN1006" s="64" t="s">
        <v>120</v>
      </c>
      <c r="CO1006" s="121" t="s">
        <v>2770</v>
      </c>
      <c r="CP1006" s="64" t="str">
        <f>TabelladatiSinottico[[#This Row],[Serial_Number]]</f>
        <v>HS644.174</v>
      </c>
      <c r="CQ1006" s="50" t="str">
        <f>TabelladatiSinottico[[#This Row],[Customer]]</f>
        <v>Customer!</v>
      </c>
      <c r="CR1006" s="54">
        <f t="shared" si="411"/>
        <v>1005</v>
      </c>
      <c r="CS1006" s="64" t="s">
        <v>108</v>
      </c>
    </row>
    <row r="1007" spans="1:97" ht="14.25" customHeight="1" x14ac:dyDescent="0.25">
      <c r="A1007" s="124" t="s">
        <v>2768</v>
      </c>
      <c r="B1007" s="137">
        <v>175</v>
      </c>
      <c r="C1007" s="137" t="s">
        <v>108</v>
      </c>
      <c r="D1007" s="136" t="s">
        <v>2771</v>
      </c>
      <c r="E1007" s="112" t="s">
        <v>108</v>
      </c>
      <c r="F1007" s="112" t="s">
        <v>653</v>
      </c>
      <c r="G1007" s="112" t="s">
        <v>108</v>
      </c>
      <c r="H1007" s="112" t="s">
        <v>108</v>
      </c>
      <c r="I1007" s="112" t="s">
        <v>108</v>
      </c>
      <c r="J1007" s="112" t="s">
        <v>108</v>
      </c>
      <c r="K1007" s="134" t="s">
        <v>2424</v>
      </c>
      <c r="L1007" s="112" t="s">
        <v>108</v>
      </c>
      <c r="M1007" s="134" t="s">
        <v>2424</v>
      </c>
      <c r="N1007" s="12" t="s">
        <v>107</v>
      </c>
      <c r="O1007" s="12" t="s">
        <v>108</v>
      </c>
      <c r="P1007" s="128" t="s">
        <v>2425</v>
      </c>
      <c r="Q1007" s="135">
        <v>600</v>
      </c>
      <c r="R1007" s="135">
        <v>400</v>
      </c>
      <c r="S1007" s="135">
        <v>400</v>
      </c>
      <c r="T1007" s="119" t="s">
        <v>108</v>
      </c>
      <c r="U1007" s="112" t="s">
        <v>108</v>
      </c>
      <c r="V1007" s="118" t="s">
        <v>108</v>
      </c>
      <c r="W1007" s="112" t="s">
        <v>108</v>
      </c>
      <c r="X1007" s="112" t="s">
        <v>110</v>
      </c>
      <c r="Y1007" s="112" t="s">
        <v>110</v>
      </c>
      <c r="Z1007" s="112" t="s">
        <v>110</v>
      </c>
      <c r="AA1007" s="112" t="s">
        <v>110</v>
      </c>
      <c r="AB1007" s="114" t="s">
        <v>110</v>
      </c>
      <c r="AC1007" s="113" t="s">
        <v>108</v>
      </c>
      <c r="AD1007" s="47" t="s">
        <v>108</v>
      </c>
      <c r="AE1007" s="12" t="s">
        <v>108</v>
      </c>
      <c r="AF1007" s="102" t="s">
        <v>108</v>
      </c>
      <c r="AG1007" s="102" t="s">
        <v>108</v>
      </c>
      <c r="AH1007" s="102" t="s">
        <v>108</v>
      </c>
      <c r="AI1007" s="102" t="s">
        <v>108</v>
      </c>
      <c r="AJ1007" s="102" t="s">
        <v>108</v>
      </c>
      <c r="AK1007" s="93" t="s">
        <v>108</v>
      </c>
      <c r="AL1007" s="12" t="s">
        <v>108</v>
      </c>
      <c r="AM1007" s="12" t="s">
        <v>175</v>
      </c>
      <c r="AN1007" s="91" t="s">
        <v>2425</v>
      </c>
      <c r="AO1007" s="15" t="s">
        <v>175</v>
      </c>
      <c r="AQ1007" s="54" t="s">
        <v>108</v>
      </c>
      <c r="AR1007" s="50" t="str">
        <f t="shared" si="418"/>
        <v>HS644.175</v>
      </c>
      <c r="AS1007" s="50" t="str">
        <f t="shared" si="419"/>
        <v>HS644_-</v>
      </c>
      <c r="AT1007" s="12" t="s">
        <v>110</v>
      </c>
      <c r="AU1007" s="12" t="s">
        <v>110</v>
      </c>
      <c r="AV1007" s="12" t="s">
        <v>110</v>
      </c>
      <c r="AW1007" s="54" t="s">
        <v>108</v>
      </c>
      <c r="AX1007" s="50" t="s">
        <v>155</v>
      </c>
      <c r="AY1007" s="50" t="s">
        <v>110</v>
      </c>
      <c r="AZ1007" s="54" t="s">
        <v>108</v>
      </c>
      <c r="BA1007" s="12" t="s">
        <v>108</v>
      </c>
      <c r="BB1007" s="12" t="s">
        <v>108</v>
      </c>
      <c r="BC1007" s="12" t="str">
        <f t="shared" si="420"/>
        <v>M3A</v>
      </c>
      <c r="BD1007" s="54" t="s">
        <v>108</v>
      </c>
      <c r="BE1007" s="12" t="str">
        <f t="shared" si="421"/>
        <v>-</v>
      </c>
      <c r="BF1007" s="12" t="str">
        <f t="shared" si="422"/>
        <v>-</v>
      </c>
      <c r="BG1007" s="112" t="str">
        <f t="shared" si="423"/>
        <v>M3A_HS644</v>
      </c>
      <c r="BH1007" s="54" t="s">
        <v>108</v>
      </c>
      <c r="BI1007" s="12" t="s">
        <v>108</v>
      </c>
      <c r="BJ1007" s="54" t="s">
        <v>108</v>
      </c>
      <c r="BK1007" s="12" t="s">
        <v>108</v>
      </c>
      <c r="BL1007" s="12" t="s">
        <v>108</v>
      </c>
      <c r="BM1007" s="12" t="s">
        <v>108</v>
      </c>
      <c r="BN1007" s="54" t="s">
        <v>108</v>
      </c>
      <c r="BO1007" s="12" t="s">
        <v>108</v>
      </c>
      <c r="BP1007" s="54" t="s">
        <v>108</v>
      </c>
      <c r="BQ1007" s="12" t="s">
        <v>108</v>
      </c>
      <c r="BR1007" s="12" t="s">
        <v>108</v>
      </c>
      <c r="BS1007" s="12" t="s">
        <v>108</v>
      </c>
      <c r="BT1007" s="54" t="s">
        <v>108</v>
      </c>
      <c r="BU1007" s="12" t="s">
        <v>108</v>
      </c>
      <c r="BV1007" s="54" t="s">
        <v>108</v>
      </c>
      <c r="BW1007" s="12" t="s">
        <v>108</v>
      </c>
      <c r="BX1007" s="12" t="s">
        <v>108</v>
      </c>
      <c r="BY1007" s="12" t="s">
        <v>108</v>
      </c>
      <c r="BZ1007" s="54" t="s">
        <v>108</v>
      </c>
      <c r="CA1007" s="12" t="s">
        <v>108</v>
      </c>
      <c r="CB1007" s="54" t="s">
        <v>108</v>
      </c>
      <c r="CC1007" s="12" t="s">
        <v>108</v>
      </c>
      <c r="CD1007" s="12" t="s">
        <v>108</v>
      </c>
      <c r="CE1007" s="12" t="s">
        <v>108</v>
      </c>
      <c r="CF1007" s="54" t="s">
        <v>108</v>
      </c>
      <c r="CG1007" s="54" t="s">
        <v>108</v>
      </c>
      <c r="CH1007" s="54" t="s">
        <v>108</v>
      </c>
      <c r="CI1007" s="54" t="s">
        <v>108</v>
      </c>
      <c r="CJ1007" s="54" t="s">
        <v>108</v>
      </c>
      <c r="CK1007" s="54" t="s">
        <v>108</v>
      </c>
      <c r="CL1007" s="54" t="s">
        <v>108</v>
      </c>
      <c r="CM1007" s="54" t="s">
        <v>108</v>
      </c>
      <c r="CN1007" s="64" t="s">
        <v>120</v>
      </c>
      <c r="CO1007" s="121" t="s">
        <v>2770</v>
      </c>
      <c r="CP1007" s="64" t="str">
        <f>TabelladatiSinottico[[#This Row],[Serial_Number]]</f>
        <v>HS644.175</v>
      </c>
      <c r="CQ1007" s="50" t="str">
        <f>TabelladatiSinottico[[#This Row],[Customer]]</f>
        <v>Customer!</v>
      </c>
      <c r="CR1007" s="54">
        <f t="shared" si="411"/>
        <v>1006</v>
      </c>
      <c r="CS1007" s="64" t="s">
        <v>108</v>
      </c>
    </row>
    <row r="1008" spans="1:97" ht="14.25" customHeight="1" x14ac:dyDescent="0.25">
      <c r="A1008" s="124" t="s">
        <v>2768</v>
      </c>
      <c r="B1008" s="137">
        <v>176</v>
      </c>
      <c r="C1008" s="137" t="s">
        <v>108</v>
      </c>
      <c r="D1008" s="136" t="s">
        <v>2771</v>
      </c>
      <c r="E1008" s="112" t="s">
        <v>108</v>
      </c>
      <c r="F1008" s="112" t="s">
        <v>653</v>
      </c>
      <c r="G1008" s="112" t="s">
        <v>108</v>
      </c>
      <c r="H1008" s="112" t="s">
        <v>108</v>
      </c>
      <c r="I1008" s="112" t="s">
        <v>108</v>
      </c>
      <c r="J1008" s="112" t="s">
        <v>108</v>
      </c>
      <c r="K1008" s="134" t="s">
        <v>2424</v>
      </c>
      <c r="L1008" s="112" t="s">
        <v>108</v>
      </c>
      <c r="M1008" s="134" t="s">
        <v>2424</v>
      </c>
      <c r="N1008" s="12" t="s">
        <v>107</v>
      </c>
      <c r="O1008" s="12" t="s">
        <v>108</v>
      </c>
      <c r="P1008" s="128" t="s">
        <v>2425</v>
      </c>
      <c r="Q1008" s="135">
        <v>600</v>
      </c>
      <c r="R1008" s="135">
        <v>400</v>
      </c>
      <c r="S1008" s="135">
        <v>400</v>
      </c>
      <c r="T1008" s="119" t="s">
        <v>108</v>
      </c>
      <c r="U1008" s="112" t="s">
        <v>108</v>
      </c>
      <c r="V1008" s="118" t="s">
        <v>108</v>
      </c>
      <c r="W1008" s="112" t="s">
        <v>108</v>
      </c>
      <c r="X1008" s="112" t="s">
        <v>110</v>
      </c>
      <c r="Y1008" s="112" t="s">
        <v>110</v>
      </c>
      <c r="Z1008" s="112" t="s">
        <v>110</v>
      </c>
      <c r="AA1008" s="112" t="s">
        <v>110</v>
      </c>
      <c r="AB1008" s="114" t="s">
        <v>110</v>
      </c>
      <c r="AC1008" s="113" t="s">
        <v>108</v>
      </c>
      <c r="AD1008" s="47" t="s">
        <v>108</v>
      </c>
      <c r="AE1008" s="12" t="s">
        <v>108</v>
      </c>
      <c r="AF1008" s="102" t="s">
        <v>108</v>
      </c>
      <c r="AG1008" s="102" t="s">
        <v>108</v>
      </c>
      <c r="AH1008" s="102" t="s">
        <v>108</v>
      </c>
      <c r="AI1008" s="102" t="s">
        <v>108</v>
      </c>
      <c r="AJ1008" s="102" t="s">
        <v>108</v>
      </c>
      <c r="AK1008" s="93" t="s">
        <v>108</v>
      </c>
      <c r="AL1008" s="12" t="s">
        <v>108</v>
      </c>
      <c r="AM1008" s="12" t="s">
        <v>175</v>
      </c>
      <c r="AN1008" s="91" t="s">
        <v>2425</v>
      </c>
      <c r="AO1008" s="15" t="s">
        <v>175</v>
      </c>
      <c r="AQ1008" s="54" t="s">
        <v>108</v>
      </c>
      <c r="AR1008" s="50" t="str">
        <f t="shared" si="418"/>
        <v>HS644.176</v>
      </c>
      <c r="AS1008" s="50" t="str">
        <f t="shared" si="419"/>
        <v>HS644_-</v>
      </c>
      <c r="AT1008" s="12" t="s">
        <v>110</v>
      </c>
      <c r="AU1008" s="12" t="s">
        <v>110</v>
      </c>
      <c r="AV1008" s="12" t="s">
        <v>110</v>
      </c>
      <c r="AW1008" s="54" t="s">
        <v>108</v>
      </c>
      <c r="AX1008" s="50" t="s">
        <v>155</v>
      </c>
      <c r="AY1008" s="50" t="s">
        <v>110</v>
      </c>
      <c r="AZ1008" s="54" t="s">
        <v>108</v>
      </c>
      <c r="BA1008" s="12" t="s">
        <v>108</v>
      </c>
      <c r="BB1008" s="12" t="s">
        <v>108</v>
      </c>
      <c r="BC1008" s="12" t="str">
        <f t="shared" si="420"/>
        <v>M3A</v>
      </c>
      <c r="BD1008" s="54" t="s">
        <v>108</v>
      </c>
      <c r="BE1008" s="12" t="str">
        <f t="shared" si="421"/>
        <v>-</v>
      </c>
      <c r="BF1008" s="12" t="str">
        <f t="shared" si="422"/>
        <v>-</v>
      </c>
      <c r="BG1008" s="112" t="str">
        <f t="shared" si="423"/>
        <v>M3A_HS644</v>
      </c>
      <c r="BH1008" s="54" t="s">
        <v>108</v>
      </c>
      <c r="BI1008" s="12" t="s">
        <v>108</v>
      </c>
      <c r="BJ1008" s="54" t="s">
        <v>108</v>
      </c>
      <c r="BK1008" s="12" t="s">
        <v>108</v>
      </c>
      <c r="BL1008" s="12" t="s">
        <v>108</v>
      </c>
      <c r="BM1008" s="12" t="s">
        <v>108</v>
      </c>
      <c r="BN1008" s="54" t="s">
        <v>108</v>
      </c>
      <c r="BO1008" s="12" t="s">
        <v>108</v>
      </c>
      <c r="BP1008" s="54" t="s">
        <v>108</v>
      </c>
      <c r="BQ1008" s="12" t="s">
        <v>108</v>
      </c>
      <c r="BR1008" s="12" t="s">
        <v>108</v>
      </c>
      <c r="BS1008" s="12" t="s">
        <v>108</v>
      </c>
      <c r="BT1008" s="54" t="s">
        <v>108</v>
      </c>
      <c r="BU1008" s="12" t="s">
        <v>108</v>
      </c>
      <c r="BV1008" s="54" t="s">
        <v>108</v>
      </c>
      <c r="BW1008" s="12" t="s">
        <v>108</v>
      </c>
      <c r="BX1008" s="12" t="s">
        <v>108</v>
      </c>
      <c r="BY1008" s="12" t="s">
        <v>108</v>
      </c>
      <c r="BZ1008" s="54" t="s">
        <v>108</v>
      </c>
      <c r="CA1008" s="12" t="s">
        <v>108</v>
      </c>
      <c r="CB1008" s="54" t="s">
        <v>108</v>
      </c>
      <c r="CC1008" s="12" t="s">
        <v>108</v>
      </c>
      <c r="CD1008" s="12" t="s">
        <v>108</v>
      </c>
      <c r="CE1008" s="12" t="s">
        <v>108</v>
      </c>
      <c r="CF1008" s="54" t="s">
        <v>108</v>
      </c>
      <c r="CG1008" s="54" t="s">
        <v>108</v>
      </c>
      <c r="CH1008" s="54" t="s">
        <v>108</v>
      </c>
      <c r="CI1008" s="54" t="s">
        <v>108</v>
      </c>
      <c r="CJ1008" s="54" t="s">
        <v>108</v>
      </c>
      <c r="CK1008" s="54" t="s">
        <v>108</v>
      </c>
      <c r="CL1008" s="54" t="s">
        <v>108</v>
      </c>
      <c r="CM1008" s="54" t="s">
        <v>108</v>
      </c>
      <c r="CN1008" s="64" t="s">
        <v>120</v>
      </c>
      <c r="CO1008" s="121" t="s">
        <v>2770</v>
      </c>
      <c r="CP1008" s="64" t="str">
        <f>TabelladatiSinottico[[#This Row],[Serial_Number]]</f>
        <v>HS644.176</v>
      </c>
      <c r="CQ1008" s="50" t="str">
        <f>TabelladatiSinottico[[#This Row],[Customer]]</f>
        <v>Customer!</v>
      </c>
      <c r="CR1008" s="54">
        <f t="shared" si="411"/>
        <v>1007</v>
      </c>
      <c r="CS1008" s="64" t="s">
        <v>108</v>
      </c>
    </row>
    <row r="1009" spans="1:97" ht="14.25" customHeight="1" x14ac:dyDescent="0.25">
      <c r="A1009" s="124" t="s">
        <v>2768</v>
      </c>
      <c r="B1009" s="137">
        <v>177</v>
      </c>
      <c r="C1009" s="137" t="s">
        <v>108</v>
      </c>
      <c r="D1009" s="136" t="s">
        <v>2771</v>
      </c>
      <c r="E1009" s="112" t="s">
        <v>108</v>
      </c>
      <c r="F1009" s="112" t="s">
        <v>653</v>
      </c>
      <c r="G1009" s="112" t="s">
        <v>108</v>
      </c>
      <c r="H1009" s="112" t="s">
        <v>108</v>
      </c>
      <c r="I1009" s="112" t="s">
        <v>108</v>
      </c>
      <c r="J1009" s="112" t="s">
        <v>108</v>
      </c>
      <c r="K1009" s="134" t="s">
        <v>2424</v>
      </c>
      <c r="L1009" s="112" t="s">
        <v>108</v>
      </c>
      <c r="M1009" s="134" t="s">
        <v>2424</v>
      </c>
      <c r="N1009" s="12" t="s">
        <v>107</v>
      </c>
      <c r="O1009" s="12" t="s">
        <v>108</v>
      </c>
      <c r="P1009" s="128" t="s">
        <v>2425</v>
      </c>
      <c r="Q1009" s="135">
        <v>600</v>
      </c>
      <c r="R1009" s="135">
        <v>400</v>
      </c>
      <c r="S1009" s="135">
        <v>400</v>
      </c>
      <c r="T1009" s="119" t="s">
        <v>108</v>
      </c>
      <c r="U1009" s="112" t="s">
        <v>108</v>
      </c>
      <c r="V1009" s="118" t="s">
        <v>108</v>
      </c>
      <c r="W1009" s="112" t="s">
        <v>108</v>
      </c>
      <c r="X1009" s="112" t="s">
        <v>110</v>
      </c>
      <c r="Y1009" s="112" t="s">
        <v>110</v>
      </c>
      <c r="Z1009" s="112" t="s">
        <v>110</v>
      </c>
      <c r="AA1009" s="112" t="s">
        <v>110</v>
      </c>
      <c r="AB1009" s="114" t="s">
        <v>110</v>
      </c>
      <c r="AC1009" s="113" t="s">
        <v>108</v>
      </c>
      <c r="AD1009" s="47" t="s">
        <v>108</v>
      </c>
      <c r="AE1009" s="12" t="s">
        <v>108</v>
      </c>
      <c r="AF1009" s="102" t="s">
        <v>108</v>
      </c>
      <c r="AG1009" s="102" t="s">
        <v>108</v>
      </c>
      <c r="AH1009" s="102" t="s">
        <v>108</v>
      </c>
      <c r="AI1009" s="102" t="s">
        <v>108</v>
      </c>
      <c r="AJ1009" s="102" t="s">
        <v>108</v>
      </c>
      <c r="AK1009" s="93" t="s">
        <v>108</v>
      </c>
      <c r="AL1009" s="12" t="s">
        <v>108</v>
      </c>
      <c r="AM1009" s="12" t="s">
        <v>175</v>
      </c>
      <c r="AN1009" s="91" t="s">
        <v>2425</v>
      </c>
      <c r="AO1009" s="15" t="s">
        <v>175</v>
      </c>
      <c r="AQ1009" s="54" t="s">
        <v>108</v>
      </c>
      <c r="AR1009" s="50" t="str">
        <f t="shared" si="418"/>
        <v>HS644.177</v>
      </c>
      <c r="AS1009" s="50" t="str">
        <f t="shared" si="419"/>
        <v>HS644_-</v>
      </c>
      <c r="AT1009" s="12" t="s">
        <v>110</v>
      </c>
      <c r="AU1009" s="12" t="s">
        <v>110</v>
      </c>
      <c r="AV1009" s="12" t="s">
        <v>110</v>
      </c>
      <c r="AW1009" s="54" t="s">
        <v>108</v>
      </c>
      <c r="AX1009" s="50" t="s">
        <v>155</v>
      </c>
      <c r="AY1009" s="50" t="s">
        <v>110</v>
      </c>
      <c r="AZ1009" s="54" t="s">
        <v>108</v>
      </c>
      <c r="BA1009" s="12" t="s">
        <v>108</v>
      </c>
      <c r="BB1009" s="12" t="s">
        <v>108</v>
      </c>
      <c r="BC1009" s="12" t="str">
        <f t="shared" si="420"/>
        <v>M3A</v>
      </c>
      <c r="BD1009" s="54" t="s">
        <v>108</v>
      </c>
      <c r="BE1009" s="12" t="str">
        <f t="shared" si="421"/>
        <v>-</v>
      </c>
      <c r="BF1009" s="12" t="str">
        <f t="shared" si="422"/>
        <v>-</v>
      </c>
      <c r="BG1009" s="112" t="str">
        <f t="shared" si="423"/>
        <v>M3A_HS644</v>
      </c>
      <c r="BH1009" s="54" t="s">
        <v>108</v>
      </c>
      <c r="BI1009" s="12" t="s">
        <v>108</v>
      </c>
      <c r="BJ1009" s="54" t="s">
        <v>108</v>
      </c>
      <c r="BK1009" s="12" t="s">
        <v>108</v>
      </c>
      <c r="BL1009" s="12" t="s">
        <v>108</v>
      </c>
      <c r="BM1009" s="12" t="s">
        <v>108</v>
      </c>
      <c r="BN1009" s="54" t="s">
        <v>108</v>
      </c>
      <c r="BO1009" s="12" t="s">
        <v>108</v>
      </c>
      <c r="BP1009" s="54" t="s">
        <v>108</v>
      </c>
      <c r="BQ1009" s="12" t="s">
        <v>108</v>
      </c>
      <c r="BR1009" s="12" t="s">
        <v>108</v>
      </c>
      <c r="BS1009" s="12" t="s">
        <v>108</v>
      </c>
      <c r="BT1009" s="54" t="s">
        <v>108</v>
      </c>
      <c r="BU1009" s="12" t="s">
        <v>108</v>
      </c>
      <c r="BV1009" s="54" t="s">
        <v>108</v>
      </c>
      <c r="BW1009" s="12" t="s">
        <v>108</v>
      </c>
      <c r="BX1009" s="12" t="s">
        <v>108</v>
      </c>
      <c r="BY1009" s="12" t="s">
        <v>108</v>
      </c>
      <c r="BZ1009" s="54" t="s">
        <v>108</v>
      </c>
      <c r="CA1009" s="12" t="s">
        <v>108</v>
      </c>
      <c r="CB1009" s="54" t="s">
        <v>108</v>
      </c>
      <c r="CC1009" s="12" t="s">
        <v>108</v>
      </c>
      <c r="CD1009" s="12" t="s">
        <v>108</v>
      </c>
      <c r="CE1009" s="12" t="s">
        <v>108</v>
      </c>
      <c r="CF1009" s="54" t="s">
        <v>108</v>
      </c>
      <c r="CG1009" s="54" t="s">
        <v>108</v>
      </c>
      <c r="CH1009" s="54" t="s">
        <v>108</v>
      </c>
      <c r="CI1009" s="54" t="s">
        <v>108</v>
      </c>
      <c r="CJ1009" s="54" t="s">
        <v>108</v>
      </c>
      <c r="CK1009" s="54" t="s">
        <v>108</v>
      </c>
      <c r="CL1009" s="54" t="s">
        <v>108</v>
      </c>
      <c r="CM1009" s="54" t="s">
        <v>108</v>
      </c>
      <c r="CN1009" s="64" t="s">
        <v>120</v>
      </c>
      <c r="CO1009" s="121" t="s">
        <v>2770</v>
      </c>
      <c r="CP1009" s="64" t="str">
        <f>TabelladatiSinottico[[#This Row],[Serial_Number]]</f>
        <v>HS644.177</v>
      </c>
      <c r="CQ1009" s="50" t="str">
        <f>TabelladatiSinottico[[#This Row],[Customer]]</f>
        <v>Customer!</v>
      </c>
      <c r="CR1009" s="54">
        <f t="shared" si="411"/>
        <v>1008</v>
      </c>
      <c r="CS1009" s="64" t="s">
        <v>108</v>
      </c>
    </row>
    <row r="1010" spans="1:97" ht="14.25" customHeight="1" x14ac:dyDescent="0.25">
      <c r="A1010" s="124" t="s">
        <v>2768</v>
      </c>
      <c r="B1010" s="137">
        <v>178</v>
      </c>
      <c r="C1010" s="137" t="s">
        <v>108</v>
      </c>
      <c r="D1010" s="136" t="s">
        <v>2771</v>
      </c>
      <c r="E1010" s="112" t="s">
        <v>108</v>
      </c>
      <c r="F1010" s="112" t="s">
        <v>653</v>
      </c>
      <c r="G1010" s="112" t="s">
        <v>108</v>
      </c>
      <c r="H1010" s="112" t="s">
        <v>108</v>
      </c>
      <c r="I1010" s="112" t="s">
        <v>108</v>
      </c>
      <c r="J1010" s="112" t="s">
        <v>108</v>
      </c>
      <c r="K1010" s="134" t="s">
        <v>2424</v>
      </c>
      <c r="L1010" s="112" t="s">
        <v>108</v>
      </c>
      <c r="M1010" s="134" t="s">
        <v>2424</v>
      </c>
      <c r="N1010" s="12" t="s">
        <v>107</v>
      </c>
      <c r="O1010" s="12" t="s">
        <v>108</v>
      </c>
      <c r="P1010" s="128" t="s">
        <v>2425</v>
      </c>
      <c r="Q1010" s="135">
        <v>600</v>
      </c>
      <c r="R1010" s="135">
        <v>400</v>
      </c>
      <c r="S1010" s="135">
        <v>400</v>
      </c>
      <c r="T1010" s="119" t="s">
        <v>108</v>
      </c>
      <c r="U1010" s="112" t="s">
        <v>108</v>
      </c>
      <c r="V1010" s="118" t="s">
        <v>108</v>
      </c>
      <c r="W1010" s="112" t="s">
        <v>108</v>
      </c>
      <c r="X1010" s="112" t="s">
        <v>110</v>
      </c>
      <c r="Y1010" s="112" t="s">
        <v>110</v>
      </c>
      <c r="Z1010" s="112" t="s">
        <v>110</v>
      </c>
      <c r="AA1010" s="112" t="s">
        <v>110</v>
      </c>
      <c r="AB1010" s="114" t="s">
        <v>110</v>
      </c>
      <c r="AC1010" s="113" t="s">
        <v>108</v>
      </c>
      <c r="AD1010" s="47" t="s">
        <v>108</v>
      </c>
      <c r="AE1010" s="12" t="s">
        <v>108</v>
      </c>
      <c r="AF1010" s="102" t="s">
        <v>108</v>
      </c>
      <c r="AG1010" s="102" t="s">
        <v>108</v>
      </c>
      <c r="AH1010" s="102" t="s">
        <v>108</v>
      </c>
      <c r="AI1010" s="102" t="s">
        <v>108</v>
      </c>
      <c r="AJ1010" s="102" t="s">
        <v>108</v>
      </c>
      <c r="AK1010" s="93" t="s">
        <v>108</v>
      </c>
      <c r="AL1010" s="12" t="s">
        <v>108</v>
      </c>
      <c r="AM1010" s="12" t="s">
        <v>175</v>
      </c>
      <c r="AN1010" s="91" t="s">
        <v>2425</v>
      </c>
      <c r="AO1010" s="15" t="s">
        <v>175</v>
      </c>
      <c r="AQ1010" s="54" t="s">
        <v>108</v>
      </c>
      <c r="AR1010" s="50" t="str">
        <f t="shared" si="418"/>
        <v>HS644.178</v>
      </c>
      <c r="AS1010" s="50" t="str">
        <f t="shared" si="419"/>
        <v>HS644_-</v>
      </c>
      <c r="AT1010" s="12" t="s">
        <v>110</v>
      </c>
      <c r="AU1010" s="12" t="s">
        <v>110</v>
      </c>
      <c r="AV1010" s="12" t="s">
        <v>110</v>
      </c>
      <c r="AW1010" s="54" t="s">
        <v>108</v>
      </c>
      <c r="AX1010" s="50" t="s">
        <v>155</v>
      </c>
      <c r="AY1010" s="50" t="s">
        <v>110</v>
      </c>
      <c r="AZ1010" s="54" t="s">
        <v>108</v>
      </c>
      <c r="BA1010" s="12" t="s">
        <v>108</v>
      </c>
      <c r="BB1010" s="12" t="s">
        <v>108</v>
      </c>
      <c r="BC1010" s="12" t="str">
        <f t="shared" si="420"/>
        <v>M3A</v>
      </c>
      <c r="BD1010" s="54" t="s">
        <v>108</v>
      </c>
      <c r="BE1010" s="12" t="str">
        <f t="shared" si="421"/>
        <v>-</v>
      </c>
      <c r="BF1010" s="12" t="str">
        <f t="shared" si="422"/>
        <v>-</v>
      </c>
      <c r="BG1010" s="112" t="str">
        <f t="shared" si="423"/>
        <v>M3A_HS644</v>
      </c>
      <c r="BH1010" s="54" t="s">
        <v>108</v>
      </c>
      <c r="BI1010" s="12" t="s">
        <v>108</v>
      </c>
      <c r="BJ1010" s="54" t="s">
        <v>108</v>
      </c>
      <c r="BK1010" s="12" t="s">
        <v>108</v>
      </c>
      <c r="BL1010" s="12" t="s">
        <v>108</v>
      </c>
      <c r="BM1010" s="12" t="s">
        <v>108</v>
      </c>
      <c r="BN1010" s="54" t="s">
        <v>108</v>
      </c>
      <c r="BO1010" s="12" t="s">
        <v>108</v>
      </c>
      <c r="BP1010" s="54" t="s">
        <v>108</v>
      </c>
      <c r="BQ1010" s="12" t="s">
        <v>108</v>
      </c>
      <c r="BR1010" s="12" t="s">
        <v>108</v>
      </c>
      <c r="BS1010" s="12" t="s">
        <v>108</v>
      </c>
      <c r="BT1010" s="54" t="s">
        <v>108</v>
      </c>
      <c r="BU1010" s="12" t="s">
        <v>108</v>
      </c>
      <c r="BV1010" s="54" t="s">
        <v>108</v>
      </c>
      <c r="BW1010" s="12" t="s">
        <v>108</v>
      </c>
      <c r="BX1010" s="12" t="s">
        <v>108</v>
      </c>
      <c r="BY1010" s="12" t="s">
        <v>108</v>
      </c>
      <c r="BZ1010" s="54" t="s">
        <v>108</v>
      </c>
      <c r="CA1010" s="12" t="s">
        <v>108</v>
      </c>
      <c r="CB1010" s="54" t="s">
        <v>108</v>
      </c>
      <c r="CC1010" s="12" t="s">
        <v>108</v>
      </c>
      <c r="CD1010" s="12" t="s">
        <v>108</v>
      </c>
      <c r="CE1010" s="12" t="s">
        <v>108</v>
      </c>
      <c r="CF1010" s="54" t="s">
        <v>108</v>
      </c>
      <c r="CG1010" s="54" t="s">
        <v>108</v>
      </c>
      <c r="CH1010" s="54" t="s">
        <v>108</v>
      </c>
      <c r="CI1010" s="54" t="s">
        <v>108</v>
      </c>
      <c r="CJ1010" s="54" t="s">
        <v>108</v>
      </c>
      <c r="CK1010" s="54" t="s">
        <v>108</v>
      </c>
      <c r="CL1010" s="54" t="s">
        <v>108</v>
      </c>
      <c r="CM1010" s="54" t="s">
        <v>108</v>
      </c>
      <c r="CN1010" s="64" t="s">
        <v>120</v>
      </c>
      <c r="CO1010" s="121" t="s">
        <v>2770</v>
      </c>
      <c r="CP1010" s="64" t="str">
        <f>TabelladatiSinottico[[#This Row],[Serial_Number]]</f>
        <v>HS644.178</v>
      </c>
      <c r="CQ1010" s="50" t="str">
        <f>TabelladatiSinottico[[#This Row],[Customer]]</f>
        <v>Customer!</v>
      </c>
      <c r="CR1010" s="54">
        <f t="shared" si="411"/>
        <v>1009</v>
      </c>
      <c r="CS1010" s="64" t="s">
        <v>108</v>
      </c>
    </row>
    <row r="1011" spans="1:97" ht="14.25" customHeight="1" x14ac:dyDescent="0.25">
      <c r="A1011" s="124" t="s">
        <v>2768</v>
      </c>
      <c r="B1011" s="137">
        <v>179</v>
      </c>
      <c r="C1011" s="137" t="s">
        <v>108</v>
      </c>
      <c r="D1011" s="136" t="s">
        <v>2771</v>
      </c>
      <c r="E1011" s="112" t="s">
        <v>108</v>
      </c>
      <c r="F1011" s="112" t="s">
        <v>653</v>
      </c>
      <c r="G1011" s="112" t="s">
        <v>108</v>
      </c>
      <c r="H1011" s="112" t="s">
        <v>108</v>
      </c>
      <c r="I1011" s="112" t="s">
        <v>108</v>
      </c>
      <c r="J1011" s="112" t="s">
        <v>108</v>
      </c>
      <c r="K1011" s="134" t="s">
        <v>2424</v>
      </c>
      <c r="L1011" s="112" t="s">
        <v>108</v>
      </c>
      <c r="M1011" s="134" t="s">
        <v>2424</v>
      </c>
      <c r="N1011" s="12" t="s">
        <v>107</v>
      </c>
      <c r="O1011" s="12" t="s">
        <v>108</v>
      </c>
      <c r="P1011" s="128" t="s">
        <v>2425</v>
      </c>
      <c r="Q1011" s="135">
        <v>600</v>
      </c>
      <c r="R1011" s="135">
        <v>400</v>
      </c>
      <c r="S1011" s="135">
        <v>400</v>
      </c>
      <c r="T1011" s="119" t="s">
        <v>108</v>
      </c>
      <c r="U1011" s="112" t="s">
        <v>108</v>
      </c>
      <c r="V1011" s="118" t="s">
        <v>108</v>
      </c>
      <c r="W1011" s="112" t="s">
        <v>108</v>
      </c>
      <c r="X1011" s="112" t="s">
        <v>110</v>
      </c>
      <c r="Y1011" s="112" t="s">
        <v>110</v>
      </c>
      <c r="Z1011" s="112" t="s">
        <v>110</v>
      </c>
      <c r="AA1011" s="112" t="s">
        <v>110</v>
      </c>
      <c r="AB1011" s="114" t="s">
        <v>110</v>
      </c>
      <c r="AC1011" s="113" t="s">
        <v>108</v>
      </c>
      <c r="AD1011" s="47" t="s">
        <v>108</v>
      </c>
      <c r="AE1011" s="12" t="s">
        <v>108</v>
      </c>
      <c r="AF1011" s="102" t="s">
        <v>108</v>
      </c>
      <c r="AG1011" s="102" t="s">
        <v>108</v>
      </c>
      <c r="AH1011" s="102" t="s">
        <v>108</v>
      </c>
      <c r="AI1011" s="102" t="s">
        <v>108</v>
      </c>
      <c r="AJ1011" s="102" t="s">
        <v>108</v>
      </c>
      <c r="AK1011" s="93" t="s">
        <v>108</v>
      </c>
      <c r="AL1011" s="12" t="s">
        <v>108</v>
      </c>
      <c r="AM1011" s="12" t="s">
        <v>175</v>
      </c>
      <c r="AN1011" s="91" t="s">
        <v>2425</v>
      </c>
      <c r="AO1011" s="15" t="s">
        <v>175</v>
      </c>
      <c r="AQ1011" s="54" t="s">
        <v>108</v>
      </c>
      <c r="AR1011" s="50" t="str">
        <f t="shared" si="418"/>
        <v>HS644.179</v>
      </c>
      <c r="AS1011" s="50" t="str">
        <f t="shared" si="419"/>
        <v>HS644_-</v>
      </c>
      <c r="AT1011" s="12" t="s">
        <v>110</v>
      </c>
      <c r="AU1011" s="12" t="s">
        <v>110</v>
      </c>
      <c r="AV1011" s="12" t="s">
        <v>110</v>
      </c>
      <c r="AW1011" s="54" t="s">
        <v>108</v>
      </c>
      <c r="AX1011" s="50" t="s">
        <v>155</v>
      </c>
      <c r="AY1011" s="50" t="s">
        <v>110</v>
      </c>
      <c r="AZ1011" s="54" t="s">
        <v>108</v>
      </c>
      <c r="BA1011" s="12" t="s">
        <v>108</v>
      </c>
      <c r="BB1011" s="12" t="s">
        <v>108</v>
      </c>
      <c r="BC1011" s="12" t="str">
        <f t="shared" si="420"/>
        <v>M3A</v>
      </c>
      <c r="BD1011" s="54" t="s">
        <v>108</v>
      </c>
      <c r="BE1011" s="12" t="str">
        <f t="shared" si="421"/>
        <v>-</v>
      </c>
      <c r="BF1011" s="12" t="str">
        <f t="shared" si="422"/>
        <v>-</v>
      </c>
      <c r="BG1011" s="112" t="str">
        <f t="shared" si="423"/>
        <v>M3A_HS644</v>
      </c>
      <c r="BH1011" s="54" t="s">
        <v>108</v>
      </c>
      <c r="BI1011" s="12" t="s">
        <v>108</v>
      </c>
      <c r="BJ1011" s="54" t="s">
        <v>108</v>
      </c>
      <c r="BK1011" s="12" t="s">
        <v>108</v>
      </c>
      <c r="BL1011" s="12" t="s">
        <v>108</v>
      </c>
      <c r="BM1011" s="12" t="s">
        <v>108</v>
      </c>
      <c r="BN1011" s="54" t="s">
        <v>108</v>
      </c>
      <c r="BO1011" s="12" t="s">
        <v>108</v>
      </c>
      <c r="BP1011" s="54" t="s">
        <v>108</v>
      </c>
      <c r="BQ1011" s="12" t="s">
        <v>108</v>
      </c>
      <c r="BR1011" s="12" t="s">
        <v>108</v>
      </c>
      <c r="BS1011" s="12" t="s">
        <v>108</v>
      </c>
      <c r="BT1011" s="54" t="s">
        <v>108</v>
      </c>
      <c r="BU1011" s="12" t="s">
        <v>108</v>
      </c>
      <c r="BV1011" s="54" t="s">
        <v>108</v>
      </c>
      <c r="BW1011" s="12" t="s">
        <v>108</v>
      </c>
      <c r="BX1011" s="12" t="s">
        <v>108</v>
      </c>
      <c r="BY1011" s="12" t="s">
        <v>108</v>
      </c>
      <c r="BZ1011" s="54" t="s">
        <v>108</v>
      </c>
      <c r="CA1011" s="12" t="s">
        <v>108</v>
      </c>
      <c r="CB1011" s="54" t="s">
        <v>108</v>
      </c>
      <c r="CC1011" s="12" t="s">
        <v>108</v>
      </c>
      <c r="CD1011" s="12" t="s">
        <v>108</v>
      </c>
      <c r="CE1011" s="12" t="s">
        <v>108</v>
      </c>
      <c r="CF1011" s="54" t="s">
        <v>108</v>
      </c>
      <c r="CG1011" s="54" t="s">
        <v>108</v>
      </c>
      <c r="CH1011" s="54" t="s">
        <v>108</v>
      </c>
      <c r="CI1011" s="54" t="s">
        <v>108</v>
      </c>
      <c r="CJ1011" s="54" t="s">
        <v>108</v>
      </c>
      <c r="CK1011" s="54" t="s">
        <v>108</v>
      </c>
      <c r="CL1011" s="54" t="s">
        <v>108</v>
      </c>
      <c r="CM1011" s="54" t="s">
        <v>108</v>
      </c>
      <c r="CN1011" s="64" t="s">
        <v>120</v>
      </c>
      <c r="CO1011" s="121" t="s">
        <v>2770</v>
      </c>
      <c r="CP1011" s="64" t="str">
        <f>TabelladatiSinottico[[#This Row],[Serial_Number]]</f>
        <v>HS644.179</v>
      </c>
      <c r="CQ1011" s="50" t="str">
        <f>TabelladatiSinottico[[#This Row],[Customer]]</f>
        <v>Customer!</v>
      </c>
      <c r="CR1011" s="54">
        <f t="shared" si="411"/>
        <v>1010</v>
      </c>
      <c r="CS1011" s="64" t="s">
        <v>108</v>
      </c>
    </row>
    <row r="1012" spans="1:97" ht="14.25" customHeight="1" x14ac:dyDescent="0.25">
      <c r="A1012" s="124" t="s">
        <v>2768</v>
      </c>
      <c r="B1012" s="137">
        <v>180</v>
      </c>
      <c r="C1012" s="137" t="s">
        <v>108</v>
      </c>
      <c r="D1012" s="136" t="s">
        <v>2771</v>
      </c>
      <c r="E1012" s="112" t="s">
        <v>108</v>
      </c>
      <c r="F1012" s="112" t="s">
        <v>653</v>
      </c>
      <c r="G1012" s="112" t="s">
        <v>108</v>
      </c>
      <c r="H1012" s="112" t="s">
        <v>108</v>
      </c>
      <c r="I1012" s="112" t="s">
        <v>108</v>
      </c>
      <c r="J1012" s="112" t="s">
        <v>108</v>
      </c>
      <c r="K1012" s="134" t="s">
        <v>2424</v>
      </c>
      <c r="L1012" s="112" t="s">
        <v>108</v>
      </c>
      <c r="M1012" s="134" t="s">
        <v>2424</v>
      </c>
      <c r="N1012" s="12" t="s">
        <v>107</v>
      </c>
      <c r="O1012" s="12" t="s">
        <v>108</v>
      </c>
      <c r="P1012" s="128" t="s">
        <v>2425</v>
      </c>
      <c r="Q1012" s="135">
        <v>600</v>
      </c>
      <c r="R1012" s="135">
        <v>400</v>
      </c>
      <c r="S1012" s="135">
        <v>400</v>
      </c>
      <c r="T1012" s="119" t="s">
        <v>108</v>
      </c>
      <c r="U1012" s="112" t="s">
        <v>108</v>
      </c>
      <c r="V1012" s="118" t="s">
        <v>108</v>
      </c>
      <c r="W1012" s="112" t="s">
        <v>108</v>
      </c>
      <c r="X1012" s="112" t="s">
        <v>110</v>
      </c>
      <c r="Y1012" s="112" t="s">
        <v>110</v>
      </c>
      <c r="Z1012" s="112" t="s">
        <v>110</v>
      </c>
      <c r="AA1012" s="112" t="s">
        <v>110</v>
      </c>
      <c r="AB1012" s="114" t="s">
        <v>110</v>
      </c>
      <c r="AC1012" s="113" t="s">
        <v>108</v>
      </c>
      <c r="AD1012" s="47" t="s">
        <v>108</v>
      </c>
      <c r="AE1012" s="12" t="s">
        <v>108</v>
      </c>
      <c r="AF1012" s="102" t="s">
        <v>108</v>
      </c>
      <c r="AG1012" s="102" t="s">
        <v>108</v>
      </c>
      <c r="AH1012" s="102" t="s">
        <v>108</v>
      </c>
      <c r="AI1012" s="102" t="s">
        <v>108</v>
      </c>
      <c r="AJ1012" s="102" t="s">
        <v>108</v>
      </c>
      <c r="AK1012" s="93" t="s">
        <v>108</v>
      </c>
      <c r="AL1012" s="12" t="s">
        <v>108</v>
      </c>
      <c r="AM1012" s="12" t="s">
        <v>175</v>
      </c>
      <c r="AN1012" s="91" t="s">
        <v>2425</v>
      </c>
      <c r="AO1012" s="15" t="s">
        <v>175</v>
      </c>
      <c r="AQ1012" s="54" t="s">
        <v>108</v>
      </c>
      <c r="AR1012" s="50" t="str">
        <f t="shared" si="418"/>
        <v>HS644.180</v>
      </c>
      <c r="AS1012" s="50" t="str">
        <f t="shared" si="419"/>
        <v>HS644_-</v>
      </c>
      <c r="AT1012" s="12" t="s">
        <v>110</v>
      </c>
      <c r="AU1012" s="12" t="s">
        <v>110</v>
      </c>
      <c r="AV1012" s="12" t="s">
        <v>110</v>
      </c>
      <c r="AW1012" s="54" t="s">
        <v>108</v>
      </c>
      <c r="AX1012" s="50" t="s">
        <v>155</v>
      </c>
      <c r="AY1012" s="50" t="s">
        <v>110</v>
      </c>
      <c r="AZ1012" s="54" t="s">
        <v>108</v>
      </c>
      <c r="BA1012" s="12" t="s">
        <v>108</v>
      </c>
      <c r="BB1012" s="12" t="s">
        <v>108</v>
      </c>
      <c r="BC1012" s="12" t="str">
        <f t="shared" si="420"/>
        <v>M3A</v>
      </c>
      <c r="BD1012" s="54" t="s">
        <v>108</v>
      </c>
      <c r="BE1012" s="12" t="str">
        <f t="shared" si="421"/>
        <v>-</v>
      </c>
      <c r="BF1012" s="12" t="str">
        <f t="shared" si="422"/>
        <v>-</v>
      </c>
      <c r="BG1012" s="112" t="str">
        <f t="shared" si="423"/>
        <v>M3A_HS644</v>
      </c>
      <c r="BH1012" s="54" t="s">
        <v>108</v>
      </c>
      <c r="BI1012" s="12" t="s">
        <v>108</v>
      </c>
      <c r="BJ1012" s="54" t="s">
        <v>108</v>
      </c>
      <c r="BK1012" s="12" t="s">
        <v>108</v>
      </c>
      <c r="BL1012" s="12" t="s">
        <v>108</v>
      </c>
      <c r="BM1012" s="12" t="s">
        <v>108</v>
      </c>
      <c r="BN1012" s="54" t="s">
        <v>108</v>
      </c>
      <c r="BO1012" s="12" t="s">
        <v>108</v>
      </c>
      <c r="BP1012" s="54" t="s">
        <v>108</v>
      </c>
      <c r="BQ1012" s="12" t="s">
        <v>108</v>
      </c>
      <c r="BR1012" s="12" t="s">
        <v>108</v>
      </c>
      <c r="BS1012" s="12" t="s">
        <v>108</v>
      </c>
      <c r="BT1012" s="54" t="s">
        <v>108</v>
      </c>
      <c r="BU1012" s="12" t="s">
        <v>108</v>
      </c>
      <c r="BV1012" s="54" t="s">
        <v>108</v>
      </c>
      <c r="BW1012" s="12" t="s">
        <v>108</v>
      </c>
      <c r="BX1012" s="12" t="s">
        <v>108</v>
      </c>
      <c r="BY1012" s="12" t="s">
        <v>108</v>
      </c>
      <c r="BZ1012" s="54" t="s">
        <v>108</v>
      </c>
      <c r="CA1012" s="12" t="s">
        <v>108</v>
      </c>
      <c r="CB1012" s="54" t="s">
        <v>108</v>
      </c>
      <c r="CC1012" s="12" t="s">
        <v>108</v>
      </c>
      <c r="CD1012" s="12" t="s">
        <v>108</v>
      </c>
      <c r="CE1012" s="12" t="s">
        <v>108</v>
      </c>
      <c r="CF1012" s="54" t="s">
        <v>108</v>
      </c>
      <c r="CG1012" s="54" t="s">
        <v>108</v>
      </c>
      <c r="CH1012" s="54" t="s">
        <v>108</v>
      </c>
      <c r="CI1012" s="54" t="s">
        <v>108</v>
      </c>
      <c r="CJ1012" s="54" t="s">
        <v>108</v>
      </c>
      <c r="CK1012" s="54" t="s">
        <v>108</v>
      </c>
      <c r="CL1012" s="54" t="s">
        <v>108</v>
      </c>
      <c r="CM1012" s="54" t="s">
        <v>108</v>
      </c>
      <c r="CN1012" s="64" t="s">
        <v>120</v>
      </c>
      <c r="CO1012" s="121" t="s">
        <v>2770</v>
      </c>
      <c r="CP1012" s="64" t="str">
        <f>TabelladatiSinottico[[#This Row],[Serial_Number]]</f>
        <v>HS644.180</v>
      </c>
      <c r="CQ1012" s="50" t="str">
        <f>TabelladatiSinottico[[#This Row],[Customer]]</f>
        <v>Customer!</v>
      </c>
      <c r="CR1012" s="54">
        <f t="shared" si="411"/>
        <v>1011</v>
      </c>
      <c r="CS1012" s="64" t="s">
        <v>108</v>
      </c>
    </row>
    <row r="1013" spans="1:97" ht="14.25" customHeight="1" x14ac:dyDescent="0.25">
      <c r="A1013" s="124" t="s">
        <v>2768</v>
      </c>
      <c r="B1013" s="137">
        <v>181</v>
      </c>
      <c r="C1013" s="137" t="s">
        <v>108</v>
      </c>
      <c r="D1013" s="136" t="s">
        <v>2771</v>
      </c>
      <c r="E1013" s="112" t="s">
        <v>108</v>
      </c>
      <c r="F1013" s="112" t="s">
        <v>653</v>
      </c>
      <c r="G1013" s="112" t="s">
        <v>108</v>
      </c>
      <c r="H1013" s="112" t="s">
        <v>108</v>
      </c>
      <c r="I1013" s="112" t="s">
        <v>108</v>
      </c>
      <c r="J1013" s="112" t="s">
        <v>108</v>
      </c>
      <c r="K1013" s="134" t="s">
        <v>2424</v>
      </c>
      <c r="L1013" s="112" t="s">
        <v>108</v>
      </c>
      <c r="M1013" s="134" t="s">
        <v>2424</v>
      </c>
      <c r="N1013" s="12" t="s">
        <v>107</v>
      </c>
      <c r="O1013" s="12" t="s">
        <v>108</v>
      </c>
      <c r="P1013" s="128" t="s">
        <v>2425</v>
      </c>
      <c r="Q1013" s="135">
        <v>600</v>
      </c>
      <c r="R1013" s="135">
        <v>400</v>
      </c>
      <c r="S1013" s="135">
        <v>400</v>
      </c>
      <c r="T1013" s="119" t="s">
        <v>108</v>
      </c>
      <c r="U1013" s="112" t="s">
        <v>108</v>
      </c>
      <c r="V1013" s="118" t="s">
        <v>108</v>
      </c>
      <c r="W1013" s="112" t="s">
        <v>108</v>
      </c>
      <c r="X1013" s="112" t="s">
        <v>110</v>
      </c>
      <c r="Y1013" s="112" t="s">
        <v>110</v>
      </c>
      <c r="Z1013" s="112" t="s">
        <v>110</v>
      </c>
      <c r="AA1013" s="112" t="s">
        <v>110</v>
      </c>
      <c r="AB1013" s="114" t="s">
        <v>110</v>
      </c>
      <c r="AC1013" s="113" t="s">
        <v>108</v>
      </c>
      <c r="AD1013" s="47" t="s">
        <v>108</v>
      </c>
      <c r="AE1013" s="12" t="s">
        <v>108</v>
      </c>
      <c r="AF1013" s="102" t="s">
        <v>108</v>
      </c>
      <c r="AG1013" s="102" t="s">
        <v>108</v>
      </c>
      <c r="AH1013" s="102" t="s">
        <v>108</v>
      </c>
      <c r="AI1013" s="102" t="s">
        <v>108</v>
      </c>
      <c r="AJ1013" s="102" t="s">
        <v>108</v>
      </c>
      <c r="AK1013" s="93" t="s">
        <v>108</v>
      </c>
      <c r="AL1013" s="12" t="s">
        <v>108</v>
      </c>
      <c r="AM1013" s="12" t="s">
        <v>175</v>
      </c>
      <c r="AN1013" s="91" t="s">
        <v>2425</v>
      </c>
      <c r="AO1013" s="15" t="s">
        <v>175</v>
      </c>
      <c r="AQ1013" s="54" t="s">
        <v>108</v>
      </c>
      <c r="AR1013" s="50" t="str">
        <f t="shared" si="418"/>
        <v>HS644.181</v>
      </c>
      <c r="AS1013" s="50" t="str">
        <f t="shared" si="419"/>
        <v>HS644_-</v>
      </c>
      <c r="AT1013" s="12" t="s">
        <v>110</v>
      </c>
      <c r="AU1013" s="12" t="s">
        <v>110</v>
      </c>
      <c r="AV1013" s="12" t="s">
        <v>110</v>
      </c>
      <c r="AW1013" s="54" t="s">
        <v>108</v>
      </c>
      <c r="AX1013" s="50" t="s">
        <v>155</v>
      </c>
      <c r="AY1013" s="50" t="s">
        <v>110</v>
      </c>
      <c r="AZ1013" s="54" t="s">
        <v>108</v>
      </c>
      <c r="BA1013" s="12" t="s">
        <v>108</v>
      </c>
      <c r="BB1013" s="12" t="s">
        <v>108</v>
      </c>
      <c r="BC1013" s="12" t="str">
        <f t="shared" si="420"/>
        <v>M3A</v>
      </c>
      <c r="BD1013" s="54" t="s">
        <v>108</v>
      </c>
      <c r="BE1013" s="12" t="str">
        <f t="shared" si="421"/>
        <v>-</v>
      </c>
      <c r="BF1013" s="12" t="str">
        <f t="shared" si="422"/>
        <v>-</v>
      </c>
      <c r="BG1013" s="112" t="str">
        <f t="shared" si="423"/>
        <v>M3A_HS644</v>
      </c>
      <c r="BH1013" s="54" t="s">
        <v>108</v>
      </c>
      <c r="BI1013" s="12" t="s">
        <v>108</v>
      </c>
      <c r="BJ1013" s="54" t="s">
        <v>108</v>
      </c>
      <c r="BK1013" s="12" t="s">
        <v>108</v>
      </c>
      <c r="BL1013" s="12" t="s">
        <v>108</v>
      </c>
      <c r="BM1013" s="12" t="s">
        <v>108</v>
      </c>
      <c r="BN1013" s="54" t="s">
        <v>108</v>
      </c>
      <c r="BO1013" s="12" t="s">
        <v>108</v>
      </c>
      <c r="BP1013" s="54" t="s">
        <v>108</v>
      </c>
      <c r="BQ1013" s="12" t="s">
        <v>108</v>
      </c>
      <c r="BR1013" s="12" t="s">
        <v>108</v>
      </c>
      <c r="BS1013" s="12" t="s">
        <v>108</v>
      </c>
      <c r="BT1013" s="54" t="s">
        <v>108</v>
      </c>
      <c r="BU1013" s="12" t="s">
        <v>108</v>
      </c>
      <c r="BV1013" s="54" t="s">
        <v>108</v>
      </c>
      <c r="BW1013" s="12" t="s">
        <v>108</v>
      </c>
      <c r="BX1013" s="12" t="s">
        <v>108</v>
      </c>
      <c r="BY1013" s="12" t="s">
        <v>108</v>
      </c>
      <c r="BZ1013" s="54" t="s">
        <v>108</v>
      </c>
      <c r="CA1013" s="12" t="s">
        <v>108</v>
      </c>
      <c r="CB1013" s="54" t="s">
        <v>108</v>
      </c>
      <c r="CC1013" s="12" t="s">
        <v>108</v>
      </c>
      <c r="CD1013" s="12" t="s">
        <v>108</v>
      </c>
      <c r="CE1013" s="12" t="s">
        <v>108</v>
      </c>
      <c r="CF1013" s="54" t="s">
        <v>108</v>
      </c>
      <c r="CG1013" s="54" t="s">
        <v>108</v>
      </c>
      <c r="CH1013" s="54" t="s">
        <v>108</v>
      </c>
      <c r="CI1013" s="54" t="s">
        <v>108</v>
      </c>
      <c r="CJ1013" s="54" t="s">
        <v>108</v>
      </c>
      <c r="CK1013" s="54" t="s">
        <v>108</v>
      </c>
      <c r="CL1013" s="54" t="s">
        <v>108</v>
      </c>
      <c r="CM1013" s="54" t="s">
        <v>108</v>
      </c>
      <c r="CN1013" s="64" t="s">
        <v>120</v>
      </c>
      <c r="CO1013" s="121" t="s">
        <v>2770</v>
      </c>
      <c r="CP1013" s="64" t="str">
        <f>TabelladatiSinottico[[#This Row],[Serial_Number]]</f>
        <v>HS644.181</v>
      </c>
      <c r="CQ1013" s="50" t="str">
        <f>TabelladatiSinottico[[#This Row],[Customer]]</f>
        <v>Customer!</v>
      </c>
      <c r="CR1013" s="54">
        <f t="shared" si="411"/>
        <v>1012</v>
      </c>
      <c r="CS1013" s="64" t="s">
        <v>108</v>
      </c>
    </row>
    <row r="1014" spans="1:97" ht="14.25" customHeight="1" x14ac:dyDescent="0.25">
      <c r="A1014" s="124" t="s">
        <v>2768</v>
      </c>
      <c r="B1014" s="137">
        <v>182</v>
      </c>
      <c r="C1014" s="137" t="s">
        <v>108</v>
      </c>
      <c r="D1014" s="136" t="s">
        <v>2771</v>
      </c>
      <c r="E1014" s="112" t="s">
        <v>108</v>
      </c>
      <c r="F1014" s="112" t="s">
        <v>653</v>
      </c>
      <c r="G1014" s="112" t="s">
        <v>108</v>
      </c>
      <c r="H1014" s="112" t="s">
        <v>108</v>
      </c>
      <c r="I1014" s="112" t="s">
        <v>108</v>
      </c>
      <c r="J1014" s="112" t="s">
        <v>108</v>
      </c>
      <c r="K1014" s="134" t="s">
        <v>2424</v>
      </c>
      <c r="L1014" s="112" t="s">
        <v>108</v>
      </c>
      <c r="M1014" s="134" t="s">
        <v>2424</v>
      </c>
      <c r="N1014" s="12" t="s">
        <v>107</v>
      </c>
      <c r="O1014" s="12" t="s">
        <v>108</v>
      </c>
      <c r="P1014" s="128" t="s">
        <v>2425</v>
      </c>
      <c r="Q1014" s="135">
        <v>600</v>
      </c>
      <c r="R1014" s="135">
        <v>400</v>
      </c>
      <c r="S1014" s="135">
        <v>400</v>
      </c>
      <c r="T1014" s="119" t="s">
        <v>108</v>
      </c>
      <c r="U1014" s="112" t="s">
        <v>108</v>
      </c>
      <c r="V1014" s="118" t="s">
        <v>108</v>
      </c>
      <c r="W1014" s="112" t="s">
        <v>108</v>
      </c>
      <c r="X1014" s="112" t="s">
        <v>110</v>
      </c>
      <c r="Y1014" s="112" t="s">
        <v>110</v>
      </c>
      <c r="Z1014" s="112" t="s">
        <v>110</v>
      </c>
      <c r="AA1014" s="112" t="s">
        <v>110</v>
      </c>
      <c r="AB1014" s="114" t="s">
        <v>110</v>
      </c>
      <c r="AC1014" s="113" t="s">
        <v>108</v>
      </c>
      <c r="AD1014" s="47" t="s">
        <v>108</v>
      </c>
      <c r="AE1014" s="12" t="s">
        <v>108</v>
      </c>
      <c r="AF1014" s="102" t="s">
        <v>108</v>
      </c>
      <c r="AG1014" s="102" t="s">
        <v>108</v>
      </c>
      <c r="AH1014" s="102" t="s">
        <v>108</v>
      </c>
      <c r="AI1014" s="102" t="s">
        <v>108</v>
      </c>
      <c r="AJ1014" s="102" t="s">
        <v>108</v>
      </c>
      <c r="AK1014" s="93" t="s">
        <v>108</v>
      </c>
      <c r="AL1014" s="12" t="s">
        <v>108</v>
      </c>
      <c r="AM1014" s="12" t="s">
        <v>175</v>
      </c>
      <c r="AN1014" s="91" t="s">
        <v>2425</v>
      </c>
      <c r="AO1014" s="15" t="s">
        <v>175</v>
      </c>
      <c r="AQ1014" s="54" t="s">
        <v>108</v>
      </c>
      <c r="AR1014" s="50" t="str">
        <f t="shared" si="418"/>
        <v>HS644.182</v>
      </c>
      <c r="AS1014" s="50" t="str">
        <f t="shared" si="419"/>
        <v>HS644_-</v>
      </c>
      <c r="AT1014" s="12" t="s">
        <v>110</v>
      </c>
      <c r="AU1014" s="12" t="s">
        <v>110</v>
      </c>
      <c r="AV1014" s="12" t="s">
        <v>110</v>
      </c>
      <c r="AW1014" s="54" t="s">
        <v>108</v>
      </c>
      <c r="AX1014" s="50" t="s">
        <v>155</v>
      </c>
      <c r="AY1014" s="50" t="s">
        <v>110</v>
      </c>
      <c r="AZ1014" s="54" t="s">
        <v>108</v>
      </c>
      <c r="BA1014" s="12" t="s">
        <v>108</v>
      </c>
      <c r="BB1014" s="12" t="s">
        <v>108</v>
      </c>
      <c r="BC1014" s="12" t="str">
        <f t="shared" si="420"/>
        <v>M3A</v>
      </c>
      <c r="BD1014" s="54" t="s">
        <v>108</v>
      </c>
      <c r="BE1014" s="12" t="str">
        <f t="shared" si="421"/>
        <v>-</v>
      </c>
      <c r="BF1014" s="12" t="str">
        <f t="shared" si="422"/>
        <v>-</v>
      </c>
      <c r="BG1014" s="112" t="str">
        <f t="shared" si="423"/>
        <v>M3A_HS644</v>
      </c>
      <c r="BH1014" s="54" t="s">
        <v>108</v>
      </c>
      <c r="BI1014" s="12" t="s">
        <v>108</v>
      </c>
      <c r="BJ1014" s="54" t="s">
        <v>108</v>
      </c>
      <c r="BK1014" s="12" t="s">
        <v>108</v>
      </c>
      <c r="BL1014" s="12" t="s">
        <v>108</v>
      </c>
      <c r="BM1014" s="12" t="s">
        <v>108</v>
      </c>
      <c r="BN1014" s="54" t="s">
        <v>108</v>
      </c>
      <c r="BO1014" s="12" t="s">
        <v>108</v>
      </c>
      <c r="BP1014" s="54" t="s">
        <v>108</v>
      </c>
      <c r="BQ1014" s="12" t="s">
        <v>108</v>
      </c>
      <c r="BR1014" s="12" t="s">
        <v>108</v>
      </c>
      <c r="BS1014" s="12" t="s">
        <v>108</v>
      </c>
      <c r="BT1014" s="54" t="s">
        <v>108</v>
      </c>
      <c r="BU1014" s="12" t="s">
        <v>108</v>
      </c>
      <c r="BV1014" s="54" t="s">
        <v>108</v>
      </c>
      <c r="BW1014" s="12" t="s">
        <v>108</v>
      </c>
      <c r="BX1014" s="12" t="s">
        <v>108</v>
      </c>
      <c r="BY1014" s="12" t="s">
        <v>108</v>
      </c>
      <c r="BZ1014" s="54" t="s">
        <v>108</v>
      </c>
      <c r="CA1014" s="12" t="s">
        <v>108</v>
      </c>
      <c r="CB1014" s="54" t="s">
        <v>108</v>
      </c>
      <c r="CC1014" s="12" t="s">
        <v>108</v>
      </c>
      <c r="CD1014" s="12" t="s">
        <v>108</v>
      </c>
      <c r="CE1014" s="12" t="s">
        <v>108</v>
      </c>
      <c r="CF1014" s="54" t="s">
        <v>108</v>
      </c>
      <c r="CG1014" s="54" t="s">
        <v>108</v>
      </c>
      <c r="CH1014" s="54" t="s">
        <v>108</v>
      </c>
      <c r="CI1014" s="54" t="s">
        <v>108</v>
      </c>
      <c r="CJ1014" s="54" t="s">
        <v>108</v>
      </c>
      <c r="CK1014" s="54" t="s">
        <v>108</v>
      </c>
      <c r="CL1014" s="54" t="s">
        <v>108</v>
      </c>
      <c r="CM1014" s="54" t="s">
        <v>108</v>
      </c>
      <c r="CN1014" s="64" t="s">
        <v>120</v>
      </c>
      <c r="CO1014" s="121" t="s">
        <v>2770</v>
      </c>
      <c r="CP1014" s="64" t="str">
        <f>TabelladatiSinottico[[#This Row],[Serial_Number]]</f>
        <v>HS644.182</v>
      </c>
      <c r="CQ1014" s="50" t="str">
        <f>TabelladatiSinottico[[#This Row],[Customer]]</f>
        <v>Customer!</v>
      </c>
      <c r="CR1014" s="54">
        <f t="shared" si="411"/>
        <v>1013</v>
      </c>
      <c r="CS1014" s="64" t="s">
        <v>108</v>
      </c>
    </row>
    <row r="1015" spans="1:97" ht="14.25" customHeight="1" x14ac:dyDescent="0.25">
      <c r="A1015" s="124" t="s">
        <v>2768</v>
      </c>
      <c r="B1015" s="137">
        <v>183</v>
      </c>
      <c r="C1015" s="137" t="s">
        <v>108</v>
      </c>
      <c r="D1015" s="136" t="s">
        <v>2771</v>
      </c>
      <c r="E1015" s="112" t="s">
        <v>108</v>
      </c>
      <c r="F1015" s="112" t="s">
        <v>653</v>
      </c>
      <c r="G1015" s="112" t="s">
        <v>108</v>
      </c>
      <c r="H1015" s="112" t="s">
        <v>108</v>
      </c>
      <c r="I1015" s="112" t="s">
        <v>108</v>
      </c>
      <c r="J1015" s="112" t="s">
        <v>108</v>
      </c>
      <c r="K1015" s="134" t="s">
        <v>2424</v>
      </c>
      <c r="L1015" s="112" t="s">
        <v>108</v>
      </c>
      <c r="M1015" s="134" t="s">
        <v>2424</v>
      </c>
      <c r="N1015" s="12" t="s">
        <v>107</v>
      </c>
      <c r="O1015" s="12" t="s">
        <v>108</v>
      </c>
      <c r="P1015" s="128" t="s">
        <v>2425</v>
      </c>
      <c r="Q1015" s="135">
        <v>600</v>
      </c>
      <c r="R1015" s="135">
        <v>400</v>
      </c>
      <c r="S1015" s="135">
        <v>400</v>
      </c>
      <c r="T1015" s="119" t="s">
        <v>108</v>
      </c>
      <c r="U1015" s="112" t="s">
        <v>108</v>
      </c>
      <c r="V1015" s="118" t="s">
        <v>108</v>
      </c>
      <c r="W1015" s="112" t="s">
        <v>108</v>
      </c>
      <c r="X1015" s="112" t="s">
        <v>110</v>
      </c>
      <c r="Y1015" s="112" t="s">
        <v>110</v>
      </c>
      <c r="Z1015" s="112" t="s">
        <v>110</v>
      </c>
      <c r="AA1015" s="112" t="s">
        <v>110</v>
      </c>
      <c r="AB1015" s="114" t="s">
        <v>110</v>
      </c>
      <c r="AC1015" s="113" t="s">
        <v>108</v>
      </c>
      <c r="AD1015" s="47" t="s">
        <v>108</v>
      </c>
      <c r="AE1015" s="12" t="s">
        <v>108</v>
      </c>
      <c r="AF1015" s="102" t="s">
        <v>108</v>
      </c>
      <c r="AG1015" s="102" t="s">
        <v>108</v>
      </c>
      <c r="AH1015" s="102" t="s">
        <v>108</v>
      </c>
      <c r="AI1015" s="102" t="s">
        <v>108</v>
      </c>
      <c r="AJ1015" s="102" t="s">
        <v>108</v>
      </c>
      <c r="AK1015" s="93" t="s">
        <v>108</v>
      </c>
      <c r="AL1015" s="12" t="s">
        <v>108</v>
      </c>
      <c r="AM1015" s="12" t="s">
        <v>175</v>
      </c>
      <c r="AN1015" s="91" t="s">
        <v>2425</v>
      </c>
      <c r="AO1015" s="15" t="s">
        <v>175</v>
      </c>
      <c r="AQ1015" s="54" t="s">
        <v>108</v>
      </c>
      <c r="AR1015" s="50" t="str">
        <f t="shared" si="418"/>
        <v>HS644.183</v>
      </c>
      <c r="AS1015" s="50" t="str">
        <f t="shared" si="419"/>
        <v>HS644_-</v>
      </c>
      <c r="AT1015" s="12" t="s">
        <v>110</v>
      </c>
      <c r="AU1015" s="12" t="s">
        <v>110</v>
      </c>
      <c r="AV1015" s="12" t="s">
        <v>110</v>
      </c>
      <c r="AW1015" s="54" t="s">
        <v>108</v>
      </c>
      <c r="AX1015" s="50" t="s">
        <v>155</v>
      </c>
      <c r="AY1015" s="50" t="s">
        <v>110</v>
      </c>
      <c r="AZ1015" s="54" t="s">
        <v>108</v>
      </c>
      <c r="BA1015" s="12" t="s">
        <v>108</v>
      </c>
      <c r="BB1015" s="12" t="s">
        <v>108</v>
      </c>
      <c r="BC1015" s="12" t="str">
        <f t="shared" si="420"/>
        <v>M3A</v>
      </c>
      <c r="BD1015" s="54" t="s">
        <v>108</v>
      </c>
      <c r="BE1015" s="12" t="str">
        <f t="shared" si="421"/>
        <v>-</v>
      </c>
      <c r="BF1015" s="12" t="str">
        <f t="shared" si="422"/>
        <v>-</v>
      </c>
      <c r="BG1015" s="112" t="str">
        <f t="shared" si="423"/>
        <v>M3A_HS644</v>
      </c>
      <c r="BH1015" s="54" t="s">
        <v>108</v>
      </c>
      <c r="BI1015" s="12" t="s">
        <v>108</v>
      </c>
      <c r="BJ1015" s="54" t="s">
        <v>108</v>
      </c>
      <c r="BK1015" s="12" t="s">
        <v>108</v>
      </c>
      <c r="BL1015" s="12" t="s">
        <v>108</v>
      </c>
      <c r="BM1015" s="12" t="s">
        <v>108</v>
      </c>
      <c r="BN1015" s="54" t="s">
        <v>108</v>
      </c>
      <c r="BO1015" s="12" t="s">
        <v>108</v>
      </c>
      <c r="BP1015" s="54" t="s">
        <v>108</v>
      </c>
      <c r="BQ1015" s="12" t="s">
        <v>108</v>
      </c>
      <c r="BR1015" s="12" t="s">
        <v>108</v>
      </c>
      <c r="BS1015" s="12" t="s">
        <v>108</v>
      </c>
      <c r="BT1015" s="54" t="s">
        <v>108</v>
      </c>
      <c r="BU1015" s="12" t="s">
        <v>108</v>
      </c>
      <c r="BV1015" s="54" t="s">
        <v>108</v>
      </c>
      <c r="BW1015" s="12" t="s">
        <v>108</v>
      </c>
      <c r="BX1015" s="12" t="s">
        <v>108</v>
      </c>
      <c r="BY1015" s="12" t="s">
        <v>108</v>
      </c>
      <c r="BZ1015" s="54" t="s">
        <v>108</v>
      </c>
      <c r="CA1015" s="12" t="s">
        <v>108</v>
      </c>
      <c r="CB1015" s="54" t="s">
        <v>108</v>
      </c>
      <c r="CC1015" s="12" t="s">
        <v>108</v>
      </c>
      <c r="CD1015" s="12" t="s">
        <v>108</v>
      </c>
      <c r="CE1015" s="12" t="s">
        <v>108</v>
      </c>
      <c r="CF1015" s="54" t="s">
        <v>108</v>
      </c>
      <c r="CG1015" s="54" t="s">
        <v>108</v>
      </c>
      <c r="CH1015" s="54" t="s">
        <v>108</v>
      </c>
      <c r="CI1015" s="54" t="s">
        <v>108</v>
      </c>
      <c r="CJ1015" s="54" t="s">
        <v>108</v>
      </c>
      <c r="CK1015" s="54" t="s">
        <v>108</v>
      </c>
      <c r="CL1015" s="54" t="s">
        <v>108</v>
      </c>
      <c r="CM1015" s="54" t="s">
        <v>108</v>
      </c>
      <c r="CN1015" s="64" t="s">
        <v>120</v>
      </c>
      <c r="CO1015" s="121" t="s">
        <v>2770</v>
      </c>
      <c r="CP1015" s="64" t="str">
        <f>TabelladatiSinottico[[#This Row],[Serial_Number]]</f>
        <v>HS644.183</v>
      </c>
      <c r="CQ1015" s="50" t="str">
        <f>TabelladatiSinottico[[#This Row],[Customer]]</f>
        <v>Customer!</v>
      </c>
      <c r="CR1015" s="54">
        <f t="shared" si="411"/>
        <v>1014</v>
      </c>
      <c r="CS1015" s="64" t="s">
        <v>108</v>
      </c>
    </row>
    <row r="1016" spans="1:97" ht="14.25" customHeight="1" x14ac:dyDescent="0.25">
      <c r="A1016" s="124" t="s">
        <v>2768</v>
      </c>
      <c r="B1016" s="137">
        <v>184</v>
      </c>
      <c r="C1016" s="137" t="s">
        <v>108</v>
      </c>
      <c r="D1016" s="136" t="s">
        <v>2771</v>
      </c>
      <c r="E1016" s="112" t="s">
        <v>108</v>
      </c>
      <c r="F1016" s="112" t="s">
        <v>653</v>
      </c>
      <c r="G1016" s="112" t="s">
        <v>108</v>
      </c>
      <c r="H1016" s="112" t="s">
        <v>108</v>
      </c>
      <c r="I1016" s="112" t="s">
        <v>108</v>
      </c>
      <c r="J1016" s="112" t="s">
        <v>108</v>
      </c>
      <c r="K1016" s="134" t="s">
        <v>2424</v>
      </c>
      <c r="L1016" s="112" t="s">
        <v>108</v>
      </c>
      <c r="M1016" s="134" t="s">
        <v>2424</v>
      </c>
      <c r="N1016" s="12" t="s">
        <v>107</v>
      </c>
      <c r="O1016" s="12" t="s">
        <v>108</v>
      </c>
      <c r="P1016" s="128" t="s">
        <v>2425</v>
      </c>
      <c r="Q1016" s="135">
        <v>600</v>
      </c>
      <c r="R1016" s="135">
        <v>400</v>
      </c>
      <c r="S1016" s="135">
        <v>400</v>
      </c>
      <c r="T1016" s="119" t="s">
        <v>108</v>
      </c>
      <c r="U1016" s="112" t="s">
        <v>108</v>
      </c>
      <c r="V1016" s="118" t="s">
        <v>108</v>
      </c>
      <c r="W1016" s="112" t="s">
        <v>108</v>
      </c>
      <c r="X1016" s="112" t="s">
        <v>110</v>
      </c>
      <c r="Y1016" s="112" t="s">
        <v>110</v>
      </c>
      <c r="Z1016" s="112" t="s">
        <v>110</v>
      </c>
      <c r="AA1016" s="112" t="s">
        <v>110</v>
      </c>
      <c r="AB1016" s="114" t="s">
        <v>110</v>
      </c>
      <c r="AC1016" s="113" t="s">
        <v>108</v>
      </c>
      <c r="AD1016" s="47" t="s">
        <v>108</v>
      </c>
      <c r="AE1016" s="12" t="s">
        <v>108</v>
      </c>
      <c r="AF1016" s="102" t="s">
        <v>108</v>
      </c>
      <c r="AG1016" s="102" t="s">
        <v>108</v>
      </c>
      <c r="AH1016" s="102" t="s">
        <v>108</v>
      </c>
      <c r="AI1016" s="102" t="s">
        <v>108</v>
      </c>
      <c r="AJ1016" s="102" t="s">
        <v>108</v>
      </c>
      <c r="AK1016" s="93" t="s">
        <v>108</v>
      </c>
      <c r="AL1016" s="12" t="s">
        <v>108</v>
      </c>
      <c r="AM1016" s="12" t="s">
        <v>175</v>
      </c>
      <c r="AN1016" s="91" t="s">
        <v>2425</v>
      </c>
      <c r="AO1016" s="15" t="s">
        <v>175</v>
      </c>
      <c r="AQ1016" s="54" t="s">
        <v>108</v>
      </c>
      <c r="AR1016" s="50" t="str">
        <f t="shared" si="418"/>
        <v>HS644.184</v>
      </c>
      <c r="AS1016" s="50" t="str">
        <f t="shared" si="419"/>
        <v>HS644_-</v>
      </c>
      <c r="AT1016" s="12" t="s">
        <v>110</v>
      </c>
      <c r="AU1016" s="12" t="s">
        <v>110</v>
      </c>
      <c r="AV1016" s="12" t="s">
        <v>110</v>
      </c>
      <c r="AW1016" s="54" t="s">
        <v>108</v>
      </c>
      <c r="AX1016" s="50" t="s">
        <v>155</v>
      </c>
      <c r="AY1016" s="50" t="s">
        <v>110</v>
      </c>
      <c r="AZ1016" s="54" t="s">
        <v>108</v>
      </c>
      <c r="BA1016" s="12" t="s">
        <v>108</v>
      </c>
      <c r="BB1016" s="12" t="s">
        <v>108</v>
      </c>
      <c r="BC1016" s="12" t="str">
        <f t="shared" si="420"/>
        <v>M3A</v>
      </c>
      <c r="BD1016" s="54" t="s">
        <v>108</v>
      </c>
      <c r="BE1016" s="12" t="str">
        <f t="shared" si="421"/>
        <v>-</v>
      </c>
      <c r="BF1016" s="12" t="str">
        <f t="shared" si="422"/>
        <v>-</v>
      </c>
      <c r="BG1016" s="112" t="str">
        <f t="shared" si="423"/>
        <v>M3A_HS644</v>
      </c>
      <c r="BH1016" s="54" t="s">
        <v>108</v>
      </c>
      <c r="BI1016" s="12" t="s">
        <v>108</v>
      </c>
      <c r="BJ1016" s="54" t="s">
        <v>108</v>
      </c>
      <c r="BK1016" s="12" t="s">
        <v>108</v>
      </c>
      <c r="BL1016" s="12" t="s">
        <v>108</v>
      </c>
      <c r="BM1016" s="12" t="s">
        <v>108</v>
      </c>
      <c r="BN1016" s="54" t="s">
        <v>108</v>
      </c>
      <c r="BO1016" s="12" t="s">
        <v>108</v>
      </c>
      <c r="BP1016" s="54" t="s">
        <v>108</v>
      </c>
      <c r="BQ1016" s="12" t="s">
        <v>108</v>
      </c>
      <c r="BR1016" s="12" t="s">
        <v>108</v>
      </c>
      <c r="BS1016" s="12" t="s">
        <v>108</v>
      </c>
      <c r="BT1016" s="54" t="s">
        <v>108</v>
      </c>
      <c r="BU1016" s="12" t="s">
        <v>108</v>
      </c>
      <c r="BV1016" s="54" t="s">
        <v>108</v>
      </c>
      <c r="BW1016" s="12" t="s">
        <v>108</v>
      </c>
      <c r="BX1016" s="12" t="s">
        <v>108</v>
      </c>
      <c r="BY1016" s="12" t="s">
        <v>108</v>
      </c>
      <c r="BZ1016" s="54" t="s">
        <v>108</v>
      </c>
      <c r="CA1016" s="12" t="s">
        <v>108</v>
      </c>
      <c r="CB1016" s="54" t="s">
        <v>108</v>
      </c>
      <c r="CC1016" s="12" t="s">
        <v>108</v>
      </c>
      <c r="CD1016" s="12" t="s">
        <v>108</v>
      </c>
      <c r="CE1016" s="12" t="s">
        <v>108</v>
      </c>
      <c r="CF1016" s="54" t="s">
        <v>108</v>
      </c>
      <c r="CG1016" s="54" t="s">
        <v>108</v>
      </c>
      <c r="CH1016" s="54" t="s">
        <v>108</v>
      </c>
      <c r="CI1016" s="54" t="s">
        <v>108</v>
      </c>
      <c r="CJ1016" s="54" t="s">
        <v>108</v>
      </c>
      <c r="CK1016" s="54" t="s">
        <v>108</v>
      </c>
      <c r="CL1016" s="54" t="s">
        <v>108</v>
      </c>
      <c r="CM1016" s="54" t="s">
        <v>108</v>
      </c>
      <c r="CN1016" s="64" t="s">
        <v>120</v>
      </c>
      <c r="CO1016" s="121" t="s">
        <v>2770</v>
      </c>
      <c r="CP1016" s="64" t="str">
        <f>TabelladatiSinottico[[#This Row],[Serial_Number]]</f>
        <v>HS644.184</v>
      </c>
      <c r="CQ1016" s="50" t="str">
        <f>TabelladatiSinottico[[#This Row],[Customer]]</f>
        <v>Customer!</v>
      </c>
      <c r="CR1016" s="54">
        <f t="shared" si="411"/>
        <v>1015</v>
      </c>
      <c r="CS1016" s="64" t="s">
        <v>108</v>
      </c>
    </row>
    <row r="1017" spans="1:97" ht="14.25" customHeight="1" x14ac:dyDescent="0.25">
      <c r="A1017" s="124" t="s">
        <v>2768</v>
      </c>
      <c r="B1017" s="137">
        <v>185</v>
      </c>
      <c r="C1017" s="137" t="s">
        <v>108</v>
      </c>
      <c r="D1017" s="136" t="s">
        <v>2771</v>
      </c>
      <c r="E1017" s="112" t="s">
        <v>108</v>
      </c>
      <c r="F1017" s="112" t="s">
        <v>653</v>
      </c>
      <c r="G1017" s="112" t="s">
        <v>108</v>
      </c>
      <c r="H1017" s="112" t="s">
        <v>108</v>
      </c>
      <c r="I1017" s="112" t="s">
        <v>108</v>
      </c>
      <c r="J1017" s="112" t="s">
        <v>108</v>
      </c>
      <c r="K1017" s="134" t="s">
        <v>2424</v>
      </c>
      <c r="L1017" s="112" t="s">
        <v>108</v>
      </c>
      <c r="M1017" s="134" t="s">
        <v>2424</v>
      </c>
      <c r="N1017" s="12" t="s">
        <v>107</v>
      </c>
      <c r="O1017" s="12" t="s">
        <v>108</v>
      </c>
      <c r="P1017" s="128" t="s">
        <v>2425</v>
      </c>
      <c r="Q1017" s="135">
        <v>600</v>
      </c>
      <c r="R1017" s="135">
        <v>400</v>
      </c>
      <c r="S1017" s="135">
        <v>400</v>
      </c>
      <c r="T1017" s="119" t="s">
        <v>108</v>
      </c>
      <c r="U1017" s="112" t="s">
        <v>108</v>
      </c>
      <c r="V1017" s="118" t="s">
        <v>108</v>
      </c>
      <c r="W1017" s="112" t="s">
        <v>108</v>
      </c>
      <c r="X1017" s="112" t="s">
        <v>110</v>
      </c>
      <c r="Y1017" s="112" t="s">
        <v>110</v>
      </c>
      <c r="Z1017" s="112" t="s">
        <v>110</v>
      </c>
      <c r="AA1017" s="112" t="s">
        <v>110</v>
      </c>
      <c r="AB1017" s="114" t="s">
        <v>110</v>
      </c>
      <c r="AC1017" s="113" t="s">
        <v>108</v>
      </c>
      <c r="AD1017" s="47" t="s">
        <v>108</v>
      </c>
      <c r="AE1017" s="12" t="s">
        <v>108</v>
      </c>
      <c r="AF1017" s="102" t="s">
        <v>108</v>
      </c>
      <c r="AG1017" s="102" t="s">
        <v>108</v>
      </c>
      <c r="AH1017" s="102" t="s">
        <v>108</v>
      </c>
      <c r="AI1017" s="102" t="s">
        <v>108</v>
      </c>
      <c r="AJ1017" s="102" t="s">
        <v>108</v>
      </c>
      <c r="AK1017" s="93" t="s">
        <v>108</v>
      </c>
      <c r="AL1017" s="12" t="s">
        <v>108</v>
      </c>
      <c r="AM1017" s="12" t="s">
        <v>175</v>
      </c>
      <c r="AN1017" s="91" t="s">
        <v>2425</v>
      </c>
      <c r="AO1017" s="15" t="s">
        <v>175</v>
      </c>
      <c r="AQ1017" s="54" t="s">
        <v>108</v>
      </c>
      <c r="AR1017" s="50" t="str">
        <f t="shared" si="418"/>
        <v>HS644.185</v>
      </c>
      <c r="AS1017" s="50" t="str">
        <f t="shared" si="419"/>
        <v>HS644_-</v>
      </c>
      <c r="AT1017" s="12" t="s">
        <v>110</v>
      </c>
      <c r="AU1017" s="12" t="s">
        <v>110</v>
      </c>
      <c r="AV1017" s="12" t="s">
        <v>110</v>
      </c>
      <c r="AW1017" s="54" t="s">
        <v>108</v>
      </c>
      <c r="AX1017" s="50" t="s">
        <v>155</v>
      </c>
      <c r="AY1017" s="50" t="s">
        <v>110</v>
      </c>
      <c r="AZ1017" s="54" t="s">
        <v>108</v>
      </c>
      <c r="BA1017" s="12" t="s">
        <v>108</v>
      </c>
      <c r="BB1017" s="12" t="s">
        <v>108</v>
      </c>
      <c r="BC1017" s="12" t="str">
        <f t="shared" si="420"/>
        <v>M3A</v>
      </c>
      <c r="BD1017" s="54" t="s">
        <v>108</v>
      </c>
      <c r="BE1017" s="12" t="str">
        <f t="shared" si="421"/>
        <v>-</v>
      </c>
      <c r="BF1017" s="12" t="str">
        <f t="shared" si="422"/>
        <v>-</v>
      </c>
      <c r="BG1017" s="112" t="str">
        <f t="shared" si="423"/>
        <v>M3A_HS644</v>
      </c>
      <c r="BH1017" s="54" t="s">
        <v>108</v>
      </c>
      <c r="BI1017" s="12" t="s">
        <v>108</v>
      </c>
      <c r="BJ1017" s="54" t="s">
        <v>108</v>
      </c>
      <c r="BK1017" s="12" t="s">
        <v>108</v>
      </c>
      <c r="BL1017" s="12" t="s">
        <v>108</v>
      </c>
      <c r="BM1017" s="12" t="s">
        <v>108</v>
      </c>
      <c r="BN1017" s="54" t="s">
        <v>108</v>
      </c>
      <c r="BO1017" s="12" t="s">
        <v>108</v>
      </c>
      <c r="BP1017" s="54" t="s">
        <v>108</v>
      </c>
      <c r="BQ1017" s="12" t="s">
        <v>108</v>
      </c>
      <c r="BR1017" s="12" t="s">
        <v>108</v>
      </c>
      <c r="BS1017" s="12" t="s">
        <v>108</v>
      </c>
      <c r="BT1017" s="54" t="s">
        <v>108</v>
      </c>
      <c r="BU1017" s="12" t="s">
        <v>108</v>
      </c>
      <c r="BV1017" s="54" t="s">
        <v>108</v>
      </c>
      <c r="BW1017" s="12" t="s">
        <v>108</v>
      </c>
      <c r="BX1017" s="12" t="s">
        <v>108</v>
      </c>
      <c r="BY1017" s="12" t="s">
        <v>108</v>
      </c>
      <c r="BZ1017" s="54" t="s">
        <v>108</v>
      </c>
      <c r="CA1017" s="12" t="s">
        <v>108</v>
      </c>
      <c r="CB1017" s="54" t="s">
        <v>108</v>
      </c>
      <c r="CC1017" s="12" t="s">
        <v>108</v>
      </c>
      <c r="CD1017" s="12" t="s">
        <v>108</v>
      </c>
      <c r="CE1017" s="12" t="s">
        <v>108</v>
      </c>
      <c r="CF1017" s="54" t="s">
        <v>108</v>
      </c>
      <c r="CG1017" s="54" t="s">
        <v>108</v>
      </c>
      <c r="CH1017" s="54" t="s">
        <v>108</v>
      </c>
      <c r="CI1017" s="54" t="s">
        <v>108</v>
      </c>
      <c r="CJ1017" s="54" t="s">
        <v>108</v>
      </c>
      <c r="CK1017" s="54" t="s">
        <v>108</v>
      </c>
      <c r="CL1017" s="54" t="s">
        <v>108</v>
      </c>
      <c r="CM1017" s="54" t="s">
        <v>108</v>
      </c>
      <c r="CN1017" s="64" t="s">
        <v>120</v>
      </c>
      <c r="CO1017" s="121" t="s">
        <v>2770</v>
      </c>
      <c r="CP1017" s="64" t="str">
        <f>TabelladatiSinottico[[#This Row],[Serial_Number]]</f>
        <v>HS644.185</v>
      </c>
      <c r="CQ1017" s="50" t="str">
        <f>TabelladatiSinottico[[#This Row],[Customer]]</f>
        <v>Customer!</v>
      </c>
      <c r="CR1017" s="54">
        <f t="shared" si="411"/>
        <v>1016</v>
      </c>
      <c r="CS1017" s="64" t="s">
        <v>108</v>
      </c>
    </row>
    <row r="1018" spans="1:97" ht="14.25" customHeight="1" x14ac:dyDescent="0.25">
      <c r="A1018" s="124" t="s">
        <v>2768</v>
      </c>
      <c r="B1018" s="137">
        <v>186</v>
      </c>
      <c r="C1018" s="137" t="s">
        <v>108</v>
      </c>
      <c r="D1018" s="136" t="s">
        <v>2771</v>
      </c>
      <c r="E1018" s="112" t="s">
        <v>108</v>
      </c>
      <c r="F1018" s="112" t="s">
        <v>653</v>
      </c>
      <c r="G1018" s="112" t="s">
        <v>108</v>
      </c>
      <c r="H1018" s="112" t="s">
        <v>108</v>
      </c>
      <c r="I1018" s="112" t="s">
        <v>108</v>
      </c>
      <c r="J1018" s="112" t="s">
        <v>108</v>
      </c>
      <c r="K1018" s="134" t="s">
        <v>2424</v>
      </c>
      <c r="L1018" s="112" t="s">
        <v>108</v>
      </c>
      <c r="M1018" s="134" t="s">
        <v>2424</v>
      </c>
      <c r="N1018" s="12" t="s">
        <v>107</v>
      </c>
      <c r="O1018" s="12" t="s">
        <v>108</v>
      </c>
      <c r="P1018" s="128" t="s">
        <v>2425</v>
      </c>
      <c r="Q1018" s="135">
        <v>600</v>
      </c>
      <c r="R1018" s="135">
        <v>400</v>
      </c>
      <c r="S1018" s="135">
        <v>400</v>
      </c>
      <c r="T1018" s="119" t="s">
        <v>108</v>
      </c>
      <c r="U1018" s="112" t="s">
        <v>108</v>
      </c>
      <c r="V1018" s="118" t="s">
        <v>108</v>
      </c>
      <c r="W1018" s="112" t="s">
        <v>108</v>
      </c>
      <c r="X1018" s="112" t="s">
        <v>110</v>
      </c>
      <c r="Y1018" s="112" t="s">
        <v>110</v>
      </c>
      <c r="Z1018" s="112" t="s">
        <v>110</v>
      </c>
      <c r="AA1018" s="112" t="s">
        <v>110</v>
      </c>
      <c r="AB1018" s="114" t="s">
        <v>110</v>
      </c>
      <c r="AC1018" s="113" t="s">
        <v>108</v>
      </c>
      <c r="AD1018" s="47" t="s">
        <v>108</v>
      </c>
      <c r="AE1018" s="12" t="s">
        <v>108</v>
      </c>
      <c r="AF1018" s="102" t="s">
        <v>108</v>
      </c>
      <c r="AG1018" s="102" t="s">
        <v>108</v>
      </c>
      <c r="AH1018" s="102" t="s">
        <v>108</v>
      </c>
      <c r="AI1018" s="102" t="s">
        <v>108</v>
      </c>
      <c r="AJ1018" s="102" t="s">
        <v>108</v>
      </c>
      <c r="AK1018" s="93" t="s">
        <v>108</v>
      </c>
      <c r="AL1018" s="12" t="s">
        <v>108</v>
      </c>
      <c r="AM1018" s="12" t="s">
        <v>175</v>
      </c>
      <c r="AN1018" s="91" t="s">
        <v>2425</v>
      </c>
      <c r="AO1018" s="15" t="s">
        <v>175</v>
      </c>
      <c r="AQ1018" s="54" t="s">
        <v>108</v>
      </c>
      <c r="AR1018" s="50" t="str">
        <f t="shared" si="379"/>
        <v>HS644.186</v>
      </c>
      <c r="AS1018" s="50" t="str">
        <f t="shared" si="380"/>
        <v>HS644_-</v>
      </c>
      <c r="AT1018" s="12" t="s">
        <v>110</v>
      </c>
      <c r="AU1018" s="12" t="s">
        <v>110</v>
      </c>
      <c r="AV1018" s="12" t="s">
        <v>110</v>
      </c>
      <c r="AW1018" s="54" t="s">
        <v>108</v>
      </c>
      <c r="AX1018" s="50" t="s">
        <v>155</v>
      </c>
      <c r="AY1018" s="50" t="s">
        <v>110</v>
      </c>
      <c r="AZ1018" s="54" t="s">
        <v>108</v>
      </c>
      <c r="BA1018" s="12" t="s">
        <v>108</v>
      </c>
      <c r="BB1018" s="12" t="s">
        <v>108</v>
      </c>
      <c r="BC1018" s="12" t="str">
        <f t="shared" si="381"/>
        <v>M3A</v>
      </c>
      <c r="BD1018" s="54" t="s">
        <v>108</v>
      </c>
      <c r="BE1018" s="12" t="str">
        <f t="shared" si="382"/>
        <v>-</v>
      </c>
      <c r="BF1018" s="12" t="str">
        <f t="shared" si="383"/>
        <v>-</v>
      </c>
      <c r="BG1018" s="112" t="str">
        <f t="shared" si="384"/>
        <v>M3A_HS644</v>
      </c>
      <c r="BH1018" s="54" t="s">
        <v>108</v>
      </c>
      <c r="BI1018" s="12" t="s">
        <v>108</v>
      </c>
      <c r="BJ1018" s="54" t="s">
        <v>108</v>
      </c>
      <c r="BK1018" s="12" t="s">
        <v>108</v>
      </c>
      <c r="BL1018" s="12" t="s">
        <v>108</v>
      </c>
      <c r="BM1018" s="12" t="s">
        <v>108</v>
      </c>
      <c r="BN1018" s="54" t="s">
        <v>108</v>
      </c>
      <c r="BO1018" s="12" t="s">
        <v>108</v>
      </c>
      <c r="BP1018" s="54" t="s">
        <v>108</v>
      </c>
      <c r="BQ1018" s="12" t="s">
        <v>108</v>
      </c>
      <c r="BR1018" s="12" t="s">
        <v>108</v>
      </c>
      <c r="BS1018" s="12" t="s">
        <v>108</v>
      </c>
      <c r="BT1018" s="54" t="s">
        <v>108</v>
      </c>
      <c r="BU1018" s="12" t="s">
        <v>108</v>
      </c>
      <c r="BV1018" s="54" t="s">
        <v>108</v>
      </c>
      <c r="BW1018" s="12" t="s">
        <v>108</v>
      </c>
      <c r="BX1018" s="12" t="s">
        <v>108</v>
      </c>
      <c r="BY1018" s="12" t="s">
        <v>108</v>
      </c>
      <c r="BZ1018" s="54" t="s">
        <v>108</v>
      </c>
      <c r="CA1018" s="12" t="s">
        <v>108</v>
      </c>
      <c r="CB1018" s="54" t="s">
        <v>108</v>
      </c>
      <c r="CC1018" s="12" t="s">
        <v>108</v>
      </c>
      <c r="CD1018" s="12" t="s">
        <v>108</v>
      </c>
      <c r="CE1018" s="12" t="s">
        <v>108</v>
      </c>
      <c r="CF1018" s="54" t="s">
        <v>108</v>
      </c>
      <c r="CG1018" s="54" t="s">
        <v>108</v>
      </c>
      <c r="CH1018" s="54" t="s">
        <v>108</v>
      </c>
      <c r="CI1018" s="54" t="s">
        <v>108</v>
      </c>
      <c r="CJ1018" s="54" t="s">
        <v>108</v>
      </c>
      <c r="CK1018" s="54" t="s">
        <v>108</v>
      </c>
      <c r="CL1018" s="54" t="s">
        <v>108</v>
      </c>
      <c r="CM1018" s="54" t="s">
        <v>108</v>
      </c>
      <c r="CN1018" s="64" t="s">
        <v>120</v>
      </c>
      <c r="CO1018" s="121" t="s">
        <v>2770</v>
      </c>
      <c r="CP1018" s="64" t="str">
        <f>TabelladatiSinottico[[#This Row],[Serial_Number]]</f>
        <v>HS644.186</v>
      </c>
      <c r="CQ1018" s="50" t="str">
        <f>TabelladatiSinottico[[#This Row],[Customer]]</f>
        <v>Customer!</v>
      </c>
      <c r="CR1018" s="54">
        <f t="shared" si="411"/>
        <v>1017</v>
      </c>
      <c r="CS1018" s="64" t="s">
        <v>108</v>
      </c>
    </row>
    <row r="1019" spans="1:97" ht="14.25" customHeight="1" x14ac:dyDescent="0.25">
      <c r="A1019" s="124" t="s">
        <v>2770</v>
      </c>
      <c r="B1019" s="137">
        <v>1</v>
      </c>
      <c r="C1019" s="113" t="s">
        <v>108</v>
      </c>
      <c r="D1019" s="136" t="s">
        <v>2781</v>
      </c>
      <c r="E1019" s="112" t="s">
        <v>108</v>
      </c>
      <c r="F1019" s="112" t="s">
        <v>653</v>
      </c>
      <c r="G1019" s="112" t="s">
        <v>108</v>
      </c>
      <c r="H1019" s="112" t="s">
        <v>108</v>
      </c>
      <c r="I1019" s="112" t="s">
        <v>108</v>
      </c>
      <c r="J1019" s="142" t="s">
        <v>2782</v>
      </c>
      <c r="K1019" s="134" t="s">
        <v>2424</v>
      </c>
      <c r="L1019" s="112" t="s">
        <v>108</v>
      </c>
      <c r="M1019" s="134" t="s">
        <v>2424</v>
      </c>
      <c r="N1019" s="12" t="s">
        <v>107</v>
      </c>
      <c r="O1019" s="12" t="s">
        <v>108</v>
      </c>
      <c r="P1019" s="128" t="s">
        <v>2425</v>
      </c>
      <c r="Q1019" s="135">
        <v>600</v>
      </c>
      <c r="R1019" s="135">
        <v>560</v>
      </c>
      <c r="S1019" s="135">
        <v>400</v>
      </c>
      <c r="T1019" s="119">
        <v>20</v>
      </c>
      <c r="U1019" s="112" t="s">
        <v>109</v>
      </c>
      <c r="V1019" s="118" t="s">
        <v>108</v>
      </c>
      <c r="W1019" s="112" t="s">
        <v>108</v>
      </c>
      <c r="X1019" s="112" t="s">
        <v>110</v>
      </c>
      <c r="Y1019" s="112" t="s">
        <v>110</v>
      </c>
      <c r="Z1019" s="112" t="s">
        <v>110</v>
      </c>
      <c r="AA1019" s="112" t="s">
        <v>110</v>
      </c>
      <c r="AB1019" s="114" t="s">
        <v>110</v>
      </c>
      <c r="AC1019" s="113" t="s">
        <v>108</v>
      </c>
      <c r="AD1019" s="47" t="s">
        <v>108</v>
      </c>
      <c r="AE1019" s="12" t="s">
        <v>108</v>
      </c>
      <c r="AF1019" s="102" t="s">
        <v>108</v>
      </c>
      <c r="AG1019" s="102" t="s">
        <v>108</v>
      </c>
      <c r="AH1019" s="102" t="s">
        <v>108</v>
      </c>
      <c r="AI1019" s="102" t="s">
        <v>108</v>
      </c>
      <c r="AJ1019" s="102" t="s">
        <v>108</v>
      </c>
      <c r="AK1019" s="93" t="s">
        <v>108</v>
      </c>
      <c r="AL1019" s="12" t="s">
        <v>108</v>
      </c>
      <c r="AM1019" s="12" t="s">
        <v>175</v>
      </c>
      <c r="AN1019" s="91" t="s">
        <v>2425</v>
      </c>
      <c r="AO1019" s="15" t="s">
        <v>175</v>
      </c>
      <c r="AQ1019" s="54" t="s">
        <v>108</v>
      </c>
      <c r="AR1019" s="50" t="str">
        <f t="shared" si="379"/>
        <v>HS664.1</v>
      </c>
      <c r="AS1019" s="50" t="str">
        <f t="shared" si="380"/>
        <v>HS664_-</v>
      </c>
      <c r="AT1019" s="12" t="s">
        <v>110</v>
      </c>
      <c r="AU1019" s="12" t="s">
        <v>110</v>
      </c>
      <c r="AV1019" s="12" t="s">
        <v>110</v>
      </c>
      <c r="AW1019" s="54" t="s">
        <v>108</v>
      </c>
      <c r="AX1019" s="50" t="s">
        <v>155</v>
      </c>
      <c r="AY1019" s="50" t="s">
        <v>110</v>
      </c>
      <c r="AZ1019" s="54" t="s">
        <v>108</v>
      </c>
      <c r="BA1019" s="12" t="s">
        <v>108</v>
      </c>
      <c r="BB1019" s="12" t="s">
        <v>108</v>
      </c>
      <c r="BC1019" s="12" t="str">
        <f t="shared" si="381"/>
        <v>M3A</v>
      </c>
      <c r="BD1019" s="54" t="s">
        <v>108</v>
      </c>
      <c r="BE1019" s="12" t="str">
        <f t="shared" si="382"/>
        <v>-</v>
      </c>
      <c r="BF1019" s="12" t="str">
        <f t="shared" si="383"/>
        <v>-</v>
      </c>
      <c r="BG1019" s="112" t="str">
        <f t="shared" si="384"/>
        <v>M3A_HS664</v>
      </c>
      <c r="BH1019" s="54" t="s">
        <v>108</v>
      </c>
      <c r="BI1019" s="12" t="s">
        <v>108</v>
      </c>
      <c r="BJ1019" s="54" t="s">
        <v>108</v>
      </c>
      <c r="BK1019" s="12" t="s">
        <v>108</v>
      </c>
      <c r="BL1019" s="12" t="s">
        <v>108</v>
      </c>
      <c r="BM1019" s="12" t="s">
        <v>108</v>
      </c>
      <c r="BN1019" s="54" t="s">
        <v>108</v>
      </c>
      <c r="BO1019" s="12" t="s">
        <v>108</v>
      </c>
      <c r="BP1019" s="54" t="s">
        <v>108</v>
      </c>
      <c r="BQ1019" s="12" t="s">
        <v>108</v>
      </c>
      <c r="BR1019" s="12" t="s">
        <v>108</v>
      </c>
      <c r="BS1019" s="12" t="s">
        <v>108</v>
      </c>
      <c r="BT1019" s="54" t="s">
        <v>108</v>
      </c>
      <c r="BU1019" s="12" t="s">
        <v>108</v>
      </c>
      <c r="BV1019" s="54" t="s">
        <v>108</v>
      </c>
      <c r="BW1019" s="12" t="s">
        <v>108</v>
      </c>
      <c r="BX1019" s="12" t="s">
        <v>108</v>
      </c>
      <c r="BY1019" s="12" t="s">
        <v>108</v>
      </c>
      <c r="BZ1019" s="54" t="s">
        <v>108</v>
      </c>
      <c r="CA1019" s="12" t="s">
        <v>108</v>
      </c>
      <c r="CB1019" s="54" t="s">
        <v>108</v>
      </c>
      <c r="CC1019" s="12" t="s">
        <v>108</v>
      </c>
      <c r="CD1019" s="12" t="s">
        <v>108</v>
      </c>
      <c r="CE1019" s="12" t="s">
        <v>108</v>
      </c>
      <c r="CF1019" s="54" t="s">
        <v>108</v>
      </c>
      <c r="CG1019" s="54" t="s">
        <v>108</v>
      </c>
      <c r="CH1019" s="54" t="s">
        <v>108</v>
      </c>
      <c r="CI1019" s="54" t="s">
        <v>108</v>
      </c>
      <c r="CJ1019" s="54" t="s">
        <v>108</v>
      </c>
      <c r="CK1019" s="54" t="s">
        <v>108</v>
      </c>
      <c r="CL1019" s="54" t="s">
        <v>108</v>
      </c>
      <c r="CM1019" s="54" t="s">
        <v>108</v>
      </c>
      <c r="CN1019" s="64" t="s">
        <v>120</v>
      </c>
      <c r="CO1019" s="121" t="s">
        <v>2770</v>
      </c>
      <c r="CP1019" s="64" t="str">
        <f>TabelladatiSinottico[[#This Row],[Serial_Number]]</f>
        <v>HS664.1</v>
      </c>
      <c r="CQ1019" s="50" t="str">
        <f>TabelladatiSinottico[[#This Row],[Customer]]</f>
        <v>SIDERVAL S.p.A.</v>
      </c>
      <c r="CR1019" s="54">
        <f t="shared" si="411"/>
        <v>1018</v>
      </c>
      <c r="CS1019" s="64" t="s">
        <v>108</v>
      </c>
    </row>
    <row r="1020" spans="1:97" ht="14.25" customHeight="1" x14ac:dyDescent="0.25">
      <c r="A1020" s="124" t="s">
        <v>2770</v>
      </c>
      <c r="B1020" s="137">
        <v>2</v>
      </c>
      <c r="C1020" s="113" t="s">
        <v>2371</v>
      </c>
      <c r="D1020" s="136" t="s">
        <v>2783</v>
      </c>
      <c r="E1020" s="112" t="s">
        <v>108</v>
      </c>
      <c r="F1020" s="112" t="s">
        <v>653</v>
      </c>
      <c r="G1020" s="112" t="s">
        <v>108</v>
      </c>
      <c r="H1020" s="112" t="s">
        <v>108</v>
      </c>
      <c r="I1020" s="112" t="s">
        <v>108</v>
      </c>
      <c r="J1020" s="142" t="s">
        <v>2784</v>
      </c>
      <c r="K1020" s="134" t="s">
        <v>2424</v>
      </c>
      <c r="L1020" s="112" t="s">
        <v>108</v>
      </c>
      <c r="M1020" s="134" t="s">
        <v>2424</v>
      </c>
      <c r="N1020" s="12" t="s">
        <v>107</v>
      </c>
      <c r="O1020" s="12" t="s">
        <v>108</v>
      </c>
      <c r="P1020" s="128" t="s">
        <v>2425</v>
      </c>
      <c r="Q1020" s="135">
        <v>600</v>
      </c>
      <c r="R1020" s="135">
        <v>560</v>
      </c>
      <c r="S1020" s="135">
        <v>400</v>
      </c>
      <c r="T1020" s="119">
        <v>20</v>
      </c>
      <c r="U1020" s="112" t="s">
        <v>109</v>
      </c>
      <c r="V1020" s="118" t="s">
        <v>108</v>
      </c>
      <c r="W1020" s="112" t="s">
        <v>108</v>
      </c>
      <c r="X1020" s="112" t="s">
        <v>110</v>
      </c>
      <c r="Y1020" s="112" t="s">
        <v>110</v>
      </c>
      <c r="Z1020" s="112" t="s">
        <v>110</v>
      </c>
      <c r="AA1020" s="112" t="s">
        <v>110</v>
      </c>
      <c r="AB1020" s="114" t="s">
        <v>110</v>
      </c>
      <c r="AC1020" s="113" t="s">
        <v>108</v>
      </c>
      <c r="AD1020" s="47" t="s">
        <v>108</v>
      </c>
      <c r="AE1020" s="12" t="s">
        <v>108</v>
      </c>
      <c r="AF1020" s="102" t="s">
        <v>108</v>
      </c>
      <c r="AG1020" s="102" t="s">
        <v>108</v>
      </c>
      <c r="AH1020" s="102" t="s">
        <v>108</v>
      </c>
      <c r="AI1020" s="102" t="s">
        <v>108</v>
      </c>
      <c r="AJ1020" s="102" t="s">
        <v>108</v>
      </c>
      <c r="AK1020" s="93" t="s">
        <v>108</v>
      </c>
      <c r="AL1020" s="12" t="s">
        <v>108</v>
      </c>
      <c r="AM1020" s="12" t="s">
        <v>175</v>
      </c>
      <c r="AN1020" s="91" t="s">
        <v>2425</v>
      </c>
      <c r="AO1020" s="15" t="s">
        <v>175</v>
      </c>
      <c r="AQ1020" s="54" t="s">
        <v>108</v>
      </c>
      <c r="AR1020" s="50" t="str">
        <f t="shared" si="379"/>
        <v>HS664.2</v>
      </c>
      <c r="AS1020" s="50" t="str">
        <f t="shared" si="380"/>
        <v>HS664_RT</v>
      </c>
      <c r="AT1020" s="12" t="s">
        <v>110</v>
      </c>
      <c r="AU1020" s="12" t="s">
        <v>110</v>
      </c>
      <c r="AV1020" s="12" t="s">
        <v>110</v>
      </c>
      <c r="AW1020" s="54" t="s">
        <v>108</v>
      </c>
      <c r="AX1020" s="50" t="s">
        <v>155</v>
      </c>
      <c r="AY1020" s="50" t="s">
        <v>110</v>
      </c>
      <c r="AZ1020" s="54" t="s">
        <v>108</v>
      </c>
      <c r="BA1020" s="12" t="s">
        <v>108</v>
      </c>
      <c r="BB1020" s="12" t="s">
        <v>108</v>
      </c>
      <c r="BC1020" s="12" t="str">
        <f t="shared" si="381"/>
        <v>M3A</v>
      </c>
      <c r="BD1020" s="54" t="s">
        <v>108</v>
      </c>
      <c r="BE1020" s="12" t="str">
        <f t="shared" si="382"/>
        <v>-</v>
      </c>
      <c r="BF1020" s="12" t="str">
        <f t="shared" si="383"/>
        <v>-</v>
      </c>
      <c r="BG1020" s="112" t="str">
        <f t="shared" si="384"/>
        <v>M3A_HS664</v>
      </c>
      <c r="BH1020" s="54" t="s">
        <v>108</v>
      </c>
      <c r="BI1020" s="12" t="s">
        <v>108</v>
      </c>
      <c r="BJ1020" s="54" t="s">
        <v>108</v>
      </c>
      <c r="BK1020" s="12" t="s">
        <v>108</v>
      </c>
      <c r="BL1020" s="12" t="s">
        <v>108</v>
      </c>
      <c r="BM1020" s="12" t="s">
        <v>108</v>
      </c>
      <c r="BN1020" s="54" t="s">
        <v>108</v>
      </c>
      <c r="BO1020" s="12" t="s">
        <v>108</v>
      </c>
      <c r="BP1020" s="54" t="s">
        <v>108</v>
      </c>
      <c r="BQ1020" s="12" t="s">
        <v>108</v>
      </c>
      <c r="BR1020" s="12" t="s">
        <v>108</v>
      </c>
      <c r="BS1020" s="12" t="s">
        <v>108</v>
      </c>
      <c r="BT1020" s="54" t="s">
        <v>108</v>
      </c>
      <c r="BU1020" s="12" t="s">
        <v>108</v>
      </c>
      <c r="BV1020" s="54" t="s">
        <v>108</v>
      </c>
      <c r="BW1020" s="12" t="s">
        <v>108</v>
      </c>
      <c r="BX1020" s="12" t="s">
        <v>108</v>
      </c>
      <c r="BY1020" s="12" t="s">
        <v>108</v>
      </c>
      <c r="BZ1020" s="54" t="s">
        <v>108</v>
      </c>
      <c r="CA1020" s="12" t="s">
        <v>108</v>
      </c>
      <c r="CB1020" s="54" t="s">
        <v>108</v>
      </c>
      <c r="CC1020" s="12" t="s">
        <v>108</v>
      </c>
      <c r="CD1020" s="12" t="s">
        <v>108</v>
      </c>
      <c r="CE1020" s="12" t="s">
        <v>108</v>
      </c>
      <c r="CF1020" s="54" t="s">
        <v>108</v>
      </c>
      <c r="CG1020" s="54" t="s">
        <v>108</v>
      </c>
      <c r="CH1020" s="54" t="s">
        <v>108</v>
      </c>
      <c r="CI1020" s="54" t="s">
        <v>108</v>
      </c>
      <c r="CJ1020" s="54" t="s">
        <v>108</v>
      </c>
      <c r="CK1020" s="54" t="s">
        <v>108</v>
      </c>
      <c r="CL1020" s="54" t="s">
        <v>108</v>
      </c>
      <c r="CM1020" s="54" t="s">
        <v>108</v>
      </c>
      <c r="CN1020" s="64" t="s">
        <v>120</v>
      </c>
      <c r="CO1020" s="121" t="s">
        <v>2770</v>
      </c>
      <c r="CP1020" s="64" t="str">
        <f>TabelladatiSinottico[[#This Row],[Serial_Number]]</f>
        <v>HS664.2</v>
      </c>
      <c r="CQ1020" s="50" t="str">
        <f>TabelladatiSinottico[[#This Row],[Customer]]</f>
        <v>BIRKENSTOCK GmbH</v>
      </c>
      <c r="CR1020" s="54">
        <f t="shared" si="411"/>
        <v>1019</v>
      </c>
      <c r="CS1020" s="64" t="s">
        <v>108</v>
      </c>
    </row>
    <row r="1021" spans="1:97" ht="14.25" customHeight="1" x14ac:dyDescent="0.25">
      <c r="A1021" s="124" t="s">
        <v>2770</v>
      </c>
      <c r="B1021" s="137">
        <v>3</v>
      </c>
      <c r="C1021" s="113" t="s">
        <v>108</v>
      </c>
      <c r="D1021" s="136" t="s">
        <v>2771</v>
      </c>
      <c r="E1021" s="112" t="s">
        <v>108</v>
      </c>
      <c r="F1021" s="112" t="s">
        <v>653</v>
      </c>
      <c r="G1021" s="112" t="s">
        <v>108</v>
      </c>
      <c r="H1021" s="112" t="s">
        <v>108</v>
      </c>
      <c r="I1021" s="112" t="s">
        <v>108</v>
      </c>
      <c r="J1021" s="112" t="s">
        <v>108</v>
      </c>
      <c r="K1021" s="134" t="s">
        <v>2424</v>
      </c>
      <c r="L1021" s="112" t="s">
        <v>108</v>
      </c>
      <c r="M1021" s="134" t="s">
        <v>2424</v>
      </c>
      <c r="N1021" s="12" t="s">
        <v>107</v>
      </c>
      <c r="O1021" s="12" t="s">
        <v>108</v>
      </c>
      <c r="P1021" s="128" t="s">
        <v>2425</v>
      </c>
      <c r="Q1021" s="135">
        <v>600</v>
      </c>
      <c r="R1021" s="135">
        <v>560</v>
      </c>
      <c r="S1021" s="135">
        <v>400</v>
      </c>
      <c r="T1021" s="119">
        <v>20</v>
      </c>
      <c r="U1021" s="112" t="s">
        <v>109</v>
      </c>
      <c r="V1021" s="118" t="s">
        <v>108</v>
      </c>
      <c r="W1021" s="112" t="s">
        <v>108</v>
      </c>
      <c r="X1021" s="112" t="s">
        <v>110</v>
      </c>
      <c r="Y1021" s="112" t="s">
        <v>110</v>
      </c>
      <c r="Z1021" s="112" t="s">
        <v>110</v>
      </c>
      <c r="AA1021" s="112" t="s">
        <v>110</v>
      </c>
      <c r="AB1021" s="114" t="s">
        <v>110</v>
      </c>
      <c r="AC1021" s="113" t="s">
        <v>108</v>
      </c>
      <c r="AD1021" s="47" t="s">
        <v>108</v>
      </c>
      <c r="AE1021" s="12" t="s">
        <v>108</v>
      </c>
      <c r="AF1021" s="102" t="s">
        <v>108</v>
      </c>
      <c r="AG1021" s="102" t="s">
        <v>108</v>
      </c>
      <c r="AH1021" s="102" t="s">
        <v>108</v>
      </c>
      <c r="AI1021" s="102" t="s">
        <v>108</v>
      </c>
      <c r="AJ1021" s="102" t="s">
        <v>108</v>
      </c>
      <c r="AK1021" s="93" t="s">
        <v>108</v>
      </c>
      <c r="AL1021" s="12" t="s">
        <v>108</v>
      </c>
      <c r="AM1021" s="12" t="s">
        <v>175</v>
      </c>
      <c r="AN1021" s="91" t="s">
        <v>2425</v>
      </c>
      <c r="AO1021" s="15" t="s">
        <v>175</v>
      </c>
      <c r="AQ1021" s="54" t="s">
        <v>108</v>
      </c>
      <c r="AR1021" s="50" t="str">
        <f t="shared" si="379"/>
        <v>HS664.3</v>
      </c>
      <c r="AS1021" s="50" t="str">
        <f t="shared" si="380"/>
        <v>HS664_-</v>
      </c>
      <c r="AT1021" s="12" t="s">
        <v>110</v>
      </c>
      <c r="AU1021" s="12" t="s">
        <v>110</v>
      </c>
      <c r="AV1021" s="12" t="s">
        <v>110</v>
      </c>
      <c r="AW1021" s="54" t="s">
        <v>108</v>
      </c>
      <c r="AX1021" s="50" t="s">
        <v>155</v>
      </c>
      <c r="AY1021" s="50" t="s">
        <v>110</v>
      </c>
      <c r="AZ1021" s="54" t="s">
        <v>108</v>
      </c>
      <c r="BA1021" s="12" t="s">
        <v>108</v>
      </c>
      <c r="BB1021" s="12" t="s">
        <v>108</v>
      </c>
      <c r="BC1021" s="12" t="str">
        <f t="shared" si="381"/>
        <v>M3A</v>
      </c>
      <c r="BD1021" s="54" t="s">
        <v>108</v>
      </c>
      <c r="BE1021" s="12" t="str">
        <f t="shared" si="382"/>
        <v>-</v>
      </c>
      <c r="BF1021" s="12" t="str">
        <f t="shared" si="383"/>
        <v>-</v>
      </c>
      <c r="BG1021" s="112" t="str">
        <f t="shared" si="384"/>
        <v>M3A_HS664</v>
      </c>
      <c r="BH1021" s="54" t="s">
        <v>108</v>
      </c>
      <c r="BI1021" s="12" t="s">
        <v>108</v>
      </c>
      <c r="BJ1021" s="54" t="s">
        <v>108</v>
      </c>
      <c r="BK1021" s="12" t="s">
        <v>108</v>
      </c>
      <c r="BL1021" s="12" t="s">
        <v>108</v>
      </c>
      <c r="BM1021" s="12" t="s">
        <v>108</v>
      </c>
      <c r="BN1021" s="54" t="s">
        <v>108</v>
      </c>
      <c r="BO1021" s="12" t="s">
        <v>108</v>
      </c>
      <c r="BP1021" s="54" t="s">
        <v>108</v>
      </c>
      <c r="BQ1021" s="12" t="s">
        <v>108</v>
      </c>
      <c r="BR1021" s="12" t="s">
        <v>108</v>
      </c>
      <c r="BS1021" s="12" t="s">
        <v>108</v>
      </c>
      <c r="BT1021" s="54" t="s">
        <v>108</v>
      </c>
      <c r="BU1021" s="12" t="s">
        <v>108</v>
      </c>
      <c r="BV1021" s="54" t="s">
        <v>108</v>
      </c>
      <c r="BW1021" s="12" t="s">
        <v>108</v>
      </c>
      <c r="BX1021" s="12" t="s">
        <v>108</v>
      </c>
      <c r="BY1021" s="12" t="s">
        <v>108</v>
      </c>
      <c r="BZ1021" s="54" t="s">
        <v>108</v>
      </c>
      <c r="CA1021" s="12" t="s">
        <v>108</v>
      </c>
      <c r="CB1021" s="54" t="s">
        <v>108</v>
      </c>
      <c r="CC1021" s="12" t="s">
        <v>108</v>
      </c>
      <c r="CD1021" s="12" t="s">
        <v>108</v>
      </c>
      <c r="CE1021" s="12" t="s">
        <v>108</v>
      </c>
      <c r="CF1021" s="54" t="s">
        <v>108</v>
      </c>
      <c r="CG1021" s="54" t="s">
        <v>108</v>
      </c>
      <c r="CH1021" s="54" t="s">
        <v>108</v>
      </c>
      <c r="CI1021" s="54" t="s">
        <v>108</v>
      </c>
      <c r="CJ1021" s="54" t="s">
        <v>108</v>
      </c>
      <c r="CK1021" s="54" t="s">
        <v>108</v>
      </c>
      <c r="CL1021" s="54" t="s">
        <v>108</v>
      </c>
      <c r="CM1021" s="54" t="s">
        <v>108</v>
      </c>
      <c r="CN1021" s="64" t="s">
        <v>120</v>
      </c>
      <c r="CO1021" s="121" t="s">
        <v>2770</v>
      </c>
      <c r="CP1021" s="64" t="str">
        <f>TabelladatiSinottico[[#This Row],[Serial_Number]]</f>
        <v>HS664.3</v>
      </c>
      <c r="CQ1021" s="50" t="str">
        <f>TabelladatiSinottico[[#This Row],[Customer]]</f>
        <v>Customer!</v>
      </c>
      <c r="CR1021" s="54">
        <f t="shared" si="411"/>
        <v>1020</v>
      </c>
      <c r="CS1021" s="64" t="s">
        <v>108</v>
      </c>
    </row>
    <row r="1022" spans="1:97" ht="14.25" customHeight="1" x14ac:dyDescent="0.25">
      <c r="A1022" s="124" t="s">
        <v>2770</v>
      </c>
      <c r="B1022" s="137">
        <v>4</v>
      </c>
      <c r="C1022" s="113" t="s">
        <v>108</v>
      </c>
      <c r="D1022" s="136" t="s">
        <v>2785</v>
      </c>
      <c r="E1022" s="112" t="s">
        <v>108</v>
      </c>
      <c r="F1022" s="112" t="s">
        <v>653</v>
      </c>
      <c r="G1022" s="112" t="s">
        <v>108</v>
      </c>
      <c r="H1022" s="112" t="s">
        <v>108</v>
      </c>
      <c r="I1022" s="112" t="s">
        <v>108</v>
      </c>
      <c r="J1022" s="142" t="s">
        <v>2786</v>
      </c>
      <c r="K1022" s="134" t="s">
        <v>2424</v>
      </c>
      <c r="L1022" s="112" t="s">
        <v>108</v>
      </c>
      <c r="M1022" s="134" t="s">
        <v>2424</v>
      </c>
      <c r="N1022" s="12" t="s">
        <v>107</v>
      </c>
      <c r="O1022" s="12" t="s">
        <v>108</v>
      </c>
      <c r="P1022" s="128" t="s">
        <v>2425</v>
      </c>
      <c r="Q1022" s="135">
        <v>600</v>
      </c>
      <c r="R1022" s="135">
        <v>560</v>
      </c>
      <c r="S1022" s="135">
        <v>400</v>
      </c>
      <c r="T1022" s="119">
        <v>20</v>
      </c>
      <c r="U1022" s="112" t="s">
        <v>109</v>
      </c>
      <c r="V1022" s="118" t="s">
        <v>108</v>
      </c>
      <c r="W1022" s="112" t="s">
        <v>108</v>
      </c>
      <c r="X1022" s="112" t="s">
        <v>110</v>
      </c>
      <c r="Y1022" s="112" t="s">
        <v>110</v>
      </c>
      <c r="Z1022" s="112" t="s">
        <v>110</v>
      </c>
      <c r="AA1022" s="112" t="s">
        <v>110</v>
      </c>
      <c r="AB1022" s="114" t="s">
        <v>110</v>
      </c>
      <c r="AC1022" s="113" t="s">
        <v>108</v>
      </c>
      <c r="AD1022" s="47" t="s">
        <v>108</v>
      </c>
      <c r="AE1022" s="12" t="s">
        <v>108</v>
      </c>
      <c r="AF1022" s="102" t="s">
        <v>108</v>
      </c>
      <c r="AG1022" s="102" t="s">
        <v>108</v>
      </c>
      <c r="AH1022" s="102" t="s">
        <v>108</v>
      </c>
      <c r="AI1022" s="102" t="s">
        <v>108</v>
      </c>
      <c r="AJ1022" s="102" t="s">
        <v>108</v>
      </c>
      <c r="AK1022" s="93" t="s">
        <v>108</v>
      </c>
      <c r="AL1022" s="12" t="s">
        <v>108</v>
      </c>
      <c r="AM1022" s="12" t="s">
        <v>175</v>
      </c>
      <c r="AN1022" s="91" t="s">
        <v>2425</v>
      </c>
      <c r="AO1022" s="15" t="s">
        <v>175</v>
      </c>
      <c r="AQ1022" s="54" t="s">
        <v>108</v>
      </c>
      <c r="AR1022" s="50" t="str">
        <f t="shared" si="379"/>
        <v>HS664.4</v>
      </c>
      <c r="AS1022" s="50" t="str">
        <f t="shared" si="380"/>
        <v>HS664_-</v>
      </c>
      <c r="AT1022" s="12" t="s">
        <v>110</v>
      </c>
      <c r="AU1022" s="12" t="s">
        <v>110</v>
      </c>
      <c r="AV1022" s="12" t="s">
        <v>110</v>
      </c>
      <c r="AW1022" s="54" t="s">
        <v>108</v>
      </c>
      <c r="AX1022" s="50" t="s">
        <v>155</v>
      </c>
      <c r="AY1022" s="50" t="s">
        <v>110</v>
      </c>
      <c r="AZ1022" s="54" t="s">
        <v>108</v>
      </c>
      <c r="BA1022" s="12" t="s">
        <v>108</v>
      </c>
      <c r="BB1022" s="12" t="s">
        <v>108</v>
      </c>
      <c r="BC1022" s="12" t="str">
        <f t="shared" si="381"/>
        <v>M3A</v>
      </c>
      <c r="BD1022" s="54" t="s">
        <v>108</v>
      </c>
      <c r="BE1022" s="12" t="str">
        <f t="shared" si="382"/>
        <v>-</v>
      </c>
      <c r="BF1022" s="12" t="str">
        <f t="shared" si="383"/>
        <v>-</v>
      </c>
      <c r="BG1022" s="112" t="str">
        <f t="shared" si="384"/>
        <v>M3A_HS664</v>
      </c>
      <c r="BH1022" s="54" t="s">
        <v>108</v>
      </c>
      <c r="BI1022" s="12" t="s">
        <v>108</v>
      </c>
      <c r="BJ1022" s="54" t="s">
        <v>108</v>
      </c>
      <c r="BK1022" s="12" t="s">
        <v>108</v>
      </c>
      <c r="BL1022" s="12" t="s">
        <v>108</v>
      </c>
      <c r="BM1022" s="12" t="s">
        <v>108</v>
      </c>
      <c r="BN1022" s="54" t="s">
        <v>108</v>
      </c>
      <c r="BO1022" s="12" t="s">
        <v>108</v>
      </c>
      <c r="BP1022" s="54" t="s">
        <v>108</v>
      </c>
      <c r="BQ1022" s="12" t="s">
        <v>108</v>
      </c>
      <c r="BR1022" s="12" t="s">
        <v>108</v>
      </c>
      <c r="BS1022" s="12" t="s">
        <v>108</v>
      </c>
      <c r="BT1022" s="54" t="s">
        <v>108</v>
      </c>
      <c r="BU1022" s="12" t="s">
        <v>108</v>
      </c>
      <c r="BV1022" s="54" t="s">
        <v>108</v>
      </c>
      <c r="BW1022" s="12" t="s">
        <v>108</v>
      </c>
      <c r="BX1022" s="12" t="s">
        <v>108</v>
      </c>
      <c r="BY1022" s="12" t="s">
        <v>108</v>
      </c>
      <c r="BZ1022" s="54" t="s">
        <v>108</v>
      </c>
      <c r="CA1022" s="12" t="s">
        <v>108</v>
      </c>
      <c r="CB1022" s="54" t="s">
        <v>108</v>
      </c>
      <c r="CC1022" s="12" t="s">
        <v>108</v>
      </c>
      <c r="CD1022" s="12" t="s">
        <v>108</v>
      </c>
      <c r="CE1022" s="12" t="s">
        <v>108</v>
      </c>
      <c r="CF1022" s="54" t="s">
        <v>108</v>
      </c>
      <c r="CG1022" s="54" t="s">
        <v>108</v>
      </c>
      <c r="CH1022" s="54" t="s">
        <v>108</v>
      </c>
      <c r="CI1022" s="54" t="s">
        <v>108</v>
      </c>
      <c r="CJ1022" s="54" t="s">
        <v>108</v>
      </c>
      <c r="CK1022" s="54" t="s">
        <v>108</v>
      </c>
      <c r="CL1022" s="54" t="s">
        <v>108</v>
      </c>
      <c r="CM1022" s="54" t="s">
        <v>108</v>
      </c>
      <c r="CN1022" s="64" t="s">
        <v>120</v>
      </c>
      <c r="CO1022" s="121" t="s">
        <v>2770</v>
      </c>
      <c r="CP1022" s="64" t="str">
        <f>TabelladatiSinottico[[#This Row],[Serial_Number]]</f>
        <v>HS664.4</v>
      </c>
      <c r="CQ1022" s="50" t="str">
        <f>TabelladatiSinottico[[#This Row],[Customer]]</f>
        <v>O.M.C.S. di Mora M. &amp; G. S.n.c.</v>
      </c>
      <c r="CR1022" s="54">
        <f t="shared" si="411"/>
        <v>1021</v>
      </c>
      <c r="CS1022" s="64" t="s">
        <v>108</v>
      </c>
    </row>
    <row r="1023" spans="1:97" ht="14.25" customHeight="1" x14ac:dyDescent="0.25">
      <c r="A1023" s="124" t="s">
        <v>2770</v>
      </c>
      <c r="B1023" s="137">
        <v>5</v>
      </c>
      <c r="C1023" s="113" t="s">
        <v>2371</v>
      </c>
      <c r="D1023" s="136" t="s">
        <v>2787</v>
      </c>
      <c r="E1023" s="112" t="s">
        <v>108</v>
      </c>
      <c r="F1023" s="112" t="s">
        <v>653</v>
      </c>
      <c r="G1023" s="112" t="s">
        <v>2437</v>
      </c>
      <c r="H1023" s="112" t="s">
        <v>108</v>
      </c>
      <c r="I1023" s="112" t="s">
        <v>108</v>
      </c>
      <c r="J1023" s="142" t="s">
        <v>2788</v>
      </c>
      <c r="K1023" s="134" t="s">
        <v>2424</v>
      </c>
      <c r="L1023" s="112" t="s">
        <v>108</v>
      </c>
      <c r="M1023" s="134" t="s">
        <v>2424</v>
      </c>
      <c r="N1023" s="12" t="s">
        <v>107</v>
      </c>
      <c r="O1023" s="12" t="s">
        <v>108</v>
      </c>
      <c r="P1023" s="128" t="s">
        <v>2425</v>
      </c>
      <c r="Q1023" s="135">
        <v>600</v>
      </c>
      <c r="R1023" s="135">
        <v>560</v>
      </c>
      <c r="S1023" s="135">
        <v>400</v>
      </c>
      <c r="T1023" s="119">
        <v>20</v>
      </c>
      <c r="U1023" s="112" t="s">
        <v>109</v>
      </c>
      <c r="V1023" s="118" t="s">
        <v>108</v>
      </c>
      <c r="W1023" s="112" t="s">
        <v>108</v>
      </c>
      <c r="X1023" s="112" t="s">
        <v>110</v>
      </c>
      <c r="Y1023" s="112" t="s">
        <v>110</v>
      </c>
      <c r="Z1023" s="112" t="s">
        <v>110</v>
      </c>
      <c r="AA1023" s="112" t="s">
        <v>110</v>
      </c>
      <c r="AB1023" s="114" t="s">
        <v>110</v>
      </c>
      <c r="AC1023" s="113" t="s">
        <v>108</v>
      </c>
      <c r="AD1023" s="47" t="s">
        <v>108</v>
      </c>
      <c r="AE1023" s="12" t="s">
        <v>108</v>
      </c>
      <c r="AF1023" s="102" t="s">
        <v>108</v>
      </c>
      <c r="AG1023" s="102" t="s">
        <v>108</v>
      </c>
      <c r="AH1023" s="102" t="s">
        <v>108</v>
      </c>
      <c r="AI1023" s="102" t="s">
        <v>108</v>
      </c>
      <c r="AJ1023" s="102" t="s">
        <v>108</v>
      </c>
      <c r="AK1023" s="93" t="s">
        <v>108</v>
      </c>
      <c r="AL1023" s="12" t="s">
        <v>108</v>
      </c>
      <c r="AM1023" s="12" t="s">
        <v>175</v>
      </c>
      <c r="AN1023" s="91" t="s">
        <v>2425</v>
      </c>
      <c r="AO1023" s="15" t="s">
        <v>175</v>
      </c>
      <c r="AQ1023" s="54" t="s">
        <v>108</v>
      </c>
      <c r="AR1023" s="50" t="str">
        <f t="shared" si="379"/>
        <v>HS664.5</v>
      </c>
      <c r="AS1023" s="50" t="str">
        <f t="shared" si="380"/>
        <v>HS664_RT</v>
      </c>
      <c r="AT1023" s="12" t="s">
        <v>110</v>
      </c>
      <c r="AU1023" s="12" t="s">
        <v>110</v>
      </c>
      <c r="AV1023" s="12" t="s">
        <v>110</v>
      </c>
      <c r="AW1023" s="54" t="s">
        <v>108</v>
      </c>
      <c r="AX1023" s="50" t="s">
        <v>155</v>
      </c>
      <c r="AY1023" s="50" t="s">
        <v>110</v>
      </c>
      <c r="AZ1023" s="54" t="s">
        <v>108</v>
      </c>
      <c r="BA1023" s="12" t="s">
        <v>108</v>
      </c>
      <c r="BB1023" s="12" t="s">
        <v>108</v>
      </c>
      <c r="BC1023" s="12" t="str">
        <f t="shared" si="381"/>
        <v>M3A</v>
      </c>
      <c r="BD1023" s="54" t="s">
        <v>108</v>
      </c>
      <c r="BE1023" s="12" t="str">
        <f t="shared" si="382"/>
        <v>19 kw-36 krpm</v>
      </c>
      <c r="BF1023" s="12" t="str">
        <f t="shared" si="383"/>
        <v>-</v>
      </c>
      <c r="BG1023" s="112" t="str">
        <f t="shared" si="384"/>
        <v>M3A_HS664</v>
      </c>
      <c r="BH1023" s="54" t="s">
        <v>108</v>
      </c>
      <c r="BI1023" s="12" t="s">
        <v>108</v>
      </c>
      <c r="BJ1023" s="54" t="s">
        <v>108</v>
      </c>
      <c r="BK1023" s="12" t="s">
        <v>108</v>
      </c>
      <c r="BL1023" s="12" t="s">
        <v>108</v>
      </c>
      <c r="BM1023" s="12" t="s">
        <v>108</v>
      </c>
      <c r="BN1023" s="54" t="s">
        <v>108</v>
      </c>
      <c r="BO1023" s="12" t="s">
        <v>108</v>
      </c>
      <c r="BP1023" s="54" t="s">
        <v>108</v>
      </c>
      <c r="BQ1023" s="12" t="s">
        <v>108</v>
      </c>
      <c r="BR1023" s="12" t="s">
        <v>108</v>
      </c>
      <c r="BS1023" s="12" t="s">
        <v>108</v>
      </c>
      <c r="BT1023" s="54" t="s">
        <v>108</v>
      </c>
      <c r="BU1023" s="12" t="s">
        <v>108</v>
      </c>
      <c r="BV1023" s="54" t="s">
        <v>108</v>
      </c>
      <c r="BW1023" s="12" t="s">
        <v>108</v>
      </c>
      <c r="BX1023" s="12" t="s">
        <v>108</v>
      </c>
      <c r="BY1023" s="12" t="s">
        <v>108</v>
      </c>
      <c r="BZ1023" s="54" t="s">
        <v>108</v>
      </c>
      <c r="CA1023" s="12" t="s">
        <v>108</v>
      </c>
      <c r="CB1023" s="54" t="s">
        <v>108</v>
      </c>
      <c r="CC1023" s="12" t="s">
        <v>108</v>
      </c>
      <c r="CD1023" s="12" t="s">
        <v>108</v>
      </c>
      <c r="CE1023" s="12" t="s">
        <v>108</v>
      </c>
      <c r="CF1023" s="54" t="s">
        <v>108</v>
      </c>
      <c r="CG1023" s="54" t="s">
        <v>108</v>
      </c>
      <c r="CH1023" s="54" t="s">
        <v>108</v>
      </c>
      <c r="CI1023" s="54" t="s">
        <v>108</v>
      </c>
      <c r="CJ1023" s="54" t="s">
        <v>108</v>
      </c>
      <c r="CK1023" s="54" t="s">
        <v>108</v>
      </c>
      <c r="CL1023" s="54" t="s">
        <v>108</v>
      </c>
      <c r="CM1023" s="54" t="s">
        <v>108</v>
      </c>
      <c r="CN1023" s="64" t="s">
        <v>120</v>
      </c>
      <c r="CO1023" s="121" t="s">
        <v>2770</v>
      </c>
      <c r="CP1023" s="64" t="str">
        <f>TabelladatiSinottico[[#This Row],[Serial_Number]]</f>
        <v>HS664.5</v>
      </c>
      <c r="CQ1023" s="50" t="str">
        <f>TabelladatiSinottico[[#This Row],[Customer]]</f>
        <v>NUOVA STAMOR S.r.l.</v>
      </c>
      <c r="CR1023" s="54">
        <f t="shared" si="411"/>
        <v>1022</v>
      </c>
      <c r="CS1023" s="64" t="s">
        <v>108</v>
      </c>
    </row>
    <row r="1024" spans="1:97" ht="14.25" customHeight="1" x14ac:dyDescent="0.25">
      <c r="A1024" s="124" t="s">
        <v>2770</v>
      </c>
      <c r="B1024" s="137">
        <v>6</v>
      </c>
      <c r="C1024" s="113" t="s">
        <v>2371</v>
      </c>
      <c r="D1024" s="136" t="s">
        <v>2655</v>
      </c>
      <c r="E1024" s="112" t="s">
        <v>108</v>
      </c>
      <c r="F1024" s="112" t="s">
        <v>653</v>
      </c>
      <c r="G1024" s="112" t="s">
        <v>108</v>
      </c>
      <c r="H1024" s="112" t="s">
        <v>108</v>
      </c>
      <c r="I1024" s="112" t="s">
        <v>108</v>
      </c>
      <c r="J1024" s="112" t="s">
        <v>108</v>
      </c>
      <c r="K1024" s="134" t="s">
        <v>2424</v>
      </c>
      <c r="L1024" s="112" t="s">
        <v>108</v>
      </c>
      <c r="M1024" s="134" t="s">
        <v>2424</v>
      </c>
      <c r="N1024" s="12" t="s">
        <v>107</v>
      </c>
      <c r="O1024" s="12" t="s">
        <v>108</v>
      </c>
      <c r="P1024" s="128" t="s">
        <v>2425</v>
      </c>
      <c r="Q1024" s="135">
        <v>600</v>
      </c>
      <c r="R1024" s="135">
        <v>560</v>
      </c>
      <c r="S1024" s="135">
        <v>400</v>
      </c>
      <c r="T1024" s="119">
        <v>20</v>
      </c>
      <c r="U1024" s="112" t="s">
        <v>109</v>
      </c>
      <c r="V1024" s="118" t="s">
        <v>108</v>
      </c>
      <c r="W1024" s="112" t="s">
        <v>108</v>
      </c>
      <c r="X1024" s="112" t="s">
        <v>110</v>
      </c>
      <c r="Y1024" s="112" t="s">
        <v>110</v>
      </c>
      <c r="Z1024" s="112" t="s">
        <v>110</v>
      </c>
      <c r="AA1024" s="112" t="s">
        <v>110</v>
      </c>
      <c r="AB1024" s="114" t="s">
        <v>110</v>
      </c>
      <c r="AC1024" s="113" t="s">
        <v>108</v>
      </c>
      <c r="AD1024" s="47" t="s">
        <v>108</v>
      </c>
      <c r="AE1024" s="12" t="s">
        <v>108</v>
      </c>
      <c r="AF1024" s="102" t="s">
        <v>108</v>
      </c>
      <c r="AG1024" s="102" t="s">
        <v>108</v>
      </c>
      <c r="AH1024" s="102" t="s">
        <v>108</v>
      </c>
      <c r="AI1024" s="102" t="s">
        <v>108</v>
      </c>
      <c r="AJ1024" s="102" t="s">
        <v>108</v>
      </c>
      <c r="AK1024" s="93" t="s">
        <v>108</v>
      </c>
      <c r="AL1024" s="12" t="s">
        <v>108</v>
      </c>
      <c r="AM1024" s="12" t="s">
        <v>175</v>
      </c>
      <c r="AN1024" s="91" t="s">
        <v>2425</v>
      </c>
      <c r="AO1024" s="15" t="s">
        <v>175</v>
      </c>
      <c r="AQ1024" s="54" t="s">
        <v>108</v>
      </c>
      <c r="AR1024" s="50" t="str">
        <f t="shared" si="379"/>
        <v>HS664.6</v>
      </c>
      <c r="AS1024" s="50" t="str">
        <f t="shared" si="380"/>
        <v>HS664_RT</v>
      </c>
      <c r="AT1024" s="12" t="s">
        <v>110</v>
      </c>
      <c r="AU1024" s="12" t="s">
        <v>110</v>
      </c>
      <c r="AV1024" s="12" t="s">
        <v>110</v>
      </c>
      <c r="AW1024" s="54" t="s">
        <v>108</v>
      </c>
      <c r="AX1024" s="50" t="s">
        <v>155</v>
      </c>
      <c r="AY1024" s="50" t="s">
        <v>110</v>
      </c>
      <c r="AZ1024" s="54" t="s">
        <v>108</v>
      </c>
      <c r="BA1024" s="12" t="s">
        <v>108</v>
      </c>
      <c r="BB1024" s="12" t="s">
        <v>108</v>
      </c>
      <c r="BC1024" s="12" t="str">
        <f t="shared" si="381"/>
        <v>M3A</v>
      </c>
      <c r="BD1024" s="54" t="s">
        <v>108</v>
      </c>
      <c r="BE1024" s="12" t="str">
        <f t="shared" si="382"/>
        <v>-</v>
      </c>
      <c r="BF1024" s="12" t="str">
        <f t="shared" si="383"/>
        <v>-</v>
      </c>
      <c r="BG1024" s="112" t="str">
        <f t="shared" si="384"/>
        <v>M3A_HS664</v>
      </c>
      <c r="BH1024" s="54" t="s">
        <v>108</v>
      </c>
      <c r="BI1024" s="12" t="s">
        <v>108</v>
      </c>
      <c r="BJ1024" s="54" t="s">
        <v>108</v>
      </c>
      <c r="BK1024" s="12" t="s">
        <v>108</v>
      </c>
      <c r="BL1024" s="12" t="s">
        <v>108</v>
      </c>
      <c r="BM1024" s="12" t="s">
        <v>108</v>
      </c>
      <c r="BN1024" s="54" t="s">
        <v>108</v>
      </c>
      <c r="BO1024" s="12" t="s">
        <v>108</v>
      </c>
      <c r="BP1024" s="54" t="s">
        <v>108</v>
      </c>
      <c r="BQ1024" s="12" t="s">
        <v>108</v>
      </c>
      <c r="BR1024" s="12" t="s">
        <v>108</v>
      </c>
      <c r="BS1024" s="12" t="s">
        <v>108</v>
      </c>
      <c r="BT1024" s="54" t="s">
        <v>108</v>
      </c>
      <c r="BU1024" s="12" t="s">
        <v>108</v>
      </c>
      <c r="BV1024" s="54" t="s">
        <v>108</v>
      </c>
      <c r="BW1024" s="12" t="s">
        <v>108</v>
      </c>
      <c r="BX1024" s="12" t="s">
        <v>108</v>
      </c>
      <c r="BY1024" s="12" t="s">
        <v>108</v>
      </c>
      <c r="BZ1024" s="54" t="s">
        <v>108</v>
      </c>
      <c r="CA1024" s="12" t="s">
        <v>108</v>
      </c>
      <c r="CB1024" s="54" t="s">
        <v>108</v>
      </c>
      <c r="CC1024" s="12" t="s">
        <v>108</v>
      </c>
      <c r="CD1024" s="12" t="s">
        <v>108</v>
      </c>
      <c r="CE1024" s="12" t="s">
        <v>108</v>
      </c>
      <c r="CF1024" s="54" t="s">
        <v>108</v>
      </c>
      <c r="CG1024" s="54" t="s">
        <v>108</v>
      </c>
      <c r="CH1024" s="54" t="s">
        <v>108</v>
      </c>
      <c r="CI1024" s="54" t="s">
        <v>108</v>
      </c>
      <c r="CJ1024" s="54" t="s">
        <v>108</v>
      </c>
      <c r="CK1024" s="54" t="s">
        <v>108</v>
      </c>
      <c r="CL1024" s="54" t="s">
        <v>108</v>
      </c>
      <c r="CM1024" s="54" t="s">
        <v>108</v>
      </c>
      <c r="CN1024" s="64" t="s">
        <v>120</v>
      </c>
      <c r="CO1024" s="121" t="s">
        <v>2770</v>
      </c>
      <c r="CP1024" s="64" t="str">
        <f>TabelladatiSinottico[[#This Row],[Serial_Number]]</f>
        <v>HS664.6</v>
      </c>
      <c r="CQ1024" s="50" t="str">
        <f>TabelladatiSinottico[[#This Row],[Customer]]</f>
        <v>OVERSTAMPI S.r.l.</v>
      </c>
      <c r="CR1024" s="54">
        <f t="shared" si="411"/>
        <v>1023</v>
      </c>
      <c r="CS1024" s="64" t="s">
        <v>108</v>
      </c>
    </row>
    <row r="1025" spans="1:97" ht="14.25" customHeight="1" x14ac:dyDescent="0.25">
      <c r="A1025" s="124" t="s">
        <v>2770</v>
      </c>
      <c r="B1025" s="137">
        <v>7</v>
      </c>
      <c r="C1025" s="113" t="s">
        <v>108</v>
      </c>
      <c r="D1025" s="136" t="s">
        <v>2789</v>
      </c>
      <c r="E1025" s="112" t="s">
        <v>108</v>
      </c>
      <c r="F1025" s="112" t="s">
        <v>653</v>
      </c>
      <c r="G1025" s="112" t="s">
        <v>108</v>
      </c>
      <c r="H1025" s="112" t="s">
        <v>108</v>
      </c>
      <c r="I1025" s="112" t="s">
        <v>108</v>
      </c>
      <c r="J1025" s="112" t="s">
        <v>2790</v>
      </c>
      <c r="K1025" s="134" t="s">
        <v>2424</v>
      </c>
      <c r="L1025" s="112" t="s">
        <v>108</v>
      </c>
      <c r="M1025" s="134" t="s">
        <v>2424</v>
      </c>
      <c r="N1025" s="12" t="s">
        <v>107</v>
      </c>
      <c r="O1025" s="12" t="s">
        <v>108</v>
      </c>
      <c r="P1025" s="128" t="s">
        <v>2425</v>
      </c>
      <c r="Q1025" s="135">
        <v>600</v>
      </c>
      <c r="R1025" s="135">
        <v>560</v>
      </c>
      <c r="S1025" s="135">
        <v>400</v>
      </c>
      <c r="T1025" s="119">
        <v>20</v>
      </c>
      <c r="U1025" s="112" t="s">
        <v>109</v>
      </c>
      <c r="V1025" s="118" t="s">
        <v>108</v>
      </c>
      <c r="W1025" s="112" t="s">
        <v>108</v>
      </c>
      <c r="X1025" s="112" t="s">
        <v>110</v>
      </c>
      <c r="Y1025" s="112" t="s">
        <v>110</v>
      </c>
      <c r="Z1025" s="112" t="s">
        <v>110</v>
      </c>
      <c r="AA1025" s="112" t="s">
        <v>110</v>
      </c>
      <c r="AB1025" s="114" t="s">
        <v>110</v>
      </c>
      <c r="AC1025" s="113" t="s">
        <v>108</v>
      </c>
      <c r="AD1025" s="47" t="s">
        <v>108</v>
      </c>
      <c r="AE1025" s="12" t="s">
        <v>108</v>
      </c>
      <c r="AF1025" s="102" t="s">
        <v>108</v>
      </c>
      <c r="AG1025" s="102" t="s">
        <v>108</v>
      </c>
      <c r="AH1025" s="102" t="s">
        <v>108</v>
      </c>
      <c r="AI1025" s="102" t="s">
        <v>108</v>
      </c>
      <c r="AJ1025" s="102" t="s">
        <v>108</v>
      </c>
      <c r="AK1025" s="93" t="s">
        <v>108</v>
      </c>
      <c r="AL1025" s="12" t="s">
        <v>108</v>
      </c>
      <c r="AM1025" s="12" t="s">
        <v>175</v>
      </c>
      <c r="AN1025" s="91" t="s">
        <v>2425</v>
      </c>
      <c r="AO1025" s="15" t="s">
        <v>175</v>
      </c>
      <c r="AQ1025" s="54" t="s">
        <v>108</v>
      </c>
      <c r="AR1025" s="50" t="str">
        <f t="shared" si="379"/>
        <v>HS664.7</v>
      </c>
      <c r="AS1025" s="50" t="str">
        <f t="shared" si="380"/>
        <v>HS664_-</v>
      </c>
      <c r="AT1025" s="12" t="s">
        <v>110</v>
      </c>
      <c r="AU1025" s="12" t="s">
        <v>110</v>
      </c>
      <c r="AV1025" s="12" t="s">
        <v>110</v>
      </c>
      <c r="AW1025" s="54" t="s">
        <v>108</v>
      </c>
      <c r="AX1025" s="50" t="s">
        <v>155</v>
      </c>
      <c r="AY1025" s="50" t="s">
        <v>110</v>
      </c>
      <c r="AZ1025" s="54" t="s">
        <v>108</v>
      </c>
      <c r="BA1025" s="12" t="s">
        <v>108</v>
      </c>
      <c r="BB1025" s="12" t="s">
        <v>108</v>
      </c>
      <c r="BC1025" s="12" t="str">
        <f t="shared" si="381"/>
        <v>M3A</v>
      </c>
      <c r="BD1025" s="54" t="s">
        <v>108</v>
      </c>
      <c r="BE1025" s="12" t="str">
        <f t="shared" si="382"/>
        <v>-</v>
      </c>
      <c r="BF1025" s="12" t="str">
        <f t="shared" si="383"/>
        <v>-</v>
      </c>
      <c r="BG1025" s="112" t="str">
        <f t="shared" si="384"/>
        <v>M3A_HS664</v>
      </c>
      <c r="BH1025" s="54" t="s">
        <v>108</v>
      </c>
      <c r="BI1025" s="12" t="s">
        <v>108</v>
      </c>
      <c r="BJ1025" s="54" t="s">
        <v>108</v>
      </c>
      <c r="BK1025" s="12" t="s">
        <v>108</v>
      </c>
      <c r="BL1025" s="12" t="s">
        <v>108</v>
      </c>
      <c r="BM1025" s="12" t="s">
        <v>108</v>
      </c>
      <c r="BN1025" s="54" t="s">
        <v>108</v>
      </c>
      <c r="BO1025" s="12" t="s">
        <v>108</v>
      </c>
      <c r="BP1025" s="54" t="s">
        <v>108</v>
      </c>
      <c r="BQ1025" s="12" t="s">
        <v>108</v>
      </c>
      <c r="BR1025" s="12" t="s">
        <v>108</v>
      </c>
      <c r="BS1025" s="12" t="s">
        <v>108</v>
      </c>
      <c r="BT1025" s="54" t="s">
        <v>108</v>
      </c>
      <c r="BU1025" s="12" t="s">
        <v>108</v>
      </c>
      <c r="BV1025" s="54" t="s">
        <v>108</v>
      </c>
      <c r="BW1025" s="12" t="s">
        <v>108</v>
      </c>
      <c r="BX1025" s="12" t="s">
        <v>108</v>
      </c>
      <c r="BY1025" s="12" t="s">
        <v>108</v>
      </c>
      <c r="BZ1025" s="54" t="s">
        <v>108</v>
      </c>
      <c r="CA1025" s="12" t="s">
        <v>108</v>
      </c>
      <c r="CB1025" s="54" t="s">
        <v>108</v>
      </c>
      <c r="CC1025" s="12" t="s">
        <v>108</v>
      </c>
      <c r="CD1025" s="12" t="s">
        <v>108</v>
      </c>
      <c r="CE1025" s="12" t="s">
        <v>108</v>
      </c>
      <c r="CF1025" s="54" t="s">
        <v>108</v>
      </c>
      <c r="CG1025" s="54" t="s">
        <v>108</v>
      </c>
      <c r="CH1025" s="54" t="s">
        <v>108</v>
      </c>
      <c r="CI1025" s="54" t="s">
        <v>108</v>
      </c>
      <c r="CJ1025" s="54" t="s">
        <v>108</v>
      </c>
      <c r="CK1025" s="54" t="s">
        <v>108</v>
      </c>
      <c r="CL1025" s="54" t="s">
        <v>108</v>
      </c>
      <c r="CM1025" s="54" t="s">
        <v>108</v>
      </c>
      <c r="CN1025" s="64" t="s">
        <v>120</v>
      </c>
      <c r="CO1025" s="121" t="s">
        <v>2770</v>
      </c>
      <c r="CP1025" s="64" t="str">
        <f>TabelladatiSinottico[[#This Row],[Serial_Number]]</f>
        <v>HS664.7</v>
      </c>
      <c r="CQ1025" s="50" t="str">
        <f>TabelladatiSinottico[[#This Row],[Customer]]</f>
        <v>FORTELL s.r.o.</v>
      </c>
      <c r="CR1025" s="54">
        <f t="shared" si="411"/>
        <v>1024</v>
      </c>
      <c r="CS1025" s="64" t="s">
        <v>108</v>
      </c>
    </row>
    <row r="1026" spans="1:97" ht="14.25" customHeight="1" x14ac:dyDescent="0.25">
      <c r="A1026" s="124" t="s">
        <v>2770</v>
      </c>
      <c r="B1026" s="137">
        <v>8</v>
      </c>
      <c r="C1026" s="113" t="s">
        <v>108</v>
      </c>
      <c r="D1026" s="136" t="s">
        <v>2771</v>
      </c>
      <c r="E1026" s="112" t="s">
        <v>108</v>
      </c>
      <c r="F1026" s="112" t="s">
        <v>653</v>
      </c>
      <c r="G1026" s="112" t="s">
        <v>108</v>
      </c>
      <c r="H1026" s="112" t="s">
        <v>108</v>
      </c>
      <c r="I1026" s="112" t="s">
        <v>108</v>
      </c>
      <c r="J1026" s="112" t="s">
        <v>108</v>
      </c>
      <c r="K1026" s="134" t="s">
        <v>2424</v>
      </c>
      <c r="L1026" s="112" t="s">
        <v>108</v>
      </c>
      <c r="M1026" s="134" t="s">
        <v>2424</v>
      </c>
      <c r="N1026" s="12" t="s">
        <v>107</v>
      </c>
      <c r="O1026" s="12" t="s">
        <v>108</v>
      </c>
      <c r="P1026" s="128" t="s">
        <v>2425</v>
      </c>
      <c r="Q1026" s="135">
        <v>600</v>
      </c>
      <c r="R1026" s="135">
        <v>560</v>
      </c>
      <c r="S1026" s="135">
        <v>400</v>
      </c>
      <c r="T1026" s="119">
        <v>20</v>
      </c>
      <c r="U1026" s="112" t="s">
        <v>108</v>
      </c>
      <c r="V1026" s="118" t="s">
        <v>108</v>
      </c>
      <c r="W1026" s="112" t="s">
        <v>108</v>
      </c>
      <c r="X1026" s="112" t="s">
        <v>110</v>
      </c>
      <c r="Y1026" s="112" t="s">
        <v>110</v>
      </c>
      <c r="Z1026" s="112" t="s">
        <v>110</v>
      </c>
      <c r="AA1026" s="112" t="s">
        <v>110</v>
      </c>
      <c r="AB1026" s="114" t="s">
        <v>110</v>
      </c>
      <c r="AC1026" s="113" t="s">
        <v>108</v>
      </c>
      <c r="AD1026" s="47" t="s">
        <v>108</v>
      </c>
      <c r="AE1026" s="12" t="s">
        <v>108</v>
      </c>
      <c r="AF1026" s="102" t="s">
        <v>108</v>
      </c>
      <c r="AG1026" s="102" t="s">
        <v>108</v>
      </c>
      <c r="AH1026" s="102" t="s">
        <v>108</v>
      </c>
      <c r="AI1026" s="102" t="s">
        <v>108</v>
      </c>
      <c r="AJ1026" s="102" t="s">
        <v>108</v>
      </c>
      <c r="AK1026" s="93" t="s">
        <v>108</v>
      </c>
      <c r="AL1026" s="12" t="s">
        <v>108</v>
      </c>
      <c r="AM1026" s="12" t="s">
        <v>175</v>
      </c>
      <c r="AN1026" s="91" t="s">
        <v>2425</v>
      </c>
      <c r="AO1026" s="15" t="s">
        <v>175</v>
      </c>
      <c r="AQ1026" s="54" t="s">
        <v>108</v>
      </c>
      <c r="AR1026" s="50" t="str">
        <f t="shared" si="379"/>
        <v>HS664.8</v>
      </c>
      <c r="AS1026" s="50" t="str">
        <f t="shared" si="380"/>
        <v>HS664_-</v>
      </c>
      <c r="AT1026" s="12" t="s">
        <v>110</v>
      </c>
      <c r="AU1026" s="12" t="s">
        <v>110</v>
      </c>
      <c r="AV1026" s="12" t="s">
        <v>110</v>
      </c>
      <c r="AW1026" s="54" t="s">
        <v>108</v>
      </c>
      <c r="AX1026" s="50" t="s">
        <v>155</v>
      </c>
      <c r="AY1026" s="50" t="s">
        <v>110</v>
      </c>
      <c r="AZ1026" s="54" t="s">
        <v>108</v>
      </c>
      <c r="BA1026" s="12" t="s">
        <v>108</v>
      </c>
      <c r="BB1026" s="12" t="s">
        <v>108</v>
      </c>
      <c r="BC1026" s="12" t="str">
        <f t="shared" si="381"/>
        <v>M3A</v>
      </c>
      <c r="BD1026" s="54" t="s">
        <v>108</v>
      </c>
      <c r="BE1026" s="12" t="str">
        <f t="shared" si="382"/>
        <v>-</v>
      </c>
      <c r="BF1026" s="12" t="str">
        <f t="shared" si="383"/>
        <v>-</v>
      </c>
      <c r="BG1026" s="112" t="str">
        <f t="shared" si="384"/>
        <v>M3A_HS664</v>
      </c>
      <c r="BH1026" s="54" t="s">
        <v>108</v>
      </c>
      <c r="BI1026" s="12" t="s">
        <v>108</v>
      </c>
      <c r="BJ1026" s="54" t="s">
        <v>108</v>
      </c>
      <c r="BK1026" s="12" t="s">
        <v>108</v>
      </c>
      <c r="BL1026" s="12" t="s">
        <v>108</v>
      </c>
      <c r="BM1026" s="12" t="s">
        <v>108</v>
      </c>
      <c r="BN1026" s="54" t="s">
        <v>108</v>
      </c>
      <c r="BO1026" s="12" t="s">
        <v>108</v>
      </c>
      <c r="BP1026" s="54" t="s">
        <v>108</v>
      </c>
      <c r="BQ1026" s="12" t="s">
        <v>108</v>
      </c>
      <c r="BR1026" s="12" t="s">
        <v>108</v>
      </c>
      <c r="BS1026" s="12" t="s">
        <v>108</v>
      </c>
      <c r="BT1026" s="54" t="s">
        <v>108</v>
      </c>
      <c r="BU1026" s="12" t="s">
        <v>108</v>
      </c>
      <c r="BV1026" s="54" t="s">
        <v>108</v>
      </c>
      <c r="BW1026" s="12" t="s">
        <v>108</v>
      </c>
      <c r="BX1026" s="12" t="s">
        <v>108</v>
      </c>
      <c r="BY1026" s="12" t="s">
        <v>108</v>
      </c>
      <c r="BZ1026" s="54" t="s">
        <v>108</v>
      </c>
      <c r="CA1026" s="12" t="s">
        <v>108</v>
      </c>
      <c r="CB1026" s="54" t="s">
        <v>108</v>
      </c>
      <c r="CC1026" s="12" t="s">
        <v>108</v>
      </c>
      <c r="CD1026" s="12" t="s">
        <v>108</v>
      </c>
      <c r="CE1026" s="12" t="s">
        <v>108</v>
      </c>
      <c r="CF1026" s="54" t="s">
        <v>108</v>
      </c>
      <c r="CG1026" s="54" t="s">
        <v>108</v>
      </c>
      <c r="CH1026" s="54" t="s">
        <v>108</v>
      </c>
      <c r="CI1026" s="54" t="s">
        <v>108</v>
      </c>
      <c r="CJ1026" s="54" t="s">
        <v>108</v>
      </c>
      <c r="CK1026" s="54" t="s">
        <v>108</v>
      </c>
      <c r="CL1026" s="54" t="s">
        <v>108</v>
      </c>
      <c r="CM1026" s="54" t="s">
        <v>108</v>
      </c>
      <c r="CN1026" s="64" t="s">
        <v>120</v>
      </c>
      <c r="CO1026" s="121" t="s">
        <v>2770</v>
      </c>
      <c r="CP1026" s="64" t="str">
        <f>TabelladatiSinottico[[#This Row],[Serial_Number]]</f>
        <v>HS664.8</v>
      </c>
      <c r="CQ1026" s="50" t="str">
        <f>TabelladatiSinottico[[#This Row],[Customer]]</f>
        <v>Customer!</v>
      </c>
      <c r="CR1026" s="54">
        <f t="shared" si="411"/>
        <v>1025</v>
      </c>
      <c r="CS1026" s="64" t="s">
        <v>108</v>
      </c>
    </row>
    <row r="1027" spans="1:97" ht="14.25" customHeight="1" x14ac:dyDescent="0.25">
      <c r="A1027" s="124" t="s">
        <v>2770</v>
      </c>
      <c r="B1027" s="137">
        <v>9</v>
      </c>
      <c r="C1027" s="113" t="s">
        <v>108</v>
      </c>
      <c r="D1027" s="136" t="s">
        <v>2771</v>
      </c>
      <c r="E1027" s="112" t="s">
        <v>108</v>
      </c>
      <c r="F1027" s="112" t="s">
        <v>653</v>
      </c>
      <c r="G1027" s="112" t="s">
        <v>108</v>
      </c>
      <c r="H1027" s="112" t="s">
        <v>108</v>
      </c>
      <c r="I1027" s="112" t="s">
        <v>108</v>
      </c>
      <c r="J1027" s="112" t="s">
        <v>108</v>
      </c>
      <c r="K1027" s="134" t="s">
        <v>2424</v>
      </c>
      <c r="L1027" s="112" t="s">
        <v>108</v>
      </c>
      <c r="M1027" s="134" t="s">
        <v>2424</v>
      </c>
      <c r="N1027" s="12" t="s">
        <v>107</v>
      </c>
      <c r="O1027" s="12" t="s">
        <v>108</v>
      </c>
      <c r="P1027" s="128" t="s">
        <v>2425</v>
      </c>
      <c r="Q1027" s="135">
        <v>600</v>
      </c>
      <c r="R1027" s="135">
        <v>560</v>
      </c>
      <c r="S1027" s="135">
        <v>400</v>
      </c>
      <c r="T1027" s="119">
        <v>20</v>
      </c>
      <c r="U1027" s="112" t="s">
        <v>109</v>
      </c>
      <c r="V1027" s="118" t="s">
        <v>108</v>
      </c>
      <c r="W1027" s="112" t="s">
        <v>108</v>
      </c>
      <c r="X1027" s="112" t="s">
        <v>110</v>
      </c>
      <c r="Y1027" s="112" t="s">
        <v>110</v>
      </c>
      <c r="Z1027" s="112" t="s">
        <v>110</v>
      </c>
      <c r="AA1027" s="112" t="s">
        <v>110</v>
      </c>
      <c r="AB1027" s="114" t="s">
        <v>110</v>
      </c>
      <c r="AC1027" s="113" t="s">
        <v>108</v>
      </c>
      <c r="AD1027" s="47" t="s">
        <v>108</v>
      </c>
      <c r="AE1027" s="12" t="s">
        <v>108</v>
      </c>
      <c r="AF1027" s="102" t="s">
        <v>108</v>
      </c>
      <c r="AG1027" s="102" t="s">
        <v>108</v>
      </c>
      <c r="AH1027" s="102" t="s">
        <v>108</v>
      </c>
      <c r="AI1027" s="102" t="s">
        <v>108</v>
      </c>
      <c r="AJ1027" s="102" t="s">
        <v>108</v>
      </c>
      <c r="AK1027" s="93" t="s">
        <v>108</v>
      </c>
      <c r="AL1027" s="12" t="s">
        <v>108</v>
      </c>
      <c r="AM1027" s="12" t="s">
        <v>175</v>
      </c>
      <c r="AN1027" s="91" t="s">
        <v>2425</v>
      </c>
      <c r="AO1027" s="15" t="s">
        <v>175</v>
      </c>
      <c r="AQ1027" s="54" t="s">
        <v>108</v>
      </c>
      <c r="AR1027" s="50" t="str">
        <f t="shared" si="379"/>
        <v>HS664.9</v>
      </c>
      <c r="AS1027" s="50" t="str">
        <f t="shared" si="380"/>
        <v>HS664_-</v>
      </c>
      <c r="AT1027" s="12" t="s">
        <v>110</v>
      </c>
      <c r="AU1027" s="12" t="s">
        <v>110</v>
      </c>
      <c r="AV1027" s="12" t="s">
        <v>110</v>
      </c>
      <c r="AW1027" s="54" t="s">
        <v>108</v>
      </c>
      <c r="AX1027" s="50" t="s">
        <v>155</v>
      </c>
      <c r="AY1027" s="50" t="s">
        <v>110</v>
      </c>
      <c r="AZ1027" s="54" t="s">
        <v>108</v>
      </c>
      <c r="BA1027" s="12" t="s">
        <v>108</v>
      </c>
      <c r="BB1027" s="12" t="s">
        <v>108</v>
      </c>
      <c r="BC1027" s="12" t="str">
        <f t="shared" si="381"/>
        <v>M3A</v>
      </c>
      <c r="BD1027" s="54" t="s">
        <v>108</v>
      </c>
      <c r="BE1027" s="12" t="str">
        <f t="shared" si="382"/>
        <v>-</v>
      </c>
      <c r="BF1027" s="12" t="str">
        <f t="shared" si="383"/>
        <v>-</v>
      </c>
      <c r="BG1027" s="112" t="str">
        <f t="shared" si="384"/>
        <v>M3A_HS664</v>
      </c>
      <c r="BH1027" s="54" t="s">
        <v>108</v>
      </c>
      <c r="BI1027" s="12" t="s">
        <v>108</v>
      </c>
      <c r="BJ1027" s="54" t="s">
        <v>108</v>
      </c>
      <c r="BK1027" s="12" t="s">
        <v>108</v>
      </c>
      <c r="BL1027" s="12" t="s">
        <v>108</v>
      </c>
      <c r="BM1027" s="12" t="s">
        <v>108</v>
      </c>
      <c r="BN1027" s="54" t="s">
        <v>108</v>
      </c>
      <c r="BO1027" s="12" t="s">
        <v>108</v>
      </c>
      <c r="BP1027" s="54" t="s">
        <v>108</v>
      </c>
      <c r="BQ1027" s="12" t="s">
        <v>108</v>
      </c>
      <c r="BR1027" s="12" t="s">
        <v>108</v>
      </c>
      <c r="BS1027" s="12" t="s">
        <v>108</v>
      </c>
      <c r="BT1027" s="54" t="s">
        <v>108</v>
      </c>
      <c r="BU1027" s="12" t="s">
        <v>108</v>
      </c>
      <c r="BV1027" s="54" t="s">
        <v>108</v>
      </c>
      <c r="BW1027" s="12" t="s">
        <v>108</v>
      </c>
      <c r="BX1027" s="12" t="s">
        <v>108</v>
      </c>
      <c r="BY1027" s="12" t="s">
        <v>108</v>
      </c>
      <c r="BZ1027" s="54" t="s">
        <v>108</v>
      </c>
      <c r="CA1027" s="12" t="s">
        <v>108</v>
      </c>
      <c r="CB1027" s="54" t="s">
        <v>108</v>
      </c>
      <c r="CC1027" s="12" t="s">
        <v>108</v>
      </c>
      <c r="CD1027" s="12" t="s">
        <v>108</v>
      </c>
      <c r="CE1027" s="12" t="s">
        <v>108</v>
      </c>
      <c r="CF1027" s="54" t="s">
        <v>108</v>
      </c>
      <c r="CG1027" s="54" t="s">
        <v>108</v>
      </c>
      <c r="CH1027" s="54" t="s">
        <v>108</v>
      </c>
      <c r="CI1027" s="54" t="s">
        <v>108</v>
      </c>
      <c r="CJ1027" s="54" t="s">
        <v>108</v>
      </c>
      <c r="CK1027" s="54" t="s">
        <v>108</v>
      </c>
      <c r="CL1027" s="54" t="s">
        <v>108</v>
      </c>
      <c r="CM1027" s="54" t="s">
        <v>108</v>
      </c>
      <c r="CN1027" s="64" t="s">
        <v>120</v>
      </c>
      <c r="CO1027" s="121" t="s">
        <v>2770</v>
      </c>
      <c r="CP1027" s="64" t="str">
        <f>TabelladatiSinottico[[#This Row],[Serial_Number]]</f>
        <v>HS664.9</v>
      </c>
      <c r="CQ1027" s="50" t="str">
        <f>TabelladatiSinottico[[#This Row],[Customer]]</f>
        <v>Customer!</v>
      </c>
      <c r="CR1027" s="54">
        <f t="shared" ref="CR1027:CR1090" si="424">CR1026+1</f>
        <v>1026</v>
      </c>
      <c r="CS1027" s="64" t="s">
        <v>108</v>
      </c>
    </row>
    <row r="1028" spans="1:97" ht="14.25" customHeight="1" x14ac:dyDescent="0.25">
      <c r="A1028" s="124" t="s">
        <v>2770</v>
      </c>
      <c r="B1028" s="137">
        <v>10</v>
      </c>
      <c r="C1028" s="113" t="s">
        <v>108</v>
      </c>
      <c r="D1028" s="136" t="s">
        <v>2771</v>
      </c>
      <c r="E1028" s="112" t="s">
        <v>108</v>
      </c>
      <c r="F1028" s="112" t="s">
        <v>653</v>
      </c>
      <c r="G1028" s="112" t="s">
        <v>108</v>
      </c>
      <c r="H1028" s="112" t="s">
        <v>108</v>
      </c>
      <c r="I1028" s="112" t="s">
        <v>108</v>
      </c>
      <c r="J1028" s="112" t="s">
        <v>108</v>
      </c>
      <c r="K1028" s="134" t="s">
        <v>2424</v>
      </c>
      <c r="L1028" s="112" t="s">
        <v>108</v>
      </c>
      <c r="M1028" s="134" t="s">
        <v>2424</v>
      </c>
      <c r="N1028" s="12" t="s">
        <v>107</v>
      </c>
      <c r="O1028" s="12" t="s">
        <v>108</v>
      </c>
      <c r="P1028" s="128" t="s">
        <v>2425</v>
      </c>
      <c r="Q1028" s="135">
        <v>600</v>
      </c>
      <c r="R1028" s="135">
        <v>560</v>
      </c>
      <c r="S1028" s="135">
        <v>400</v>
      </c>
      <c r="T1028" s="119">
        <v>20</v>
      </c>
      <c r="U1028" s="112" t="s">
        <v>108</v>
      </c>
      <c r="V1028" s="118" t="s">
        <v>108</v>
      </c>
      <c r="W1028" s="112" t="s">
        <v>108</v>
      </c>
      <c r="X1028" s="112" t="s">
        <v>110</v>
      </c>
      <c r="Y1028" s="112" t="s">
        <v>110</v>
      </c>
      <c r="Z1028" s="112" t="s">
        <v>110</v>
      </c>
      <c r="AA1028" s="112" t="s">
        <v>110</v>
      </c>
      <c r="AB1028" s="114" t="s">
        <v>110</v>
      </c>
      <c r="AC1028" s="113" t="s">
        <v>108</v>
      </c>
      <c r="AD1028" s="47" t="s">
        <v>108</v>
      </c>
      <c r="AE1028" s="12" t="s">
        <v>108</v>
      </c>
      <c r="AF1028" s="102" t="s">
        <v>108</v>
      </c>
      <c r="AG1028" s="102" t="s">
        <v>108</v>
      </c>
      <c r="AH1028" s="102" t="s">
        <v>108</v>
      </c>
      <c r="AI1028" s="102" t="s">
        <v>108</v>
      </c>
      <c r="AJ1028" s="102" t="s">
        <v>108</v>
      </c>
      <c r="AK1028" s="93" t="s">
        <v>108</v>
      </c>
      <c r="AL1028" s="12" t="s">
        <v>108</v>
      </c>
      <c r="AM1028" s="12" t="s">
        <v>175</v>
      </c>
      <c r="AN1028" s="91" t="s">
        <v>2425</v>
      </c>
      <c r="AO1028" s="15" t="s">
        <v>175</v>
      </c>
      <c r="AQ1028" s="54" t="s">
        <v>108</v>
      </c>
      <c r="AR1028" s="50" t="str">
        <f t="shared" si="379"/>
        <v>HS664.10</v>
      </c>
      <c r="AS1028" s="50" t="str">
        <f t="shared" si="380"/>
        <v>HS664_-</v>
      </c>
      <c r="AT1028" s="12" t="s">
        <v>110</v>
      </c>
      <c r="AU1028" s="12" t="s">
        <v>110</v>
      </c>
      <c r="AV1028" s="12" t="s">
        <v>110</v>
      </c>
      <c r="AW1028" s="54" t="s">
        <v>108</v>
      </c>
      <c r="AX1028" s="50" t="s">
        <v>155</v>
      </c>
      <c r="AY1028" s="50" t="s">
        <v>110</v>
      </c>
      <c r="AZ1028" s="54" t="s">
        <v>108</v>
      </c>
      <c r="BA1028" s="12" t="s">
        <v>108</v>
      </c>
      <c r="BB1028" s="12" t="s">
        <v>108</v>
      </c>
      <c r="BC1028" s="12" t="str">
        <f t="shared" si="381"/>
        <v>M3A</v>
      </c>
      <c r="BD1028" s="54" t="s">
        <v>108</v>
      </c>
      <c r="BE1028" s="12" t="str">
        <f t="shared" si="382"/>
        <v>-</v>
      </c>
      <c r="BF1028" s="12" t="str">
        <f t="shared" si="383"/>
        <v>-</v>
      </c>
      <c r="BG1028" s="112" t="str">
        <f t="shared" si="384"/>
        <v>M3A_HS664</v>
      </c>
      <c r="BH1028" s="54" t="s">
        <v>108</v>
      </c>
      <c r="BI1028" s="12" t="s">
        <v>108</v>
      </c>
      <c r="BJ1028" s="54" t="s">
        <v>108</v>
      </c>
      <c r="BK1028" s="12" t="s">
        <v>108</v>
      </c>
      <c r="BL1028" s="12" t="s">
        <v>108</v>
      </c>
      <c r="BM1028" s="12" t="s">
        <v>108</v>
      </c>
      <c r="BN1028" s="54" t="s">
        <v>108</v>
      </c>
      <c r="BO1028" s="12" t="s">
        <v>108</v>
      </c>
      <c r="BP1028" s="54" t="s">
        <v>108</v>
      </c>
      <c r="BQ1028" s="12" t="s">
        <v>108</v>
      </c>
      <c r="BR1028" s="12" t="s">
        <v>108</v>
      </c>
      <c r="BS1028" s="12" t="s">
        <v>108</v>
      </c>
      <c r="BT1028" s="54" t="s">
        <v>108</v>
      </c>
      <c r="BU1028" s="12" t="s">
        <v>108</v>
      </c>
      <c r="BV1028" s="54" t="s">
        <v>108</v>
      </c>
      <c r="BW1028" s="12" t="s">
        <v>108</v>
      </c>
      <c r="BX1028" s="12" t="s">
        <v>108</v>
      </c>
      <c r="BY1028" s="12" t="s">
        <v>108</v>
      </c>
      <c r="BZ1028" s="54" t="s">
        <v>108</v>
      </c>
      <c r="CA1028" s="12" t="s">
        <v>108</v>
      </c>
      <c r="CB1028" s="54" t="s">
        <v>108</v>
      </c>
      <c r="CC1028" s="12" t="s">
        <v>108</v>
      </c>
      <c r="CD1028" s="12" t="s">
        <v>108</v>
      </c>
      <c r="CE1028" s="12" t="s">
        <v>108</v>
      </c>
      <c r="CF1028" s="54" t="s">
        <v>108</v>
      </c>
      <c r="CG1028" s="54" t="s">
        <v>108</v>
      </c>
      <c r="CH1028" s="54" t="s">
        <v>108</v>
      </c>
      <c r="CI1028" s="54" t="s">
        <v>108</v>
      </c>
      <c r="CJ1028" s="54" t="s">
        <v>108</v>
      </c>
      <c r="CK1028" s="54" t="s">
        <v>108</v>
      </c>
      <c r="CL1028" s="54" t="s">
        <v>108</v>
      </c>
      <c r="CM1028" s="54" t="s">
        <v>108</v>
      </c>
      <c r="CN1028" s="64" t="s">
        <v>120</v>
      </c>
      <c r="CO1028" s="121" t="s">
        <v>2770</v>
      </c>
      <c r="CP1028" s="64" t="str">
        <f>TabelladatiSinottico[[#This Row],[Serial_Number]]</f>
        <v>HS664.10</v>
      </c>
      <c r="CQ1028" s="50" t="str">
        <f>TabelladatiSinottico[[#This Row],[Customer]]</f>
        <v>Customer!</v>
      </c>
      <c r="CR1028" s="54">
        <f t="shared" si="424"/>
        <v>1027</v>
      </c>
      <c r="CS1028" s="64" t="s">
        <v>108</v>
      </c>
    </row>
    <row r="1029" spans="1:97" ht="14.25" customHeight="1" x14ac:dyDescent="0.25">
      <c r="A1029" s="124" t="s">
        <v>2770</v>
      </c>
      <c r="B1029" s="137">
        <v>11</v>
      </c>
      <c r="C1029" s="113" t="s">
        <v>108</v>
      </c>
      <c r="D1029" s="136" t="s">
        <v>2771</v>
      </c>
      <c r="E1029" s="112" t="s">
        <v>108</v>
      </c>
      <c r="F1029" s="112" t="s">
        <v>653</v>
      </c>
      <c r="G1029" s="112" t="s">
        <v>108</v>
      </c>
      <c r="H1029" s="112" t="s">
        <v>108</v>
      </c>
      <c r="I1029" s="112" t="s">
        <v>108</v>
      </c>
      <c r="J1029" s="112" t="s">
        <v>108</v>
      </c>
      <c r="K1029" s="134" t="s">
        <v>2424</v>
      </c>
      <c r="L1029" s="112" t="s">
        <v>108</v>
      </c>
      <c r="M1029" s="134" t="s">
        <v>2424</v>
      </c>
      <c r="N1029" s="12" t="s">
        <v>107</v>
      </c>
      <c r="O1029" s="12" t="s">
        <v>108</v>
      </c>
      <c r="P1029" s="128" t="s">
        <v>2425</v>
      </c>
      <c r="Q1029" s="135">
        <v>600</v>
      </c>
      <c r="R1029" s="135">
        <v>560</v>
      </c>
      <c r="S1029" s="135">
        <v>400</v>
      </c>
      <c r="T1029" s="119">
        <v>20</v>
      </c>
      <c r="U1029" s="112" t="s">
        <v>109</v>
      </c>
      <c r="V1029" s="118" t="s">
        <v>108</v>
      </c>
      <c r="W1029" s="112" t="s">
        <v>108</v>
      </c>
      <c r="X1029" s="112" t="s">
        <v>110</v>
      </c>
      <c r="Y1029" s="112" t="s">
        <v>110</v>
      </c>
      <c r="Z1029" s="112" t="s">
        <v>110</v>
      </c>
      <c r="AA1029" s="112" t="s">
        <v>110</v>
      </c>
      <c r="AB1029" s="114" t="s">
        <v>110</v>
      </c>
      <c r="AC1029" s="113" t="s">
        <v>108</v>
      </c>
      <c r="AD1029" s="47" t="s">
        <v>108</v>
      </c>
      <c r="AE1029" s="12" t="s">
        <v>108</v>
      </c>
      <c r="AF1029" s="102" t="s">
        <v>108</v>
      </c>
      <c r="AG1029" s="102" t="s">
        <v>108</v>
      </c>
      <c r="AH1029" s="102" t="s">
        <v>108</v>
      </c>
      <c r="AI1029" s="102" t="s">
        <v>108</v>
      </c>
      <c r="AJ1029" s="102" t="s">
        <v>108</v>
      </c>
      <c r="AK1029" s="93" t="s">
        <v>108</v>
      </c>
      <c r="AL1029" s="12" t="s">
        <v>108</v>
      </c>
      <c r="AM1029" s="12" t="s">
        <v>175</v>
      </c>
      <c r="AN1029" s="91" t="s">
        <v>2425</v>
      </c>
      <c r="AO1029" s="15" t="s">
        <v>175</v>
      </c>
      <c r="AQ1029" s="54" t="s">
        <v>108</v>
      </c>
      <c r="AR1029" s="50" t="str">
        <f t="shared" si="379"/>
        <v>HS664.11</v>
      </c>
      <c r="AS1029" s="50" t="str">
        <f t="shared" si="380"/>
        <v>HS664_-</v>
      </c>
      <c r="AT1029" s="12" t="s">
        <v>110</v>
      </c>
      <c r="AU1029" s="12" t="s">
        <v>110</v>
      </c>
      <c r="AV1029" s="12" t="s">
        <v>110</v>
      </c>
      <c r="AW1029" s="54" t="s">
        <v>108</v>
      </c>
      <c r="AX1029" s="50" t="s">
        <v>155</v>
      </c>
      <c r="AY1029" s="50" t="s">
        <v>110</v>
      </c>
      <c r="AZ1029" s="54" t="s">
        <v>108</v>
      </c>
      <c r="BA1029" s="12" t="s">
        <v>108</v>
      </c>
      <c r="BB1029" s="12" t="s">
        <v>108</v>
      </c>
      <c r="BC1029" s="12" t="str">
        <f t="shared" si="381"/>
        <v>M3A</v>
      </c>
      <c r="BD1029" s="54" t="s">
        <v>108</v>
      </c>
      <c r="BE1029" s="12" t="str">
        <f t="shared" si="382"/>
        <v>-</v>
      </c>
      <c r="BF1029" s="12" t="str">
        <f t="shared" si="383"/>
        <v>-</v>
      </c>
      <c r="BG1029" s="112" t="str">
        <f t="shared" si="384"/>
        <v>M3A_HS664</v>
      </c>
      <c r="BH1029" s="54" t="s">
        <v>108</v>
      </c>
      <c r="BI1029" s="12" t="s">
        <v>108</v>
      </c>
      <c r="BJ1029" s="54" t="s">
        <v>108</v>
      </c>
      <c r="BK1029" s="12" t="s">
        <v>108</v>
      </c>
      <c r="BL1029" s="12" t="s">
        <v>108</v>
      </c>
      <c r="BM1029" s="12" t="s">
        <v>108</v>
      </c>
      <c r="BN1029" s="54" t="s">
        <v>108</v>
      </c>
      <c r="BO1029" s="12" t="s">
        <v>108</v>
      </c>
      <c r="BP1029" s="54" t="s">
        <v>108</v>
      </c>
      <c r="BQ1029" s="12" t="s">
        <v>108</v>
      </c>
      <c r="BR1029" s="12" t="s">
        <v>108</v>
      </c>
      <c r="BS1029" s="12" t="s">
        <v>108</v>
      </c>
      <c r="BT1029" s="54" t="s">
        <v>108</v>
      </c>
      <c r="BU1029" s="12" t="s">
        <v>108</v>
      </c>
      <c r="BV1029" s="54" t="s">
        <v>108</v>
      </c>
      <c r="BW1029" s="12" t="s">
        <v>108</v>
      </c>
      <c r="BX1029" s="12" t="s">
        <v>108</v>
      </c>
      <c r="BY1029" s="12" t="s">
        <v>108</v>
      </c>
      <c r="BZ1029" s="54" t="s">
        <v>108</v>
      </c>
      <c r="CA1029" s="12" t="s">
        <v>108</v>
      </c>
      <c r="CB1029" s="54" t="s">
        <v>108</v>
      </c>
      <c r="CC1029" s="12" t="s">
        <v>108</v>
      </c>
      <c r="CD1029" s="12" t="s">
        <v>108</v>
      </c>
      <c r="CE1029" s="12" t="s">
        <v>108</v>
      </c>
      <c r="CF1029" s="54" t="s">
        <v>108</v>
      </c>
      <c r="CG1029" s="54" t="s">
        <v>108</v>
      </c>
      <c r="CH1029" s="54" t="s">
        <v>108</v>
      </c>
      <c r="CI1029" s="54" t="s">
        <v>108</v>
      </c>
      <c r="CJ1029" s="54" t="s">
        <v>108</v>
      </c>
      <c r="CK1029" s="54" t="s">
        <v>108</v>
      </c>
      <c r="CL1029" s="54" t="s">
        <v>108</v>
      </c>
      <c r="CM1029" s="54" t="s">
        <v>108</v>
      </c>
      <c r="CN1029" s="64" t="s">
        <v>120</v>
      </c>
      <c r="CO1029" s="121" t="s">
        <v>2770</v>
      </c>
      <c r="CP1029" s="64" t="str">
        <f>TabelladatiSinottico[[#This Row],[Serial_Number]]</f>
        <v>HS664.11</v>
      </c>
      <c r="CQ1029" s="50" t="str">
        <f>TabelladatiSinottico[[#This Row],[Customer]]</f>
        <v>Customer!</v>
      </c>
      <c r="CR1029" s="54">
        <f t="shared" si="424"/>
        <v>1028</v>
      </c>
      <c r="CS1029" s="64" t="s">
        <v>108</v>
      </c>
    </row>
    <row r="1030" spans="1:97" ht="14.25" customHeight="1" x14ac:dyDescent="0.25">
      <c r="A1030" s="124" t="s">
        <v>2770</v>
      </c>
      <c r="B1030" s="137">
        <v>12</v>
      </c>
      <c r="C1030" s="113" t="s">
        <v>108</v>
      </c>
      <c r="D1030" s="136" t="s">
        <v>2791</v>
      </c>
      <c r="E1030" s="112" t="s">
        <v>108</v>
      </c>
      <c r="F1030" s="112" t="s">
        <v>653</v>
      </c>
      <c r="G1030" s="112" t="s">
        <v>108</v>
      </c>
      <c r="H1030" s="112" t="s">
        <v>108</v>
      </c>
      <c r="I1030" s="112" t="s">
        <v>108</v>
      </c>
      <c r="J1030" s="142" t="s">
        <v>2792</v>
      </c>
      <c r="K1030" s="134" t="s">
        <v>2424</v>
      </c>
      <c r="L1030" s="112" t="s">
        <v>108</v>
      </c>
      <c r="M1030" s="134" t="s">
        <v>2424</v>
      </c>
      <c r="N1030" s="12" t="s">
        <v>107</v>
      </c>
      <c r="O1030" s="12" t="s">
        <v>108</v>
      </c>
      <c r="P1030" s="128" t="s">
        <v>2425</v>
      </c>
      <c r="Q1030" s="135">
        <v>600</v>
      </c>
      <c r="R1030" s="135">
        <v>560</v>
      </c>
      <c r="S1030" s="135">
        <v>400</v>
      </c>
      <c r="T1030" s="119">
        <v>20</v>
      </c>
      <c r="U1030" s="112" t="s">
        <v>109</v>
      </c>
      <c r="V1030" s="118" t="s">
        <v>108</v>
      </c>
      <c r="W1030" s="112" t="s">
        <v>108</v>
      </c>
      <c r="X1030" s="112" t="s">
        <v>110</v>
      </c>
      <c r="Y1030" s="112" t="s">
        <v>110</v>
      </c>
      <c r="Z1030" s="112" t="s">
        <v>110</v>
      </c>
      <c r="AA1030" s="112" t="s">
        <v>110</v>
      </c>
      <c r="AB1030" s="114" t="s">
        <v>110</v>
      </c>
      <c r="AC1030" s="113" t="s">
        <v>108</v>
      </c>
      <c r="AD1030" s="47" t="s">
        <v>108</v>
      </c>
      <c r="AE1030" s="12" t="s">
        <v>108</v>
      </c>
      <c r="AF1030" s="102" t="s">
        <v>108</v>
      </c>
      <c r="AG1030" s="102" t="s">
        <v>108</v>
      </c>
      <c r="AH1030" s="102" t="s">
        <v>108</v>
      </c>
      <c r="AI1030" s="102" t="s">
        <v>108</v>
      </c>
      <c r="AJ1030" s="102" t="s">
        <v>108</v>
      </c>
      <c r="AK1030" s="93" t="s">
        <v>108</v>
      </c>
      <c r="AL1030" s="12" t="s">
        <v>108</v>
      </c>
      <c r="AM1030" s="12" t="s">
        <v>175</v>
      </c>
      <c r="AN1030" s="91" t="s">
        <v>2425</v>
      </c>
      <c r="AO1030" s="15" t="s">
        <v>175</v>
      </c>
      <c r="AQ1030" s="54" t="s">
        <v>108</v>
      </c>
      <c r="AR1030" s="50" t="str">
        <f t="shared" si="379"/>
        <v>HS664.12</v>
      </c>
      <c r="AS1030" s="50" t="str">
        <f t="shared" si="380"/>
        <v>HS664_-</v>
      </c>
      <c r="AT1030" s="12" t="s">
        <v>110</v>
      </c>
      <c r="AU1030" s="12" t="s">
        <v>110</v>
      </c>
      <c r="AV1030" s="12" t="s">
        <v>110</v>
      </c>
      <c r="AW1030" s="54" t="s">
        <v>108</v>
      </c>
      <c r="AX1030" s="50" t="s">
        <v>155</v>
      </c>
      <c r="AY1030" s="50" t="s">
        <v>110</v>
      </c>
      <c r="AZ1030" s="54" t="s">
        <v>108</v>
      </c>
      <c r="BA1030" s="12" t="s">
        <v>108</v>
      </c>
      <c r="BB1030" s="12" t="s">
        <v>108</v>
      </c>
      <c r="BC1030" s="12" t="str">
        <f t="shared" si="381"/>
        <v>M3A</v>
      </c>
      <c r="BD1030" s="54" t="s">
        <v>108</v>
      </c>
      <c r="BE1030" s="12" t="str">
        <f t="shared" si="382"/>
        <v>-</v>
      </c>
      <c r="BF1030" s="12" t="str">
        <f t="shared" si="383"/>
        <v>-</v>
      </c>
      <c r="BG1030" s="112" t="str">
        <f t="shared" si="384"/>
        <v>M3A_HS664</v>
      </c>
      <c r="BH1030" s="54" t="s">
        <v>108</v>
      </c>
      <c r="BI1030" s="12" t="s">
        <v>108</v>
      </c>
      <c r="BJ1030" s="54" t="s">
        <v>108</v>
      </c>
      <c r="BK1030" s="12" t="s">
        <v>108</v>
      </c>
      <c r="BL1030" s="12" t="s">
        <v>108</v>
      </c>
      <c r="BM1030" s="12" t="s">
        <v>108</v>
      </c>
      <c r="BN1030" s="54" t="s">
        <v>108</v>
      </c>
      <c r="BO1030" s="12" t="s">
        <v>108</v>
      </c>
      <c r="BP1030" s="54" t="s">
        <v>108</v>
      </c>
      <c r="BQ1030" s="12" t="s">
        <v>108</v>
      </c>
      <c r="BR1030" s="12" t="s">
        <v>108</v>
      </c>
      <c r="BS1030" s="12" t="s">
        <v>108</v>
      </c>
      <c r="BT1030" s="54" t="s">
        <v>108</v>
      </c>
      <c r="BU1030" s="12" t="s">
        <v>108</v>
      </c>
      <c r="BV1030" s="54" t="s">
        <v>108</v>
      </c>
      <c r="BW1030" s="12" t="s">
        <v>108</v>
      </c>
      <c r="BX1030" s="12" t="s">
        <v>108</v>
      </c>
      <c r="BY1030" s="12" t="s">
        <v>108</v>
      </c>
      <c r="BZ1030" s="54" t="s">
        <v>108</v>
      </c>
      <c r="CA1030" s="12" t="s">
        <v>108</v>
      </c>
      <c r="CB1030" s="54" t="s">
        <v>108</v>
      </c>
      <c r="CC1030" s="12" t="s">
        <v>108</v>
      </c>
      <c r="CD1030" s="12" t="s">
        <v>108</v>
      </c>
      <c r="CE1030" s="12" t="s">
        <v>108</v>
      </c>
      <c r="CF1030" s="54" t="s">
        <v>108</v>
      </c>
      <c r="CG1030" s="54" t="s">
        <v>108</v>
      </c>
      <c r="CH1030" s="54" t="s">
        <v>108</v>
      </c>
      <c r="CI1030" s="54" t="s">
        <v>108</v>
      </c>
      <c r="CJ1030" s="54" t="s">
        <v>108</v>
      </c>
      <c r="CK1030" s="54" t="s">
        <v>108</v>
      </c>
      <c r="CL1030" s="54" t="s">
        <v>108</v>
      </c>
      <c r="CM1030" s="54" t="s">
        <v>108</v>
      </c>
      <c r="CN1030" s="64" t="s">
        <v>120</v>
      </c>
      <c r="CO1030" s="121" t="s">
        <v>2770</v>
      </c>
      <c r="CP1030" s="64" t="str">
        <f>TabelladatiSinottico[[#This Row],[Serial_Number]]</f>
        <v>HS664.12</v>
      </c>
      <c r="CQ1030" s="50" t="str">
        <f>TabelladatiSinottico[[#This Row],[Customer]]</f>
        <v>LECOT</v>
      </c>
      <c r="CR1030" s="54">
        <f t="shared" si="424"/>
        <v>1029</v>
      </c>
      <c r="CS1030" s="64" t="s">
        <v>108</v>
      </c>
    </row>
    <row r="1031" spans="1:97" ht="14.25" customHeight="1" x14ac:dyDescent="0.25">
      <c r="A1031" s="124" t="s">
        <v>2770</v>
      </c>
      <c r="B1031" s="137">
        <v>13</v>
      </c>
      <c r="C1031" s="113" t="s">
        <v>108</v>
      </c>
      <c r="D1031" s="136" t="s">
        <v>2793</v>
      </c>
      <c r="E1031" s="112" t="s">
        <v>108</v>
      </c>
      <c r="F1031" s="112" t="s">
        <v>653</v>
      </c>
      <c r="G1031" s="112" t="s">
        <v>108</v>
      </c>
      <c r="H1031" s="112" t="s">
        <v>108</v>
      </c>
      <c r="I1031" s="112" t="s">
        <v>108</v>
      </c>
      <c r="J1031" s="142" t="s">
        <v>2794</v>
      </c>
      <c r="K1031" s="134" t="s">
        <v>2424</v>
      </c>
      <c r="L1031" s="112" t="s">
        <v>108</v>
      </c>
      <c r="M1031" s="134" t="s">
        <v>2424</v>
      </c>
      <c r="N1031" s="12" t="s">
        <v>107</v>
      </c>
      <c r="O1031" s="12" t="s">
        <v>108</v>
      </c>
      <c r="P1031" s="128" t="s">
        <v>2425</v>
      </c>
      <c r="Q1031" s="135">
        <v>600</v>
      </c>
      <c r="R1031" s="135">
        <v>560</v>
      </c>
      <c r="S1031" s="135">
        <v>400</v>
      </c>
      <c r="T1031" s="119">
        <v>20</v>
      </c>
      <c r="U1031" s="112" t="s">
        <v>108</v>
      </c>
      <c r="V1031" s="118" t="s">
        <v>108</v>
      </c>
      <c r="W1031" s="112" t="s">
        <v>108</v>
      </c>
      <c r="X1031" s="112" t="s">
        <v>110</v>
      </c>
      <c r="Y1031" s="112" t="s">
        <v>110</v>
      </c>
      <c r="Z1031" s="112" t="s">
        <v>110</v>
      </c>
      <c r="AA1031" s="112" t="s">
        <v>110</v>
      </c>
      <c r="AB1031" s="114" t="s">
        <v>110</v>
      </c>
      <c r="AC1031" s="113" t="s">
        <v>108</v>
      </c>
      <c r="AD1031" s="47" t="s">
        <v>108</v>
      </c>
      <c r="AE1031" s="12" t="s">
        <v>108</v>
      </c>
      <c r="AF1031" s="102" t="s">
        <v>108</v>
      </c>
      <c r="AG1031" s="102" t="s">
        <v>108</v>
      </c>
      <c r="AH1031" s="102" t="s">
        <v>108</v>
      </c>
      <c r="AI1031" s="102" t="s">
        <v>108</v>
      </c>
      <c r="AJ1031" s="102" t="s">
        <v>108</v>
      </c>
      <c r="AK1031" s="93" t="s">
        <v>108</v>
      </c>
      <c r="AL1031" s="12" t="s">
        <v>108</v>
      </c>
      <c r="AM1031" s="12" t="s">
        <v>175</v>
      </c>
      <c r="AN1031" s="91" t="s">
        <v>2425</v>
      </c>
      <c r="AO1031" s="15" t="s">
        <v>175</v>
      </c>
      <c r="AQ1031" s="54" t="s">
        <v>108</v>
      </c>
      <c r="AR1031" s="50" t="str">
        <f t="shared" si="379"/>
        <v>HS664.13</v>
      </c>
      <c r="AS1031" s="50" t="str">
        <f t="shared" si="380"/>
        <v>HS664_-</v>
      </c>
      <c r="AT1031" s="12" t="s">
        <v>110</v>
      </c>
      <c r="AU1031" s="12" t="s">
        <v>110</v>
      </c>
      <c r="AV1031" s="12" t="s">
        <v>110</v>
      </c>
      <c r="AW1031" s="54" t="s">
        <v>108</v>
      </c>
      <c r="AX1031" s="50" t="s">
        <v>155</v>
      </c>
      <c r="AY1031" s="50" t="s">
        <v>110</v>
      </c>
      <c r="AZ1031" s="54" t="s">
        <v>108</v>
      </c>
      <c r="BA1031" s="12" t="s">
        <v>108</v>
      </c>
      <c r="BB1031" s="12" t="s">
        <v>108</v>
      </c>
      <c r="BC1031" s="12" t="str">
        <f t="shared" si="381"/>
        <v>M3A</v>
      </c>
      <c r="BD1031" s="54" t="s">
        <v>108</v>
      </c>
      <c r="BE1031" s="12" t="str">
        <f t="shared" si="382"/>
        <v>-</v>
      </c>
      <c r="BF1031" s="12" t="str">
        <f t="shared" si="383"/>
        <v>-</v>
      </c>
      <c r="BG1031" s="112" t="str">
        <f t="shared" si="384"/>
        <v>M3A_HS664</v>
      </c>
      <c r="BH1031" s="54" t="s">
        <v>108</v>
      </c>
      <c r="BI1031" s="12" t="s">
        <v>108</v>
      </c>
      <c r="BJ1031" s="54" t="s">
        <v>108</v>
      </c>
      <c r="BK1031" s="12" t="s">
        <v>108</v>
      </c>
      <c r="BL1031" s="12" t="s">
        <v>108</v>
      </c>
      <c r="BM1031" s="12" t="s">
        <v>108</v>
      </c>
      <c r="BN1031" s="54" t="s">
        <v>108</v>
      </c>
      <c r="BO1031" s="12" t="s">
        <v>108</v>
      </c>
      <c r="BP1031" s="54" t="s">
        <v>108</v>
      </c>
      <c r="BQ1031" s="12" t="s">
        <v>108</v>
      </c>
      <c r="BR1031" s="12" t="s">
        <v>108</v>
      </c>
      <c r="BS1031" s="12" t="s">
        <v>108</v>
      </c>
      <c r="BT1031" s="54" t="s">
        <v>108</v>
      </c>
      <c r="BU1031" s="12" t="s">
        <v>108</v>
      </c>
      <c r="BV1031" s="54" t="s">
        <v>108</v>
      </c>
      <c r="BW1031" s="12" t="s">
        <v>108</v>
      </c>
      <c r="BX1031" s="12" t="s">
        <v>108</v>
      </c>
      <c r="BY1031" s="12" t="s">
        <v>108</v>
      </c>
      <c r="BZ1031" s="54" t="s">
        <v>108</v>
      </c>
      <c r="CA1031" s="12" t="s">
        <v>108</v>
      </c>
      <c r="CB1031" s="54" t="s">
        <v>108</v>
      </c>
      <c r="CC1031" s="12" t="s">
        <v>108</v>
      </c>
      <c r="CD1031" s="12" t="s">
        <v>108</v>
      </c>
      <c r="CE1031" s="12" t="s">
        <v>108</v>
      </c>
      <c r="CF1031" s="54" t="s">
        <v>108</v>
      </c>
      <c r="CG1031" s="54" t="s">
        <v>108</v>
      </c>
      <c r="CH1031" s="54" t="s">
        <v>108</v>
      </c>
      <c r="CI1031" s="54" t="s">
        <v>108</v>
      </c>
      <c r="CJ1031" s="54" t="s">
        <v>108</v>
      </c>
      <c r="CK1031" s="54" t="s">
        <v>108</v>
      </c>
      <c r="CL1031" s="54" t="s">
        <v>108</v>
      </c>
      <c r="CM1031" s="54" t="s">
        <v>108</v>
      </c>
      <c r="CN1031" s="64" t="s">
        <v>120</v>
      </c>
      <c r="CO1031" s="121" t="s">
        <v>2770</v>
      </c>
      <c r="CP1031" s="64" t="str">
        <f>TabelladatiSinottico[[#This Row],[Serial_Number]]</f>
        <v>HS664.13</v>
      </c>
      <c r="CQ1031" s="50" t="str">
        <f>TabelladatiSinottico[[#This Row],[Customer]]</f>
        <v>ELPROTEC GmbH</v>
      </c>
      <c r="CR1031" s="54">
        <f t="shared" si="424"/>
        <v>1030</v>
      </c>
      <c r="CS1031" s="64" t="s">
        <v>108</v>
      </c>
    </row>
    <row r="1032" spans="1:97" ht="14.25" customHeight="1" x14ac:dyDescent="0.25">
      <c r="A1032" s="124" t="s">
        <v>2770</v>
      </c>
      <c r="B1032" s="137">
        <v>14</v>
      </c>
      <c r="C1032" s="113" t="s">
        <v>108</v>
      </c>
      <c r="D1032" s="136" t="s">
        <v>2795</v>
      </c>
      <c r="E1032" s="112" t="s">
        <v>108</v>
      </c>
      <c r="F1032" s="112" t="s">
        <v>653</v>
      </c>
      <c r="G1032" s="112" t="s">
        <v>108</v>
      </c>
      <c r="H1032" s="112" t="s">
        <v>108</v>
      </c>
      <c r="I1032" s="112" t="s">
        <v>108</v>
      </c>
      <c r="J1032" s="142" t="s">
        <v>2796</v>
      </c>
      <c r="K1032" s="134" t="s">
        <v>2424</v>
      </c>
      <c r="L1032" s="112" t="s">
        <v>108</v>
      </c>
      <c r="M1032" s="134" t="s">
        <v>2424</v>
      </c>
      <c r="N1032" s="12" t="s">
        <v>107</v>
      </c>
      <c r="O1032" s="12" t="s">
        <v>108</v>
      </c>
      <c r="P1032" s="128" t="s">
        <v>2425</v>
      </c>
      <c r="Q1032" s="135">
        <v>600</v>
      </c>
      <c r="R1032" s="135">
        <v>560</v>
      </c>
      <c r="S1032" s="135">
        <v>400</v>
      </c>
      <c r="T1032" s="119">
        <v>20</v>
      </c>
      <c r="U1032" s="112" t="s">
        <v>109</v>
      </c>
      <c r="V1032" s="118" t="s">
        <v>108</v>
      </c>
      <c r="W1032" s="112" t="s">
        <v>108</v>
      </c>
      <c r="X1032" s="112" t="s">
        <v>110</v>
      </c>
      <c r="Y1032" s="112" t="s">
        <v>110</v>
      </c>
      <c r="Z1032" s="112" t="s">
        <v>110</v>
      </c>
      <c r="AA1032" s="112" t="s">
        <v>110</v>
      </c>
      <c r="AB1032" s="114" t="s">
        <v>110</v>
      </c>
      <c r="AC1032" s="113" t="s">
        <v>108</v>
      </c>
      <c r="AD1032" s="47" t="s">
        <v>108</v>
      </c>
      <c r="AE1032" s="12" t="s">
        <v>108</v>
      </c>
      <c r="AF1032" s="102" t="s">
        <v>108</v>
      </c>
      <c r="AG1032" s="102" t="s">
        <v>108</v>
      </c>
      <c r="AH1032" s="102" t="s">
        <v>108</v>
      </c>
      <c r="AI1032" s="102" t="s">
        <v>108</v>
      </c>
      <c r="AJ1032" s="102" t="s">
        <v>108</v>
      </c>
      <c r="AK1032" s="93" t="s">
        <v>108</v>
      </c>
      <c r="AL1032" s="12" t="s">
        <v>108</v>
      </c>
      <c r="AM1032" s="12" t="s">
        <v>175</v>
      </c>
      <c r="AN1032" s="91" t="s">
        <v>2425</v>
      </c>
      <c r="AO1032" s="15" t="s">
        <v>175</v>
      </c>
      <c r="AQ1032" s="54" t="s">
        <v>108</v>
      </c>
      <c r="AR1032" s="50" t="str">
        <f t="shared" si="379"/>
        <v>HS664.14</v>
      </c>
      <c r="AS1032" s="50" t="str">
        <f t="shared" si="380"/>
        <v>HS664_-</v>
      </c>
      <c r="AT1032" s="12" t="s">
        <v>110</v>
      </c>
      <c r="AU1032" s="12" t="s">
        <v>110</v>
      </c>
      <c r="AV1032" s="12" t="s">
        <v>110</v>
      </c>
      <c r="AW1032" s="54" t="s">
        <v>108</v>
      </c>
      <c r="AX1032" s="50" t="s">
        <v>155</v>
      </c>
      <c r="AY1032" s="50" t="s">
        <v>110</v>
      </c>
      <c r="AZ1032" s="54" t="s">
        <v>108</v>
      </c>
      <c r="BA1032" s="12" t="s">
        <v>108</v>
      </c>
      <c r="BB1032" s="12" t="s">
        <v>108</v>
      </c>
      <c r="BC1032" s="12" t="str">
        <f t="shared" si="381"/>
        <v>M3A</v>
      </c>
      <c r="BD1032" s="54" t="s">
        <v>108</v>
      </c>
      <c r="BE1032" s="12" t="str">
        <f t="shared" si="382"/>
        <v>-</v>
      </c>
      <c r="BF1032" s="12" t="str">
        <f t="shared" si="383"/>
        <v>-</v>
      </c>
      <c r="BG1032" s="112" t="str">
        <f t="shared" si="384"/>
        <v>M3A_HS664</v>
      </c>
      <c r="BH1032" s="54" t="s">
        <v>108</v>
      </c>
      <c r="BI1032" s="12" t="s">
        <v>108</v>
      </c>
      <c r="BJ1032" s="54" t="s">
        <v>108</v>
      </c>
      <c r="BK1032" s="12" t="s">
        <v>108</v>
      </c>
      <c r="BL1032" s="12" t="s">
        <v>108</v>
      </c>
      <c r="BM1032" s="12" t="s">
        <v>108</v>
      </c>
      <c r="BN1032" s="54" t="s">
        <v>108</v>
      </c>
      <c r="BO1032" s="12" t="s">
        <v>108</v>
      </c>
      <c r="BP1032" s="54" t="s">
        <v>108</v>
      </c>
      <c r="BQ1032" s="12" t="s">
        <v>108</v>
      </c>
      <c r="BR1032" s="12" t="s">
        <v>108</v>
      </c>
      <c r="BS1032" s="12" t="s">
        <v>108</v>
      </c>
      <c r="BT1032" s="54" t="s">
        <v>108</v>
      </c>
      <c r="BU1032" s="12" t="s">
        <v>108</v>
      </c>
      <c r="BV1032" s="54" t="s">
        <v>108</v>
      </c>
      <c r="BW1032" s="12" t="s">
        <v>108</v>
      </c>
      <c r="BX1032" s="12" t="s">
        <v>108</v>
      </c>
      <c r="BY1032" s="12" t="s">
        <v>108</v>
      </c>
      <c r="BZ1032" s="54" t="s">
        <v>108</v>
      </c>
      <c r="CA1032" s="12" t="s">
        <v>108</v>
      </c>
      <c r="CB1032" s="54" t="s">
        <v>108</v>
      </c>
      <c r="CC1032" s="12" t="s">
        <v>108</v>
      </c>
      <c r="CD1032" s="12" t="s">
        <v>108</v>
      </c>
      <c r="CE1032" s="12" t="s">
        <v>108</v>
      </c>
      <c r="CF1032" s="54" t="s">
        <v>108</v>
      </c>
      <c r="CG1032" s="54" t="s">
        <v>108</v>
      </c>
      <c r="CH1032" s="54" t="s">
        <v>108</v>
      </c>
      <c r="CI1032" s="54" t="s">
        <v>108</v>
      </c>
      <c r="CJ1032" s="54" t="s">
        <v>108</v>
      </c>
      <c r="CK1032" s="54" t="s">
        <v>108</v>
      </c>
      <c r="CL1032" s="54" t="s">
        <v>108</v>
      </c>
      <c r="CM1032" s="54" t="s">
        <v>108</v>
      </c>
      <c r="CN1032" s="64" t="s">
        <v>120</v>
      </c>
      <c r="CO1032" s="121" t="s">
        <v>2770</v>
      </c>
      <c r="CP1032" s="64" t="str">
        <f>TabelladatiSinottico[[#This Row],[Serial_Number]]</f>
        <v>HS664.14</v>
      </c>
      <c r="CQ1032" s="50" t="str">
        <f>TabelladatiSinottico[[#This Row],[Customer]]</f>
        <v>VALNERI E FRIGERIO S.r.l.</v>
      </c>
      <c r="CR1032" s="54">
        <f t="shared" si="424"/>
        <v>1031</v>
      </c>
      <c r="CS1032" s="64" t="s">
        <v>108</v>
      </c>
    </row>
    <row r="1033" spans="1:97" ht="14.25" customHeight="1" x14ac:dyDescent="0.25">
      <c r="A1033" s="124" t="s">
        <v>2770</v>
      </c>
      <c r="B1033" s="137">
        <v>15</v>
      </c>
      <c r="C1033" s="113" t="s">
        <v>108</v>
      </c>
      <c r="D1033" s="136" t="s">
        <v>2797</v>
      </c>
      <c r="E1033" s="112" t="s">
        <v>108</v>
      </c>
      <c r="F1033" s="112" t="s">
        <v>653</v>
      </c>
      <c r="G1033" s="112" t="s">
        <v>108</v>
      </c>
      <c r="H1033" s="112" t="s">
        <v>108</v>
      </c>
      <c r="I1033" s="112" t="s">
        <v>108</v>
      </c>
      <c r="J1033" s="142" t="s">
        <v>2798</v>
      </c>
      <c r="K1033" s="134" t="s">
        <v>2424</v>
      </c>
      <c r="L1033" s="112" t="s">
        <v>108</v>
      </c>
      <c r="M1033" s="134" t="s">
        <v>2424</v>
      </c>
      <c r="N1033" s="12" t="s">
        <v>107</v>
      </c>
      <c r="O1033" s="12" t="s">
        <v>108</v>
      </c>
      <c r="P1033" s="128" t="s">
        <v>2425</v>
      </c>
      <c r="Q1033" s="135">
        <v>600</v>
      </c>
      <c r="R1033" s="135">
        <v>560</v>
      </c>
      <c r="S1033" s="135">
        <v>400</v>
      </c>
      <c r="T1033" s="119">
        <v>20</v>
      </c>
      <c r="U1033" s="112" t="s">
        <v>109</v>
      </c>
      <c r="V1033" s="118" t="s">
        <v>108</v>
      </c>
      <c r="W1033" s="112" t="s">
        <v>108</v>
      </c>
      <c r="X1033" s="112" t="s">
        <v>110</v>
      </c>
      <c r="Y1033" s="112" t="s">
        <v>110</v>
      </c>
      <c r="Z1033" s="112" t="s">
        <v>110</v>
      </c>
      <c r="AA1033" s="112" t="s">
        <v>110</v>
      </c>
      <c r="AB1033" s="114" t="s">
        <v>110</v>
      </c>
      <c r="AC1033" s="113" t="s">
        <v>108</v>
      </c>
      <c r="AD1033" s="47" t="s">
        <v>108</v>
      </c>
      <c r="AE1033" s="12" t="s">
        <v>108</v>
      </c>
      <c r="AF1033" s="102" t="s">
        <v>108</v>
      </c>
      <c r="AG1033" s="102" t="s">
        <v>108</v>
      </c>
      <c r="AH1033" s="102" t="s">
        <v>108</v>
      </c>
      <c r="AI1033" s="102" t="s">
        <v>108</v>
      </c>
      <c r="AJ1033" s="102" t="s">
        <v>108</v>
      </c>
      <c r="AK1033" s="93" t="s">
        <v>108</v>
      </c>
      <c r="AL1033" s="12" t="s">
        <v>108</v>
      </c>
      <c r="AM1033" s="12" t="s">
        <v>175</v>
      </c>
      <c r="AN1033" s="91" t="s">
        <v>2425</v>
      </c>
      <c r="AO1033" s="15" t="s">
        <v>175</v>
      </c>
      <c r="AQ1033" s="54" t="s">
        <v>108</v>
      </c>
      <c r="AR1033" s="50" t="str">
        <f t="shared" si="379"/>
        <v>HS664.15</v>
      </c>
      <c r="AS1033" s="50" t="str">
        <f t="shared" si="380"/>
        <v>HS664_-</v>
      </c>
      <c r="AT1033" s="12" t="s">
        <v>110</v>
      </c>
      <c r="AU1033" s="12" t="s">
        <v>110</v>
      </c>
      <c r="AV1033" s="12" t="s">
        <v>110</v>
      </c>
      <c r="AW1033" s="54" t="s">
        <v>108</v>
      </c>
      <c r="AX1033" s="50" t="s">
        <v>155</v>
      </c>
      <c r="AY1033" s="50" t="s">
        <v>110</v>
      </c>
      <c r="AZ1033" s="54" t="s">
        <v>108</v>
      </c>
      <c r="BA1033" s="12" t="s">
        <v>108</v>
      </c>
      <c r="BB1033" s="12" t="s">
        <v>108</v>
      </c>
      <c r="BC1033" s="12" t="str">
        <f t="shared" si="381"/>
        <v>M3A</v>
      </c>
      <c r="BD1033" s="54" t="s">
        <v>108</v>
      </c>
      <c r="BE1033" s="12" t="str">
        <f t="shared" si="382"/>
        <v>-</v>
      </c>
      <c r="BF1033" s="12" t="str">
        <f t="shared" si="383"/>
        <v>-</v>
      </c>
      <c r="BG1033" s="112" t="str">
        <f t="shared" si="384"/>
        <v>M3A_HS664</v>
      </c>
      <c r="BH1033" s="54" t="s">
        <v>108</v>
      </c>
      <c r="BI1033" s="12" t="s">
        <v>108</v>
      </c>
      <c r="BJ1033" s="54" t="s">
        <v>108</v>
      </c>
      <c r="BK1033" s="12" t="s">
        <v>108</v>
      </c>
      <c r="BL1033" s="12" t="s">
        <v>108</v>
      </c>
      <c r="BM1033" s="12" t="s">
        <v>108</v>
      </c>
      <c r="BN1033" s="54" t="s">
        <v>108</v>
      </c>
      <c r="BO1033" s="12" t="s">
        <v>108</v>
      </c>
      <c r="BP1033" s="54" t="s">
        <v>108</v>
      </c>
      <c r="BQ1033" s="12" t="s">
        <v>108</v>
      </c>
      <c r="BR1033" s="12" t="s">
        <v>108</v>
      </c>
      <c r="BS1033" s="12" t="s">
        <v>108</v>
      </c>
      <c r="BT1033" s="54" t="s">
        <v>108</v>
      </c>
      <c r="BU1033" s="12" t="s">
        <v>108</v>
      </c>
      <c r="BV1033" s="54" t="s">
        <v>108</v>
      </c>
      <c r="BW1033" s="12" t="s">
        <v>108</v>
      </c>
      <c r="BX1033" s="12" t="s">
        <v>108</v>
      </c>
      <c r="BY1033" s="12" t="s">
        <v>108</v>
      </c>
      <c r="BZ1033" s="54" t="s">
        <v>108</v>
      </c>
      <c r="CA1033" s="12" t="s">
        <v>108</v>
      </c>
      <c r="CB1033" s="54" t="s">
        <v>108</v>
      </c>
      <c r="CC1033" s="12" t="s">
        <v>108</v>
      </c>
      <c r="CD1033" s="12" t="s">
        <v>108</v>
      </c>
      <c r="CE1033" s="12" t="s">
        <v>108</v>
      </c>
      <c r="CF1033" s="54" t="s">
        <v>108</v>
      </c>
      <c r="CG1033" s="54" t="s">
        <v>108</v>
      </c>
      <c r="CH1033" s="54" t="s">
        <v>108</v>
      </c>
      <c r="CI1033" s="54" t="s">
        <v>108</v>
      </c>
      <c r="CJ1033" s="54" t="s">
        <v>108</v>
      </c>
      <c r="CK1033" s="54" t="s">
        <v>108</v>
      </c>
      <c r="CL1033" s="54" t="s">
        <v>108</v>
      </c>
      <c r="CM1033" s="54" t="s">
        <v>108</v>
      </c>
      <c r="CN1033" s="64" t="s">
        <v>120</v>
      </c>
      <c r="CO1033" s="121" t="s">
        <v>2770</v>
      </c>
      <c r="CP1033" s="64" t="str">
        <f>TabelladatiSinottico[[#This Row],[Serial_Number]]</f>
        <v>HS664.15</v>
      </c>
      <c r="CQ1033" s="50" t="str">
        <f>TabelladatiSinottico[[#This Row],[Customer]]</f>
        <v>PSA PEUGEOT CITROEN</v>
      </c>
      <c r="CR1033" s="54">
        <f t="shared" si="424"/>
        <v>1032</v>
      </c>
      <c r="CS1033" s="64" t="s">
        <v>108</v>
      </c>
    </row>
    <row r="1034" spans="1:97" ht="14.25" customHeight="1" x14ac:dyDescent="0.25">
      <c r="A1034" s="124" t="s">
        <v>2770</v>
      </c>
      <c r="B1034" s="137">
        <v>16</v>
      </c>
      <c r="C1034" s="113" t="s">
        <v>108</v>
      </c>
      <c r="D1034" s="136" t="s">
        <v>2799</v>
      </c>
      <c r="E1034" s="112" t="s">
        <v>108</v>
      </c>
      <c r="F1034" s="112" t="s">
        <v>653</v>
      </c>
      <c r="G1034" s="112" t="s">
        <v>108</v>
      </c>
      <c r="H1034" s="112" t="s">
        <v>108</v>
      </c>
      <c r="I1034" s="112" t="s">
        <v>108</v>
      </c>
      <c r="J1034" s="142" t="s">
        <v>2800</v>
      </c>
      <c r="K1034" s="134" t="s">
        <v>2424</v>
      </c>
      <c r="L1034" s="112" t="s">
        <v>108</v>
      </c>
      <c r="M1034" s="134" t="s">
        <v>2424</v>
      </c>
      <c r="N1034" s="12" t="s">
        <v>107</v>
      </c>
      <c r="O1034" s="12" t="s">
        <v>108</v>
      </c>
      <c r="P1034" s="128" t="s">
        <v>2425</v>
      </c>
      <c r="Q1034" s="135">
        <v>600</v>
      </c>
      <c r="R1034" s="135">
        <v>560</v>
      </c>
      <c r="S1034" s="135">
        <v>400</v>
      </c>
      <c r="T1034" s="119">
        <v>20</v>
      </c>
      <c r="U1034" s="112" t="s">
        <v>108</v>
      </c>
      <c r="V1034" s="118" t="s">
        <v>108</v>
      </c>
      <c r="W1034" s="112" t="s">
        <v>108</v>
      </c>
      <c r="X1034" s="112" t="s">
        <v>110</v>
      </c>
      <c r="Y1034" s="112" t="s">
        <v>110</v>
      </c>
      <c r="Z1034" s="112" t="s">
        <v>110</v>
      </c>
      <c r="AA1034" s="112" t="s">
        <v>110</v>
      </c>
      <c r="AB1034" s="114" t="s">
        <v>110</v>
      </c>
      <c r="AC1034" s="113" t="s">
        <v>108</v>
      </c>
      <c r="AD1034" s="47" t="s">
        <v>108</v>
      </c>
      <c r="AE1034" s="12" t="s">
        <v>108</v>
      </c>
      <c r="AF1034" s="102" t="s">
        <v>108</v>
      </c>
      <c r="AG1034" s="102" t="s">
        <v>108</v>
      </c>
      <c r="AH1034" s="102" t="s">
        <v>108</v>
      </c>
      <c r="AI1034" s="102" t="s">
        <v>108</v>
      </c>
      <c r="AJ1034" s="102" t="s">
        <v>108</v>
      </c>
      <c r="AK1034" s="93" t="s">
        <v>108</v>
      </c>
      <c r="AL1034" s="12" t="s">
        <v>108</v>
      </c>
      <c r="AM1034" s="12" t="s">
        <v>175</v>
      </c>
      <c r="AN1034" s="91" t="s">
        <v>2425</v>
      </c>
      <c r="AO1034" s="15" t="s">
        <v>175</v>
      </c>
      <c r="AQ1034" s="54" t="s">
        <v>108</v>
      </c>
      <c r="AR1034" s="50" t="str">
        <f t="shared" si="379"/>
        <v>HS664.16</v>
      </c>
      <c r="AS1034" s="50" t="str">
        <f t="shared" si="380"/>
        <v>HS664_-</v>
      </c>
      <c r="AT1034" s="12" t="s">
        <v>110</v>
      </c>
      <c r="AU1034" s="12" t="s">
        <v>110</v>
      </c>
      <c r="AV1034" s="12" t="s">
        <v>110</v>
      </c>
      <c r="AW1034" s="54" t="s">
        <v>108</v>
      </c>
      <c r="AX1034" s="50" t="s">
        <v>155</v>
      </c>
      <c r="AY1034" s="50" t="s">
        <v>110</v>
      </c>
      <c r="AZ1034" s="54" t="s">
        <v>108</v>
      </c>
      <c r="BA1034" s="12" t="s">
        <v>108</v>
      </c>
      <c r="BB1034" s="12" t="s">
        <v>108</v>
      </c>
      <c r="BC1034" s="12" t="str">
        <f t="shared" si="381"/>
        <v>M3A</v>
      </c>
      <c r="BD1034" s="54" t="s">
        <v>108</v>
      </c>
      <c r="BE1034" s="12" t="str">
        <f t="shared" si="382"/>
        <v>-</v>
      </c>
      <c r="BF1034" s="12" t="str">
        <f t="shared" si="383"/>
        <v>-</v>
      </c>
      <c r="BG1034" s="112" t="str">
        <f t="shared" si="384"/>
        <v>M3A_HS664</v>
      </c>
      <c r="BH1034" s="54" t="s">
        <v>108</v>
      </c>
      <c r="BI1034" s="12" t="s">
        <v>108</v>
      </c>
      <c r="BJ1034" s="54" t="s">
        <v>108</v>
      </c>
      <c r="BK1034" s="12" t="s">
        <v>108</v>
      </c>
      <c r="BL1034" s="12" t="s">
        <v>108</v>
      </c>
      <c r="BM1034" s="12" t="s">
        <v>108</v>
      </c>
      <c r="BN1034" s="54" t="s">
        <v>108</v>
      </c>
      <c r="BO1034" s="12" t="s">
        <v>108</v>
      </c>
      <c r="BP1034" s="54" t="s">
        <v>108</v>
      </c>
      <c r="BQ1034" s="12" t="s">
        <v>108</v>
      </c>
      <c r="BR1034" s="12" t="s">
        <v>108</v>
      </c>
      <c r="BS1034" s="12" t="s">
        <v>108</v>
      </c>
      <c r="BT1034" s="54" t="s">
        <v>108</v>
      </c>
      <c r="BU1034" s="12" t="s">
        <v>108</v>
      </c>
      <c r="BV1034" s="54" t="s">
        <v>108</v>
      </c>
      <c r="BW1034" s="12" t="s">
        <v>108</v>
      </c>
      <c r="BX1034" s="12" t="s">
        <v>108</v>
      </c>
      <c r="BY1034" s="12" t="s">
        <v>108</v>
      </c>
      <c r="BZ1034" s="54" t="s">
        <v>108</v>
      </c>
      <c r="CA1034" s="12" t="s">
        <v>108</v>
      </c>
      <c r="CB1034" s="54" t="s">
        <v>108</v>
      </c>
      <c r="CC1034" s="12" t="s">
        <v>108</v>
      </c>
      <c r="CD1034" s="12" t="s">
        <v>108</v>
      </c>
      <c r="CE1034" s="12" t="s">
        <v>108</v>
      </c>
      <c r="CF1034" s="54" t="s">
        <v>108</v>
      </c>
      <c r="CG1034" s="54" t="s">
        <v>108</v>
      </c>
      <c r="CH1034" s="54" t="s">
        <v>108</v>
      </c>
      <c r="CI1034" s="54" t="s">
        <v>108</v>
      </c>
      <c r="CJ1034" s="54" t="s">
        <v>108</v>
      </c>
      <c r="CK1034" s="54" t="s">
        <v>108</v>
      </c>
      <c r="CL1034" s="54" t="s">
        <v>108</v>
      </c>
      <c r="CM1034" s="54" t="s">
        <v>108</v>
      </c>
      <c r="CN1034" s="64" t="s">
        <v>120</v>
      </c>
      <c r="CO1034" s="121" t="s">
        <v>2770</v>
      </c>
      <c r="CP1034" s="64" t="str">
        <f>TabelladatiSinottico[[#This Row],[Serial_Number]]</f>
        <v>HS664.16</v>
      </c>
      <c r="CQ1034" s="50" t="str">
        <f>TabelladatiSinottico[[#This Row],[Customer]]</f>
        <v>ASSOCAM SCUOLA CAMERANA</v>
      </c>
      <c r="CR1034" s="54">
        <f t="shared" si="424"/>
        <v>1033</v>
      </c>
      <c r="CS1034" s="64" t="s">
        <v>108</v>
      </c>
    </row>
    <row r="1035" spans="1:97" ht="14.25" customHeight="1" x14ac:dyDescent="0.25">
      <c r="A1035" s="124" t="s">
        <v>2770</v>
      </c>
      <c r="B1035" s="137">
        <v>17</v>
      </c>
      <c r="C1035" s="113" t="s">
        <v>108</v>
      </c>
      <c r="D1035" s="136" t="s">
        <v>2801</v>
      </c>
      <c r="E1035" s="112" t="s">
        <v>108</v>
      </c>
      <c r="F1035" s="112" t="s">
        <v>653</v>
      </c>
      <c r="G1035" s="112" t="s">
        <v>108</v>
      </c>
      <c r="H1035" s="112" t="s">
        <v>108</v>
      </c>
      <c r="I1035" s="112" t="s">
        <v>108</v>
      </c>
      <c r="J1035" s="112" t="s">
        <v>108</v>
      </c>
      <c r="K1035" s="134" t="s">
        <v>2424</v>
      </c>
      <c r="L1035" s="112" t="s">
        <v>108</v>
      </c>
      <c r="M1035" s="134" t="s">
        <v>2424</v>
      </c>
      <c r="N1035" s="12" t="s">
        <v>107</v>
      </c>
      <c r="O1035" s="12" t="s">
        <v>108</v>
      </c>
      <c r="P1035" s="128" t="s">
        <v>2425</v>
      </c>
      <c r="Q1035" s="135">
        <v>600</v>
      </c>
      <c r="R1035" s="135">
        <v>560</v>
      </c>
      <c r="S1035" s="135">
        <v>400</v>
      </c>
      <c r="T1035" s="119">
        <v>20</v>
      </c>
      <c r="U1035" s="112" t="s">
        <v>108</v>
      </c>
      <c r="V1035" s="118" t="s">
        <v>108</v>
      </c>
      <c r="W1035" s="112" t="s">
        <v>108</v>
      </c>
      <c r="X1035" s="112" t="s">
        <v>110</v>
      </c>
      <c r="Y1035" s="112" t="s">
        <v>110</v>
      </c>
      <c r="Z1035" s="112" t="s">
        <v>110</v>
      </c>
      <c r="AA1035" s="112" t="s">
        <v>110</v>
      </c>
      <c r="AB1035" s="114" t="s">
        <v>110</v>
      </c>
      <c r="AC1035" s="113" t="s">
        <v>108</v>
      </c>
      <c r="AD1035" s="47" t="s">
        <v>108</v>
      </c>
      <c r="AE1035" s="12" t="s">
        <v>108</v>
      </c>
      <c r="AF1035" s="102" t="s">
        <v>108</v>
      </c>
      <c r="AG1035" s="102" t="s">
        <v>108</v>
      </c>
      <c r="AH1035" s="102" t="s">
        <v>108</v>
      </c>
      <c r="AI1035" s="102" t="s">
        <v>108</v>
      </c>
      <c r="AJ1035" s="102" t="s">
        <v>108</v>
      </c>
      <c r="AK1035" s="93" t="s">
        <v>108</v>
      </c>
      <c r="AL1035" s="12" t="s">
        <v>108</v>
      </c>
      <c r="AM1035" s="12" t="s">
        <v>175</v>
      </c>
      <c r="AN1035" s="91" t="s">
        <v>2425</v>
      </c>
      <c r="AO1035" s="15" t="s">
        <v>175</v>
      </c>
      <c r="AQ1035" s="54" t="s">
        <v>108</v>
      </c>
      <c r="AR1035" s="50" t="str">
        <f t="shared" si="379"/>
        <v>HS664.17</v>
      </c>
      <c r="AS1035" s="50" t="str">
        <f t="shared" si="380"/>
        <v>HS664_-</v>
      </c>
      <c r="AT1035" s="12" t="s">
        <v>110</v>
      </c>
      <c r="AU1035" s="12" t="s">
        <v>110</v>
      </c>
      <c r="AV1035" s="12" t="s">
        <v>110</v>
      </c>
      <c r="AW1035" s="54" t="s">
        <v>108</v>
      </c>
      <c r="AX1035" s="50" t="s">
        <v>155</v>
      </c>
      <c r="AY1035" s="50" t="s">
        <v>110</v>
      </c>
      <c r="AZ1035" s="54" t="s">
        <v>108</v>
      </c>
      <c r="BA1035" s="12" t="s">
        <v>108</v>
      </c>
      <c r="BB1035" s="12" t="s">
        <v>108</v>
      </c>
      <c r="BC1035" s="12" t="str">
        <f t="shared" si="381"/>
        <v>M3A</v>
      </c>
      <c r="BD1035" s="54" t="s">
        <v>108</v>
      </c>
      <c r="BE1035" s="12" t="str">
        <f t="shared" si="382"/>
        <v>-</v>
      </c>
      <c r="BF1035" s="12" t="str">
        <f t="shared" si="383"/>
        <v>-</v>
      </c>
      <c r="BG1035" s="112" t="str">
        <f t="shared" si="384"/>
        <v>M3A_HS664</v>
      </c>
      <c r="BH1035" s="54" t="s">
        <v>108</v>
      </c>
      <c r="BI1035" s="12" t="s">
        <v>108</v>
      </c>
      <c r="BJ1035" s="54" t="s">
        <v>108</v>
      </c>
      <c r="BK1035" s="12" t="s">
        <v>108</v>
      </c>
      <c r="BL1035" s="12" t="s">
        <v>108</v>
      </c>
      <c r="BM1035" s="12" t="s">
        <v>108</v>
      </c>
      <c r="BN1035" s="54" t="s">
        <v>108</v>
      </c>
      <c r="BO1035" s="12" t="s">
        <v>108</v>
      </c>
      <c r="BP1035" s="54" t="s">
        <v>108</v>
      </c>
      <c r="BQ1035" s="12" t="s">
        <v>108</v>
      </c>
      <c r="BR1035" s="12" t="s">
        <v>108</v>
      </c>
      <c r="BS1035" s="12" t="s">
        <v>108</v>
      </c>
      <c r="BT1035" s="54" t="s">
        <v>108</v>
      </c>
      <c r="BU1035" s="12" t="s">
        <v>108</v>
      </c>
      <c r="BV1035" s="54" t="s">
        <v>108</v>
      </c>
      <c r="BW1035" s="12" t="s">
        <v>108</v>
      </c>
      <c r="BX1035" s="12" t="s">
        <v>108</v>
      </c>
      <c r="BY1035" s="12" t="s">
        <v>108</v>
      </c>
      <c r="BZ1035" s="54" t="s">
        <v>108</v>
      </c>
      <c r="CA1035" s="12" t="s">
        <v>108</v>
      </c>
      <c r="CB1035" s="54" t="s">
        <v>108</v>
      </c>
      <c r="CC1035" s="12" t="s">
        <v>108</v>
      </c>
      <c r="CD1035" s="12" t="s">
        <v>108</v>
      </c>
      <c r="CE1035" s="12" t="s">
        <v>108</v>
      </c>
      <c r="CF1035" s="54" t="s">
        <v>108</v>
      </c>
      <c r="CG1035" s="54" t="s">
        <v>108</v>
      </c>
      <c r="CH1035" s="54" t="s">
        <v>108</v>
      </c>
      <c r="CI1035" s="54" t="s">
        <v>108</v>
      </c>
      <c r="CJ1035" s="54" t="s">
        <v>108</v>
      </c>
      <c r="CK1035" s="54" t="s">
        <v>108</v>
      </c>
      <c r="CL1035" s="54" t="s">
        <v>108</v>
      </c>
      <c r="CM1035" s="54" t="s">
        <v>108</v>
      </c>
      <c r="CN1035" s="64" t="s">
        <v>120</v>
      </c>
      <c r="CO1035" s="121" t="s">
        <v>2770</v>
      </c>
      <c r="CP1035" s="64" t="str">
        <f>TabelladatiSinottico[[#This Row],[Serial_Number]]</f>
        <v>HS664.17</v>
      </c>
      <c r="CQ1035" s="50" t="str">
        <f>TabelladatiSinottico[[#This Row],[Customer]]</f>
        <v>JIANGYIN DONG RUI DIE &amp; MOLD</v>
      </c>
      <c r="CR1035" s="54">
        <f t="shared" si="424"/>
        <v>1034</v>
      </c>
      <c r="CS1035" s="64" t="s">
        <v>108</v>
      </c>
    </row>
    <row r="1036" spans="1:97" ht="14.25" customHeight="1" x14ac:dyDescent="0.25">
      <c r="A1036" s="124" t="s">
        <v>2770</v>
      </c>
      <c r="B1036" s="137">
        <v>18</v>
      </c>
      <c r="C1036" s="113" t="s">
        <v>108</v>
      </c>
      <c r="D1036" s="136" t="s">
        <v>2771</v>
      </c>
      <c r="E1036" s="112" t="s">
        <v>108</v>
      </c>
      <c r="F1036" s="112" t="s">
        <v>653</v>
      </c>
      <c r="G1036" s="112" t="s">
        <v>108</v>
      </c>
      <c r="H1036" s="112" t="s">
        <v>108</v>
      </c>
      <c r="I1036" s="112" t="s">
        <v>108</v>
      </c>
      <c r="J1036" s="112" t="s">
        <v>2802</v>
      </c>
      <c r="K1036" s="134" t="s">
        <v>2424</v>
      </c>
      <c r="L1036" s="112" t="s">
        <v>108</v>
      </c>
      <c r="M1036" s="134" t="s">
        <v>2424</v>
      </c>
      <c r="N1036" s="12" t="s">
        <v>107</v>
      </c>
      <c r="O1036" s="12" t="s">
        <v>108</v>
      </c>
      <c r="P1036" s="128" t="s">
        <v>2425</v>
      </c>
      <c r="Q1036" s="135">
        <v>600</v>
      </c>
      <c r="R1036" s="135">
        <v>560</v>
      </c>
      <c r="S1036" s="135">
        <v>400</v>
      </c>
      <c r="T1036" s="119">
        <v>20</v>
      </c>
      <c r="U1036" s="112" t="s">
        <v>108</v>
      </c>
      <c r="V1036" s="118" t="s">
        <v>108</v>
      </c>
      <c r="W1036" s="112" t="s">
        <v>108</v>
      </c>
      <c r="X1036" s="112" t="s">
        <v>110</v>
      </c>
      <c r="Y1036" s="112" t="s">
        <v>110</v>
      </c>
      <c r="Z1036" s="112" t="s">
        <v>110</v>
      </c>
      <c r="AA1036" s="112" t="s">
        <v>110</v>
      </c>
      <c r="AB1036" s="114" t="s">
        <v>110</v>
      </c>
      <c r="AC1036" s="113" t="s">
        <v>108</v>
      </c>
      <c r="AD1036" s="47" t="s">
        <v>108</v>
      </c>
      <c r="AE1036" s="12" t="s">
        <v>108</v>
      </c>
      <c r="AF1036" s="102" t="s">
        <v>108</v>
      </c>
      <c r="AG1036" s="102" t="s">
        <v>108</v>
      </c>
      <c r="AH1036" s="102" t="s">
        <v>108</v>
      </c>
      <c r="AI1036" s="102" t="s">
        <v>108</v>
      </c>
      <c r="AJ1036" s="102" t="s">
        <v>108</v>
      </c>
      <c r="AK1036" s="93" t="s">
        <v>108</v>
      </c>
      <c r="AL1036" s="12" t="s">
        <v>108</v>
      </c>
      <c r="AM1036" s="12" t="s">
        <v>175</v>
      </c>
      <c r="AN1036" s="91" t="s">
        <v>2425</v>
      </c>
      <c r="AO1036" s="15" t="s">
        <v>175</v>
      </c>
      <c r="AQ1036" s="54" t="s">
        <v>108</v>
      </c>
      <c r="AR1036" s="50" t="str">
        <f t="shared" si="379"/>
        <v>HS664.18</v>
      </c>
      <c r="AS1036" s="50" t="str">
        <f t="shared" si="380"/>
        <v>HS664_-</v>
      </c>
      <c r="AT1036" s="12" t="s">
        <v>110</v>
      </c>
      <c r="AU1036" s="12" t="s">
        <v>110</v>
      </c>
      <c r="AV1036" s="12" t="s">
        <v>110</v>
      </c>
      <c r="AW1036" s="54" t="s">
        <v>108</v>
      </c>
      <c r="AX1036" s="50" t="s">
        <v>155</v>
      </c>
      <c r="AY1036" s="50" t="s">
        <v>110</v>
      </c>
      <c r="AZ1036" s="54" t="s">
        <v>108</v>
      </c>
      <c r="BA1036" s="12" t="s">
        <v>108</v>
      </c>
      <c r="BB1036" s="12" t="s">
        <v>108</v>
      </c>
      <c r="BC1036" s="12" t="str">
        <f t="shared" si="381"/>
        <v>M3A</v>
      </c>
      <c r="BD1036" s="54" t="s">
        <v>108</v>
      </c>
      <c r="BE1036" s="12" t="str">
        <f t="shared" si="382"/>
        <v>-</v>
      </c>
      <c r="BF1036" s="12" t="str">
        <f t="shared" si="383"/>
        <v>-</v>
      </c>
      <c r="BG1036" s="112" t="str">
        <f t="shared" si="384"/>
        <v>M3A_HS664</v>
      </c>
      <c r="BH1036" s="54" t="s">
        <v>108</v>
      </c>
      <c r="BI1036" s="12" t="s">
        <v>108</v>
      </c>
      <c r="BJ1036" s="54" t="s">
        <v>108</v>
      </c>
      <c r="BK1036" s="12" t="s">
        <v>108</v>
      </c>
      <c r="BL1036" s="12" t="s">
        <v>108</v>
      </c>
      <c r="BM1036" s="12" t="s">
        <v>108</v>
      </c>
      <c r="BN1036" s="54" t="s">
        <v>108</v>
      </c>
      <c r="BO1036" s="12" t="s">
        <v>108</v>
      </c>
      <c r="BP1036" s="54" t="s">
        <v>108</v>
      </c>
      <c r="BQ1036" s="12" t="s">
        <v>108</v>
      </c>
      <c r="BR1036" s="12" t="s">
        <v>108</v>
      </c>
      <c r="BS1036" s="12" t="s">
        <v>108</v>
      </c>
      <c r="BT1036" s="54" t="s">
        <v>108</v>
      </c>
      <c r="BU1036" s="12" t="s">
        <v>108</v>
      </c>
      <c r="BV1036" s="54" t="s">
        <v>108</v>
      </c>
      <c r="BW1036" s="12" t="s">
        <v>108</v>
      </c>
      <c r="BX1036" s="12" t="s">
        <v>108</v>
      </c>
      <c r="BY1036" s="12" t="s">
        <v>108</v>
      </c>
      <c r="BZ1036" s="54" t="s">
        <v>108</v>
      </c>
      <c r="CA1036" s="12" t="s">
        <v>108</v>
      </c>
      <c r="CB1036" s="54" t="s">
        <v>108</v>
      </c>
      <c r="CC1036" s="12" t="s">
        <v>108</v>
      </c>
      <c r="CD1036" s="12" t="s">
        <v>108</v>
      </c>
      <c r="CE1036" s="12" t="s">
        <v>108</v>
      </c>
      <c r="CF1036" s="54" t="s">
        <v>108</v>
      </c>
      <c r="CG1036" s="54" t="s">
        <v>108</v>
      </c>
      <c r="CH1036" s="54" t="s">
        <v>108</v>
      </c>
      <c r="CI1036" s="54" t="s">
        <v>108</v>
      </c>
      <c r="CJ1036" s="54" t="s">
        <v>108</v>
      </c>
      <c r="CK1036" s="54" t="s">
        <v>108</v>
      </c>
      <c r="CL1036" s="54" t="s">
        <v>108</v>
      </c>
      <c r="CM1036" s="54" t="s">
        <v>108</v>
      </c>
      <c r="CN1036" s="64" t="s">
        <v>120</v>
      </c>
      <c r="CO1036" s="121" t="s">
        <v>2770</v>
      </c>
      <c r="CP1036" s="64" t="str">
        <f>TabelladatiSinottico[[#This Row],[Serial_Number]]</f>
        <v>HS664.18</v>
      </c>
      <c r="CQ1036" s="50" t="str">
        <f>TabelladatiSinottico[[#This Row],[Customer]]</f>
        <v>Customer!</v>
      </c>
      <c r="CR1036" s="54">
        <f t="shared" si="424"/>
        <v>1035</v>
      </c>
      <c r="CS1036" s="64" t="s">
        <v>108</v>
      </c>
    </row>
    <row r="1037" spans="1:97" ht="14.25" customHeight="1" x14ac:dyDescent="0.25">
      <c r="A1037" s="124" t="s">
        <v>2770</v>
      </c>
      <c r="B1037" s="137">
        <v>19</v>
      </c>
      <c r="C1037" s="113" t="s">
        <v>108</v>
      </c>
      <c r="D1037" s="136" t="s">
        <v>2789</v>
      </c>
      <c r="E1037" s="112" t="s">
        <v>108</v>
      </c>
      <c r="F1037" s="112" t="s">
        <v>653</v>
      </c>
      <c r="G1037" s="112" t="s">
        <v>108</v>
      </c>
      <c r="H1037" s="112" t="s">
        <v>108</v>
      </c>
      <c r="I1037" s="112" t="s">
        <v>108</v>
      </c>
      <c r="J1037" s="112" t="s">
        <v>2803</v>
      </c>
      <c r="K1037" s="134" t="s">
        <v>2424</v>
      </c>
      <c r="L1037" s="112" t="s">
        <v>108</v>
      </c>
      <c r="M1037" s="134" t="s">
        <v>2424</v>
      </c>
      <c r="N1037" s="12" t="s">
        <v>107</v>
      </c>
      <c r="O1037" s="12" t="s">
        <v>108</v>
      </c>
      <c r="P1037" s="128" t="s">
        <v>2425</v>
      </c>
      <c r="Q1037" s="135">
        <v>600</v>
      </c>
      <c r="R1037" s="135">
        <v>560</v>
      </c>
      <c r="S1037" s="135">
        <v>400</v>
      </c>
      <c r="T1037" s="119">
        <v>20</v>
      </c>
      <c r="U1037" s="112" t="s">
        <v>108</v>
      </c>
      <c r="V1037" s="118" t="s">
        <v>108</v>
      </c>
      <c r="W1037" s="112" t="s">
        <v>108</v>
      </c>
      <c r="X1037" s="112" t="s">
        <v>110</v>
      </c>
      <c r="Y1037" s="112" t="s">
        <v>110</v>
      </c>
      <c r="Z1037" s="112" t="s">
        <v>110</v>
      </c>
      <c r="AA1037" s="112" t="s">
        <v>110</v>
      </c>
      <c r="AB1037" s="114" t="s">
        <v>110</v>
      </c>
      <c r="AC1037" s="113" t="s">
        <v>108</v>
      </c>
      <c r="AD1037" s="47" t="s">
        <v>108</v>
      </c>
      <c r="AE1037" s="12" t="s">
        <v>108</v>
      </c>
      <c r="AF1037" s="102" t="s">
        <v>108</v>
      </c>
      <c r="AG1037" s="102" t="s">
        <v>108</v>
      </c>
      <c r="AH1037" s="102" t="s">
        <v>108</v>
      </c>
      <c r="AI1037" s="102" t="s">
        <v>108</v>
      </c>
      <c r="AJ1037" s="102" t="s">
        <v>108</v>
      </c>
      <c r="AK1037" s="93" t="s">
        <v>108</v>
      </c>
      <c r="AL1037" s="12" t="s">
        <v>108</v>
      </c>
      <c r="AM1037" s="12" t="s">
        <v>175</v>
      </c>
      <c r="AN1037" s="91" t="s">
        <v>2425</v>
      </c>
      <c r="AO1037" s="15" t="s">
        <v>175</v>
      </c>
      <c r="AQ1037" s="54" t="s">
        <v>108</v>
      </c>
      <c r="AR1037" s="50" t="str">
        <f t="shared" si="379"/>
        <v>HS664.19</v>
      </c>
      <c r="AS1037" s="50" t="str">
        <f t="shared" si="380"/>
        <v>HS664_-</v>
      </c>
      <c r="AT1037" s="12" t="s">
        <v>110</v>
      </c>
      <c r="AU1037" s="12" t="s">
        <v>110</v>
      </c>
      <c r="AV1037" s="12" t="s">
        <v>110</v>
      </c>
      <c r="AW1037" s="54" t="s">
        <v>108</v>
      </c>
      <c r="AX1037" s="50" t="s">
        <v>155</v>
      </c>
      <c r="AY1037" s="50" t="s">
        <v>110</v>
      </c>
      <c r="AZ1037" s="54" t="s">
        <v>108</v>
      </c>
      <c r="BA1037" s="12" t="s">
        <v>108</v>
      </c>
      <c r="BB1037" s="12" t="s">
        <v>108</v>
      </c>
      <c r="BC1037" s="12" t="str">
        <f t="shared" si="381"/>
        <v>M3A</v>
      </c>
      <c r="BD1037" s="54" t="s">
        <v>108</v>
      </c>
      <c r="BE1037" s="12" t="str">
        <f t="shared" si="382"/>
        <v>-</v>
      </c>
      <c r="BF1037" s="12" t="str">
        <f t="shared" si="383"/>
        <v>-</v>
      </c>
      <c r="BG1037" s="112" t="str">
        <f t="shared" si="384"/>
        <v>M3A_HS664</v>
      </c>
      <c r="BH1037" s="54" t="s">
        <v>108</v>
      </c>
      <c r="BI1037" s="12" t="s">
        <v>108</v>
      </c>
      <c r="BJ1037" s="54" t="s">
        <v>108</v>
      </c>
      <c r="BK1037" s="12" t="s">
        <v>108</v>
      </c>
      <c r="BL1037" s="12" t="s">
        <v>108</v>
      </c>
      <c r="BM1037" s="12" t="s">
        <v>108</v>
      </c>
      <c r="BN1037" s="54" t="s">
        <v>108</v>
      </c>
      <c r="BO1037" s="12" t="s">
        <v>108</v>
      </c>
      <c r="BP1037" s="54" t="s">
        <v>108</v>
      </c>
      <c r="BQ1037" s="12" t="s">
        <v>108</v>
      </c>
      <c r="BR1037" s="12" t="s">
        <v>108</v>
      </c>
      <c r="BS1037" s="12" t="s">
        <v>108</v>
      </c>
      <c r="BT1037" s="54" t="s">
        <v>108</v>
      </c>
      <c r="BU1037" s="12" t="s">
        <v>108</v>
      </c>
      <c r="BV1037" s="54" t="s">
        <v>108</v>
      </c>
      <c r="BW1037" s="12" t="s">
        <v>108</v>
      </c>
      <c r="BX1037" s="12" t="s">
        <v>108</v>
      </c>
      <c r="BY1037" s="12" t="s">
        <v>108</v>
      </c>
      <c r="BZ1037" s="54" t="s">
        <v>108</v>
      </c>
      <c r="CA1037" s="12" t="s">
        <v>108</v>
      </c>
      <c r="CB1037" s="54" t="s">
        <v>108</v>
      </c>
      <c r="CC1037" s="12" t="s">
        <v>108</v>
      </c>
      <c r="CD1037" s="12" t="s">
        <v>108</v>
      </c>
      <c r="CE1037" s="12" t="s">
        <v>108</v>
      </c>
      <c r="CF1037" s="54" t="s">
        <v>108</v>
      </c>
      <c r="CG1037" s="54" t="s">
        <v>108</v>
      </c>
      <c r="CH1037" s="54" t="s">
        <v>108</v>
      </c>
      <c r="CI1037" s="54" t="s">
        <v>108</v>
      </c>
      <c r="CJ1037" s="54" t="s">
        <v>108</v>
      </c>
      <c r="CK1037" s="54" t="s">
        <v>108</v>
      </c>
      <c r="CL1037" s="54" t="s">
        <v>108</v>
      </c>
      <c r="CM1037" s="54" t="s">
        <v>108</v>
      </c>
      <c r="CN1037" s="64" t="s">
        <v>120</v>
      </c>
      <c r="CO1037" s="121" t="s">
        <v>2770</v>
      </c>
      <c r="CP1037" s="64" t="str">
        <f>TabelladatiSinottico[[#This Row],[Serial_Number]]</f>
        <v>HS664.19</v>
      </c>
      <c r="CQ1037" s="50" t="str">
        <f>TabelladatiSinottico[[#This Row],[Customer]]</f>
        <v>FORTELL s.r.o.</v>
      </c>
      <c r="CR1037" s="54">
        <f t="shared" si="424"/>
        <v>1036</v>
      </c>
      <c r="CS1037" s="64" t="s">
        <v>108</v>
      </c>
    </row>
    <row r="1038" spans="1:97" ht="14.25" customHeight="1" x14ac:dyDescent="0.25">
      <c r="A1038" s="124" t="s">
        <v>2770</v>
      </c>
      <c r="B1038" s="137">
        <v>20</v>
      </c>
      <c r="C1038" s="113" t="s">
        <v>108</v>
      </c>
      <c r="D1038" s="136" t="s">
        <v>2804</v>
      </c>
      <c r="E1038" s="112" t="s">
        <v>108</v>
      </c>
      <c r="F1038" s="112" t="s">
        <v>653</v>
      </c>
      <c r="G1038" s="112" t="s">
        <v>108</v>
      </c>
      <c r="H1038" s="112" t="s">
        <v>108</v>
      </c>
      <c r="I1038" s="112" t="s">
        <v>108</v>
      </c>
      <c r="J1038" s="142" t="s">
        <v>2805</v>
      </c>
      <c r="K1038" s="134" t="s">
        <v>2424</v>
      </c>
      <c r="L1038" s="112" t="s">
        <v>108</v>
      </c>
      <c r="M1038" s="134" t="s">
        <v>2424</v>
      </c>
      <c r="N1038" s="12" t="s">
        <v>107</v>
      </c>
      <c r="O1038" s="12" t="s">
        <v>108</v>
      </c>
      <c r="P1038" s="128" t="s">
        <v>2425</v>
      </c>
      <c r="Q1038" s="135">
        <v>600</v>
      </c>
      <c r="R1038" s="135">
        <v>560</v>
      </c>
      <c r="S1038" s="135">
        <v>400</v>
      </c>
      <c r="T1038" s="119">
        <v>20</v>
      </c>
      <c r="U1038" s="112" t="s">
        <v>109</v>
      </c>
      <c r="V1038" s="118" t="s">
        <v>108</v>
      </c>
      <c r="W1038" s="112" t="s">
        <v>108</v>
      </c>
      <c r="X1038" s="112" t="s">
        <v>110</v>
      </c>
      <c r="Y1038" s="112" t="s">
        <v>110</v>
      </c>
      <c r="Z1038" s="112" t="s">
        <v>110</v>
      </c>
      <c r="AA1038" s="112" t="s">
        <v>110</v>
      </c>
      <c r="AB1038" s="114" t="s">
        <v>110</v>
      </c>
      <c r="AC1038" s="113" t="s">
        <v>108</v>
      </c>
      <c r="AD1038" s="47" t="s">
        <v>108</v>
      </c>
      <c r="AE1038" s="12" t="s">
        <v>108</v>
      </c>
      <c r="AF1038" s="102" t="s">
        <v>108</v>
      </c>
      <c r="AG1038" s="102" t="s">
        <v>108</v>
      </c>
      <c r="AH1038" s="102" t="s">
        <v>108</v>
      </c>
      <c r="AI1038" s="102" t="s">
        <v>108</v>
      </c>
      <c r="AJ1038" s="102" t="s">
        <v>108</v>
      </c>
      <c r="AK1038" s="93" t="s">
        <v>108</v>
      </c>
      <c r="AL1038" s="12" t="s">
        <v>108</v>
      </c>
      <c r="AM1038" s="12" t="s">
        <v>175</v>
      </c>
      <c r="AN1038" s="91" t="s">
        <v>2425</v>
      </c>
      <c r="AO1038" s="15" t="s">
        <v>175</v>
      </c>
      <c r="AQ1038" s="54" t="s">
        <v>108</v>
      </c>
      <c r="AR1038" s="50" t="str">
        <f t="shared" si="379"/>
        <v>HS664.20</v>
      </c>
      <c r="AS1038" s="50" t="str">
        <f t="shared" si="380"/>
        <v>HS664_-</v>
      </c>
      <c r="AT1038" s="12" t="s">
        <v>110</v>
      </c>
      <c r="AU1038" s="12" t="s">
        <v>110</v>
      </c>
      <c r="AV1038" s="12" t="s">
        <v>110</v>
      </c>
      <c r="AW1038" s="54" t="s">
        <v>108</v>
      </c>
      <c r="AX1038" s="50" t="s">
        <v>155</v>
      </c>
      <c r="AY1038" s="50" t="s">
        <v>110</v>
      </c>
      <c r="AZ1038" s="54" t="s">
        <v>108</v>
      </c>
      <c r="BA1038" s="12" t="s">
        <v>108</v>
      </c>
      <c r="BB1038" s="12" t="s">
        <v>108</v>
      </c>
      <c r="BC1038" s="12" t="str">
        <f t="shared" si="381"/>
        <v>M3A</v>
      </c>
      <c r="BD1038" s="54" t="s">
        <v>108</v>
      </c>
      <c r="BE1038" s="12" t="str">
        <f t="shared" si="382"/>
        <v>-</v>
      </c>
      <c r="BF1038" s="12" t="str">
        <f t="shared" si="383"/>
        <v>-</v>
      </c>
      <c r="BG1038" s="112" t="str">
        <f t="shared" si="384"/>
        <v>M3A_HS664</v>
      </c>
      <c r="BH1038" s="54" t="s">
        <v>108</v>
      </c>
      <c r="BI1038" s="12" t="s">
        <v>108</v>
      </c>
      <c r="BJ1038" s="54" t="s">
        <v>108</v>
      </c>
      <c r="BK1038" s="12" t="s">
        <v>108</v>
      </c>
      <c r="BL1038" s="12" t="s">
        <v>108</v>
      </c>
      <c r="BM1038" s="12" t="s">
        <v>108</v>
      </c>
      <c r="BN1038" s="54" t="s">
        <v>108</v>
      </c>
      <c r="BO1038" s="12" t="s">
        <v>108</v>
      </c>
      <c r="BP1038" s="54" t="s">
        <v>108</v>
      </c>
      <c r="BQ1038" s="12" t="s">
        <v>108</v>
      </c>
      <c r="BR1038" s="12" t="s">
        <v>108</v>
      </c>
      <c r="BS1038" s="12" t="s">
        <v>108</v>
      </c>
      <c r="BT1038" s="54" t="s">
        <v>108</v>
      </c>
      <c r="BU1038" s="12" t="s">
        <v>108</v>
      </c>
      <c r="BV1038" s="54" t="s">
        <v>108</v>
      </c>
      <c r="BW1038" s="12" t="s">
        <v>108</v>
      </c>
      <c r="BX1038" s="12" t="s">
        <v>108</v>
      </c>
      <c r="BY1038" s="12" t="s">
        <v>108</v>
      </c>
      <c r="BZ1038" s="54" t="s">
        <v>108</v>
      </c>
      <c r="CA1038" s="12" t="s">
        <v>108</v>
      </c>
      <c r="CB1038" s="54" t="s">
        <v>108</v>
      </c>
      <c r="CC1038" s="12" t="s">
        <v>108</v>
      </c>
      <c r="CD1038" s="12" t="s">
        <v>108</v>
      </c>
      <c r="CE1038" s="12" t="s">
        <v>108</v>
      </c>
      <c r="CF1038" s="54" t="s">
        <v>108</v>
      </c>
      <c r="CG1038" s="54" t="s">
        <v>108</v>
      </c>
      <c r="CH1038" s="54" t="s">
        <v>108</v>
      </c>
      <c r="CI1038" s="54" t="s">
        <v>108</v>
      </c>
      <c r="CJ1038" s="54" t="s">
        <v>108</v>
      </c>
      <c r="CK1038" s="54" t="s">
        <v>108</v>
      </c>
      <c r="CL1038" s="54" t="s">
        <v>108</v>
      </c>
      <c r="CM1038" s="54" t="s">
        <v>108</v>
      </c>
      <c r="CN1038" s="64" t="s">
        <v>120</v>
      </c>
      <c r="CO1038" s="121" t="s">
        <v>2770</v>
      </c>
      <c r="CP1038" s="64" t="str">
        <f>TabelladatiSinottico[[#This Row],[Serial_Number]]</f>
        <v>HS664.20</v>
      </c>
      <c r="CQ1038" s="50" t="str">
        <f>TabelladatiSinottico[[#This Row],[Customer]]</f>
        <v>STIL STAMPI S.n.c.</v>
      </c>
      <c r="CR1038" s="54">
        <f t="shared" si="424"/>
        <v>1037</v>
      </c>
      <c r="CS1038" s="64" t="s">
        <v>108</v>
      </c>
    </row>
    <row r="1039" spans="1:97" ht="14.25" customHeight="1" x14ac:dyDescent="0.25">
      <c r="A1039" s="124" t="s">
        <v>2770</v>
      </c>
      <c r="B1039" s="137">
        <v>21</v>
      </c>
      <c r="C1039" s="113" t="s">
        <v>108</v>
      </c>
      <c r="D1039" s="136" t="s">
        <v>2806</v>
      </c>
      <c r="E1039" s="112" t="s">
        <v>108</v>
      </c>
      <c r="F1039" s="112" t="s">
        <v>653</v>
      </c>
      <c r="G1039" s="112" t="s">
        <v>108</v>
      </c>
      <c r="H1039" s="112" t="s">
        <v>108</v>
      </c>
      <c r="I1039" s="112" t="s">
        <v>108</v>
      </c>
      <c r="J1039" s="112" t="s">
        <v>2807</v>
      </c>
      <c r="K1039" s="134" t="s">
        <v>2424</v>
      </c>
      <c r="L1039" s="143" t="s">
        <v>108</v>
      </c>
      <c r="M1039" s="134" t="s">
        <v>2424</v>
      </c>
      <c r="N1039" s="12" t="s">
        <v>107</v>
      </c>
      <c r="O1039" s="12" t="s">
        <v>108</v>
      </c>
      <c r="P1039" s="128" t="s">
        <v>2425</v>
      </c>
      <c r="Q1039" s="135">
        <v>600</v>
      </c>
      <c r="R1039" s="135">
        <v>560</v>
      </c>
      <c r="S1039" s="135">
        <v>400</v>
      </c>
      <c r="T1039" s="119">
        <v>20</v>
      </c>
      <c r="U1039" s="112" t="s">
        <v>109</v>
      </c>
      <c r="V1039" s="118" t="s">
        <v>108</v>
      </c>
      <c r="W1039" s="112" t="s">
        <v>108</v>
      </c>
      <c r="X1039" s="112" t="s">
        <v>110</v>
      </c>
      <c r="Y1039" s="112" t="s">
        <v>110</v>
      </c>
      <c r="Z1039" s="112" t="s">
        <v>110</v>
      </c>
      <c r="AA1039" s="112" t="s">
        <v>110</v>
      </c>
      <c r="AB1039" s="114" t="s">
        <v>110</v>
      </c>
      <c r="AC1039" s="113" t="s">
        <v>108</v>
      </c>
      <c r="AD1039" s="47" t="s">
        <v>108</v>
      </c>
      <c r="AE1039" s="12" t="s">
        <v>108</v>
      </c>
      <c r="AF1039" s="102" t="s">
        <v>108</v>
      </c>
      <c r="AG1039" s="102" t="s">
        <v>108</v>
      </c>
      <c r="AH1039" s="102" t="s">
        <v>108</v>
      </c>
      <c r="AI1039" s="102" t="s">
        <v>108</v>
      </c>
      <c r="AJ1039" s="102" t="s">
        <v>108</v>
      </c>
      <c r="AK1039" s="93" t="s">
        <v>108</v>
      </c>
      <c r="AL1039" s="12" t="s">
        <v>108</v>
      </c>
      <c r="AM1039" s="12" t="s">
        <v>175</v>
      </c>
      <c r="AN1039" s="91" t="s">
        <v>2425</v>
      </c>
      <c r="AO1039" s="15" t="s">
        <v>175</v>
      </c>
      <c r="AQ1039" s="54" t="s">
        <v>108</v>
      </c>
      <c r="AR1039" s="50" t="str">
        <f t="shared" si="379"/>
        <v>HS664.21</v>
      </c>
      <c r="AS1039" s="50" t="str">
        <f t="shared" si="380"/>
        <v>HS664_-</v>
      </c>
      <c r="AT1039" s="12" t="s">
        <v>110</v>
      </c>
      <c r="AU1039" s="12" t="s">
        <v>110</v>
      </c>
      <c r="AV1039" s="12" t="s">
        <v>110</v>
      </c>
      <c r="AW1039" s="54" t="s">
        <v>108</v>
      </c>
      <c r="AX1039" s="50" t="s">
        <v>155</v>
      </c>
      <c r="AY1039" s="50" t="s">
        <v>110</v>
      </c>
      <c r="AZ1039" s="54" t="s">
        <v>108</v>
      </c>
      <c r="BA1039" s="12" t="s">
        <v>108</v>
      </c>
      <c r="BB1039" s="12" t="s">
        <v>108</v>
      </c>
      <c r="BC1039" s="12" t="str">
        <f t="shared" si="381"/>
        <v>M3A</v>
      </c>
      <c r="BD1039" s="54" t="s">
        <v>108</v>
      </c>
      <c r="BE1039" s="12" t="str">
        <f t="shared" si="382"/>
        <v>-</v>
      </c>
      <c r="BF1039" s="12" t="str">
        <f t="shared" si="383"/>
        <v>-</v>
      </c>
      <c r="BG1039" s="112" t="str">
        <f t="shared" si="384"/>
        <v>M3A_HS664</v>
      </c>
      <c r="BH1039" s="54" t="s">
        <v>108</v>
      </c>
      <c r="BI1039" s="12" t="s">
        <v>108</v>
      </c>
      <c r="BJ1039" s="54" t="s">
        <v>108</v>
      </c>
      <c r="BK1039" s="12" t="s">
        <v>108</v>
      </c>
      <c r="BL1039" s="12" t="s">
        <v>108</v>
      </c>
      <c r="BM1039" s="12" t="s">
        <v>108</v>
      </c>
      <c r="BN1039" s="54" t="s">
        <v>108</v>
      </c>
      <c r="BO1039" s="12" t="s">
        <v>108</v>
      </c>
      <c r="BP1039" s="54" t="s">
        <v>108</v>
      </c>
      <c r="BQ1039" s="12" t="s">
        <v>108</v>
      </c>
      <c r="BR1039" s="12" t="s">
        <v>108</v>
      </c>
      <c r="BS1039" s="12" t="s">
        <v>108</v>
      </c>
      <c r="BT1039" s="54" t="s">
        <v>108</v>
      </c>
      <c r="BU1039" s="12" t="s">
        <v>108</v>
      </c>
      <c r="BV1039" s="54" t="s">
        <v>108</v>
      </c>
      <c r="BW1039" s="12" t="s">
        <v>108</v>
      </c>
      <c r="BX1039" s="12" t="s">
        <v>108</v>
      </c>
      <c r="BY1039" s="12" t="s">
        <v>108</v>
      </c>
      <c r="BZ1039" s="54" t="s">
        <v>108</v>
      </c>
      <c r="CA1039" s="12" t="s">
        <v>108</v>
      </c>
      <c r="CB1039" s="54" t="s">
        <v>108</v>
      </c>
      <c r="CC1039" s="12" t="s">
        <v>108</v>
      </c>
      <c r="CD1039" s="12" t="s">
        <v>108</v>
      </c>
      <c r="CE1039" s="12" t="s">
        <v>108</v>
      </c>
      <c r="CF1039" s="54" t="s">
        <v>108</v>
      </c>
      <c r="CG1039" s="54" t="s">
        <v>108</v>
      </c>
      <c r="CH1039" s="54" t="s">
        <v>108</v>
      </c>
      <c r="CI1039" s="54" t="s">
        <v>108</v>
      </c>
      <c r="CJ1039" s="54" t="s">
        <v>108</v>
      </c>
      <c r="CK1039" s="54" t="s">
        <v>108</v>
      </c>
      <c r="CL1039" s="54" t="s">
        <v>108</v>
      </c>
      <c r="CM1039" s="54" t="s">
        <v>108</v>
      </c>
      <c r="CN1039" s="64" t="s">
        <v>120</v>
      </c>
      <c r="CO1039" s="121" t="s">
        <v>2770</v>
      </c>
      <c r="CP1039" s="64" t="str">
        <f>TabelladatiSinottico[[#This Row],[Serial_Number]]</f>
        <v>HS664.21</v>
      </c>
      <c r="CQ1039" s="50" t="str">
        <f>TabelladatiSinottico[[#This Row],[Customer]]</f>
        <v>RAYMOND BARRE' S.A.</v>
      </c>
      <c r="CR1039" s="54">
        <f t="shared" si="424"/>
        <v>1038</v>
      </c>
      <c r="CS1039" s="64" t="s">
        <v>108</v>
      </c>
    </row>
    <row r="1040" spans="1:97" ht="14.25" customHeight="1" x14ac:dyDescent="0.25">
      <c r="A1040" s="124" t="s">
        <v>2770</v>
      </c>
      <c r="B1040" s="137">
        <v>22</v>
      </c>
      <c r="C1040" s="113" t="s">
        <v>108</v>
      </c>
      <c r="D1040" s="136" t="s">
        <v>2771</v>
      </c>
      <c r="E1040" s="112" t="s">
        <v>108</v>
      </c>
      <c r="F1040" s="112" t="s">
        <v>653</v>
      </c>
      <c r="G1040" s="112" t="s">
        <v>108</v>
      </c>
      <c r="H1040" s="112" t="s">
        <v>108</v>
      </c>
      <c r="I1040" s="112" t="s">
        <v>108</v>
      </c>
      <c r="J1040" s="112" t="s">
        <v>108</v>
      </c>
      <c r="K1040" s="134" t="s">
        <v>2424</v>
      </c>
      <c r="L1040" s="112" t="s">
        <v>108</v>
      </c>
      <c r="M1040" s="134" t="s">
        <v>2424</v>
      </c>
      <c r="N1040" s="12" t="s">
        <v>107</v>
      </c>
      <c r="O1040" s="12" t="s">
        <v>108</v>
      </c>
      <c r="P1040" s="128" t="s">
        <v>2425</v>
      </c>
      <c r="Q1040" s="135">
        <v>600</v>
      </c>
      <c r="R1040" s="135">
        <v>560</v>
      </c>
      <c r="S1040" s="135">
        <v>400</v>
      </c>
      <c r="T1040" s="119">
        <v>20</v>
      </c>
      <c r="U1040" s="112" t="s">
        <v>108</v>
      </c>
      <c r="V1040" s="118" t="s">
        <v>108</v>
      </c>
      <c r="W1040" s="112" t="s">
        <v>108</v>
      </c>
      <c r="X1040" s="112" t="s">
        <v>110</v>
      </c>
      <c r="Y1040" s="112" t="s">
        <v>110</v>
      </c>
      <c r="Z1040" s="112" t="s">
        <v>110</v>
      </c>
      <c r="AA1040" s="112" t="s">
        <v>110</v>
      </c>
      <c r="AB1040" s="114" t="s">
        <v>110</v>
      </c>
      <c r="AC1040" s="113" t="s">
        <v>108</v>
      </c>
      <c r="AD1040" s="47" t="s">
        <v>108</v>
      </c>
      <c r="AE1040" s="12" t="s">
        <v>108</v>
      </c>
      <c r="AF1040" s="102" t="s">
        <v>108</v>
      </c>
      <c r="AG1040" s="102" t="s">
        <v>108</v>
      </c>
      <c r="AH1040" s="102" t="s">
        <v>108</v>
      </c>
      <c r="AI1040" s="102" t="s">
        <v>108</v>
      </c>
      <c r="AJ1040" s="102" t="s">
        <v>108</v>
      </c>
      <c r="AK1040" s="93" t="s">
        <v>108</v>
      </c>
      <c r="AL1040" s="12" t="s">
        <v>108</v>
      </c>
      <c r="AM1040" s="12" t="s">
        <v>175</v>
      </c>
      <c r="AN1040" s="91" t="s">
        <v>2425</v>
      </c>
      <c r="AO1040" s="15" t="s">
        <v>175</v>
      </c>
      <c r="AQ1040" s="54" t="s">
        <v>108</v>
      </c>
      <c r="AR1040" s="50" t="str">
        <f t="shared" si="379"/>
        <v>HS664.22</v>
      </c>
      <c r="AS1040" s="50" t="str">
        <f t="shared" si="380"/>
        <v>HS664_-</v>
      </c>
      <c r="AT1040" s="12" t="s">
        <v>110</v>
      </c>
      <c r="AU1040" s="12" t="s">
        <v>110</v>
      </c>
      <c r="AV1040" s="12" t="s">
        <v>110</v>
      </c>
      <c r="AW1040" s="54" t="s">
        <v>108</v>
      </c>
      <c r="AX1040" s="50" t="s">
        <v>155</v>
      </c>
      <c r="AY1040" s="50" t="s">
        <v>110</v>
      </c>
      <c r="AZ1040" s="54" t="s">
        <v>108</v>
      </c>
      <c r="BA1040" s="12" t="s">
        <v>108</v>
      </c>
      <c r="BB1040" s="12" t="s">
        <v>108</v>
      </c>
      <c r="BC1040" s="12" t="str">
        <f t="shared" si="381"/>
        <v>M3A</v>
      </c>
      <c r="BD1040" s="54" t="s">
        <v>108</v>
      </c>
      <c r="BE1040" s="12" t="str">
        <f t="shared" si="382"/>
        <v>-</v>
      </c>
      <c r="BF1040" s="12" t="str">
        <f t="shared" si="383"/>
        <v>-</v>
      </c>
      <c r="BG1040" s="112" t="str">
        <f t="shared" si="384"/>
        <v>M3A_HS664</v>
      </c>
      <c r="BH1040" s="54" t="s">
        <v>108</v>
      </c>
      <c r="BI1040" s="12" t="s">
        <v>108</v>
      </c>
      <c r="BJ1040" s="54" t="s">
        <v>108</v>
      </c>
      <c r="BK1040" s="12" t="s">
        <v>108</v>
      </c>
      <c r="BL1040" s="12" t="s">
        <v>108</v>
      </c>
      <c r="BM1040" s="12" t="s">
        <v>108</v>
      </c>
      <c r="BN1040" s="54" t="s">
        <v>108</v>
      </c>
      <c r="BO1040" s="12" t="s">
        <v>108</v>
      </c>
      <c r="BP1040" s="54" t="s">
        <v>108</v>
      </c>
      <c r="BQ1040" s="12" t="s">
        <v>108</v>
      </c>
      <c r="BR1040" s="12" t="s">
        <v>108</v>
      </c>
      <c r="BS1040" s="12" t="s">
        <v>108</v>
      </c>
      <c r="BT1040" s="54" t="s">
        <v>108</v>
      </c>
      <c r="BU1040" s="12" t="s">
        <v>108</v>
      </c>
      <c r="BV1040" s="54" t="s">
        <v>108</v>
      </c>
      <c r="BW1040" s="12" t="s">
        <v>108</v>
      </c>
      <c r="BX1040" s="12" t="s">
        <v>108</v>
      </c>
      <c r="BY1040" s="12" t="s">
        <v>108</v>
      </c>
      <c r="BZ1040" s="54" t="s">
        <v>108</v>
      </c>
      <c r="CA1040" s="12" t="s">
        <v>108</v>
      </c>
      <c r="CB1040" s="54" t="s">
        <v>108</v>
      </c>
      <c r="CC1040" s="12" t="s">
        <v>108</v>
      </c>
      <c r="CD1040" s="12" t="s">
        <v>108</v>
      </c>
      <c r="CE1040" s="12" t="s">
        <v>108</v>
      </c>
      <c r="CF1040" s="54" t="s">
        <v>108</v>
      </c>
      <c r="CG1040" s="54" t="s">
        <v>108</v>
      </c>
      <c r="CH1040" s="54" t="s">
        <v>108</v>
      </c>
      <c r="CI1040" s="54" t="s">
        <v>108</v>
      </c>
      <c r="CJ1040" s="54" t="s">
        <v>108</v>
      </c>
      <c r="CK1040" s="54" t="s">
        <v>108</v>
      </c>
      <c r="CL1040" s="54" t="s">
        <v>108</v>
      </c>
      <c r="CM1040" s="54" t="s">
        <v>108</v>
      </c>
      <c r="CN1040" s="64" t="s">
        <v>120</v>
      </c>
      <c r="CO1040" s="121" t="s">
        <v>2770</v>
      </c>
      <c r="CP1040" s="64" t="str">
        <f>TabelladatiSinottico[[#This Row],[Serial_Number]]</f>
        <v>HS664.22</v>
      </c>
      <c r="CQ1040" s="50" t="str">
        <f>TabelladatiSinottico[[#This Row],[Customer]]</f>
        <v>Customer!</v>
      </c>
      <c r="CR1040" s="54">
        <f t="shared" si="424"/>
        <v>1039</v>
      </c>
      <c r="CS1040" s="64" t="s">
        <v>108</v>
      </c>
    </row>
    <row r="1041" spans="1:97" ht="14.25" customHeight="1" x14ac:dyDescent="0.25">
      <c r="A1041" s="124" t="s">
        <v>2770</v>
      </c>
      <c r="B1041" s="137">
        <v>23</v>
      </c>
      <c r="C1041" s="113" t="s">
        <v>108</v>
      </c>
      <c r="D1041" s="136" t="s">
        <v>2808</v>
      </c>
      <c r="E1041" s="112" t="s">
        <v>108</v>
      </c>
      <c r="F1041" s="112" t="s">
        <v>653</v>
      </c>
      <c r="G1041" s="112" t="s">
        <v>108</v>
      </c>
      <c r="H1041" s="112" t="s">
        <v>108</v>
      </c>
      <c r="I1041" s="112" t="s">
        <v>108</v>
      </c>
      <c r="J1041" s="142" t="s">
        <v>2809</v>
      </c>
      <c r="K1041" s="134" t="s">
        <v>2424</v>
      </c>
      <c r="L1041" s="112" t="s">
        <v>108</v>
      </c>
      <c r="M1041" s="134" t="s">
        <v>2424</v>
      </c>
      <c r="N1041" s="12" t="s">
        <v>107</v>
      </c>
      <c r="O1041" s="12" t="s">
        <v>108</v>
      </c>
      <c r="P1041" s="128" t="s">
        <v>2425</v>
      </c>
      <c r="Q1041" s="135">
        <v>600</v>
      </c>
      <c r="R1041" s="135">
        <v>560</v>
      </c>
      <c r="S1041" s="135">
        <v>400</v>
      </c>
      <c r="T1041" s="119">
        <v>20</v>
      </c>
      <c r="U1041" s="112" t="s">
        <v>109</v>
      </c>
      <c r="V1041" s="118" t="s">
        <v>108</v>
      </c>
      <c r="W1041" s="112" t="s">
        <v>108</v>
      </c>
      <c r="X1041" s="112" t="s">
        <v>110</v>
      </c>
      <c r="Y1041" s="112" t="s">
        <v>110</v>
      </c>
      <c r="Z1041" s="112" t="s">
        <v>110</v>
      </c>
      <c r="AA1041" s="112" t="s">
        <v>110</v>
      </c>
      <c r="AB1041" s="114" t="s">
        <v>110</v>
      </c>
      <c r="AC1041" s="113" t="s">
        <v>108</v>
      </c>
      <c r="AD1041" s="47" t="s">
        <v>108</v>
      </c>
      <c r="AE1041" s="12" t="s">
        <v>108</v>
      </c>
      <c r="AF1041" s="102" t="s">
        <v>108</v>
      </c>
      <c r="AG1041" s="102" t="s">
        <v>108</v>
      </c>
      <c r="AH1041" s="102" t="s">
        <v>108</v>
      </c>
      <c r="AI1041" s="102" t="s">
        <v>108</v>
      </c>
      <c r="AJ1041" s="102" t="s">
        <v>108</v>
      </c>
      <c r="AK1041" s="93" t="s">
        <v>108</v>
      </c>
      <c r="AL1041" s="12" t="s">
        <v>108</v>
      </c>
      <c r="AM1041" s="12" t="s">
        <v>175</v>
      </c>
      <c r="AN1041" s="91" t="s">
        <v>2425</v>
      </c>
      <c r="AO1041" s="15" t="s">
        <v>175</v>
      </c>
      <c r="AQ1041" s="54" t="s">
        <v>108</v>
      </c>
      <c r="AR1041" s="50" t="str">
        <f t="shared" si="379"/>
        <v>HS664.23</v>
      </c>
      <c r="AS1041" s="50" t="str">
        <f t="shared" si="380"/>
        <v>HS664_-</v>
      </c>
      <c r="AT1041" s="12" t="s">
        <v>110</v>
      </c>
      <c r="AU1041" s="12" t="s">
        <v>110</v>
      </c>
      <c r="AV1041" s="12" t="s">
        <v>110</v>
      </c>
      <c r="AW1041" s="54" t="s">
        <v>108</v>
      </c>
      <c r="AX1041" s="50" t="s">
        <v>155</v>
      </c>
      <c r="AY1041" s="50" t="s">
        <v>110</v>
      </c>
      <c r="AZ1041" s="54" t="s">
        <v>108</v>
      </c>
      <c r="BA1041" s="12" t="s">
        <v>108</v>
      </c>
      <c r="BB1041" s="12" t="s">
        <v>108</v>
      </c>
      <c r="BC1041" s="12" t="str">
        <f t="shared" si="381"/>
        <v>M3A</v>
      </c>
      <c r="BD1041" s="54" t="s">
        <v>108</v>
      </c>
      <c r="BE1041" s="12" t="str">
        <f t="shared" si="382"/>
        <v>-</v>
      </c>
      <c r="BF1041" s="12" t="str">
        <f t="shared" si="383"/>
        <v>-</v>
      </c>
      <c r="BG1041" s="112" t="str">
        <f t="shared" si="384"/>
        <v>M3A_HS664</v>
      </c>
      <c r="BH1041" s="54" t="s">
        <v>108</v>
      </c>
      <c r="BI1041" s="12" t="s">
        <v>108</v>
      </c>
      <c r="BJ1041" s="54" t="s">
        <v>108</v>
      </c>
      <c r="BK1041" s="12" t="s">
        <v>108</v>
      </c>
      <c r="BL1041" s="12" t="s">
        <v>108</v>
      </c>
      <c r="BM1041" s="12" t="s">
        <v>108</v>
      </c>
      <c r="BN1041" s="54" t="s">
        <v>108</v>
      </c>
      <c r="BO1041" s="12" t="s">
        <v>108</v>
      </c>
      <c r="BP1041" s="54" t="s">
        <v>108</v>
      </c>
      <c r="BQ1041" s="12" t="s">
        <v>108</v>
      </c>
      <c r="BR1041" s="12" t="s">
        <v>108</v>
      </c>
      <c r="BS1041" s="12" t="s">
        <v>108</v>
      </c>
      <c r="BT1041" s="54" t="s">
        <v>108</v>
      </c>
      <c r="BU1041" s="12" t="s">
        <v>108</v>
      </c>
      <c r="BV1041" s="54" t="s">
        <v>108</v>
      </c>
      <c r="BW1041" s="12" t="s">
        <v>108</v>
      </c>
      <c r="BX1041" s="12" t="s">
        <v>108</v>
      </c>
      <c r="BY1041" s="12" t="s">
        <v>108</v>
      </c>
      <c r="BZ1041" s="54" t="s">
        <v>108</v>
      </c>
      <c r="CA1041" s="12" t="s">
        <v>108</v>
      </c>
      <c r="CB1041" s="54" t="s">
        <v>108</v>
      </c>
      <c r="CC1041" s="12" t="s">
        <v>108</v>
      </c>
      <c r="CD1041" s="12" t="s">
        <v>108</v>
      </c>
      <c r="CE1041" s="12" t="s">
        <v>108</v>
      </c>
      <c r="CF1041" s="54" t="s">
        <v>108</v>
      </c>
      <c r="CG1041" s="54" t="s">
        <v>108</v>
      </c>
      <c r="CH1041" s="54" t="s">
        <v>108</v>
      </c>
      <c r="CI1041" s="54" t="s">
        <v>108</v>
      </c>
      <c r="CJ1041" s="54" t="s">
        <v>108</v>
      </c>
      <c r="CK1041" s="54" t="s">
        <v>108</v>
      </c>
      <c r="CL1041" s="54" t="s">
        <v>108</v>
      </c>
      <c r="CM1041" s="54" t="s">
        <v>108</v>
      </c>
      <c r="CN1041" s="64" t="s">
        <v>120</v>
      </c>
      <c r="CO1041" s="121" t="s">
        <v>2770</v>
      </c>
      <c r="CP1041" s="64" t="str">
        <f>TabelladatiSinottico[[#This Row],[Serial_Number]]</f>
        <v>HS664.23</v>
      </c>
      <c r="CQ1041" s="50" t="str">
        <f>TabelladatiSinottico[[#This Row],[Customer]]</f>
        <v>ERREDUE PROTOTIPI Srl</v>
      </c>
      <c r="CR1041" s="54">
        <f t="shared" si="424"/>
        <v>1040</v>
      </c>
      <c r="CS1041" s="64" t="s">
        <v>108</v>
      </c>
    </row>
    <row r="1042" spans="1:97" ht="14.25" customHeight="1" x14ac:dyDescent="0.25">
      <c r="A1042" s="124" t="s">
        <v>2770</v>
      </c>
      <c r="B1042" s="137">
        <v>24</v>
      </c>
      <c r="C1042" s="113" t="s">
        <v>108</v>
      </c>
      <c r="D1042" s="136" t="s">
        <v>2771</v>
      </c>
      <c r="E1042" s="112" t="s">
        <v>108</v>
      </c>
      <c r="F1042" s="112" t="s">
        <v>653</v>
      </c>
      <c r="G1042" s="112" t="s">
        <v>108</v>
      </c>
      <c r="H1042" s="112" t="s">
        <v>108</v>
      </c>
      <c r="I1042" s="112" t="s">
        <v>108</v>
      </c>
      <c r="J1042" s="112" t="s">
        <v>108</v>
      </c>
      <c r="K1042" s="134" t="s">
        <v>2424</v>
      </c>
      <c r="L1042" s="112" t="s">
        <v>108</v>
      </c>
      <c r="M1042" s="134" t="s">
        <v>2424</v>
      </c>
      <c r="N1042" s="12" t="s">
        <v>107</v>
      </c>
      <c r="O1042" s="12" t="s">
        <v>108</v>
      </c>
      <c r="P1042" s="128" t="s">
        <v>2425</v>
      </c>
      <c r="Q1042" s="135">
        <v>600</v>
      </c>
      <c r="R1042" s="135">
        <v>560</v>
      </c>
      <c r="S1042" s="135">
        <v>400</v>
      </c>
      <c r="T1042" s="119">
        <v>20</v>
      </c>
      <c r="U1042" s="112" t="s">
        <v>108</v>
      </c>
      <c r="V1042" s="118" t="s">
        <v>108</v>
      </c>
      <c r="W1042" s="112" t="s">
        <v>108</v>
      </c>
      <c r="X1042" s="112" t="s">
        <v>110</v>
      </c>
      <c r="Y1042" s="112" t="s">
        <v>110</v>
      </c>
      <c r="Z1042" s="112" t="s">
        <v>110</v>
      </c>
      <c r="AA1042" s="112" t="s">
        <v>110</v>
      </c>
      <c r="AB1042" s="114" t="s">
        <v>110</v>
      </c>
      <c r="AC1042" s="113" t="s">
        <v>108</v>
      </c>
      <c r="AD1042" s="47" t="s">
        <v>108</v>
      </c>
      <c r="AE1042" s="12" t="s">
        <v>108</v>
      </c>
      <c r="AF1042" s="102" t="s">
        <v>108</v>
      </c>
      <c r="AG1042" s="102" t="s">
        <v>108</v>
      </c>
      <c r="AH1042" s="102" t="s">
        <v>108</v>
      </c>
      <c r="AI1042" s="102" t="s">
        <v>108</v>
      </c>
      <c r="AJ1042" s="102" t="s">
        <v>108</v>
      </c>
      <c r="AK1042" s="93" t="s">
        <v>108</v>
      </c>
      <c r="AL1042" s="12" t="s">
        <v>108</v>
      </c>
      <c r="AM1042" s="12" t="s">
        <v>175</v>
      </c>
      <c r="AN1042" s="91" t="s">
        <v>2425</v>
      </c>
      <c r="AO1042" s="15" t="s">
        <v>175</v>
      </c>
      <c r="AQ1042" s="54" t="s">
        <v>108</v>
      </c>
      <c r="AR1042" s="50" t="str">
        <f t="shared" si="379"/>
        <v>HS664.24</v>
      </c>
      <c r="AS1042" s="50" t="str">
        <f t="shared" si="380"/>
        <v>HS664_-</v>
      </c>
      <c r="AT1042" s="12" t="s">
        <v>110</v>
      </c>
      <c r="AU1042" s="12" t="s">
        <v>110</v>
      </c>
      <c r="AV1042" s="12" t="s">
        <v>110</v>
      </c>
      <c r="AW1042" s="54" t="s">
        <v>108</v>
      </c>
      <c r="AX1042" s="50" t="s">
        <v>155</v>
      </c>
      <c r="AY1042" s="50" t="s">
        <v>110</v>
      </c>
      <c r="AZ1042" s="54" t="s">
        <v>108</v>
      </c>
      <c r="BA1042" s="12" t="s">
        <v>108</v>
      </c>
      <c r="BB1042" s="12" t="s">
        <v>108</v>
      </c>
      <c r="BC1042" s="12" t="str">
        <f t="shared" si="381"/>
        <v>M3A</v>
      </c>
      <c r="BD1042" s="54" t="s">
        <v>108</v>
      </c>
      <c r="BE1042" s="12" t="str">
        <f t="shared" si="382"/>
        <v>-</v>
      </c>
      <c r="BF1042" s="12" t="str">
        <f t="shared" si="383"/>
        <v>-</v>
      </c>
      <c r="BG1042" s="112" t="str">
        <f t="shared" si="384"/>
        <v>M3A_HS664</v>
      </c>
      <c r="BH1042" s="54" t="s">
        <v>108</v>
      </c>
      <c r="BI1042" s="12" t="s">
        <v>108</v>
      </c>
      <c r="BJ1042" s="54" t="s">
        <v>108</v>
      </c>
      <c r="BK1042" s="12" t="s">
        <v>108</v>
      </c>
      <c r="BL1042" s="12" t="s">
        <v>108</v>
      </c>
      <c r="BM1042" s="12" t="s">
        <v>108</v>
      </c>
      <c r="BN1042" s="54" t="s">
        <v>108</v>
      </c>
      <c r="BO1042" s="12" t="s">
        <v>108</v>
      </c>
      <c r="BP1042" s="54" t="s">
        <v>108</v>
      </c>
      <c r="BQ1042" s="12" t="s">
        <v>108</v>
      </c>
      <c r="BR1042" s="12" t="s">
        <v>108</v>
      </c>
      <c r="BS1042" s="12" t="s">
        <v>108</v>
      </c>
      <c r="BT1042" s="54" t="s">
        <v>108</v>
      </c>
      <c r="BU1042" s="12" t="s">
        <v>108</v>
      </c>
      <c r="BV1042" s="54" t="s">
        <v>108</v>
      </c>
      <c r="BW1042" s="12" t="s">
        <v>108</v>
      </c>
      <c r="BX1042" s="12" t="s">
        <v>108</v>
      </c>
      <c r="BY1042" s="12" t="s">
        <v>108</v>
      </c>
      <c r="BZ1042" s="54" t="s">
        <v>108</v>
      </c>
      <c r="CA1042" s="12" t="s">
        <v>108</v>
      </c>
      <c r="CB1042" s="54" t="s">
        <v>108</v>
      </c>
      <c r="CC1042" s="12" t="s">
        <v>108</v>
      </c>
      <c r="CD1042" s="12" t="s">
        <v>108</v>
      </c>
      <c r="CE1042" s="12" t="s">
        <v>108</v>
      </c>
      <c r="CF1042" s="54" t="s">
        <v>108</v>
      </c>
      <c r="CG1042" s="54" t="s">
        <v>108</v>
      </c>
      <c r="CH1042" s="54" t="s">
        <v>108</v>
      </c>
      <c r="CI1042" s="54" t="s">
        <v>108</v>
      </c>
      <c r="CJ1042" s="54" t="s">
        <v>108</v>
      </c>
      <c r="CK1042" s="54" t="s">
        <v>108</v>
      </c>
      <c r="CL1042" s="54" t="s">
        <v>108</v>
      </c>
      <c r="CM1042" s="54" t="s">
        <v>108</v>
      </c>
      <c r="CN1042" s="64" t="s">
        <v>120</v>
      </c>
      <c r="CO1042" s="121" t="s">
        <v>2770</v>
      </c>
      <c r="CP1042" s="64" t="str">
        <f>TabelladatiSinottico[[#This Row],[Serial_Number]]</f>
        <v>HS664.24</v>
      </c>
      <c r="CQ1042" s="50" t="str">
        <f>TabelladatiSinottico[[#This Row],[Customer]]</f>
        <v>Customer!</v>
      </c>
      <c r="CR1042" s="54">
        <f t="shared" si="424"/>
        <v>1041</v>
      </c>
      <c r="CS1042" s="64" t="s">
        <v>108</v>
      </c>
    </row>
    <row r="1043" spans="1:97" ht="14.25" customHeight="1" x14ac:dyDescent="0.25">
      <c r="A1043" s="124" t="s">
        <v>2770</v>
      </c>
      <c r="B1043" s="137">
        <v>25</v>
      </c>
      <c r="C1043" s="113" t="s">
        <v>108</v>
      </c>
      <c r="D1043" s="136" t="s">
        <v>2810</v>
      </c>
      <c r="E1043" s="112" t="s">
        <v>108</v>
      </c>
      <c r="F1043" s="112" t="s">
        <v>653</v>
      </c>
      <c r="G1043" s="112" t="s">
        <v>108</v>
      </c>
      <c r="H1043" s="112" t="s">
        <v>108</v>
      </c>
      <c r="I1043" s="112" t="s">
        <v>108</v>
      </c>
      <c r="J1043" s="112" t="s">
        <v>2811</v>
      </c>
      <c r="K1043" s="134" t="s">
        <v>2424</v>
      </c>
      <c r="L1043" s="112" t="s">
        <v>108</v>
      </c>
      <c r="M1043" s="134" t="s">
        <v>2424</v>
      </c>
      <c r="N1043" s="12" t="s">
        <v>107</v>
      </c>
      <c r="O1043" s="12" t="s">
        <v>108</v>
      </c>
      <c r="P1043" s="128" t="s">
        <v>2425</v>
      </c>
      <c r="Q1043" s="135">
        <v>600</v>
      </c>
      <c r="R1043" s="135">
        <v>560</v>
      </c>
      <c r="S1043" s="135">
        <v>400</v>
      </c>
      <c r="T1043" s="119">
        <v>20</v>
      </c>
      <c r="U1043" s="112" t="s">
        <v>109</v>
      </c>
      <c r="V1043" s="118" t="s">
        <v>108</v>
      </c>
      <c r="W1043" s="112" t="s">
        <v>108</v>
      </c>
      <c r="X1043" s="112" t="s">
        <v>110</v>
      </c>
      <c r="Y1043" s="112" t="s">
        <v>110</v>
      </c>
      <c r="Z1043" s="112" t="s">
        <v>110</v>
      </c>
      <c r="AA1043" s="112" t="s">
        <v>110</v>
      </c>
      <c r="AB1043" s="114" t="s">
        <v>110</v>
      </c>
      <c r="AC1043" s="113" t="s">
        <v>108</v>
      </c>
      <c r="AD1043" s="47" t="s">
        <v>108</v>
      </c>
      <c r="AE1043" s="12" t="s">
        <v>108</v>
      </c>
      <c r="AF1043" s="102" t="s">
        <v>108</v>
      </c>
      <c r="AG1043" s="102" t="s">
        <v>108</v>
      </c>
      <c r="AH1043" s="102" t="s">
        <v>108</v>
      </c>
      <c r="AI1043" s="102" t="s">
        <v>108</v>
      </c>
      <c r="AJ1043" s="102" t="s">
        <v>108</v>
      </c>
      <c r="AK1043" s="93" t="s">
        <v>108</v>
      </c>
      <c r="AL1043" s="12" t="s">
        <v>108</v>
      </c>
      <c r="AM1043" s="12" t="s">
        <v>175</v>
      </c>
      <c r="AN1043" s="91" t="s">
        <v>2425</v>
      </c>
      <c r="AO1043" s="15" t="s">
        <v>175</v>
      </c>
      <c r="AQ1043" s="54" t="s">
        <v>108</v>
      </c>
      <c r="AR1043" s="50" t="str">
        <f t="shared" si="379"/>
        <v>HS664.25</v>
      </c>
      <c r="AS1043" s="50" t="str">
        <f t="shared" si="380"/>
        <v>HS664_-</v>
      </c>
      <c r="AT1043" s="12" t="s">
        <v>110</v>
      </c>
      <c r="AU1043" s="12" t="s">
        <v>110</v>
      </c>
      <c r="AV1043" s="12" t="s">
        <v>110</v>
      </c>
      <c r="AW1043" s="54" t="s">
        <v>108</v>
      </c>
      <c r="AX1043" s="50" t="s">
        <v>155</v>
      </c>
      <c r="AY1043" s="50" t="s">
        <v>110</v>
      </c>
      <c r="AZ1043" s="54" t="s">
        <v>108</v>
      </c>
      <c r="BA1043" s="12" t="s">
        <v>108</v>
      </c>
      <c r="BB1043" s="12" t="s">
        <v>108</v>
      </c>
      <c r="BC1043" s="12" t="str">
        <f t="shared" si="381"/>
        <v>M3A</v>
      </c>
      <c r="BD1043" s="54" t="s">
        <v>108</v>
      </c>
      <c r="BE1043" s="12" t="str">
        <f t="shared" si="382"/>
        <v>-</v>
      </c>
      <c r="BF1043" s="12" t="str">
        <f t="shared" si="383"/>
        <v>-</v>
      </c>
      <c r="BG1043" s="112" t="str">
        <f t="shared" si="384"/>
        <v>M3A_HS664</v>
      </c>
      <c r="BH1043" s="54" t="s">
        <v>108</v>
      </c>
      <c r="BI1043" s="12" t="s">
        <v>108</v>
      </c>
      <c r="BJ1043" s="54" t="s">
        <v>108</v>
      </c>
      <c r="BK1043" s="12" t="s">
        <v>108</v>
      </c>
      <c r="BL1043" s="12" t="s">
        <v>108</v>
      </c>
      <c r="BM1043" s="12" t="s">
        <v>108</v>
      </c>
      <c r="BN1043" s="54" t="s">
        <v>108</v>
      </c>
      <c r="BO1043" s="12" t="s">
        <v>108</v>
      </c>
      <c r="BP1043" s="54" t="s">
        <v>108</v>
      </c>
      <c r="BQ1043" s="12" t="s">
        <v>108</v>
      </c>
      <c r="BR1043" s="12" t="s">
        <v>108</v>
      </c>
      <c r="BS1043" s="12" t="s">
        <v>108</v>
      </c>
      <c r="BT1043" s="54" t="s">
        <v>108</v>
      </c>
      <c r="BU1043" s="12" t="s">
        <v>108</v>
      </c>
      <c r="BV1043" s="54" t="s">
        <v>108</v>
      </c>
      <c r="BW1043" s="12" t="s">
        <v>108</v>
      </c>
      <c r="BX1043" s="12" t="s">
        <v>108</v>
      </c>
      <c r="BY1043" s="12" t="s">
        <v>108</v>
      </c>
      <c r="BZ1043" s="54" t="s">
        <v>108</v>
      </c>
      <c r="CA1043" s="12" t="s">
        <v>108</v>
      </c>
      <c r="CB1043" s="54" t="s">
        <v>108</v>
      </c>
      <c r="CC1043" s="12" t="s">
        <v>108</v>
      </c>
      <c r="CD1043" s="12" t="s">
        <v>108</v>
      </c>
      <c r="CE1043" s="12" t="s">
        <v>108</v>
      </c>
      <c r="CF1043" s="54" t="s">
        <v>108</v>
      </c>
      <c r="CG1043" s="54" t="s">
        <v>108</v>
      </c>
      <c r="CH1043" s="54" t="s">
        <v>108</v>
      </c>
      <c r="CI1043" s="54" t="s">
        <v>108</v>
      </c>
      <c r="CJ1043" s="54" t="s">
        <v>108</v>
      </c>
      <c r="CK1043" s="54" t="s">
        <v>108</v>
      </c>
      <c r="CL1043" s="54" t="s">
        <v>108</v>
      </c>
      <c r="CM1043" s="54" t="s">
        <v>108</v>
      </c>
      <c r="CN1043" s="64" t="s">
        <v>120</v>
      </c>
      <c r="CO1043" s="121" t="s">
        <v>2770</v>
      </c>
      <c r="CP1043" s="64" t="str">
        <f>TabelladatiSinottico[[#This Row],[Serial_Number]]</f>
        <v>HS664.25</v>
      </c>
      <c r="CQ1043" s="50" t="str">
        <f>TabelladatiSinottico[[#This Row],[Customer]]</f>
        <v>A.D. TECNO (AIROLDI)</v>
      </c>
      <c r="CR1043" s="54">
        <f t="shared" si="424"/>
        <v>1042</v>
      </c>
      <c r="CS1043" s="64" t="s">
        <v>108</v>
      </c>
    </row>
    <row r="1044" spans="1:97" ht="14.25" customHeight="1" x14ac:dyDescent="0.25">
      <c r="A1044" s="124" t="s">
        <v>2770</v>
      </c>
      <c r="B1044" s="137">
        <v>26</v>
      </c>
      <c r="C1044" s="113" t="s">
        <v>108</v>
      </c>
      <c r="D1044" s="136" t="s">
        <v>2812</v>
      </c>
      <c r="E1044" s="112" t="s">
        <v>108</v>
      </c>
      <c r="F1044" s="112" t="s">
        <v>653</v>
      </c>
      <c r="G1044" s="112" t="s">
        <v>108</v>
      </c>
      <c r="H1044" s="112" t="s">
        <v>108</v>
      </c>
      <c r="I1044" s="112" t="s">
        <v>108</v>
      </c>
      <c r="J1044" s="112" t="s">
        <v>2813</v>
      </c>
      <c r="K1044" s="134" t="s">
        <v>2424</v>
      </c>
      <c r="L1044" s="112" t="s">
        <v>108</v>
      </c>
      <c r="M1044" s="134" t="s">
        <v>2424</v>
      </c>
      <c r="N1044" s="12" t="s">
        <v>107</v>
      </c>
      <c r="O1044" s="12" t="s">
        <v>108</v>
      </c>
      <c r="P1044" s="128" t="s">
        <v>2425</v>
      </c>
      <c r="Q1044" s="135">
        <v>600</v>
      </c>
      <c r="R1044" s="135">
        <v>560</v>
      </c>
      <c r="S1044" s="135">
        <v>400</v>
      </c>
      <c r="T1044" s="119">
        <v>20</v>
      </c>
      <c r="U1044" s="112" t="s">
        <v>109</v>
      </c>
      <c r="V1044" s="118" t="s">
        <v>108</v>
      </c>
      <c r="W1044" s="112" t="s">
        <v>108</v>
      </c>
      <c r="X1044" s="112" t="s">
        <v>110</v>
      </c>
      <c r="Y1044" s="112" t="s">
        <v>110</v>
      </c>
      <c r="Z1044" s="112" t="s">
        <v>110</v>
      </c>
      <c r="AA1044" s="112" t="s">
        <v>110</v>
      </c>
      <c r="AB1044" s="114" t="s">
        <v>110</v>
      </c>
      <c r="AC1044" s="113" t="s">
        <v>108</v>
      </c>
      <c r="AD1044" s="47" t="s">
        <v>108</v>
      </c>
      <c r="AE1044" s="12" t="s">
        <v>108</v>
      </c>
      <c r="AF1044" s="102" t="s">
        <v>108</v>
      </c>
      <c r="AG1044" s="102" t="s">
        <v>108</v>
      </c>
      <c r="AH1044" s="102" t="s">
        <v>108</v>
      </c>
      <c r="AI1044" s="102" t="s">
        <v>108</v>
      </c>
      <c r="AJ1044" s="102" t="s">
        <v>108</v>
      </c>
      <c r="AK1044" s="93" t="s">
        <v>108</v>
      </c>
      <c r="AL1044" s="12" t="s">
        <v>108</v>
      </c>
      <c r="AM1044" s="12" t="s">
        <v>175</v>
      </c>
      <c r="AN1044" s="91" t="s">
        <v>2425</v>
      </c>
      <c r="AO1044" s="15" t="s">
        <v>175</v>
      </c>
      <c r="AQ1044" s="54" t="s">
        <v>108</v>
      </c>
      <c r="AR1044" s="50" t="str">
        <f t="shared" si="379"/>
        <v>HS664.26</v>
      </c>
      <c r="AS1044" s="50" t="str">
        <f t="shared" si="380"/>
        <v>HS664_-</v>
      </c>
      <c r="AT1044" s="12" t="s">
        <v>110</v>
      </c>
      <c r="AU1044" s="12" t="s">
        <v>110</v>
      </c>
      <c r="AV1044" s="12" t="s">
        <v>110</v>
      </c>
      <c r="AW1044" s="54" t="s">
        <v>108</v>
      </c>
      <c r="AX1044" s="50" t="s">
        <v>155</v>
      </c>
      <c r="AY1044" s="50" t="s">
        <v>110</v>
      </c>
      <c r="AZ1044" s="54" t="s">
        <v>108</v>
      </c>
      <c r="BA1044" s="12" t="s">
        <v>108</v>
      </c>
      <c r="BB1044" s="12" t="s">
        <v>108</v>
      </c>
      <c r="BC1044" s="12" t="str">
        <f t="shared" si="381"/>
        <v>M3A</v>
      </c>
      <c r="BD1044" s="54" t="s">
        <v>108</v>
      </c>
      <c r="BE1044" s="12" t="str">
        <f t="shared" si="382"/>
        <v>-</v>
      </c>
      <c r="BF1044" s="12" t="str">
        <f t="shared" si="383"/>
        <v>-</v>
      </c>
      <c r="BG1044" s="112" t="str">
        <f t="shared" si="384"/>
        <v>M3A_HS664</v>
      </c>
      <c r="BH1044" s="54" t="s">
        <v>108</v>
      </c>
      <c r="BI1044" s="12" t="s">
        <v>108</v>
      </c>
      <c r="BJ1044" s="54" t="s">
        <v>108</v>
      </c>
      <c r="BK1044" s="12" t="s">
        <v>108</v>
      </c>
      <c r="BL1044" s="12" t="s">
        <v>108</v>
      </c>
      <c r="BM1044" s="12" t="s">
        <v>108</v>
      </c>
      <c r="BN1044" s="54" t="s">
        <v>108</v>
      </c>
      <c r="BO1044" s="12" t="s">
        <v>108</v>
      </c>
      <c r="BP1044" s="54" t="s">
        <v>108</v>
      </c>
      <c r="BQ1044" s="12" t="s">
        <v>108</v>
      </c>
      <c r="BR1044" s="12" t="s">
        <v>108</v>
      </c>
      <c r="BS1044" s="12" t="s">
        <v>108</v>
      </c>
      <c r="BT1044" s="54" t="s">
        <v>108</v>
      </c>
      <c r="BU1044" s="12" t="s">
        <v>108</v>
      </c>
      <c r="BV1044" s="54" t="s">
        <v>108</v>
      </c>
      <c r="BW1044" s="12" t="s">
        <v>108</v>
      </c>
      <c r="BX1044" s="12" t="s">
        <v>108</v>
      </c>
      <c r="BY1044" s="12" t="s">
        <v>108</v>
      </c>
      <c r="BZ1044" s="54" t="s">
        <v>108</v>
      </c>
      <c r="CA1044" s="12" t="s">
        <v>108</v>
      </c>
      <c r="CB1044" s="54" t="s">
        <v>108</v>
      </c>
      <c r="CC1044" s="12" t="s">
        <v>108</v>
      </c>
      <c r="CD1044" s="12" t="s">
        <v>108</v>
      </c>
      <c r="CE1044" s="12" t="s">
        <v>108</v>
      </c>
      <c r="CF1044" s="54" t="s">
        <v>108</v>
      </c>
      <c r="CG1044" s="54" t="s">
        <v>108</v>
      </c>
      <c r="CH1044" s="54" t="s">
        <v>108</v>
      </c>
      <c r="CI1044" s="54" t="s">
        <v>108</v>
      </c>
      <c r="CJ1044" s="54" t="s">
        <v>108</v>
      </c>
      <c r="CK1044" s="54" t="s">
        <v>108</v>
      </c>
      <c r="CL1044" s="54" t="s">
        <v>108</v>
      </c>
      <c r="CM1044" s="54" t="s">
        <v>108</v>
      </c>
      <c r="CN1044" s="64" t="s">
        <v>120</v>
      </c>
      <c r="CO1044" s="121" t="s">
        <v>2770</v>
      </c>
      <c r="CP1044" s="64" t="str">
        <f>TabelladatiSinottico[[#This Row],[Serial_Number]]</f>
        <v>HS664.26</v>
      </c>
      <c r="CQ1044" s="50" t="str">
        <f>TabelladatiSinottico[[#This Row],[Customer]]</f>
        <v>ASFOR SP.J.</v>
      </c>
      <c r="CR1044" s="54">
        <f t="shared" si="424"/>
        <v>1043</v>
      </c>
      <c r="CS1044" s="64" t="s">
        <v>108</v>
      </c>
    </row>
    <row r="1045" spans="1:97" ht="14.25" customHeight="1" x14ac:dyDescent="0.25">
      <c r="A1045" s="124" t="s">
        <v>2770</v>
      </c>
      <c r="B1045" s="137">
        <v>27</v>
      </c>
      <c r="C1045" s="113" t="s">
        <v>108</v>
      </c>
      <c r="D1045" s="136" t="s">
        <v>1577</v>
      </c>
      <c r="E1045" s="112" t="s">
        <v>108</v>
      </c>
      <c r="F1045" s="112" t="s">
        <v>653</v>
      </c>
      <c r="G1045" s="112" t="s">
        <v>108</v>
      </c>
      <c r="H1045" s="112" t="s">
        <v>108</v>
      </c>
      <c r="I1045" s="112" t="s">
        <v>108</v>
      </c>
      <c r="J1045" s="112" t="s">
        <v>2814</v>
      </c>
      <c r="K1045" s="134" t="s">
        <v>2424</v>
      </c>
      <c r="L1045" s="112" t="s">
        <v>108</v>
      </c>
      <c r="M1045" s="134" t="s">
        <v>2424</v>
      </c>
      <c r="N1045" s="12" t="s">
        <v>107</v>
      </c>
      <c r="O1045" s="12" t="s">
        <v>108</v>
      </c>
      <c r="P1045" s="128" t="s">
        <v>2425</v>
      </c>
      <c r="Q1045" s="135">
        <v>600</v>
      </c>
      <c r="R1045" s="135">
        <v>560</v>
      </c>
      <c r="S1045" s="135">
        <v>400</v>
      </c>
      <c r="T1045" s="119">
        <v>20</v>
      </c>
      <c r="U1045" s="112" t="s">
        <v>109</v>
      </c>
      <c r="V1045" s="118" t="s">
        <v>108</v>
      </c>
      <c r="W1045" s="112" t="s">
        <v>108</v>
      </c>
      <c r="X1045" s="112" t="s">
        <v>110</v>
      </c>
      <c r="Y1045" s="112" t="s">
        <v>110</v>
      </c>
      <c r="Z1045" s="112" t="s">
        <v>110</v>
      </c>
      <c r="AA1045" s="112" t="s">
        <v>110</v>
      </c>
      <c r="AB1045" s="114" t="s">
        <v>110</v>
      </c>
      <c r="AC1045" s="113" t="s">
        <v>108</v>
      </c>
      <c r="AD1045" s="47" t="s">
        <v>108</v>
      </c>
      <c r="AE1045" s="12" t="s">
        <v>108</v>
      </c>
      <c r="AF1045" s="102" t="s">
        <v>108</v>
      </c>
      <c r="AG1045" s="102" t="s">
        <v>108</v>
      </c>
      <c r="AH1045" s="102" t="s">
        <v>108</v>
      </c>
      <c r="AI1045" s="102" t="s">
        <v>108</v>
      </c>
      <c r="AJ1045" s="102" t="s">
        <v>108</v>
      </c>
      <c r="AK1045" s="93" t="s">
        <v>108</v>
      </c>
      <c r="AL1045" s="12" t="s">
        <v>108</v>
      </c>
      <c r="AM1045" s="12" t="s">
        <v>175</v>
      </c>
      <c r="AN1045" s="91" t="s">
        <v>2425</v>
      </c>
      <c r="AO1045" s="15" t="s">
        <v>175</v>
      </c>
      <c r="AQ1045" s="54" t="s">
        <v>108</v>
      </c>
      <c r="AR1045" s="50" t="str">
        <f t="shared" si="379"/>
        <v>HS664.27</v>
      </c>
      <c r="AS1045" s="50" t="str">
        <f t="shared" si="380"/>
        <v>HS664_-</v>
      </c>
      <c r="AT1045" s="12" t="s">
        <v>110</v>
      </c>
      <c r="AU1045" s="12" t="s">
        <v>110</v>
      </c>
      <c r="AV1045" s="12" t="s">
        <v>110</v>
      </c>
      <c r="AW1045" s="54" t="s">
        <v>108</v>
      </c>
      <c r="AX1045" s="50" t="s">
        <v>155</v>
      </c>
      <c r="AY1045" s="50" t="s">
        <v>110</v>
      </c>
      <c r="AZ1045" s="54" t="s">
        <v>108</v>
      </c>
      <c r="BA1045" s="12" t="s">
        <v>108</v>
      </c>
      <c r="BB1045" s="12" t="s">
        <v>108</v>
      </c>
      <c r="BC1045" s="12" t="str">
        <f t="shared" si="381"/>
        <v>M3A</v>
      </c>
      <c r="BD1045" s="54" t="s">
        <v>108</v>
      </c>
      <c r="BE1045" s="12" t="str">
        <f t="shared" si="382"/>
        <v>-</v>
      </c>
      <c r="BF1045" s="12" t="str">
        <f t="shared" si="383"/>
        <v>-</v>
      </c>
      <c r="BG1045" s="112" t="str">
        <f t="shared" si="384"/>
        <v>M3A_HS664</v>
      </c>
      <c r="BH1045" s="54" t="s">
        <v>108</v>
      </c>
      <c r="BI1045" s="12" t="s">
        <v>108</v>
      </c>
      <c r="BJ1045" s="54" t="s">
        <v>108</v>
      </c>
      <c r="BK1045" s="12" t="s">
        <v>108</v>
      </c>
      <c r="BL1045" s="12" t="s">
        <v>108</v>
      </c>
      <c r="BM1045" s="12" t="s">
        <v>108</v>
      </c>
      <c r="BN1045" s="54" t="s">
        <v>108</v>
      </c>
      <c r="BO1045" s="12" t="s">
        <v>108</v>
      </c>
      <c r="BP1045" s="54" t="s">
        <v>108</v>
      </c>
      <c r="BQ1045" s="12" t="s">
        <v>108</v>
      </c>
      <c r="BR1045" s="12" t="s">
        <v>108</v>
      </c>
      <c r="BS1045" s="12" t="s">
        <v>108</v>
      </c>
      <c r="BT1045" s="54" t="s">
        <v>108</v>
      </c>
      <c r="BU1045" s="12" t="s">
        <v>108</v>
      </c>
      <c r="BV1045" s="54" t="s">
        <v>108</v>
      </c>
      <c r="BW1045" s="12" t="s">
        <v>108</v>
      </c>
      <c r="BX1045" s="12" t="s">
        <v>108</v>
      </c>
      <c r="BY1045" s="12" t="s">
        <v>108</v>
      </c>
      <c r="BZ1045" s="54" t="s">
        <v>108</v>
      </c>
      <c r="CA1045" s="12" t="s">
        <v>108</v>
      </c>
      <c r="CB1045" s="54" t="s">
        <v>108</v>
      </c>
      <c r="CC1045" s="12" t="s">
        <v>108</v>
      </c>
      <c r="CD1045" s="12" t="s">
        <v>108</v>
      </c>
      <c r="CE1045" s="12" t="s">
        <v>108</v>
      </c>
      <c r="CF1045" s="54" t="s">
        <v>108</v>
      </c>
      <c r="CG1045" s="54" t="s">
        <v>108</v>
      </c>
      <c r="CH1045" s="54" t="s">
        <v>108</v>
      </c>
      <c r="CI1045" s="54" t="s">
        <v>108</v>
      </c>
      <c r="CJ1045" s="54" t="s">
        <v>108</v>
      </c>
      <c r="CK1045" s="54" t="s">
        <v>108</v>
      </c>
      <c r="CL1045" s="54" t="s">
        <v>108</v>
      </c>
      <c r="CM1045" s="54" t="s">
        <v>108</v>
      </c>
      <c r="CN1045" s="64" t="s">
        <v>120</v>
      </c>
      <c r="CO1045" s="121" t="s">
        <v>2770</v>
      </c>
      <c r="CP1045" s="64" t="str">
        <f>TabelladatiSinottico[[#This Row],[Serial_Number]]</f>
        <v>HS664.27</v>
      </c>
      <c r="CQ1045" s="50" t="str">
        <f>TabelladatiSinottico[[#This Row],[Customer]]</f>
        <v>INNOVATION MOULD S.r.l.</v>
      </c>
      <c r="CR1045" s="54">
        <f t="shared" si="424"/>
        <v>1044</v>
      </c>
      <c r="CS1045" s="64" t="s">
        <v>108</v>
      </c>
    </row>
    <row r="1046" spans="1:97" ht="14.25" customHeight="1" x14ac:dyDescent="0.25">
      <c r="A1046" s="124" t="s">
        <v>2770</v>
      </c>
      <c r="B1046" s="137">
        <v>28</v>
      </c>
      <c r="C1046" s="113" t="s">
        <v>108</v>
      </c>
      <c r="D1046" s="136" t="s">
        <v>2815</v>
      </c>
      <c r="E1046" s="112" t="s">
        <v>108</v>
      </c>
      <c r="F1046" s="112" t="s">
        <v>653</v>
      </c>
      <c r="G1046" s="112" t="s">
        <v>108</v>
      </c>
      <c r="H1046" s="112" t="s">
        <v>108</v>
      </c>
      <c r="I1046" s="112" t="s">
        <v>108</v>
      </c>
      <c r="J1046" s="112" t="s">
        <v>2816</v>
      </c>
      <c r="K1046" s="134" t="s">
        <v>2424</v>
      </c>
      <c r="L1046" s="112" t="s">
        <v>108</v>
      </c>
      <c r="M1046" s="134" t="s">
        <v>2424</v>
      </c>
      <c r="N1046" s="12" t="s">
        <v>107</v>
      </c>
      <c r="O1046" s="12" t="s">
        <v>108</v>
      </c>
      <c r="P1046" s="128" t="s">
        <v>2425</v>
      </c>
      <c r="Q1046" s="135">
        <v>600</v>
      </c>
      <c r="R1046" s="135">
        <v>560</v>
      </c>
      <c r="S1046" s="135">
        <v>400</v>
      </c>
      <c r="T1046" s="119">
        <v>20</v>
      </c>
      <c r="U1046" s="112" t="s">
        <v>109</v>
      </c>
      <c r="V1046" s="118" t="s">
        <v>108</v>
      </c>
      <c r="W1046" s="112" t="s">
        <v>108</v>
      </c>
      <c r="X1046" s="112" t="s">
        <v>110</v>
      </c>
      <c r="Y1046" s="112" t="s">
        <v>110</v>
      </c>
      <c r="Z1046" s="112" t="s">
        <v>110</v>
      </c>
      <c r="AA1046" s="112" t="s">
        <v>110</v>
      </c>
      <c r="AB1046" s="114" t="s">
        <v>110</v>
      </c>
      <c r="AC1046" s="113" t="s">
        <v>108</v>
      </c>
      <c r="AD1046" s="47" t="s">
        <v>108</v>
      </c>
      <c r="AE1046" s="12" t="s">
        <v>108</v>
      </c>
      <c r="AF1046" s="102" t="s">
        <v>108</v>
      </c>
      <c r="AG1046" s="102" t="s">
        <v>108</v>
      </c>
      <c r="AH1046" s="102" t="s">
        <v>108</v>
      </c>
      <c r="AI1046" s="102" t="s">
        <v>108</v>
      </c>
      <c r="AJ1046" s="102" t="s">
        <v>108</v>
      </c>
      <c r="AK1046" s="93" t="s">
        <v>108</v>
      </c>
      <c r="AL1046" s="12" t="s">
        <v>108</v>
      </c>
      <c r="AM1046" s="12" t="s">
        <v>175</v>
      </c>
      <c r="AN1046" s="91" t="s">
        <v>2425</v>
      </c>
      <c r="AO1046" s="15" t="s">
        <v>175</v>
      </c>
      <c r="AQ1046" s="54" t="s">
        <v>108</v>
      </c>
      <c r="AR1046" s="50" t="str">
        <f t="shared" si="379"/>
        <v>HS664.28</v>
      </c>
      <c r="AS1046" s="50" t="str">
        <f t="shared" si="380"/>
        <v>HS664_-</v>
      </c>
      <c r="AT1046" s="12" t="s">
        <v>110</v>
      </c>
      <c r="AU1046" s="12" t="s">
        <v>110</v>
      </c>
      <c r="AV1046" s="12" t="s">
        <v>110</v>
      </c>
      <c r="AW1046" s="54" t="s">
        <v>108</v>
      </c>
      <c r="AX1046" s="50" t="s">
        <v>155</v>
      </c>
      <c r="AY1046" s="50" t="s">
        <v>110</v>
      </c>
      <c r="AZ1046" s="54" t="s">
        <v>108</v>
      </c>
      <c r="BA1046" s="12" t="s">
        <v>108</v>
      </c>
      <c r="BB1046" s="12" t="s">
        <v>108</v>
      </c>
      <c r="BC1046" s="12" t="str">
        <f t="shared" si="381"/>
        <v>M3A</v>
      </c>
      <c r="BD1046" s="54" t="s">
        <v>108</v>
      </c>
      <c r="BE1046" s="12" t="str">
        <f t="shared" si="382"/>
        <v>-</v>
      </c>
      <c r="BF1046" s="12" t="str">
        <f t="shared" si="383"/>
        <v>-</v>
      </c>
      <c r="BG1046" s="112" t="str">
        <f t="shared" si="384"/>
        <v>M3A_HS664</v>
      </c>
      <c r="BH1046" s="54" t="s">
        <v>108</v>
      </c>
      <c r="BI1046" s="12" t="s">
        <v>108</v>
      </c>
      <c r="BJ1046" s="54" t="s">
        <v>108</v>
      </c>
      <c r="BK1046" s="12" t="s">
        <v>108</v>
      </c>
      <c r="BL1046" s="12" t="s">
        <v>108</v>
      </c>
      <c r="BM1046" s="12" t="s">
        <v>108</v>
      </c>
      <c r="BN1046" s="54" t="s">
        <v>108</v>
      </c>
      <c r="BO1046" s="12" t="s">
        <v>108</v>
      </c>
      <c r="BP1046" s="54" t="s">
        <v>108</v>
      </c>
      <c r="BQ1046" s="12" t="s">
        <v>108</v>
      </c>
      <c r="BR1046" s="12" t="s">
        <v>108</v>
      </c>
      <c r="BS1046" s="12" t="s">
        <v>108</v>
      </c>
      <c r="BT1046" s="54" t="s">
        <v>108</v>
      </c>
      <c r="BU1046" s="12" t="s">
        <v>108</v>
      </c>
      <c r="BV1046" s="54" t="s">
        <v>108</v>
      </c>
      <c r="BW1046" s="12" t="s">
        <v>108</v>
      </c>
      <c r="BX1046" s="12" t="s">
        <v>108</v>
      </c>
      <c r="BY1046" s="12" t="s">
        <v>108</v>
      </c>
      <c r="BZ1046" s="54" t="s">
        <v>108</v>
      </c>
      <c r="CA1046" s="12" t="s">
        <v>108</v>
      </c>
      <c r="CB1046" s="54" t="s">
        <v>108</v>
      </c>
      <c r="CC1046" s="12" t="s">
        <v>108</v>
      </c>
      <c r="CD1046" s="12" t="s">
        <v>108</v>
      </c>
      <c r="CE1046" s="12" t="s">
        <v>108</v>
      </c>
      <c r="CF1046" s="54" t="s">
        <v>108</v>
      </c>
      <c r="CG1046" s="54" t="s">
        <v>108</v>
      </c>
      <c r="CH1046" s="54" t="s">
        <v>108</v>
      </c>
      <c r="CI1046" s="54" t="s">
        <v>108</v>
      </c>
      <c r="CJ1046" s="54" t="s">
        <v>108</v>
      </c>
      <c r="CK1046" s="54" t="s">
        <v>108</v>
      </c>
      <c r="CL1046" s="54" t="s">
        <v>108</v>
      </c>
      <c r="CM1046" s="54" t="s">
        <v>108</v>
      </c>
      <c r="CN1046" s="64" t="s">
        <v>120</v>
      </c>
      <c r="CO1046" s="121" t="s">
        <v>2770</v>
      </c>
      <c r="CP1046" s="64" t="str">
        <f>TabelladatiSinottico[[#This Row],[Serial_Number]]</f>
        <v>HS664.28</v>
      </c>
      <c r="CQ1046" s="50" t="str">
        <f>TabelladatiSinottico[[#This Row],[Customer]]</f>
        <v>INDUCORTE LDA</v>
      </c>
      <c r="CR1046" s="54">
        <f t="shared" si="424"/>
        <v>1045</v>
      </c>
      <c r="CS1046" s="64" t="s">
        <v>108</v>
      </c>
    </row>
    <row r="1047" spans="1:97" ht="14.25" customHeight="1" x14ac:dyDescent="0.25">
      <c r="A1047" s="124" t="s">
        <v>2770</v>
      </c>
      <c r="B1047" s="137">
        <v>29</v>
      </c>
      <c r="C1047" s="113" t="s">
        <v>108</v>
      </c>
      <c r="D1047" s="136" t="s">
        <v>2817</v>
      </c>
      <c r="E1047" s="112" t="s">
        <v>108</v>
      </c>
      <c r="F1047" s="112" t="s">
        <v>653</v>
      </c>
      <c r="G1047" s="112" t="s">
        <v>108</v>
      </c>
      <c r="H1047" s="112" t="s">
        <v>108</v>
      </c>
      <c r="I1047" s="112" t="s">
        <v>108</v>
      </c>
      <c r="J1047" s="112" t="s">
        <v>2818</v>
      </c>
      <c r="K1047" s="134" t="s">
        <v>2424</v>
      </c>
      <c r="L1047" s="112" t="s">
        <v>108</v>
      </c>
      <c r="M1047" s="134" t="s">
        <v>2424</v>
      </c>
      <c r="N1047" s="12" t="s">
        <v>107</v>
      </c>
      <c r="O1047" s="12" t="s">
        <v>108</v>
      </c>
      <c r="P1047" s="128" t="s">
        <v>2425</v>
      </c>
      <c r="Q1047" s="135">
        <v>600</v>
      </c>
      <c r="R1047" s="135">
        <v>560</v>
      </c>
      <c r="S1047" s="135">
        <v>400</v>
      </c>
      <c r="T1047" s="119">
        <v>20</v>
      </c>
      <c r="U1047" s="112" t="s">
        <v>109</v>
      </c>
      <c r="V1047" s="118" t="s">
        <v>108</v>
      </c>
      <c r="W1047" s="112" t="s">
        <v>108</v>
      </c>
      <c r="X1047" s="112" t="s">
        <v>110</v>
      </c>
      <c r="Y1047" s="112" t="s">
        <v>110</v>
      </c>
      <c r="Z1047" s="112" t="s">
        <v>110</v>
      </c>
      <c r="AA1047" s="112" t="s">
        <v>110</v>
      </c>
      <c r="AB1047" s="114" t="s">
        <v>110</v>
      </c>
      <c r="AC1047" s="113" t="s">
        <v>108</v>
      </c>
      <c r="AD1047" s="47" t="s">
        <v>108</v>
      </c>
      <c r="AE1047" s="12" t="s">
        <v>108</v>
      </c>
      <c r="AF1047" s="102" t="s">
        <v>108</v>
      </c>
      <c r="AG1047" s="102" t="s">
        <v>108</v>
      </c>
      <c r="AH1047" s="102" t="s">
        <v>108</v>
      </c>
      <c r="AI1047" s="102" t="s">
        <v>108</v>
      </c>
      <c r="AJ1047" s="102" t="s">
        <v>108</v>
      </c>
      <c r="AK1047" s="93" t="s">
        <v>108</v>
      </c>
      <c r="AL1047" s="12" t="s">
        <v>108</v>
      </c>
      <c r="AM1047" s="12" t="s">
        <v>175</v>
      </c>
      <c r="AN1047" s="91" t="s">
        <v>2425</v>
      </c>
      <c r="AO1047" s="15" t="s">
        <v>175</v>
      </c>
      <c r="AQ1047" s="54" t="s">
        <v>108</v>
      </c>
      <c r="AR1047" s="50" t="str">
        <f t="shared" ref="AR1047:AR1078" si="425">A1047&amp;"."&amp;B1047</f>
        <v>HS664.29</v>
      </c>
      <c r="AS1047" s="50" t="str">
        <f t="shared" ref="AS1047:AS1078" si="426">A1047&amp;"_"&amp;C1047</f>
        <v>HS664_-</v>
      </c>
      <c r="AT1047" s="12" t="s">
        <v>110</v>
      </c>
      <c r="AU1047" s="12" t="s">
        <v>110</v>
      </c>
      <c r="AV1047" s="12" t="s">
        <v>110</v>
      </c>
      <c r="AW1047" s="54" t="s">
        <v>108</v>
      </c>
      <c r="AX1047" s="50" t="s">
        <v>155</v>
      </c>
      <c r="AY1047" s="50" t="s">
        <v>110</v>
      </c>
      <c r="AZ1047" s="54" t="s">
        <v>108</v>
      </c>
      <c r="BA1047" s="12" t="s">
        <v>108</v>
      </c>
      <c r="BB1047" s="12" t="s">
        <v>108</v>
      </c>
      <c r="BC1047" s="12" t="str">
        <f t="shared" ref="BC1047:BC1078" si="427">F1047</f>
        <v>M3A</v>
      </c>
      <c r="BD1047" s="54" t="s">
        <v>108</v>
      </c>
      <c r="BE1047" s="12" t="str">
        <f t="shared" ref="BE1047:BE1078" si="428">G1047</f>
        <v>-</v>
      </c>
      <c r="BF1047" s="12" t="str">
        <f t="shared" ref="BF1047:BF1078" si="429">I1047</f>
        <v>-</v>
      </c>
      <c r="BG1047" s="112" t="str">
        <f t="shared" ref="BG1047:BG1078" si="430">F1047&amp;"_"&amp;A1047</f>
        <v>M3A_HS664</v>
      </c>
      <c r="BH1047" s="54" t="s">
        <v>108</v>
      </c>
      <c r="BI1047" s="12" t="s">
        <v>108</v>
      </c>
      <c r="BJ1047" s="54" t="s">
        <v>108</v>
      </c>
      <c r="BK1047" s="12" t="s">
        <v>108</v>
      </c>
      <c r="BL1047" s="12" t="s">
        <v>108</v>
      </c>
      <c r="BM1047" s="12" t="s">
        <v>108</v>
      </c>
      <c r="BN1047" s="54" t="s">
        <v>108</v>
      </c>
      <c r="BO1047" s="12" t="s">
        <v>108</v>
      </c>
      <c r="BP1047" s="54" t="s">
        <v>108</v>
      </c>
      <c r="BQ1047" s="12" t="s">
        <v>108</v>
      </c>
      <c r="BR1047" s="12" t="s">
        <v>108</v>
      </c>
      <c r="BS1047" s="12" t="s">
        <v>108</v>
      </c>
      <c r="BT1047" s="54" t="s">
        <v>108</v>
      </c>
      <c r="BU1047" s="12" t="s">
        <v>108</v>
      </c>
      <c r="BV1047" s="54" t="s">
        <v>108</v>
      </c>
      <c r="BW1047" s="12" t="s">
        <v>108</v>
      </c>
      <c r="BX1047" s="12" t="s">
        <v>108</v>
      </c>
      <c r="BY1047" s="12" t="s">
        <v>108</v>
      </c>
      <c r="BZ1047" s="54" t="s">
        <v>108</v>
      </c>
      <c r="CA1047" s="12" t="s">
        <v>108</v>
      </c>
      <c r="CB1047" s="54" t="s">
        <v>108</v>
      </c>
      <c r="CC1047" s="12" t="s">
        <v>108</v>
      </c>
      <c r="CD1047" s="12" t="s">
        <v>108</v>
      </c>
      <c r="CE1047" s="12" t="s">
        <v>108</v>
      </c>
      <c r="CF1047" s="54" t="s">
        <v>108</v>
      </c>
      <c r="CG1047" s="54" t="s">
        <v>108</v>
      </c>
      <c r="CH1047" s="54" t="s">
        <v>108</v>
      </c>
      <c r="CI1047" s="54" t="s">
        <v>108</v>
      </c>
      <c r="CJ1047" s="54" t="s">
        <v>108</v>
      </c>
      <c r="CK1047" s="54" t="s">
        <v>108</v>
      </c>
      <c r="CL1047" s="54" t="s">
        <v>108</v>
      </c>
      <c r="CM1047" s="54" t="s">
        <v>108</v>
      </c>
      <c r="CN1047" s="64" t="s">
        <v>120</v>
      </c>
      <c r="CO1047" s="121" t="s">
        <v>2770</v>
      </c>
      <c r="CP1047" s="64" t="str">
        <f>TabelladatiSinottico[[#This Row],[Serial_Number]]</f>
        <v>HS664.29</v>
      </c>
      <c r="CQ1047" s="50" t="str">
        <f>TabelladatiSinottico[[#This Row],[Customer]]</f>
        <v>EUSKOCAM SYSTEM S.L.</v>
      </c>
      <c r="CR1047" s="54">
        <f t="shared" si="424"/>
        <v>1046</v>
      </c>
      <c r="CS1047" s="64" t="s">
        <v>108</v>
      </c>
    </row>
    <row r="1048" spans="1:97" ht="14.25" customHeight="1" x14ac:dyDescent="0.25">
      <c r="A1048" s="124" t="s">
        <v>2770</v>
      </c>
      <c r="B1048" s="137">
        <v>30</v>
      </c>
      <c r="C1048" s="113" t="s">
        <v>108</v>
      </c>
      <c r="D1048" s="136" t="s">
        <v>2819</v>
      </c>
      <c r="E1048" s="112" t="s">
        <v>108</v>
      </c>
      <c r="F1048" s="112" t="s">
        <v>653</v>
      </c>
      <c r="G1048" s="112" t="s">
        <v>108</v>
      </c>
      <c r="H1048" s="112" t="s">
        <v>108</v>
      </c>
      <c r="I1048" s="112" t="s">
        <v>108</v>
      </c>
      <c r="J1048" s="112" t="s">
        <v>2820</v>
      </c>
      <c r="K1048" s="134" t="s">
        <v>2424</v>
      </c>
      <c r="L1048" s="112" t="s">
        <v>108</v>
      </c>
      <c r="M1048" s="134" t="s">
        <v>2424</v>
      </c>
      <c r="N1048" s="12" t="s">
        <v>107</v>
      </c>
      <c r="O1048" s="12" t="s">
        <v>108</v>
      </c>
      <c r="P1048" s="128" t="s">
        <v>2425</v>
      </c>
      <c r="Q1048" s="135">
        <v>600</v>
      </c>
      <c r="R1048" s="135">
        <v>560</v>
      </c>
      <c r="S1048" s="135">
        <v>400</v>
      </c>
      <c r="T1048" s="119">
        <v>20</v>
      </c>
      <c r="U1048" s="112" t="s">
        <v>109</v>
      </c>
      <c r="V1048" s="118" t="s">
        <v>108</v>
      </c>
      <c r="W1048" s="112" t="s">
        <v>108</v>
      </c>
      <c r="X1048" s="112" t="s">
        <v>110</v>
      </c>
      <c r="Y1048" s="112" t="s">
        <v>110</v>
      </c>
      <c r="Z1048" s="112" t="s">
        <v>110</v>
      </c>
      <c r="AA1048" s="112" t="s">
        <v>110</v>
      </c>
      <c r="AB1048" s="114" t="s">
        <v>110</v>
      </c>
      <c r="AC1048" s="113" t="s">
        <v>108</v>
      </c>
      <c r="AD1048" s="47" t="s">
        <v>108</v>
      </c>
      <c r="AE1048" s="12" t="s">
        <v>108</v>
      </c>
      <c r="AF1048" s="102" t="s">
        <v>108</v>
      </c>
      <c r="AG1048" s="102" t="s">
        <v>108</v>
      </c>
      <c r="AH1048" s="102" t="s">
        <v>108</v>
      </c>
      <c r="AI1048" s="102" t="s">
        <v>108</v>
      </c>
      <c r="AJ1048" s="102" t="s">
        <v>108</v>
      </c>
      <c r="AK1048" s="93" t="s">
        <v>108</v>
      </c>
      <c r="AL1048" s="12" t="s">
        <v>108</v>
      </c>
      <c r="AM1048" s="12" t="s">
        <v>175</v>
      </c>
      <c r="AN1048" s="91" t="s">
        <v>2425</v>
      </c>
      <c r="AO1048" s="15" t="s">
        <v>175</v>
      </c>
      <c r="AQ1048" s="54" t="s">
        <v>108</v>
      </c>
      <c r="AR1048" s="50" t="str">
        <f t="shared" si="425"/>
        <v>HS664.30</v>
      </c>
      <c r="AS1048" s="50" t="str">
        <f t="shared" si="426"/>
        <v>HS664_-</v>
      </c>
      <c r="AT1048" s="12" t="s">
        <v>110</v>
      </c>
      <c r="AU1048" s="12" t="s">
        <v>110</v>
      </c>
      <c r="AV1048" s="12" t="s">
        <v>110</v>
      </c>
      <c r="AW1048" s="54" t="s">
        <v>108</v>
      </c>
      <c r="AX1048" s="50" t="s">
        <v>155</v>
      </c>
      <c r="AY1048" s="50" t="s">
        <v>110</v>
      </c>
      <c r="AZ1048" s="54" t="s">
        <v>108</v>
      </c>
      <c r="BA1048" s="12" t="s">
        <v>108</v>
      </c>
      <c r="BB1048" s="12" t="s">
        <v>108</v>
      </c>
      <c r="BC1048" s="12" t="str">
        <f t="shared" si="427"/>
        <v>M3A</v>
      </c>
      <c r="BD1048" s="54" t="s">
        <v>108</v>
      </c>
      <c r="BE1048" s="12" t="str">
        <f t="shared" si="428"/>
        <v>-</v>
      </c>
      <c r="BF1048" s="12" t="str">
        <f t="shared" si="429"/>
        <v>-</v>
      </c>
      <c r="BG1048" s="112" t="str">
        <f t="shared" si="430"/>
        <v>M3A_HS664</v>
      </c>
      <c r="BH1048" s="54" t="s">
        <v>108</v>
      </c>
      <c r="BI1048" s="12" t="s">
        <v>108</v>
      </c>
      <c r="BJ1048" s="54" t="s">
        <v>108</v>
      </c>
      <c r="BK1048" s="12" t="s">
        <v>108</v>
      </c>
      <c r="BL1048" s="12" t="s">
        <v>108</v>
      </c>
      <c r="BM1048" s="12" t="s">
        <v>108</v>
      </c>
      <c r="BN1048" s="54" t="s">
        <v>108</v>
      </c>
      <c r="BO1048" s="12" t="s">
        <v>108</v>
      </c>
      <c r="BP1048" s="54" t="s">
        <v>108</v>
      </c>
      <c r="BQ1048" s="12" t="s">
        <v>108</v>
      </c>
      <c r="BR1048" s="12" t="s">
        <v>108</v>
      </c>
      <c r="BS1048" s="12" t="s">
        <v>108</v>
      </c>
      <c r="BT1048" s="54" t="s">
        <v>108</v>
      </c>
      <c r="BU1048" s="12" t="s">
        <v>108</v>
      </c>
      <c r="BV1048" s="54" t="s">
        <v>108</v>
      </c>
      <c r="BW1048" s="12" t="s">
        <v>108</v>
      </c>
      <c r="BX1048" s="12" t="s">
        <v>108</v>
      </c>
      <c r="BY1048" s="12" t="s">
        <v>108</v>
      </c>
      <c r="BZ1048" s="54" t="s">
        <v>108</v>
      </c>
      <c r="CA1048" s="12" t="s">
        <v>108</v>
      </c>
      <c r="CB1048" s="54" t="s">
        <v>108</v>
      </c>
      <c r="CC1048" s="12" t="s">
        <v>108</v>
      </c>
      <c r="CD1048" s="12" t="s">
        <v>108</v>
      </c>
      <c r="CE1048" s="12" t="s">
        <v>108</v>
      </c>
      <c r="CF1048" s="54" t="s">
        <v>108</v>
      </c>
      <c r="CG1048" s="54" t="s">
        <v>108</v>
      </c>
      <c r="CH1048" s="54" t="s">
        <v>108</v>
      </c>
      <c r="CI1048" s="54" t="s">
        <v>108</v>
      </c>
      <c r="CJ1048" s="54" t="s">
        <v>108</v>
      </c>
      <c r="CK1048" s="54" t="s">
        <v>108</v>
      </c>
      <c r="CL1048" s="54" t="s">
        <v>108</v>
      </c>
      <c r="CM1048" s="54" t="s">
        <v>108</v>
      </c>
      <c r="CN1048" s="64" t="s">
        <v>120</v>
      </c>
      <c r="CO1048" s="121" t="s">
        <v>2770</v>
      </c>
      <c r="CP1048" s="64" t="str">
        <f>TabelladatiSinottico[[#This Row],[Serial_Number]]</f>
        <v>HS664.30</v>
      </c>
      <c r="CQ1048" s="50" t="str">
        <f>TabelladatiSinottico[[#This Row],[Customer]]</f>
        <v>ONORATO MODELLI di Celi Onorato</v>
      </c>
      <c r="CR1048" s="54">
        <f t="shared" si="424"/>
        <v>1047</v>
      </c>
      <c r="CS1048" s="64" t="s">
        <v>108</v>
      </c>
    </row>
    <row r="1049" spans="1:97" ht="14.25" customHeight="1" x14ac:dyDescent="0.25">
      <c r="A1049" s="124" t="s">
        <v>2770</v>
      </c>
      <c r="B1049" s="137">
        <v>31</v>
      </c>
      <c r="C1049" s="113" t="s">
        <v>108</v>
      </c>
      <c r="D1049" s="136" t="s">
        <v>2821</v>
      </c>
      <c r="E1049" s="112" t="s">
        <v>108</v>
      </c>
      <c r="F1049" s="112" t="s">
        <v>653</v>
      </c>
      <c r="G1049" s="112" t="s">
        <v>108</v>
      </c>
      <c r="H1049" s="112" t="s">
        <v>108</v>
      </c>
      <c r="I1049" s="112" t="s">
        <v>108</v>
      </c>
      <c r="J1049" s="112" t="s">
        <v>2822</v>
      </c>
      <c r="K1049" s="134" t="s">
        <v>2424</v>
      </c>
      <c r="L1049" s="112" t="s">
        <v>108</v>
      </c>
      <c r="M1049" s="134" t="s">
        <v>2424</v>
      </c>
      <c r="N1049" s="12" t="s">
        <v>107</v>
      </c>
      <c r="O1049" s="12" t="s">
        <v>108</v>
      </c>
      <c r="P1049" s="128" t="s">
        <v>2425</v>
      </c>
      <c r="Q1049" s="135">
        <v>600</v>
      </c>
      <c r="R1049" s="135">
        <v>560</v>
      </c>
      <c r="S1049" s="135">
        <v>400</v>
      </c>
      <c r="T1049" s="119">
        <v>20</v>
      </c>
      <c r="U1049" s="112" t="s">
        <v>109</v>
      </c>
      <c r="V1049" s="118" t="s">
        <v>108</v>
      </c>
      <c r="W1049" s="112" t="s">
        <v>108</v>
      </c>
      <c r="X1049" s="112" t="s">
        <v>110</v>
      </c>
      <c r="Y1049" s="112" t="s">
        <v>110</v>
      </c>
      <c r="Z1049" s="112" t="s">
        <v>110</v>
      </c>
      <c r="AA1049" s="112" t="s">
        <v>110</v>
      </c>
      <c r="AB1049" s="114" t="s">
        <v>110</v>
      </c>
      <c r="AC1049" s="113" t="s">
        <v>108</v>
      </c>
      <c r="AD1049" s="47" t="s">
        <v>108</v>
      </c>
      <c r="AE1049" s="12" t="s">
        <v>108</v>
      </c>
      <c r="AF1049" s="102" t="s">
        <v>108</v>
      </c>
      <c r="AG1049" s="102" t="s">
        <v>108</v>
      </c>
      <c r="AH1049" s="102" t="s">
        <v>108</v>
      </c>
      <c r="AI1049" s="102" t="s">
        <v>108</v>
      </c>
      <c r="AJ1049" s="102" t="s">
        <v>108</v>
      </c>
      <c r="AK1049" s="93" t="s">
        <v>108</v>
      </c>
      <c r="AL1049" s="12" t="s">
        <v>108</v>
      </c>
      <c r="AM1049" s="12" t="s">
        <v>175</v>
      </c>
      <c r="AN1049" s="91" t="s">
        <v>2425</v>
      </c>
      <c r="AO1049" s="15" t="s">
        <v>175</v>
      </c>
      <c r="AQ1049" s="54" t="s">
        <v>108</v>
      </c>
      <c r="AR1049" s="50" t="str">
        <f t="shared" si="425"/>
        <v>HS664.31</v>
      </c>
      <c r="AS1049" s="50" t="str">
        <f t="shared" si="426"/>
        <v>HS664_-</v>
      </c>
      <c r="AT1049" s="12" t="s">
        <v>110</v>
      </c>
      <c r="AU1049" s="12" t="s">
        <v>110</v>
      </c>
      <c r="AV1049" s="12" t="s">
        <v>110</v>
      </c>
      <c r="AW1049" s="54" t="s">
        <v>108</v>
      </c>
      <c r="AX1049" s="50" t="s">
        <v>155</v>
      </c>
      <c r="AY1049" s="50" t="s">
        <v>110</v>
      </c>
      <c r="AZ1049" s="54" t="s">
        <v>108</v>
      </c>
      <c r="BA1049" s="12" t="s">
        <v>108</v>
      </c>
      <c r="BB1049" s="12" t="s">
        <v>108</v>
      </c>
      <c r="BC1049" s="12" t="str">
        <f t="shared" si="427"/>
        <v>M3A</v>
      </c>
      <c r="BD1049" s="54" t="s">
        <v>108</v>
      </c>
      <c r="BE1049" s="12" t="str">
        <f t="shared" si="428"/>
        <v>-</v>
      </c>
      <c r="BF1049" s="12" t="str">
        <f t="shared" si="429"/>
        <v>-</v>
      </c>
      <c r="BG1049" s="112" t="str">
        <f t="shared" si="430"/>
        <v>M3A_HS664</v>
      </c>
      <c r="BH1049" s="54" t="s">
        <v>108</v>
      </c>
      <c r="BI1049" s="12" t="s">
        <v>108</v>
      </c>
      <c r="BJ1049" s="54" t="s">
        <v>108</v>
      </c>
      <c r="BK1049" s="12" t="s">
        <v>108</v>
      </c>
      <c r="BL1049" s="12" t="s">
        <v>108</v>
      </c>
      <c r="BM1049" s="12" t="s">
        <v>108</v>
      </c>
      <c r="BN1049" s="54" t="s">
        <v>108</v>
      </c>
      <c r="BO1049" s="12" t="s">
        <v>108</v>
      </c>
      <c r="BP1049" s="54" t="s">
        <v>108</v>
      </c>
      <c r="BQ1049" s="12" t="s">
        <v>108</v>
      </c>
      <c r="BR1049" s="12" t="s">
        <v>108</v>
      </c>
      <c r="BS1049" s="12" t="s">
        <v>108</v>
      </c>
      <c r="BT1049" s="54" t="s">
        <v>108</v>
      </c>
      <c r="BU1049" s="12" t="s">
        <v>108</v>
      </c>
      <c r="BV1049" s="54" t="s">
        <v>108</v>
      </c>
      <c r="BW1049" s="12" t="s">
        <v>108</v>
      </c>
      <c r="BX1049" s="12" t="s">
        <v>108</v>
      </c>
      <c r="BY1049" s="12" t="s">
        <v>108</v>
      </c>
      <c r="BZ1049" s="54" t="s">
        <v>108</v>
      </c>
      <c r="CA1049" s="12" t="s">
        <v>108</v>
      </c>
      <c r="CB1049" s="54" t="s">
        <v>108</v>
      </c>
      <c r="CC1049" s="12" t="s">
        <v>108</v>
      </c>
      <c r="CD1049" s="12" t="s">
        <v>108</v>
      </c>
      <c r="CE1049" s="12" t="s">
        <v>108</v>
      </c>
      <c r="CF1049" s="54" t="s">
        <v>108</v>
      </c>
      <c r="CG1049" s="54" t="s">
        <v>108</v>
      </c>
      <c r="CH1049" s="54" t="s">
        <v>108</v>
      </c>
      <c r="CI1049" s="54" t="s">
        <v>108</v>
      </c>
      <c r="CJ1049" s="54" t="s">
        <v>108</v>
      </c>
      <c r="CK1049" s="54" t="s">
        <v>108</v>
      </c>
      <c r="CL1049" s="54" t="s">
        <v>108</v>
      </c>
      <c r="CM1049" s="54" t="s">
        <v>108</v>
      </c>
      <c r="CN1049" s="64" t="s">
        <v>120</v>
      </c>
      <c r="CO1049" s="121" t="s">
        <v>2770</v>
      </c>
      <c r="CP1049" s="64" t="str">
        <f>TabelladatiSinottico[[#This Row],[Serial_Number]]</f>
        <v>HS664.31</v>
      </c>
      <c r="CQ1049" s="50" t="str">
        <f>TabelladatiSinottico[[#This Row],[Customer]]</f>
        <v>MIET - MOSCOW INSTITUTE ELECTRONIC TECHNICS</v>
      </c>
      <c r="CR1049" s="54">
        <f t="shared" si="424"/>
        <v>1048</v>
      </c>
      <c r="CS1049" s="64" t="s">
        <v>108</v>
      </c>
    </row>
    <row r="1050" spans="1:97" ht="14.25" customHeight="1" x14ac:dyDescent="0.25">
      <c r="A1050" s="124" t="s">
        <v>2770</v>
      </c>
      <c r="B1050" s="137">
        <v>32</v>
      </c>
      <c r="C1050" s="113" t="s">
        <v>108</v>
      </c>
      <c r="D1050" s="136" t="s">
        <v>2823</v>
      </c>
      <c r="E1050" s="112" t="s">
        <v>108</v>
      </c>
      <c r="F1050" s="112" t="s">
        <v>653</v>
      </c>
      <c r="G1050" s="112" t="s">
        <v>108</v>
      </c>
      <c r="H1050" s="112" t="s">
        <v>108</v>
      </c>
      <c r="I1050" s="112" t="s">
        <v>108</v>
      </c>
      <c r="J1050" s="112" t="s">
        <v>2824</v>
      </c>
      <c r="K1050" s="134" t="s">
        <v>2424</v>
      </c>
      <c r="L1050" s="112" t="s">
        <v>108</v>
      </c>
      <c r="M1050" s="134" t="s">
        <v>2424</v>
      </c>
      <c r="N1050" s="12" t="s">
        <v>107</v>
      </c>
      <c r="O1050" s="12" t="s">
        <v>108</v>
      </c>
      <c r="P1050" s="128" t="s">
        <v>2425</v>
      </c>
      <c r="Q1050" s="135">
        <v>600</v>
      </c>
      <c r="R1050" s="135">
        <v>560</v>
      </c>
      <c r="S1050" s="135">
        <v>400</v>
      </c>
      <c r="T1050" s="119">
        <v>20</v>
      </c>
      <c r="U1050" s="112" t="s">
        <v>109</v>
      </c>
      <c r="V1050" s="118" t="s">
        <v>108</v>
      </c>
      <c r="W1050" s="112" t="s">
        <v>108</v>
      </c>
      <c r="X1050" s="112" t="s">
        <v>110</v>
      </c>
      <c r="Y1050" s="112" t="s">
        <v>110</v>
      </c>
      <c r="Z1050" s="112" t="s">
        <v>110</v>
      </c>
      <c r="AA1050" s="112" t="s">
        <v>110</v>
      </c>
      <c r="AB1050" s="114" t="s">
        <v>110</v>
      </c>
      <c r="AC1050" s="113" t="s">
        <v>108</v>
      </c>
      <c r="AD1050" s="47" t="s">
        <v>108</v>
      </c>
      <c r="AE1050" s="12" t="s">
        <v>108</v>
      </c>
      <c r="AF1050" s="102" t="s">
        <v>108</v>
      </c>
      <c r="AG1050" s="102" t="s">
        <v>108</v>
      </c>
      <c r="AH1050" s="102" t="s">
        <v>108</v>
      </c>
      <c r="AI1050" s="102" t="s">
        <v>108</v>
      </c>
      <c r="AJ1050" s="102" t="s">
        <v>108</v>
      </c>
      <c r="AK1050" s="93" t="s">
        <v>108</v>
      </c>
      <c r="AL1050" s="12" t="s">
        <v>108</v>
      </c>
      <c r="AM1050" s="12" t="s">
        <v>175</v>
      </c>
      <c r="AN1050" s="91" t="s">
        <v>2425</v>
      </c>
      <c r="AO1050" s="15" t="s">
        <v>175</v>
      </c>
      <c r="AQ1050" s="54" t="s">
        <v>108</v>
      </c>
      <c r="AR1050" s="50" t="str">
        <f t="shared" si="425"/>
        <v>HS664.32</v>
      </c>
      <c r="AS1050" s="50" t="str">
        <f t="shared" si="426"/>
        <v>HS664_-</v>
      </c>
      <c r="AT1050" s="12" t="s">
        <v>110</v>
      </c>
      <c r="AU1050" s="12" t="s">
        <v>110</v>
      </c>
      <c r="AV1050" s="12" t="s">
        <v>110</v>
      </c>
      <c r="AW1050" s="54" t="s">
        <v>108</v>
      </c>
      <c r="AX1050" s="50" t="s">
        <v>155</v>
      </c>
      <c r="AY1050" s="50" t="s">
        <v>110</v>
      </c>
      <c r="AZ1050" s="54" t="s">
        <v>108</v>
      </c>
      <c r="BA1050" s="12" t="s">
        <v>108</v>
      </c>
      <c r="BB1050" s="12" t="s">
        <v>108</v>
      </c>
      <c r="BC1050" s="12" t="str">
        <f t="shared" si="427"/>
        <v>M3A</v>
      </c>
      <c r="BD1050" s="54" t="s">
        <v>108</v>
      </c>
      <c r="BE1050" s="12" t="str">
        <f t="shared" si="428"/>
        <v>-</v>
      </c>
      <c r="BF1050" s="12" t="str">
        <f t="shared" si="429"/>
        <v>-</v>
      </c>
      <c r="BG1050" s="112" t="str">
        <f t="shared" si="430"/>
        <v>M3A_HS664</v>
      </c>
      <c r="BH1050" s="54" t="s">
        <v>108</v>
      </c>
      <c r="BI1050" s="12" t="s">
        <v>108</v>
      </c>
      <c r="BJ1050" s="54" t="s">
        <v>108</v>
      </c>
      <c r="BK1050" s="12" t="s">
        <v>108</v>
      </c>
      <c r="BL1050" s="12" t="s">
        <v>108</v>
      </c>
      <c r="BM1050" s="12" t="s">
        <v>108</v>
      </c>
      <c r="BN1050" s="54" t="s">
        <v>108</v>
      </c>
      <c r="BO1050" s="12" t="s">
        <v>108</v>
      </c>
      <c r="BP1050" s="54" t="s">
        <v>108</v>
      </c>
      <c r="BQ1050" s="12" t="s">
        <v>108</v>
      </c>
      <c r="BR1050" s="12" t="s">
        <v>108</v>
      </c>
      <c r="BS1050" s="12" t="s">
        <v>108</v>
      </c>
      <c r="BT1050" s="54" t="s">
        <v>108</v>
      </c>
      <c r="BU1050" s="12" t="s">
        <v>108</v>
      </c>
      <c r="BV1050" s="54" t="s">
        <v>108</v>
      </c>
      <c r="BW1050" s="12" t="s">
        <v>108</v>
      </c>
      <c r="BX1050" s="12" t="s">
        <v>108</v>
      </c>
      <c r="BY1050" s="12" t="s">
        <v>108</v>
      </c>
      <c r="BZ1050" s="54" t="s">
        <v>108</v>
      </c>
      <c r="CA1050" s="12" t="s">
        <v>108</v>
      </c>
      <c r="CB1050" s="54" t="s">
        <v>108</v>
      </c>
      <c r="CC1050" s="12" t="s">
        <v>108</v>
      </c>
      <c r="CD1050" s="12" t="s">
        <v>108</v>
      </c>
      <c r="CE1050" s="12" t="s">
        <v>108</v>
      </c>
      <c r="CF1050" s="54" t="s">
        <v>108</v>
      </c>
      <c r="CG1050" s="54" t="s">
        <v>108</v>
      </c>
      <c r="CH1050" s="54" t="s">
        <v>108</v>
      </c>
      <c r="CI1050" s="54" t="s">
        <v>108</v>
      </c>
      <c r="CJ1050" s="54" t="s">
        <v>108</v>
      </c>
      <c r="CK1050" s="54" t="s">
        <v>108</v>
      </c>
      <c r="CL1050" s="54" t="s">
        <v>108</v>
      </c>
      <c r="CM1050" s="54" t="s">
        <v>108</v>
      </c>
      <c r="CN1050" s="64" t="s">
        <v>120</v>
      </c>
      <c r="CO1050" s="121" t="s">
        <v>2770</v>
      </c>
      <c r="CP1050" s="64" t="str">
        <f>TabelladatiSinottico[[#This Row],[Serial_Number]]</f>
        <v>HS664.32</v>
      </c>
      <c r="CQ1050" s="50" t="str">
        <f>TabelladatiSinottico[[#This Row],[Customer]]</f>
        <v>DE.MO.TEC. S.r.l. (Ex FASOLI)</v>
      </c>
      <c r="CR1050" s="54">
        <f t="shared" si="424"/>
        <v>1049</v>
      </c>
      <c r="CS1050" s="64" t="s">
        <v>108</v>
      </c>
    </row>
    <row r="1051" spans="1:97" ht="14.25" customHeight="1" x14ac:dyDescent="0.25">
      <c r="A1051" s="124" t="s">
        <v>2770</v>
      </c>
      <c r="B1051" s="137">
        <v>33</v>
      </c>
      <c r="C1051" s="113" t="s">
        <v>108</v>
      </c>
      <c r="D1051" s="136" t="s">
        <v>2388</v>
      </c>
      <c r="E1051" s="112" t="s">
        <v>108</v>
      </c>
      <c r="F1051" s="112" t="s">
        <v>653</v>
      </c>
      <c r="G1051" s="112" t="s">
        <v>108</v>
      </c>
      <c r="H1051" s="112" t="s">
        <v>108</v>
      </c>
      <c r="I1051" s="112" t="s">
        <v>108</v>
      </c>
      <c r="J1051" s="112" t="s">
        <v>2825</v>
      </c>
      <c r="K1051" s="134" t="s">
        <v>2424</v>
      </c>
      <c r="L1051" s="112" t="s">
        <v>108</v>
      </c>
      <c r="M1051" s="134" t="s">
        <v>2424</v>
      </c>
      <c r="N1051" s="12" t="s">
        <v>107</v>
      </c>
      <c r="O1051" s="12" t="s">
        <v>108</v>
      </c>
      <c r="P1051" s="128" t="s">
        <v>2425</v>
      </c>
      <c r="Q1051" s="135">
        <v>600</v>
      </c>
      <c r="R1051" s="135">
        <v>560</v>
      </c>
      <c r="S1051" s="135">
        <v>400</v>
      </c>
      <c r="T1051" s="119">
        <v>20</v>
      </c>
      <c r="U1051" s="112" t="s">
        <v>109</v>
      </c>
      <c r="V1051" s="118" t="s">
        <v>108</v>
      </c>
      <c r="W1051" s="112" t="s">
        <v>108</v>
      </c>
      <c r="X1051" s="112" t="s">
        <v>110</v>
      </c>
      <c r="Y1051" s="112" t="s">
        <v>110</v>
      </c>
      <c r="Z1051" s="112" t="s">
        <v>110</v>
      </c>
      <c r="AA1051" s="112" t="s">
        <v>110</v>
      </c>
      <c r="AB1051" s="114" t="s">
        <v>110</v>
      </c>
      <c r="AC1051" s="113" t="s">
        <v>108</v>
      </c>
      <c r="AD1051" s="47" t="s">
        <v>108</v>
      </c>
      <c r="AE1051" s="12" t="s">
        <v>108</v>
      </c>
      <c r="AF1051" s="102" t="s">
        <v>108</v>
      </c>
      <c r="AG1051" s="102" t="s">
        <v>108</v>
      </c>
      <c r="AH1051" s="102" t="s">
        <v>108</v>
      </c>
      <c r="AI1051" s="102" t="s">
        <v>108</v>
      </c>
      <c r="AJ1051" s="102" t="s">
        <v>108</v>
      </c>
      <c r="AK1051" s="93" t="s">
        <v>108</v>
      </c>
      <c r="AL1051" s="12" t="s">
        <v>108</v>
      </c>
      <c r="AM1051" s="12" t="s">
        <v>175</v>
      </c>
      <c r="AN1051" s="91" t="s">
        <v>2425</v>
      </c>
      <c r="AO1051" s="15" t="s">
        <v>175</v>
      </c>
      <c r="AQ1051" s="54" t="s">
        <v>108</v>
      </c>
      <c r="AR1051" s="50" t="str">
        <f t="shared" si="425"/>
        <v>HS664.33</v>
      </c>
      <c r="AS1051" s="50" t="str">
        <f t="shared" si="426"/>
        <v>HS664_-</v>
      </c>
      <c r="AT1051" s="12" t="s">
        <v>110</v>
      </c>
      <c r="AU1051" s="12" t="s">
        <v>110</v>
      </c>
      <c r="AV1051" s="12" t="s">
        <v>110</v>
      </c>
      <c r="AW1051" s="54" t="s">
        <v>108</v>
      </c>
      <c r="AX1051" s="50" t="s">
        <v>155</v>
      </c>
      <c r="AY1051" s="50" t="s">
        <v>110</v>
      </c>
      <c r="AZ1051" s="54" t="s">
        <v>108</v>
      </c>
      <c r="BA1051" s="12" t="s">
        <v>108</v>
      </c>
      <c r="BB1051" s="12" t="s">
        <v>108</v>
      </c>
      <c r="BC1051" s="12" t="str">
        <f t="shared" si="427"/>
        <v>M3A</v>
      </c>
      <c r="BD1051" s="54" t="s">
        <v>108</v>
      </c>
      <c r="BE1051" s="12" t="str">
        <f t="shared" si="428"/>
        <v>-</v>
      </c>
      <c r="BF1051" s="12" t="str">
        <f t="shared" si="429"/>
        <v>-</v>
      </c>
      <c r="BG1051" s="112" t="str">
        <f t="shared" si="430"/>
        <v>M3A_HS664</v>
      </c>
      <c r="BH1051" s="54" t="s">
        <v>108</v>
      </c>
      <c r="BI1051" s="12" t="s">
        <v>108</v>
      </c>
      <c r="BJ1051" s="54" t="s">
        <v>108</v>
      </c>
      <c r="BK1051" s="12" t="s">
        <v>108</v>
      </c>
      <c r="BL1051" s="12" t="s">
        <v>108</v>
      </c>
      <c r="BM1051" s="12" t="s">
        <v>108</v>
      </c>
      <c r="BN1051" s="54" t="s">
        <v>108</v>
      </c>
      <c r="BO1051" s="12" t="s">
        <v>108</v>
      </c>
      <c r="BP1051" s="54" t="s">
        <v>108</v>
      </c>
      <c r="BQ1051" s="12" t="s">
        <v>108</v>
      </c>
      <c r="BR1051" s="12" t="s">
        <v>108</v>
      </c>
      <c r="BS1051" s="12" t="s">
        <v>108</v>
      </c>
      <c r="BT1051" s="54" t="s">
        <v>108</v>
      </c>
      <c r="BU1051" s="12" t="s">
        <v>108</v>
      </c>
      <c r="BV1051" s="54" t="s">
        <v>108</v>
      </c>
      <c r="BW1051" s="12" t="s">
        <v>108</v>
      </c>
      <c r="BX1051" s="12" t="s">
        <v>108</v>
      </c>
      <c r="BY1051" s="12" t="s">
        <v>108</v>
      </c>
      <c r="BZ1051" s="54" t="s">
        <v>108</v>
      </c>
      <c r="CA1051" s="12" t="s">
        <v>108</v>
      </c>
      <c r="CB1051" s="54" t="s">
        <v>108</v>
      </c>
      <c r="CC1051" s="12" t="s">
        <v>108</v>
      </c>
      <c r="CD1051" s="12" t="s">
        <v>108</v>
      </c>
      <c r="CE1051" s="12" t="s">
        <v>108</v>
      </c>
      <c r="CF1051" s="54" t="s">
        <v>108</v>
      </c>
      <c r="CG1051" s="54" t="s">
        <v>108</v>
      </c>
      <c r="CH1051" s="54" t="s">
        <v>108</v>
      </c>
      <c r="CI1051" s="54" t="s">
        <v>108</v>
      </c>
      <c r="CJ1051" s="54" t="s">
        <v>108</v>
      </c>
      <c r="CK1051" s="54" t="s">
        <v>108</v>
      </c>
      <c r="CL1051" s="54" t="s">
        <v>108</v>
      </c>
      <c r="CM1051" s="54" t="s">
        <v>108</v>
      </c>
      <c r="CN1051" s="64" t="s">
        <v>120</v>
      </c>
      <c r="CO1051" s="121" t="s">
        <v>2770</v>
      </c>
      <c r="CP1051" s="64" t="str">
        <f>TabelladatiSinottico[[#This Row],[Serial_Number]]</f>
        <v>HS664.33</v>
      </c>
      <c r="CQ1051" s="50" t="str">
        <f>TabelladatiSinottico[[#This Row],[Customer]]</f>
        <v>IFO - INSTRUMENT FORMY OSNATSKA</v>
      </c>
      <c r="CR1051" s="54">
        <f t="shared" si="424"/>
        <v>1050</v>
      </c>
      <c r="CS1051" s="64" t="s">
        <v>108</v>
      </c>
    </row>
    <row r="1052" spans="1:97" ht="14.25" customHeight="1" x14ac:dyDescent="0.25">
      <c r="A1052" s="124" t="s">
        <v>2770</v>
      </c>
      <c r="B1052" s="137">
        <v>34</v>
      </c>
      <c r="C1052" s="113" t="s">
        <v>108</v>
      </c>
      <c r="D1052" s="136" t="s">
        <v>2826</v>
      </c>
      <c r="E1052" s="112" t="s">
        <v>108</v>
      </c>
      <c r="F1052" s="112" t="s">
        <v>653</v>
      </c>
      <c r="G1052" s="112" t="s">
        <v>108</v>
      </c>
      <c r="H1052" s="112" t="s">
        <v>108</v>
      </c>
      <c r="I1052" s="112" t="s">
        <v>108</v>
      </c>
      <c r="J1052" s="112" t="s">
        <v>2827</v>
      </c>
      <c r="K1052" s="134" t="s">
        <v>2424</v>
      </c>
      <c r="L1052" s="112" t="s">
        <v>108</v>
      </c>
      <c r="M1052" s="134" t="s">
        <v>2424</v>
      </c>
      <c r="N1052" s="12" t="s">
        <v>107</v>
      </c>
      <c r="O1052" s="12" t="s">
        <v>108</v>
      </c>
      <c r="P1052" s="128" t="s">
        <v>2425</v>
      </c>
      <c r="Q1052" s="135">
        <v>600</v>
      </c>
      <c r="R1052" s="135">
        <v>560</v>
      </c>
      <c r="S1052" s="135">
        <v>400</v>
      </c>
      <c r="T1052" s="119">
        <v>20</v>
      </c>
      <c r="U1052" s="112" t="s">
        <v>109</v>
      </c>
      <c r="V1052" s="118" t="s">
        <v>108</v>
      </c>
      <c r="W1052" s="112" t="s">
        <v>108</v>
      </c>
      <c r="X1052" s="112" t="s">
        <v>110</v>
      </c>
      <c r="Y1052" s="112" t="s">
        <v>110</v>
      </c>
      <c r="Z1052" s="112" t="s">
        <v>110</v>
      </c>
      <c r="AA1052" s="112" t="s">
        <v>110</v>
      </c>
      <c r="AB1052" s="114" t="s">
        <v>110</v>
      </c>
      <c r="AC1052" s="113" t="s">
        <v>108</v>
      </c>
      <c r="AD1052" s="47" t="s">
        <v>108</v>
      </c>
      <c r="AE1052" s="12" t="s">
        <v>108</v>
      </c>
      <c r="AF1052" s="102" t="s">
        <v>108</v>
      </c>
      <c r="AG1052" s="102" t="s">
        <v>108</v>
      </c>
      <c r="AH1052" s="102" t="s">
        <v>108</v>
      </c>
      <c r="AI1052" s="102" t="s">
        <v>108</v>
      </c>
      <c r="AJ1052" s="102" t="s">
        <v>108</v>
      </c>
      <c r="AK1052" s="93" t="s">
        <v>108</v>
      </c>
      <c r="AL1052" s="12" t="s">
        <v>108</v>
      </c>
      <c r="AM1052" s="12" t="s">
        <v>175</v>
      </c>
      <c r="AN1052" s="91" t="s">
        <v>2425</v>
      </c>
      <c r="AO1052" s="15" t="s">
        <v>175</v>
      </c>
      <c r="AQ1052" s="54" t="s">
        <v>108</v>
      </c>
      <c r="AR1052" s="50" t="str">
        <f t="shared" si="425"/>
        <v>HS664.34</v>
      </c>
      <c r="AS1052" s="50" t="str">
        <f t="shared" si="426"/>
        <v>HS664_-</v>
      </c>
      <c r="AT1052" s="12" t="s">
        <v>110</v>
      </c>
      <c r="AU1052" s="12" t="s">
        <v>110</v>
      </c>
      <c r="AV1052" s="12" t="s">
        <v>110</v>
      </c>
      <c r="AW1052" s="54" t="s">
        <v>108</v>
      </c>
      <c r="AX1052" s="50" t="s">
        <v>155</v>
      </c>
      <c r="AY1052" s="50" t="s">
        <v>110</v>
      </c>
      <c r="AZ1052" s="54" t="s">
        <v>108</v>
      </c>
      <c r="BA1052" s="12" t="s">
        <v>108</v>
      </c>
      <c r="BB1052" s="12" t="s">
        <v>108</v>
      </c>
      <c r="BC1052" s="12" t="str">
        <f t="shared" si="427"/>
        <v>M3A</v>
      </c>
      <c r="BD1052" s="54" t="s">
        <v>108</v>
      </c>
      <c r="BE1052" s="12" t="str">
        <f t="shared" si="428"/>
        <v>-</v>
      </c>
      <c r="BF1052" s="12" t="str">
        <f t="shared" si="429"/>
        <v>-</v>
      </c>
      <c r="BG1052" s="112" t="str">
        <f t="shared" si="430"/>
        <v>M3A_HS664</v>
      </c>
      <c r="BH1052" s="54" t="s">
        <v>108</v>
      </c>
      <c r="BI1052" s="12" t="s">
        <v>108</v>
      </c>
      <c r="BJ1052" s="54" t="s">
        <v>108</v>
      </c>
      <c r="BK1052" s="12" t="s">
        <v>108</v>
      </c>
      <c r="BL1052" s="12" t="s">
        <v>108</v>
      </c>
      <c r="BM1052" s="12" t="s">
        <v>108</v>
      </c>
      <c r="BN1052" s="54" t="s">
        <v>108</v>
      </c>
      <c r="BO1052" s="12" t="s">
        <v>108</v>
      </c>
      <c r="BP1052" s="54" t="s">
        <v>108</v>
      </c>
      <c r="BQ1052" s="12" t="s">
        <v>108</v>
      </c>
      <c r="BR1052" s="12" t="s">
        <v>108</v>
      </c>
      <c r="BS1052" s="12" t="s">
        <v>108</v>
      </c>
      <c r="BT1052" s="54" t="s">
        <v>108</v>
      </c>
      <c r="BU1052" s="12" t="s">
        <v>108</v>
      </c>
      <c r="BV1052" s="54" t="s">
        <v>108</v>
      </c>
      <c r="BW1052" s="12" t="s">
        <v>108</v>
      </c>
      <c r="BX1052" s="12" t="s">
        <v>108</v>
      </c>
      <c r="BY1052" s="12" t="s">
        <v>108</v>
      </c>
      <c r="BZ1052" s="54" t="s">
        <v>108</v>
      </c>
      <c r="CA1052" s="12" t="s">
        <v>108</v>
      </c>
      <c r="CB1052" s="54" t="s">
        <v>108</v>
      </c>
      <c r="CC1052" s="12" t="s">
        <v>108</v>
      </c>
      <c r="CD1052" s="12" t="s">
        <v>108</v>
      </c>
      <c r="CE1052" s="12" t="s">
        <v>108</v>
      </c>
      <c r="CF1052" s="54" t="s">
        <v>108</v>
      </c>
      <c r="CG1052" s="54" t="s">
        <v>108</v>
      </c>
      <c r="CH1052" s="54" t="s">
        <v>108</v>
      </c>
      <c r="CI1052" s="54" t="s">
        <v>108</v>
      </c>
      <c r="CJ1052" s="54" t="s">
        <v>108</v>
      </c>
      <c r="CK1052" s="54" t="s">
        <v>108</v>
      </c>
      <c r="CL1052" s="54" t="s">
        <v>108</v>
      </c>
      <c r="CM1052" s="54" t="s">
        <v>108</v>
      </c>
      <c r="CN1052" s="64" t="s">
        <v>120</v>
      </c>
      <c r="CO1052" s="121" t="s">
        <v>2770</v>
      </c>
      <c r="CP1052" s="64" t="str">
        <f>TabelladatiSinottico[[#This Row],[Serial_Number]]</f>
        <v>HS664.34</v>
      </c>
      <c r="CQ1052" s="50" t="str">
        <f>TabelladatiSinottico[[#This Row],[Customer]]</f>
        <v>SAN MIRO Srl</v>
      </c>
      <c r="CR1052" s="54">
        <f t="shared" si="424"/>
        <v>1051</v>
      </c>
      <c r="CS1052" s="64" t="s">
        <v>108</v>
      </c>
    </row>
    <row r="1053" spans="1:97" ht="14.25" customHeight="1" x14ac:dyDescent="0.25">
      <c r="A1053" s="124" t="s">
        <v>2770</v>
      </c>
      <c r="B1053" s="137">
        <v>35</v>
      </c>
      <c r="C1053" s="113" t="s">
        <v>108</v>
      </c>
      <c r="D1053" s="136" t="s">
        <v>2828</v>
      </c>
      <c r="E1053" s="112" t="s">
        <v>108</v>
      </c>
      <c r="F1053" s="112" t="s">
        <v>653</v>
      </c>
      <c r="G1053" s="112" t="s">
        <v>108</v>
      </c>
      <c r="H1053" s="112" t="s">
        <v>108</v>
      </c>
      <c r="I1053" s="112" t="s">
        <v>108</v>
      </c>
      <c r="J1053" s="112" t="s">
        <v>2813</v>
      </c>
      <c r="K1053" s="134" t="s">
        <v>2424</v>
      </c>
      <c r="L1053" s="112" t="s">
        <v>108</v>
      </c>
      <c r="M1053" s="134" t="s">
        <v>2424</v>
      </c>
      <c r="N1053" s="12" t="s">
        <v>107</v>
      </c>
      <c r="O1053" s="12" t="s">
        <v>108</v>
      </c>
      <c r="P1053" s="128" t="s">
        <v>2425</v>
      </c>
      <c r="Q1053" s="135">
        <v>600</v>
      </c>
      <c r="R1053" s="135">
        <v>560</v>
      </c>
      <c r="S1053" s="135">
        <v>400</v>
      </c>
      <c r="T1053" s="119">
        <v>20</v>
      </c>
      <c r="U1053" s="112" t="s">
        <v>109</v>
      </c>
      <c r="V1053" s="118" t="s">
        <v>108</v>
      </c>
      <c r="W1053" s="112" t="s">
        <v>108</v>
      </c>
      <c r="X1053" s="112" t="s">
        <v>110</v>
      </c>
      <c r="Y1053" s="112" t="s">
        <v>110</v>
      </c>
      <c r="Z1053" s="112" t="s">
        <v>110</v>
      </c>
      <c r="AA1053" s="112" t="s">
        <v>110</v>
      </c>
      <c r="AB1053" s="114" t="s">
        <v>110</v>
      </c>
      <c r="AC1053" s="113" t="s">
        <v>108</v>
      </c>
      <c r="AD1053" s="47" t="s">
        <v>108</v>
      </c>
      <c r="AE1053" s="12" t="s">
        <v>108</v>
      </c>
      <c r="AF1053" s="102" t="s">
        <v>108</v>
      </c>
      <c r="AG1053" s="102" t="s">
        <v>108</v>
      </c>
      <c r="AH1053" s="102" t="s">
        <v>108</v>
      </c>
      <c r="AI1053" s="102" t="s">
        <v>108</v>
      </c>
      <c r="AJ1053" s="102" t="s">
        <v>108</v>
      </c>
      <c r="AK1053" s="93" t="s">
        <v>108</v>
      </c>
      <c r="AL1053" s="12" t="s">
        <v>108</v>
      </c>
      <c r="AM1053" s="12" t="s">
        <v>175</v>
      </c>
      <c r="AN1053" s="91" t="s">
        <v>2425</v>
      </c>
      <c r="AO1053" s="15" t="s">
        <v>175</v>
      </c>
      <c r="AQ1053" s="54" t="s">
        <v>108</v>
      </c>
      <c r="AR1053" s="50" t="str">
        <f t="shared" si="425"/>
        <v>HS664.35</v>
      </c>
      <c r="AS1053" s="50" t="str">
        <f t="shared" si="426"/>
        <v>HS664_-</v>
      </c>
      <c r="AT1053" s="12" t="s">
        <v>110</v>
      </c>
      <c r="AU1053" s="12" t="s">
        <v>110</v>
      </c>
      <c r="AV1053" s="12" t="s">
        <v>110</v>
      </c>
      <c r="AW1053" s="54" t="s">
        <v>108</v>
      </c>
      <c r="AX1053" s="50" t="s">
        <v>155</v>
      </c>
      <c r="AY1053" s="50" t="s">
        <v>110</v>
      </c>
      <c r="AZ1053" s="54" t="s">
        <v>108</v>
      </c>
      <c r="BA1053" s="12" t="s">
        <v>108</v>
      </c>
      <c r="BB1053" s="12" t="s">
        <v>108</v>
      </c>
      <c r="BC1053" s="12" t="str">
        <f t="shared" si="427"/>
        <v>M3A</v>
      </c>
      <c r="BD1053" s="54" t="s">
        <v>108</v>
      </c>
      <c r="BE1053" s="12" t="str">
        <f t="shared" si="428"/>
        <v>-</v>
      </c>
      <c r="BF1053" s="12" t="str">
        <f t="shared" si="429"/>
        <v>-</v>
      </c>
      <c r="BG1053" s="112" t="str">
        <f t="shared" si="430"/>
        <v>M3A_HS664</v>
      </c>
      <c r="BH1053" s="54" t="s">
        <v>108</v>
      </c>
      <c r="BI1053" s="12" t="s">
        <v>108</v>
      </c>
      <c r="BJ1053" s="54" t="s">
        <v>108</v>
      </c>
      <c r="BK1053" s="12" t="s">
        <v>108</v>
      </c>
      <c r="BL1053" s="12" t="s">
        <v>108</v>
      </c>
      <c r="BM1053" s="12" t="s">
        <v>108</v>
      </c>
      <c r="BN1053" s="54" t="s">
        <v>108</v>
      </c>
      <c r="BO1053" s="12" t="s">
        <v>108</v>
      </c>
      <c r="BP1053" s="54" t="s">
        <v>108</v>
      </c>
      <c r="BQ1053" s="12" t="s">
        <v>108</v>
      </c>
      <c r="BR1053" s="12" t="s">
        <v>108</v>
      </c>
      <c r="BS1053" s="12" t="s">
        <v>108</v>
      </c>
      <c r="BT1053" s="54" t="s">
        <v>108</v>
      </c>
      <c r="BU1053" s="12" t="s">
        <v>108</v>
      </c>
      <c r="BV1053" s="54" t="s">
        <v>108</v>
      </c>
      <c r="BW1053" s="12" t="s">
        <v>108</v>
      </c>
      <c r="BX1053" s="12" t="s">
        <v>108</v>
      </c>
      <c r="BY1053" s="12" t="s">
        <v>108</v>
      </c>
      <c r="BZ1053" s="54" t="s">
        <v>108</v>
      </c>
      <c r="CA1053" s="12" t="s">
        <v>108</v>
      </c>
      <c r="CB1053" s="54" t="s">
        <v>108</v>
      </c>
      <c r="CC1053" s="12" t="s">
        <v>108</v>
      </c>
      <c r="CD1053" s="12" t="s">
        <v>108</v>
      </c>
      <c r="CE1053" s="12" t="s">
        <v>108</v>
      </c>
      <c r="CF1053" s="54" t="s">
        <v>108</v>
      </c>
      <c r="CG1053" s="54" t="s">
        <v>108</v>
      </c>
      <c r="CH1053" s="54" t="s">
        <v>108</v>
      </c>
      <c r="CI1053" s="54" t="s">
        <v>108</v>
      </c>
      <c r="CJ1053" s="54" t="s">
        <v>108</v>
      </c>
      <c r="CK1053" s="54" t="s">
        <v>108</v>
      </c>
      <c r="CL1053" s="54" t="s">
        <v>108</v>
      </c>
      <c r="CM1053" s="54" t="s">
        <v>108</v>
      </c>
      <c r="CN1053" s="64" t="s">
        <v>120</v>
      </c>
      <c r="CO1053" s="121" t="s">
        <v>2770</v>
      </c>
      <c r="CP1053" s="64" t="str">
        <f>TabelladatiSinottico[[#This Row],[Serial_Number]]</f>
        <v>HS664.35</v>
      </c>
      <c r="CQ1053" s="50" t="str">
        <f>TabelladatiSinottico[[#This Row],[Customer]]</f>
        <v>CREAZIONI FALASCO</v>
      </c>
      <c r="CR1053" s="54">
        <f t="shared" si="424"/>
        <v>1052</v>
      </c>
      <c r="CS1053" s="64" t="s">
        <v>108</v>
      </c>
    </row>
    <row r="1054" spans="1:97" ht="14.25" customHeight="1" x14ac:dyDescent="0.25">
      <c r="A1054" s="124" t="s">
        <v>2770</v>
      </c>
      <c r="B1054" s="137">
        <v>36</v>
      </c>
      <c r="C1054" s="113" t="s">
        <v>108</v>
      </c>
      <c r="D1054" s="136" t="s">
        <v>2829</v>
      </c>
      <c r="E1054" s="112" t="s">
        <v>108</v>
      </c>
      <c r="F1054" s="112" t="s">
        <v>653</v>
      </c>
      <c r="G1054" s="112" t="s">
        <v>108</v>
      </c>
      <c r="H1054" s="112" t="s">
        <v>108</v>
      </c>
      <c r="I1054" s="112" t="s">
        <v>108</v>
      </c>
      <c r="J1054" s="112" t="s">
        <v>2830</v>
      </c>
      <c r="K1054" s="134" t="s">
        <v>2424</v>
      </c>
      <c r="L1054" s="112" t="s">
        <v>108</v>
      </c>
      <c r="M1054" s="134" t="s">
        <v>2424</v>
      </c>
      <c r="N1054" s="12" t="s">
        <v>107</v>
      </c>
      <c r="O1054" s="12" t="s">
        <v>108</v>
      </c>
      <c r="P1054" s="128" t="s">
        <v>2425</v>
      </c>
      <c r="Q1054" s="135">
        <v>600</v>
      </c>
      <c r="R1054" s="135">
        <v>560</v>
      </c>
      <c r="S1054" s="135">
        <v>400</v>
      </c>
      <c r="T1054" s="119">
        <v>30</v>
      </c>
      <c r="U1054" s="112" t="s">
        <v>109</v>
      </c>
      <c r="V1054" s="118" t="s">
        <v>108</v>
      </c>
      <c r="W1054" s="112" t="s">
        <v>108</v>
      </c>
      <c r="X1054" s="112" t="s">
        <v>110</v>
      </c>
      <c r="Y1054" s="112" t="s">
        <v>110</v>
      </c>
      <c r="Z1054" s="112" t="s">
        <v>110</v>
      </c>
      <c r="AA1054" s="112" t="s">
        <v>110</v>
      </c>
      <c r="AB1054" s="114" t="s">
        <v>110</v>
      </c>
      <c r="AC1054" s="113" t="s">
        <v>108</v>
      </c>
      <c r="AD1054" s="47" t="s">
        <v>108</v>
      </c>
      <c r="AE1054" s="12" t="s">
        <v>108</v>
      </c>
      <c r="AF1054" s="102" t="s">
        <v>108</v>
      </c>
      <c r="AG1054" s="102" t="s">
        <v>108</v>
      </c>
      <c r="AH1054" s="102" t="s">
        <v>108</v>
      </c>
      <c r="AI1054" s="102" t="s">
        <v>108</v>
      </c>
      <c r="AJ1054" s="102" t="s">
        <v>108</v>
      </c>
      <c r="AK1054" s="93" t="s">
        <v>108</v>
      </c>
      <c r="AL1054" s="12" t="s">
        <v>108</v>
      </c>
      <c r="AM1054" s="12" t="s">
        <v>175</v>
      </c>
      <c r="AN1054" s="91" t="s">
        <v>2425</v>
      </c>
      <c r="AO1054" s="15" t="s">
        <v>175</v>
      </c>
      <c r="AQ1054" s="54" t="s">
        <v>108</v>
      </c>
      <c r="AR1054" s="50" t="str">
        <f t="shared" si="425"/>
        <v>HS664.36</v>
      </c>
      <c r="AS1054" s="50" t="str">
        <f t="shared" si="426"/>
        <v>HS664_-</v>
      </c>
      <c r="AT1054" s="12" t="s">
        <v>110</v>
      </c>
      <c r="AU1054" s="12" t="s">
        <v>110</v>
      </c>
      <c r="AV1054" s="12" t="s">
        <v>110</v>
      </c>
      <c r="AW1054" s="54" t="s">
        <v>108</v>
      </c>
      <c r="AX1054" s="50" t="s">
        <v>155</v>
      </c>
      <c r="AY1054" s="50" t="s">
        <v>110</v>
      </c>
      <c r="AZ1054" s="54" t="s">
        <v>108</v>
      </c>
      <c r="BA1054" s="12" t="s">
        <v>108</v>
      </c>
      <c r="BB1054" s="12" t="s">
        <v>108</v>
      </c>
      <c r="BC1054" s="12" t="str">
        <f t="shared" si="427"/>
        <v>M3A</v>
      </c>
      <c r="BD1054" s="54" t="s">
        <v>108</v>
      </c>
      <c r="BE1054" s="12" t="str">
        <f t="shared" si="428"/>
        <v>-</v>
      </c>
      <c r="BF1054" s="12" t="str">
        <f t="shared" si="429"/>
        <v>-</v>
      </c>
      <c r="BG1054" s="112" t="str">
        <f t="shared" si="430"/>
        <v>M3A_HS664</v>
      </c>
      <c r="BH1054" s="54" t="s">
        <v>108</v>
      </c>
      <c r="BI1054" s="12" t="s">
        <v>108</v>
      </c>
      <c r="BJ1054" s="54" t="s">
        <v>108</v>
      </c>
      <c r="BK1054" s="12" t="s">
        <v>108</v>
      </c>
      <c r="BL1054" s="12" t="s">
        <v>108</v>
      </c>
      <c r="BM1054" s="12" t="s">
        <v>108</v>
      </c>
      <c r="BN1054" s="54" t="s">
        <v>108</v>
      </c>
      <c r="BO1054" s="12" t="s">
        <v>108</v>
      </c>
      <c r="BP1054" s="54" t="s">
        <v>108</v>
      </c>
      <c r="BQ1054" s="12" t="s">
        <v>108</v>
      </c>
      <c r="BR1054" s="12" t="s">
        <v>108</v>
      </c>
      <c r="BS1054" s="12" t="s">
        <v>108</v>
      </c>
      <c r="BT1054" s="54" t="s">
        <v>108</v>
      </c>
      <c r="BU1054" s="12" t="s">
        <v>108</v>
      </c>
      <c r="BV1054" s="54" t="s">
        <v>108</v>
      </c>
      <c r="BW1054" s="12" t="s">
        <v>108</v>
      </c>
      <c r="BX1054" s="12" t="s">
        <v>108</v>
      </c>
      <c r="BY1054" s="12" t="s">
        <v>108</v>
      </c>
      <c r="BZ1054" s="54" t="s">
        <v>108</v>
      </c>
      <c r="CA1054" s="12" t="s">
        <v>108</v>
      </c>
      <c r="CB1054" s="54" t="s">
        <v>108</v>
      </c>
      <c r="CC1054" s="12" t="s">
        <v>108</v>
      </c>
      <c r="CD1054" s="12" t="s">
        <v>108</v>
      </c>
      <c r="CE1054" s="12" t="s">
        <v>108</v>
      </c>
      <c r="CF1054" s="54" t="s">
        <v>108</v>
      </c>
      <c r="CG1054" s="54" t="s">
        <v>108</v>
      </c>
      <c r="CH1054" s="54" t="s">
        <v>108</v>
      </c>
      <c r="CI1054" s="54" t="s">
        <v>108</v>
      </c>
      <c r="CJ1054" s="54" t="s">
        <v>108</v>
      </c>
      <c r="CK1054" s="54" t="s">
        <v>108</v>
      </c>
      <c r="CL1054" s="54" t="s">
        <v>108</v>
      </c>
      <c r="CM1054" s="54" t="s">
        <v>108</v>
      </c>
      <c r="CN1054" s="64" t="s">
        <v>120</v>
      </c>
      <c r="CO1054" s="121" t="s">
        <v>2770</v>
      </c>
      <c r="CP1054" s="64" t="str">
        <f>TabelladatiSinottico[[#This Row],[Serial_Number]]</f>
        <v>HS664.36</v>
      </c>
      <c r="CQ1054" s="50" t="str">
        <f>TabelladatiSinottico[[#This Row],[Customer]]</f>
        <v>RESTA MOULD Srl</v>
      </c>
      <c r="CR1054" s="54">
        <f t="shared" si="424"/>
        <v>1053</v>
      </c>
      <c r="CS1054" s="64" t="s">
        <v>108</v>
      </c>
    </row>
    <row r="1055" spans="1:97" ht="14.25" customHeight="1" x14ac:dyDescent="0.25">
      <c r="A1055" s="124" t="s">
        <v>2770</v>
      </c>
      <c r="B1055" s="137">
        <v>37</v>
      </c>
      <c r="C1055" s="113" t="s">
        <v>108</v>
      </c>
      <c r="D1055" s="136" t="s">
        <v>2831</v>
      </c>
      <c r="E1055" s="112" t="s">
        <v>108</v>
      </c>
      <c r="F1055" s="112" t="s">
        <v>653</v>
      </c>
      <c r="G1055" s="112" t="s">
        <v>108</v>
      </c>
      <c r="H1055" s="112" t="s">
        <v>108</v>
      </c>
      <c r="I1055" s="112" t="s">
        <v>108</v>
      </c>
      <c r="J1055" s="112" t="s">
        <v>2832</v>
      </c>
      <c r="K1055" s="134" t="s">
        <v>2424</v>
      </c>
      <c r="L1055" s="112" t="s">
        <v>108</v>
      </c>
      <c r="M1055" s="134" t="s">
        <v>2424</v>
      </c>
      <c r="N1055" s="12" t="s">
        <v>107</v>
      </c>
      <c r="O1055" s="12" t="s">
        <v>108</v>
      </c>
      <c r="P1055" s="128" t="s">
        <v>2425</v>
      </c>
      <c r="Q1055" s="135">
        <v>600</v>
      </c>
      <c r="R1055" s="135">
        <v>560</v>
      </c>
      <c r="S1055" s="135">
        <v>400</v>
      </c>
      <c r="T1055" s="119">
        <v>20</v>
      </c>
      <c r="U1055" s="112" t="s">
        <v>109</v>
      </c>
      <c r="V1055" s="118" t="s">
        <v>108</v>
      </c>
      <c r="W1055" s="112" t="s">
        <v>108</v>
      </c>
      <c r="X1055" s="112" t="s">
        <v>110</v>
      </c>
      <c r="Y1055" s="112" t="s">
        <v>110</v>
      </c>
      <c r="Z1055" s="112" t="s">
        <v>110</v>
      </c>
      <c r="AA1055" s="112" t="s">
        <v>110</v>
      </c>
      <c r="AB1055" s="114" t="s">
        <v>110</v>
      </c>
      <c r="AC1055" s="113" t="s">
        <v>108</v>
      </c>
      <c r="AD1055" s="47" t="s">
        <v>108</v>
      </c>
      <c r="AE1055" s="12" t="s">
        <v>108</v>
      </c>
      <c r="AF1055" s="102" t="s">
        <v>108</v>
      </c>
      <c r="AG1055" s="102" t="s">
        <v>108</v>
      </c>
      <c r="AH1055" s="102" t="s">
        <v>108</v>
      </c>
      <c r="AI1055" s="102" t="s">
        <v>108</v>
      </c>
      <c r="AJ1055" s="102" t="s">
        <v>108</v>
      </c>
      <c r="AK1055" s="93" t="s">
        <v>108</v>
      </c>
      <c r="AL1055" s="12" t="s">
        <v>108</v>
      </c>
      <c r="AM1055" s="12" t="s">
        <v>175</v>
      </c>
      <c r="AN1055" s="91" t="s">
        <v>2425</v>
      </c>
      <c r="AO1055" s="15" t="s">
        <v>175</v>
      </c>
      <c r="AQ1055" s="54" t="s">
        <v>108</v>
      </c>
      <c r="AR1055" s="50" t="str">
        <f t="shared" si="425"/>
        <v>HS664.37</v>
      </c>
      <c r="AS1055" s="50" t="str">
        <f t="shared" si="426"/>
        <v>HS664_-</v>
      </c>
      <c r="AT1055" s="12" t="s">
        <v>110</v>
      </c>
      <c r="AU1055" s="12" t="s">
        <v>110</v>
      </c>
      <c r="AV1055" s="12" t="s">
        <v>110</v>
      </c>
      <c r="AW1055" s="54" t="s">
        <v>108</v>
      </c>
      <c r="AX1055" s="50" t="s">
        <v>155</v>
      </c>
      <c r="AY1055" s="50" t="s">
        <v>110</v>
      </c>
      <c r="AZ1055" s="54" t="s">
        <v>108</v>
      </c>
      <c r="BA1055" s="12" t="s">
        <v>108</v>
      </c>
      <c r="BB1055" s="12" t="s">
        <v>108</v>
      </c>
      <c r="BC1055" s="12" t="str">
        <f t="shared" si="427"/>
        <v>M3A</v>
      </c>
      <c r="BD1055" s="54" t="s">
        <v>108</v>
      </c>
      <c r="BE1055" s="12" t="str">
        <f t="shared" si="428"/>
        <v>-</v>
      </c>
      <c r="BF1055" s="12" t="str">
        <f t="shared" si="429"/>
        <v>-</v>
      </c>
      <c r="BG1055" s="112" t="str">
        <f t="shared" si="430"/>
        <v>M3A_HS664</v>
      </c>
      <c r="BH1055" s="54" t="s">
        <v>108</v>
      </c>
      <c r="BI1055" s="12" t="s">
        <v>108</v>
      </c>
      <c r="BJ1055" s="54" t="s">
        <v>108</v>
      </c>
      <c r="BK1055" s="12" t="s">
        <v>108</v>
      </c>
      <c r="BL1055" s="12" t="s">
        <v>108</v>
      </c>
      <c r="BM1055" s="12" t="s">
        <v>108</v>
      </c>
      <c r="BN1055" s="54" t="s">
        <v>108</v>
      </c>
      <c r="BO1055" s="12" t="s">
        <v>108</v>
      </c>
      <c r="BP1055" s="54" t="s">
        <v>108</v>
      </c>
      <c r="BQ1055" s="12" t="s">
        <v>108</v>
      </c>
      <c r="BR1055" s="12" t="s">
        <v>108</v>
      </c>
      <c r="BS1055" s="12" t="s">
        <v>108</v>
      </c>
      <c r="BT1055" s="54" t="s">
        <v>108</v>
      </c>
      <c r="BU1055" s="12" t="s">
        <v>108</v>
      </c>
      <c r="BV1055" s="54" t="s">
        <v>108</v>
      </c>
      <c r="BW1055" s="12" t="s">
        <v>108</v>
      </c>
      <c r="BX1055" s="12" t="s">
        <v>108</v>
      </c>
      <c r="BY1055" s="12" t="s">
        <v>108</v>
      </c>
      <c r="BZ1055" s="54" t="s">
        <v>108</v>
      </c>
      <c r="CA1055" s="12" t="s">
        <v>108</v>
      </c>
      <c r="CB1055" s="54" t="s">
        <v>108</v>
      </c>
      <c r="CC1055" s="12" t="s">
        <v>108</v>
      </c>
      <c r="CD1055" s="12" t="s">
        <v>108</v>
      </c>
      <c r="CE1055" s="12" t="s">
        <v>108</v>
      </c>
      <c r="CF1055" s="54" t="s">
        <v>108</v>
      </c>
      <c r="CG1055" s="54" t="s">
        <v>108</v>
      </c>
      <c r="CH1055" s="54" t="s">
        <v>108</v>
      </c>
      <c r="CI1055" s="54" t="s">
        <v>108</v>
      </c>
      <c r="CJ1055" s="54" t="s">
        <v>108</v>
      </c>
      <c r="CK1055" s="54" t="s">
        <v>108</v>
      </c>
      <c r="CL1055" s="54" t="s">
        <v>108</v>
      </c>
      <c r="CM1055" s="54" t="s">
        <v>108</v>
      </c>
      <c r="CN1055" s="64" t="s">
        <v>120</v>
      </c>
      <c r="CO1055" s="121" t="s">
        <v>2770</v>
      </c>
      <c r="CP1055" s="64" t="str">
        <f>TabelladatiSinottico[[#This Row],[Serial_Number]]</f>
        <v>HS664.37</v>
      </c>
      <c r="CQ1055" s="50" t="str">
        <f>TabelladatiSinottico[[#This Row],[Customer]]</f>
        <v>ZHEJIANG LAIFU MOULD CO. LTD</v>
      </c>
      <c r="CR1055" s="54">
        <f t="shared" si="424"/>
        <v>1054</v>
      </c>
      <c r="CS1055" s="64" t="s">
        <v>108</v>
      </c>
    </row>
    <row r="1056" spans="1:97" ht="14.25" customHeight="1" x14ac:dyDescent="0.25">
      <c r="A1056" s="124" t="s">
        <v>2770</v>
      </c>
      <c r="B1056" s="137">
        <v>38</v>
      </c>
      <c r="C1056" s="113" t="s">
        <v>108</v>
      </c>
      <c r="D1056" s="136" t="s">
        <v>2833</v>
      </c>
      <c r="E1056" s="112" t="s">
        <v>108</v>
      </c>
      <c r="F1056" s="112" t="s">
        <v>653</v>
      </c>
      <c r="G1056" s="112" t="s">
        <v>108</v>
      </c>
      <c r="H1056" s="112" t="s">
        <v>108</v>
      </c>
      <c r="I1056" s="112" t="s">
        <v>108</v>
      </c>
      <c r="J1056" s="112" t="s">
        <v>2834</v>
      </c>
      <c r="K1056" s="134" t="s">
        <v>2424</v>
      </c>
      <c r="L1056" s="112" t="s">
        <v>108</v>
      </c>
      <c r="M1056" s="134" t="s">
        <v>2424</v>
      </c>
      <c r="N1056" s="12" t="s">
        <v>107</v>
      </c>
      <c r="O1056" s="12" t="s">
        <v>108</v>
      </c>
      <c r="P1056" s="128" t="s">
        <v>2425</v>
      </c>
      <c r="Q1056" s="135">
        <v>600</v>
      </c>
      <c r="R1056" s="135">
        <v>560</v>
      </c>
      <c r="S1056" s="135">
        <v>400</v>
      </c>
      <c r="T1056" s="119">
        <v>20</v>
      </c>
      <c r="U1056" s="112" t="s">
        <v>109</v>
      </c>
      <c r="V1056" s="118" t="s">
        <v>108</v>
      </c>
      <c r="W1056" s="112" t="s">
        <v>108</v>
      </c>
      <c r="X1056" s="112" t="s">
        <v>110</v>
      </c>
      <c r="Y1056" s="112" t="s">
        <v>110</v>
      </c>
      <c r="Z1056" s="112" t="s">
        <v>110</v>
      </c>
      <c r="AA1056" s="112" t="s">
        <v>110</v>
      </c>
      <c r="AB1056" s="114" t="s">
        <v>110</v>
      </c>
      <c r="AC1056" s="113" t="s">
        <v>108</v>
      </c>
      <c r="AD1056" s="47" t="s">
        <v>108</v>
      </c>
      <c r="AE1056" s="12" t="s">
        <v>108</v>
      </c>
      <c r="AF1056" s="102" t="s">
        <v>108</v>
      </c>
      <c r="AG1056" s="102" t="s">
        <v>108</v>
      </c>
      <c r="AH1056" s="102" t="s">
        <v>108</v>
      </c>
      <c r="AI1056" s="102" t="s">
        <v>108</v>
      </c>
      <c r="AJ1056" s="102" t="s">
        <v>108</v>
      </c>
      <c r="AK1056" s="93" t="s">
        <v>108</v>
      </c>
      <c r="AL1056" s="12" t="s">
        <v>108</v>
      </c>
      <c r="AM1056" s="12" t="s">
        <v>175</v>
      </c>
      <c r="AN1056" s="91" t="s">
        <v>2425</v>
      </c>
      <c r="AO1056" s="15" t="s">
        <v>175</v>
      </c>
      <c r="AQ1056" s="54" t="s">
        <v>108</v>
      </c>
      <c r="AR1056" s="50" t="str">
        <f t="shared" si="425"/>
        <v>HS664.38</v>
      </c>
      <c r="AS1056" s="50" t="str">
        <f t="shared" si="426"/>
        <v>HS664_-</v>
      </c>
      <c r="AT1056" s="12" t="s">
        <v>110</v>
      </c>
      <c r="AU1056" s="12" t="s">
        <v>110</v>
      </c>
      <c r="AV1056" s="12" t="s">
        <v>110</v>
      </c>
      <c r="AW1056" s="54" t="s">
        <v>108</v>
      </c>
      <c r="AX1056" s="50" t="s">
        <v>155</v>
      </c>
      <c r="AY1056" s="50" t="s">
        <v>110</v>
      </c>
      <c r="AZ1056" s="54" t="s">
        <v>108</v>
      </c>
      <c r="BA1056" s="12" t="s">
        <v>108</v>
      </c>
      <c r="BB1056" s="12" t="s">
        <v>108</v>
      </c>
      <c r="BC1056" s="12" t="str">
        <f t="shared" si="427"/>
        <v>M3A</v>
      </c>
      <c r="BD1056" s="54" t="s">
        <v>108</v>
      </c>
      <c r="BE1056" s="12" t="str">
        <f t="shared" si="428"/>
        <v>-</v>
      </c>
      <c r="BF1056" s="12" t="str">
        <f t="shared" si="429"/>
        <v>-</v>
      </c>
      <c r="BG1056" s="112" t="str">
        <f t="shared" si="430"/>
        <v>M3A_HS664</v>
      </c>
      <c r="BH1056" s="54" t="s">
        <v>108</v>
      </c>
      <c r="BI1056" s="12" t="s">
        <v>108</v>
      </c>
      <c r="BJ1056" s="54" t="s">
        <v>108</v>
      </c>
      <c r="BK1056" s="12" t="s">
        <v>108</v>
      </c>
      <c r="BL1056" s="12" t="s">
        <v>108</v>
      </c>
      <c r="BM1056" s="12" t="s">
        <v>108</v>
      </c>
      <c r="BN1056" s="54" t="s">
        <v>108</v>
      </c>
      <c r="BO1056" s="12" t="s">
        <v>108</v>
      </c>
      <c r="BP1056" s="54" t="s">
        <v>108</v>
      </c>
      <c r="BQ1056" s="12" t="s">
        <v>108</v>
      </c>
      <c r="BR1056" s="12" t="s">
        <v>108</v>
      </c>
      <c r="BS1056" s="12" t="s">
        <v>108</v>
      </c>
      <c r="BT1056" s="54" t="s">
        <v>108</v>
      </c>
      <c r="BU1056" s="12" t="s">
        <v>108</v>
      </c>
      <c r="BV1056" s="54" t="s">
        <v>108</v>
      </c>
      <c r="BW1056" s="12" t="s">
        <v>108</v>
      </c>
      <c r="BX1056" s="12" t="s">
        <v>108</v>
      </c>
      <c r="BY1056" s="12" t="s">
        <v>108</v>
      </c>
      <c r="BZ1056" s="54" t="s">
        <v>108</v>
      </c>
      <c r="CA1056" s="12" t="s">
        <v>108</v>
      </c>
      <c r="CB1056" s="54" t="s">
        <v>108</v>
      </c>
      <c r="CC1056" s="12" t="s">
        <v>108</v>
      </c>
      <c r="CD1056" s="12" t="s">
        <v>108</v>
      </c>
      <c r="CE1056" s="12" t="s">
        <v>108</v>
      </c>
      <c r="CF1056" s="54" t="s">
        <v>108</v>
      </c>
      <c r="CG1056" s="54" t="s">
        <v>108</v>
      </c>
      <c r="CH1056" s="54" t="s">
        <v>108</v>
      </c>
      <c r="CI1056" s="54" t="s">
        <v>108</v>
      </c>
      <c r="CJ1056" s="54" t="s">
        <v>108</v>
      </c>
      <c r="CK1056" s="54" t="s">
        <v>108</v>
      </c>
      <c r="CL1056" s="54" t="s">
        <v>108</v>
      </c>
      <c r="CM1056" s="54" t="s">
        <v>108</v>
      </c>
      <c r="CN1056" s="64" t="s">
        <v>120</v>
      </c>
      <c r="CO1056" s="121" t="s">
        <v>2770</v>
      </c>
      <c r="CP1056" s="64" t="str">
        <f>TabelladatiSinottico[[#This Row],[Serial_Number]]</f>
        <v>HS664.38</v>
      </c>
      <c r="CQ1056" s="50" t="str">
        <f>TabelladatiSinottico[[#This Row],[Customer]]</f>
        <v xml:space="preserve"> IMTE</v>
      </c>
      <c r="CR1056" s="54">
        <f t="shared" si="424"/>
        <v>1055</v>
      </c>
      <c r="CS1056" s="64" t="s">
        <v>108</v>
      </c>
    </row>
    <row r="1057" spans="1:97" ht="14.25" customHeight="1" x14ac:dyDescent="0.25">
      <c r="A1057" s="124" t="s">
        <v>2770</v>
      </c>
      <c r="B1057" s="137">
        <v>39</v>
      </c>
      <c r="C1057" s="113" t="s">
        <v>108</v>
      </c>
      <c r="D1057" s="136" t="s">
        <v>2835</v>
      </c>
      <c r="E1057" s="112" t="s">
        <v>108</v>
      </c>
      <c r="F1057" s="112" t="s">
        <v>653</v>
      </c>
      <c r="G1057" s="112" t="s">
        <v>108</v>
      </c>
      <c r="H1057" s="112" t="s">
        <v>108</v>
      </c>
      <c r="I1057" s="112" t="s">
        <v>108</v>
      </c>
      <c r="J1057" s="112" t="s">
        <v>2836</v>
      </c>
      <c r="K1057" s="134" t="s">
        <v>2424</v>
      </c>
      <c r="L1057" s="112" t="s">
        <v>108</v>
      </c>
      <c r="M1057" s="134" t="s">
        <v>2424</v>
      </c>
      <c r="N1057" s="12" t="s">
        <v>107</v>
      </c>
      <c r="O1057" s="12" t="s">
        <v>108</v>
      </c>
      <c r="P1057" s="128" t="s">
        <v>2425</v>
      </c>
      <c r="Q1057" s="135">
        <v>600</v>
      </c>
      <c r="R1057" s="135">
        <v>560</v>
      </c>
      <c r="S1057" s="135">
        <v>400</v>
      </c>
      <c r="T1057" s="119">
        <v>20</v>
      </c>
      <c r="U1057" s="112" t="s">
        <v>109</v>
      </c>
      <c r="V1057" s="118" t="s">
        <v>108</v>
      </c>
      <c r="W1057" s="112" t="s">
        <v>108</v>
      </c>
      <c r="X1057" s="112" t="s">
        <v>110</v>
      </c>
      <c r="Y1057" s="112" t="s">
        <v>110</v>
      </c>
      <c r="Z1057" s="112" t="s">
        <v>110</v>
      </c>
      <c r="AA1057" s="112" t="s">
        <v>110</v>
      </c>
      <c r="AB1057" s="114" t="s">
        <v>110</v>
      </c>
      <c r="AC1057" s="113" t="s">
        <v>108</v>
      </c>
      <c r="AD1057" s="47" t="s">
        <v>108</v>
      </c>
      <c r="AE1057" s="12" t="s">
        <v>108</v>
      </c>
      <c r="AF1057" s="102" t="s">
        <v>108</v>
      </c>
      <c r="AG1057" s="102" t="s">
        <v>108</v>
      </c>
      <c r="AH1057" s="102" t="s">
        <v>108</v>
      </c>
      <c r="AI1057" s="102" t="s">
        <v>108</v>
      </c>
      <c r="AJ1057" s="102" t="s">
        <v>108</v>
      </c>
      <c r="AK1057" s="93" t="s">
        <v>108</v>
      </c>
      <c r="AL1057" s="12" t="s">
        <v>108</v>
      </c>
      <c r="AM1057" s="12" t="s">
        <v>175</v>
      </c>
      <c r="AN1057" s="91" t="s">
        <v>2425</v>
      </c>
      <c r="AO1057" s="15" t="s">
        <v>175</v>
      </c>
      <c r="AQ1057" s="54" t="s">
        <v>108</v>
      </c>
      <c r="AR1057" s="50" t="str">
        <f t="shared" si="425"/>
        <v>HS664.39</v>
      </c>
      <c r="AS1057" s="50" t="str">
        <f t="shared" si="426"/>
        <v>HS664_-</v>
      </c>
      <c r="AT1057" s="12" t="s">
        <v>110</v>
      </c>
      <c r="AU1057" s="12" t="s">
        <v>110</v>
      </c>
      <c r="AV1057" s="12" t="s">
        <v>110</v>
      </c>
      <c r="AW1057" s="54" t="s">
        <v>108</v>
      </c>
      <c r="AX1057" s="50" t="s">
        <v>155</v>
      </c>
      <c r="AY1057" s="50" t="s">
        <v>110</v>
      </c>
      <c r="AZ1057" s="54" t="s">
        <v>108</v>
      </c>
      <c r="BA1057" s="12" t="s">
        <v>108</v>
      </c>
      <c r="BB1057" s="12" t="s">
        <v>108</v>
      </c>
      <c r="BC1057" s="12" t="str">
        <f t="shared" si="427"/>
        <v>M3A</v>
      </c>
      <c r="BD1057" s="54" t="s">
        <v>108</v>
      </c>
      <c r="BE1057" s="12" t="str">
        <f t="shared" si="428"/>
        <v>-</v>
      </c>
      <c r="BF1057" s="12" t="str">
        <f t="shared" si="429"/>
        <v>-</v>
      </c>
      <c r="BG1057" s="112" t="str">
        <f t="shared" si="430"/>
        <v>M3A_HS664</v>
      </c>
      <c r="BH1057" s="54" t="s">
        <v>108</v>
      </c>
      <c r="BI1057" s="12" t="s">
        <v>108</v>
      </c>
      <c r="BJ1057" s="54" t="s">
        <v>108</v>
      </c>
      <c r="BK1057" s="12" t="s">
        <v>108</v>
      </c>
      <c r="BL1057" s="12" t="s">
        <v>108</v>
      </c>
      <c r="BM1057" s="12" t="s">
        <v>108</v>
      </c>
      <c r="BN1057" s="54" t="s">
        <v>108</v>
      </c>
      <c r="BO1057" s="12" t="s">
        <v>108</v>
      </c>
      <c r="BP1057" s="54" t="s">
        <v>108</v>
      </c>
      <c r="BQ1057" s="12" t="s">
        <v>108</v>
      </c>
      <c r="BR1057" s="12" t="s">
        <v>108</v>
      </c>
      <c r="BS1057" s="12" t="s">
        <v>108</v>
      </c>
      <c r="BT1057" s="54" t="s">
        <v>108</v>
      </c>
      <c r="BU1057" s="12" t="s">
        <v>108</v>
      </c>
      <c r="BV1057" s="54" t="s">
        <v>108</v>
      </c>
      <c r="BW1057" s="12" t="s">
        <v>108</v>
      </c>
      <c r="BX1057" s="12" t="s">
        <v>108</v>
      </c>
      <c r="BY1057" s="12" t="s">
        <v>108</v>
      </c>
      <c r="BZ1057" s="54" t="s">
        <v>108</v>
      </c>
      <c r="CA1057" s="12" t="s">
        <v>108</v>
      </c>
      <c r="CB1057" s="54" t="s">
        <v>108</v>
      </c>
      <c r="CC1057" s="12" t="s">
        <v>108</v>
      </c>
      <c r="CD1057" s="12" t="s">
        <v>108</v>
      </c>
      <c r="CE1057" s="12" t="s">
        <v>108</v>
      </c>
      <c r="CF1057" s="54" t="s">
        <v>108</v>
      </c>
      <c r="CG1057" s="54" t="s">
        <v>108</v>
      </c>
      <c r="CH1057" s="54" t="s">
        <v>108</v>
      </c>
      <c r="CI1057" s="54" t="s">
        <v>108</v>
      </c>
      <c r="CJ1057" s="54" t="s">
        <v>108</v>
      </c>
      <c r="CK1057" s="54" t="s">
        <v>108</v>
      </c>
      <c r="CL1057" s="54" t="s">
        <v>108</v>
      </c>
      <c r="CM1057" s="54" t="s">
        <v>108</v>
      </c>
      <c r="CN1057" s="64" t="s">
        <v>120</v>
      </c>
      <c r="CO1057" s="121" t="s">
        <v>2770</v>
      </c>
      <c r="CP1057" s="64" t="str">
        <f>TabelladatiSinottico[[#This Row],[Serial_Number]]</f>
        <v>HS664.39</v>
      </c>
      <c r="CQ1057" s="50" t="str">
        <f>TabelladatiSinottico[[#This Row],[Customer]]</f>
        <v>LOTTI EXPORT S.r.l.</v>
      </c>
      <c r="CR1057" s="54">
        <f t="shared" si="424"/>
        <v>1056</v>
      </c>
      <c r="CS1057" s="64" t="s">
        <v>108</v>
      </c>
    </row>
    <row r="1058" spans="1:97" ht="14.25" customHeight="1" x14ac:dyDescent="0.25">
      <c r="A1058" s="124" t="s">
        <v>2770</v>
      </c>
      <c r="B1058" s="137">
        <v>40</v>
      </c>
      <c r="C1058" s="113" t="s">
        <v>108</v>
      </c>
      <c r="D1058" s="136" t="s">
        <v>2771</v>
      </c>
      <c r="E1058" s="112" t="s">
        <v>108</v>
      </c>
      <c r="F1058" s="112" t="s">
        <v>653</v>
      </c>
      <c r="G1058" s="112" t="s">
        <v>108</v>
      </c>
      <c r="H1058" s="112" t="s">
        <v>108</v>
      </c>
      <c r="I1058" s="112" t="s">
        <v>108</v>
      </c>
      <c r="J1058" s="112" t="s">
        <v>108</v>
      </c>
      <c r="K1058" s="134" t="s">
        <v>2424</v>
      </c>
      <c r="L1058" s="112" t="s">
        <v>108</v>
      </c>
      <c r="M1058" s="134" t="s">
        <v>2424</v>
      </c>
      <c r="N1058" s="12" t="s">
        <v>107</v>
      </c>
      <c r="O1058" s="12" t="s">
        <v>108</v>
      </c>
      <c r="P1058" s="128" t="s">
        <v>2425</v>
      </c>
      <c r="Q1058" s="135">
        <v>600</v>
      </c>
      <c r="R1058" s="135">
        <v>560</v>
      </c>
      <c r="S1058" s="135">
        <v>400</v>
      </c>
      <c r="T1058" s="119">
        <v>20</v>
      </c>
      <c r="U1058" s="112" t="s">
        <v>108</v>
      </c>
      <c r="V1058" s="118" t="s">
        <v>108</v>
      </c>
      <c r="W1058" s="112" t="s">
        <v>108</v>
      </c>
      <c r="X1058" s="112" t="s">
        <v>110</v>
      </c>
      <c r="Y1058" s="112" t="s">
        <v>110</v>
      </c>
      <c r="Z1058" s="112" t="s">
        <v>110</v>
      </c>
      <c r="AA1058" s="112" t="s">
        <v>110</v>
      </c>
      <c r="AB1058" s="114" t="s">
        <v>110</v>
      </c>
      <c r="AC1058" s="113" t="s">
        <v>108</v>
      </c>
      <c r="AD1058" s="47" t="s">
        <v>108</v>
      </c>
      <c r="AE1058" s="12" t="s">
        <v>108</v>
      </c>
      <c r="AF1058" s="102" t="s">
        <v>108</v>
      </c>
      <c r="AG1058" s="102" t="s">
        <v>108</v>
      </c>
      <c r="AH1058" s="102" t="s">
        <v>108</v>
      </c>
      <c r="AI1058" s="102" t="s">
        <v>108</v>
      </c>
      <c r="AJ1058" s="102" t="s">
        <v>108</v>
      </c>
      <c r="AK1058" s="93" t="s">
        <v>108</v>
      </c>
      <c r="AL1058" s="12" t="s">
        <v>108</v>
      </c>
      <c r="AM1058" s="12" t="s">
        <v>175</v>
      </c>
      <c r="AN1058" s="91" t="s">
        <v>2425</v>
      </c>
      <c r="AO1058" s="15" t="s">
        <v>175</v>
      </c>
      <c r="AQ1058" s="54" t="s">
        <v>108</v>
      </c>
      <c r="AR1058" s="50" t="str">
        <f t="shared" si="425"/>
        <v>HS664.40</v>
      </c>
      <c r="AS1058" s="50" t="str">
        <f t="shared" si="426"/>
        <v>HS664_-</v>
      </c>
      <c r="AT1058" s="12" t="s">
        <v>110</v>
      </c>
      <c r="AU1058" s="12" t="s">
        <v>110</v>
      </c>
      <c r="AV1058" s="12" t="s">
        <v>110</v>
      </c>
      <c r="AW1058" s="54" t="s">
        <v>108</v>
      </c>
      <c r="AX1058" s="50" t="s">
        <v>155</v>
      </c>
      <c r="AY1058" s="50" t="s">
        <v>110</v>
      </c>
      <c r="AZ1058" s="54" t="s">
        <v>108</v>
      </c>
      <c r="BA1058" s="12" t="s">
        <v>108</v>
      </c>
      <c r="BB1058" s="12" t="s">
        <v>108</v>
      </c>
      <c r="BC1058" s="12" t="str">
        <f t="shared" si="427"/>
        <v>M3A</v>
      </c>
      <c r="BD1058" s="54" t="s">
        <v>108</v>
      </c>
      <c r="BE1058" s="12" t="str">
        <f t="shared" si="428"/>
        <v>-</v>
      </c>
      <c r="BF1058" s="12" t="str">
        <f t="shared" si="429"/>
        <v>-</v>
      </c>
      <c r="BG1058" s="112" t="str">
        <f t="shared" si="430"/>
        <v>M3A_HS664</v>
      </c>
      <c r="BH1058" s="54" t="s">
        <v>108</v>
      </c>
      <c r="BI1058" s="12" t="s">
        <v>108</v>
      </c>
      <c r="BJ1058" s="54" t="s">
        <v>108</v>
      </c>
      <c r="BK1058" s="12" t="s">
        <v>108</v>
      </c>
      <c r="BL1058" s="12" t="s">
        <v>108</v>
      </c>
      <c r="BM1058" s="12" t="s">
        <v>108</v>
      </c>
      <c r="BN1058" s="54" t="s">
        <v>108</v>
      </c>
      <c r="BO1058" s="12" t="s">
        <v>108</v>
      </c>
      <c r="BP1058" s="54" t="s">
        <v>108</v>
      </c>
      <c r="BQ1058" s="12" t="s">
        <v>108</v>
      </c>
      <c r="BR1058" s="12" t="s">
        <v>108</v>
      </c>
      <c r="BS1058" s="12" t="s">
        <v>108</v>
      </c>
      <c r="BT1058" s="54" t="s">
        <v>108</v>
      </c>
      <c r="BU1058" s="12" t="s">
        <v>108</v>
      </c>
      <c r="BV1058" s="54" t="s">
        <v>108</v>
      </c>
      <c r="BW1058" s="12" t="s">
        <v>108</v>
      </c>
      <c r="BX1058" s="12" t="s">
        <v>108</v>
      </c>
      <c r="BY1058" s="12" t="s">
        <v>108</v>
      </c>
      <c r="BZ1058" s="54" t="s">
        <v>108</v>
      </c>
      <c r="CA1058" s="12" t="s">
        <v>108</v>
      </c>
      <c r="CB1058" s="54" t="s">
        <v>108</v>
      </c>
      <c r="CC1058" s="12" t="s">
        <v>108</v>
      </c>
      <c r="CD1058" s="12" t="s">
        <v>108</v>
      </c>
      <c r="CE1058" s="12" t="s">
        <v>108</v>
      </c>
      <c r="CF1058" s="54" t="s">
        <v>108</v>
      </c>
      <c r="CG1058" s="54" t="s">
        <v>108</v>
      </c>
      <c r="CH1058" s="54" t="s">
        <v>108</v>
      </c>
      <c r="CI1058" s="54" t="s">
        <v>108</v>
      </c>
      <c r="CJ1058" s="54" t="s">
        <v>108</v>
      </c>
      <c r="CK1058" s="54" t="s">
        <v>108</v>
      </c>
      <c r="CL1058" s="54" t="s">
        <v>108</v>
      </c>
      <c r="CM1058" s="54" t="s">
        <v>108</v>
      </c>
      <c r="CN1058" s="64" t="s">
        <v>120</v>
      </c>
      <c r="CO1058" s="121" t="s">
        <v>2770</v>
      </c>
      <c r="CP1058" s="64" t="str">
        <f>TabelladatiSinottico[[#This Row],[Serial_Number]]</f>
        <v>HS664.40</v>
      </c>
      <c r="CQ1058" s="50" t="str">
        <f>TabelladatiSinottico[[#This Row],[Customer]]</f>
        <v>Customer!</v>
      </c>
      <c r="CR1058" s="54">
        <f t="shared" si="424"/>
        <v>1057</v>
      </c>
      <c r="CS1058" s="64" t="s">
        <v>108</v>
      </c>
    </row>
    <row r="1059" spans="1:97" ht="14.25" customHeight="1" x14ac:dyDescent="0.25">
      <c r="A1059" s="124" t="s">
        <v>2770</v>
      </c>
      <c r="B1059" s="137">
        <v>41</v>
      </c>
      <c r="C1059" s="113" t="s">
        <v>108</v>
      </c>
      <c r="D1059" s="136" t="s">
        <v>2837</v>
      </c>
      <c r="E1059" s="112" t="s">
        <v>108</v>
      </c>
      <c r="F1059" s="112" t="s">
        <v>653</v>
      </c>
      <c r="G1059" s="112" t="s">
        <v>108</v>
      </c>
      <c r="H1059" s="112" t="s">
        <v>108</v>
      </c>
      <c r="I1059" s="112" t="s">
        <v>108</v>
      </c>
      <c r="J1059" s="112" t="s">
        <v>2838</v>
      </c>
      <c r="K1059" s="134" t="s">
        <v>2424</v>
      </c>
      <c r="L1059" s="112" t="s">
        <v>108</v>
      </c>
      <c r="M1059" s="134" t="s">
        <v>2424</v>
      </c>
      <c r="N1059" s="12" t="s">
        <v>107</v>
      </c>
      <c r="O1059" s="12" t="s">
        <v>108</v>
      </c>
      <c r="P1059" s="128" t="s">
        <v>2425</v>
      </c>
      <c r="Q1059" s="135">
        <v>600</v>
      </c>
      <c r="R1059" s="135">
        <v>560</v>
      </c>
      <c r="S1059" s="135">
        <v>400</v>
      </c>
      <c r="T1059" s="119">
        <v>20</v>
      </c>
      <c r="U1059" s="112" t="s">
        <v>109</v>
      </c>
      <c r="V1059" s="118" t="s">
        <v>108</v>
      </c>
      <c r="W1059" s="112" t="s">
        <v>108</v>
      </c>
      <c r="X1059" s="112" t="s">
        <v>110</v>
      </c>
      <c r="Y1059" s="112" t="s">
        <v>110</v>
      </c>
      <c r="Z1059" s="112" t="s">
        <v>110</v>
      </c>
      <c r="AA1059" s="112" t="s">
        <v>110</v>
      </c>
      <c r="AB1059" s="114" t="s">
        <v>110</v>
      </c>
      <c r="AC1059" s="113" t="s">
        <v>108</v>
      </c>
      <c r="AD1059" s="47" t="s">
        <v>108</v>
      </c>
      <c r="AE1059" s="12" t="s">
        <v>108</v>
      </c>
      <c r="AF1059" s="102" t="s">
        <v>108</v>
      </c>
      <c r="AG1059" s="102" t="s">
        <v>108</v>
      </c>
      <c r="AH1059" s="102" t="s">
        <v>108</v>
      </c>
      <c r="AI1059" s="102" t="s">
        <v>108</v>
      </c>
      <c r="AJ1059" s="102" t="s">
        <v>108</v>
      </c>
      <c r="AK1059" s="93" t="s">
        <v>108</v>
      </c>
      <c r="AL1059" s="12" t="s">
        <v>108</v>
      </c>
      <c r="AM1059" s="12" t="s">
        <v>175</v>
      </c>
      <c r="AN1059" s="91" t="s">
        <v>2425</v>
      </c>
      <c r="AO1059" s="15" t="s">
        <v>175</v>
      </c>
      <c r="AQ1059" s="54" t="s">
        <v>108</v>
      </c>
      <c r="AR1059" s="50" t="str">
        <f t="shared" si="425"/>
        <v>HS664.41</v>
      </c>
      <c r="AS1059" s="50" t="str">
        <f t="shared" si="426"/>
        <v>HS664_-</v>
      </c>
      <c r="AT1059" s="12" t="s">
        <v>110</v>
      </c>
      <c r="AU1059" s="12" t="s">
        <v>110</v>
      </c>
      <c r="AV1059" s="12" t="s">
        <v>110</v>
      </c>
      <c r="AW1059" s="54" t="s">
        <v>108</v>
      </c>
      <c r="AX1059" s="50" t="s">
        <v>155</v>
      </c>
      <c r="AY1059" s="50" t="s">
        <v>110</v>
      </c>
      <c r="AZ1059" s="54" t="s">
        <v>108</v>
      </c>
      <c r="BA1059" s="12" t="s">
        <v>108</v>
      </c>
      <c r="BB1059" s="12" t="s">
        <v>108</v>
      </c>
      <c r="BC1059" s="12" t="str">
        <f t="shared" si="427"/>
        <v>M3A</v>
      </c>
      <c r="BD1059" s="54" t="s">
        <v>108</v>
      </c>
      <c r="BE1059" s="12" t="str">
        <f t="shared" si="428"/>
        <v>-</v>
      </c>
      <c r="BF1059" s="12" t="str">
        <f t="shared" si="429"/>
        <v>-</v>
      </c>
      <c r="BG1059" s="112" t="str">
        <f t="shared" si="430"/>
        <v>M3A_HS664</v>
      </c>
      <c r="BH1059" s="54" t="s">
        <v>108</v>
      </c>
      <c r="BI1059" s="12" t="s">
        <v>108</v>
      </c>
      <c r="BJ1059" s="54" t="s">
        <v>108</v>
      </c>
      <c r="BK1059" s="12" t="s">
        <v>108</v>
      </c>
      <c r="BL1059" s="12" t="s">
        <v>108</v>
      </c>
      <c r="BM1059" s="12" t="s">
        <v>108</v>
      </c>
      <c r="BN1059" s="54" t="s">
        <v>108</v>
      </c>
      <c r="BO1059" s="12" t="s">
        <v>108</v>
      </c>
      <c r="BP1059" s="54" t="s">
        <v>108</v>
      </c>
      <c r="BQ1059" s="12" t="s">
        <v>108</v>
      </c>
      <c r="BR1059" s="12" t="s">
        <v>108</v>
      </c>
      <c r="BS1059" s="12" t="s">
        <v>108</v>
      </c>
      <c r="BT1059" s="54" t="s">
        <v>108</v>
      </c>
      <c r="BU1059" s="12" t="s">
        <v>108</v>
      </c>
      <c r="BV1059" s="54" t="s">
        <v>108</v>
      </c>
      <c r="BW1059" s="12" t="s">
        <v>108</v>
      </c>
      <c r="BX1059" s="12" t="s">
        <v>108</v>
      </c>
      <c r="BY1059" s="12" t="s">
        <v>108</v>
      </c>
      <c r="BZ1059" s="54" t="s">
        <v>108</v>
      </c>
      <c r="CA1059" s="12" t="s">
        <v>108</v>
      </c>
      <c r="CB1059" s="54" t="s">
        <v>108</v>
      </c>
      <c r="CC1059" s="12" t="s">
        <v>108</v>
      </c>
      <c r="CD1059" s="12" t="s">
        <v>108</v>
      </c>
      <c r="CE1059" s="12" t="s">
        <v>108</v>
      </c>
      <c r="CF1059" s="54" t="s">
        <v>108</v>
      </c>
      <c r="CG1059" s="54" t="s">
        <v>108</v>
      </c>
      <c r="CH1059" s="54" t="s">
        <v>108</v>
      </c>
      <c r="CI1059" s="54" t="s">
        <v>108</v>
      </c>
      <c r="CJ1059" s="54" t="s">
        <v>108</v>
      </c>
      <c r="CK1059" s="54" t="s">
        <v>108</v>
      </c>
      <c r="CL1059" s="54" t="s">
        <v>108</v>
      </c>
      <c r="CM1059" s="54" t="s">
        <v>108</v>
      </c>
      <c r="CN1059" s="64" t="s">
        <v>120</v>
      </c>
      <c r="CO1059" s="121" t="s">
        <v>2770</v>
      </c>
      <c r="CP1059" s="64" t="str">
        <f>TabelladatiSinottico[[#This Row],[Serial_Number]]</f>
        <v>HS664.41</v>
      </c>
      <c r="CQ1059" s="50" t="str">
        <f>TabelladatiSinottico[[#This Row],[Customer]]</f>
        <v>CORTI FERMO &amp; FIGLI</v>
      </c>
      <c r="CR1059" s="54">
        <f t="shared" si="424"/>
        <v>1058</v>
      </c>
      <c r="CS1059" s="64" t="s">
        <v>108</v>
      </c>
    </row>
    <row r="1060" spans="1:97" ht="14.25" customHeight="1" x14ac:dyDescent="0.25">
      <c r="A1060" s="124" t="s">
        <v>2770</v>
      </c>
      <c r="B1060" s="137">
        <v>42</v>
      </c>
      <c r="C1060" s="113" t="s">
        <v>108</v>
      </c>
      <c r="D1060" s="136" t="s">
        <v>2787</v>
      </c>
      <c r="E1060" s="112" t="s">
        <v>108</v>
      </c>
      <c r="F1060" s="112" t="s">
        <v>653</v>
      </c>
      <c r="G1060" s="112" t="s">
        <v>108</v>
      </c>
      <c r="H1060" s="112" t="s">
        <v>108</v>
      </c>
      <c r="I1060" s="112" t="s">
        <v>108</v>
      </c>
      <c r="J1060" s="112" t="s">
        <v>2839</v>
      </c>
      <c r="K1060" s="134" t="s">
        <v>2424</v>
      </c>
      <c r="L1060" s="112" t="s">
        <v>108</v>
      </c>
      <c r="M1060" s="134" t="s">
        <v>2424</v>
      </c>
      <c r="N1060" s="12" t="s">
        <v>107</v>
      </c>
      <c r="O1060" s="12" t="s">
        <v>108</v>
      </c>
      <c r="P1060" s="128" t="s">
        <v>2425</v>
      </c>
      <c r="Q1060" s="135">
        <v>600</v>
      </c>
      <c r="R1060" s="135">
        <v>560</v>
      </c>
      <c r="S1060" s="135">
        <v>400</v>
      </c>
      <c r="T1060" s="119">
        <v>20</v>
      </c>
      <c r="U1060" s="112" t="s">
        <v>109</v>
      </c>
      <c r="V1060" s="118" t="s">
        <v>108</v>
      </c>
      <c r="W1060" s="112" t="s">
        <v>108</v>
      </c>
      <c r="X1060" s="112" t="s">
        <v>110</v>
      </c>
      <c r="Y1060" s="112" t="s">
        <v>110</v>
      </c>
      <c r="Z1060" s="112" t="s">
        <v>110</v>
      </c>
      <c r="AA1060" s="112" t="s">
        <v>110</v>
      </c>
      <c r="AB1060" s="114" t="s">
        <v>110</v>
      </c>
      <c r="AC1060" s="113" t="s">
        <v>108</v>
      </c>
      <c r="AD1060" s="47" t="s">
        <v>108</v>
      </c>
      <c r="AE1060" s="12" t="s">
        <v>108</v>
      </c>
      <c r="AF1060" s="102" t="s">
        <v>108</v>
      </c>
      <c r="AG1060" s="102" t="s">
        <v>108</v>
      </c>
      <c r="AH1060" s="102" t="s">
        <v>108</v>
      </c>
      <c r="AI1060" s="102" t="s">
        <v>108</v>
      </c>
      <c r="AJ1060" s="102" t="s">
        <v>108</v>
      </c>
      <c r="AK1060" s="93" t="s">
        <v>108</v>
      </c>
      <c r="AL1060" s="12" t="s">
        <v>108</v>
      </c>
      <c r="AM1060" s="12" t="s">
        <v>175</v>
      </c>
      <c r="AN1060" s="91" t="s">
        <v>2425</v>
      </c>
      <c r="AO1060" s="15" t="s">
        <v>175</v>
      </c>
      <c r="AQ1060" s="54" t="s">
        <v>108</v>
      </c>
      <c r="AR1060" s="50" t="str">
        <f t="shared" si="425"/>
        <v>HS664.42</v>
      </c>
      <c r="AS1060" s="50" t="str">
        <f t="shared" si="426"/>
        <v>HS664_-</v>
      </c>
      <c r="AT1060" s="12" t="s">
        <v>110</v>
      </c>
      <c r="AU1060" s="12" t="s">
        <v>110</v>
      </c>
      <c r="AV1060" s="12" t="s">
        <v>110</v>
      </c>
      <c r="AW1060" s="54" t="s">
        <v>108</v>
      </c>
      <c r="AX1060" s="50" t="s">
        <v>155</v>
      </c>
      <c r="AY1060" s="50" t="s">
        <v>110</v>
      </c>
      <c r="AZ1060" s="54" t="s">
        <v>108</v>
      </c>
      <c r="BA1060" s="12" t="s">
        <v>108</v>
      </c>
      <c r="BB1060" s="12" t="s">
        <v>108</v>
      </c>
      <c r="BC1060" s="12" t="str">
        <f t="shared" si="427"/>
        <v>M3A</v>
      </c>
      <c r="BD1060" s="54" t="s">
        <v>108</v>
      </c>
      <c r="BE1060" s="12" t="str">
        <f t="shared" si="428"/>
        <v>-</v>
      </c>
      <c r="BF1060" s="12" t="str">
        <f t="shared" si="429"/>
        <v>-</v>
      </c>
      <c r="BG1060" s="112" t="str">
        <f t="shared" si="430"/>
        <v>M3A_HS664</v>
      </c>
      <c r="BH1060" s="54" t="s">
        <v>108</v>
      </c>
      <c r="BI1060" s="12" t="s">
        <v>108</v>
      </c>
      <c r="BJ1060" s="54" t="s">
        <v>108</v>
      </c>
      <c r="BK1060" s="12" t="s">
        <v>108</v>
      </c>
      <c r="BL1060" s="12" t="s">
        <v>108</v>
      </c>
      <c r="BM1060" s="12" t="s">
        <v>108</v>
      </c>
      <c r="BN1060" s="54" t="s">
        <v>108</v>
      </c>
      <c r="BO1060" s="12" t="s">
        <v>108</v>
      </c>
      <c r="BP1060" s="54" t="s">
        <v>108</v>
      </c>
      <c r="BQ1060" s="12" t="s">
        <v>108</v>
      </c>
      <c r="BR1060" s="12" t="s">
        <v>108</v>
      </c>
      <c r="BS1060" s="12" t="s">
        <v>108</v>
      </c>
      <c r="BT1060" s="54" t="s">
        <v>108</v>
      </c>
      <c r="BU1060" s="12" t="s">
        <v>108</v>
      </c>
      <c r="BV1060" s="54" t="s">
        <v>108</v>
      </c>
      <c r="BW1060" s="12" t="s">
        <v>108</v>
      </c>
      <c r="BX1060" s="12" t="s">
        <v>108</v>
      </c>
      <c r="BY1060" s="12" t="s">
        <v>108</v>
      </c>
      <c r="BZ1060" s="54" t="s">
        <v>108</v>
      </c>
      <c r="CA1060" s="12" t="s">
        <v>108</v>
      </c>
      <c r="CB1060" s="54" t="s">
        <v>108</v>
      </c>
      <c r="CC1060" s="12" t="s">
        <v>108</v>
      </c>
      <c r="CD1060" s="12" t="s">
        <v>108</v>
      </c>
      <c r="CE1060" s="12" t="s">
        <v>108</v>
      </c>
      <c r="CF1060" s="54" t="s">
        <v>108</v>
      </c>
      <c r="CG1060" s="54" t="s">
        <v>108</v>
      </c>
      <c r="CH1060" s="54" t="s">
        <v>108</v>
      </c>
      <c r="CI1060" s="54" t="s">
        <v>108</v>
      </c>
      <c r="CJ1060" s="54" t="s">
        <v>108</v>
      </c>
      <c r="CK1060" s="54" t="s">
        <v>108</v>
      </c>
      <c r="CL1060" s="54" t="s">
        <v>108</v>
      </c>
      <c r="CM1060" s="54" t="s">
        <v>108</v>
      </c>
      <c r="CN1060" s="64" t="s">
        <v>120</v>
      </c>
      <c r="CO1060" s="121" t="s">
        <v>2770</v>
      </c>
      <c r="CP1060" s="64" t="str">
        <f>TabelladatiSinottico[[#This Row],[Serial_Number]]</f>
        <v>HS664.42</v>
      </c>
      <c r="CQ1060" s="50" t="str">
        <f>TabelladatiSinottico[[#This Row],[Customer]]</f>
        <v>NUOVA STAMOR S.r.l.</v>
      </c>
      <c r="CR1060" s="54">
        <f t="shared" si="424"/>
        <v>1059</v>
      </c>
      <c r="CS1060" s="64" t="s">
        <v>108</v>
      </c>
    </row>
    <row r="1061" spans="1:97" ht="14.25" customHeight="1" x14ac:dyDescent="0.25">
      <c r="A1061" s="124" t="s">
        <v>2770</v>
      </c>
      <c r="B1061" s="137">
        <v>43</v>
      </c>
      <c r="C1061" s="113" t="s">
        <v>108</v>
      </c>
      <c r="D1061" s="144" t="s">
        <v>2529</v>
      </c>
      <c r="E1061" s="112" t="s">
        <v>108</v>
      </c>
      <c r="F1061" s="112" t="s">
        <v>653</v>
      </c>
      <c r="G1061" s="112" t="s">
        <v>108</v>
      </c>
      <c r="H1061" s="112" t="s">
        <v>108</v>
      </c>
      <c r="I1061" s="112" t="s">
        <v>108</v>
      </c>
      <c r="J1061" s="142" t="s">
        <v>2840</v>
      </c>
      <c r="K1061" s="134" t="s">
        <v>2424</v>
      </c>
      <c r="L1061" s="112" t="s">
        <v>108</v>
      </c>
      <c r="M1061" s="134" t="s">
        <v>2424</v>
      </c>
      <c r="N1061" s="12" t="s">
        <v>107</v>
      </c>
      <c r="O1061" s="12" t="s">
        <v>108</v>
      </c>
      <c r="P1061" s="128" t="s">
        <v>2425</v>
      </c>
      <c r="Q1061" s="135">
        <v>600</v>
      </c>
      <c r="R1061" s="135">
        <v>560</v>
      </c>
      <c r="S1061" s="135">
        <v>400</v>
      </c>
      <c r="T1061" s="119">
        <v>30</v>
      </c>
      <c r="U1061" s="112" t="s">
        <v>109</v>
      </c>
      <c r="V1061" s="118" t="s">
        <v>108</v>
      </c>
      <c r="W1061" s="112" t="s">
        <v>108</v>
      </c>
      <c r="X1061" s="112" t="s">
        <v>110</v>
      </c>
      <c r="Y1061" s="112" t="s">
        <v>110</v>
      </c>
      <c r="Z1061" s="112" t="s">
        <v>110</v>
      </c>
      <c r="AA1061" s="112" t="s">
        <v>110</v>
      </c>
      <c r="AB1061" s="114" t="s">
        <v>110</v>
      </c>
      <c r="AC1061" s="113" t="s">
        <v>108</v>
      </c>
      <c r="AD1061" s="47" t="s">
        <v>108</v>
      </c>
      <c r="AE1061" s="12" t="s">
        <v>108</v>
      </c>
      <c r="AF1061" s="102" t="s">
        <v>108</v>
      </c>
      <c r="AG1061" s="102" t="s">
        <v>108</v>
      </c>
      <c r="AH1061" s="102" t="s">
        <v>108</v>
      </c>
      <c r="AI1061" s="102" t="s">
        <v>108</v>
      </c>
      <c r="AJ1061" s="102" t="s">
        <v>108</v>
      </c>
      <c r="AK1061" s="93" t="s">
        <v>108</v>
      </c>
      <c r="AL1061" s="12" t="s">
        <v>108</v>
      </c>
      <c r="AM1061" s="12" t="s">
        <v>175</v>
      </c>
      <c r="AN1061" s="91" t="s">
        <v>2425</v>
      </c>
      <c r="AO1061" s="15" t="s">
        <v>175</v>
      </c>
      <c r="AQ1061" s="54" t="s">
        <v>108</v>
      </c>
      <c r="AR1061" s="50" t="str">
        <f t="shared" si="425"/>
        <v>HS664.43</v>
      </c>
      <c r="AS1061" s="50" t="str">
        <f t="shared" si="426"/>
        <v>HS664_-</v>
      </c>
      <c r="AT1061" s="12" t="s">
        <v>110</v>
      </c>
      <c r="AU1061" s="12" t="s">
        <v>110</v>
      </c>
      <c r="AV1061" s="12" t="s">
        <v>110</v>
      </c>
      <c r="AW1061" s="54" t="s">
        <v>108</v>
      </c>
      <c r="AX1061" s="50" t="s">
        <v>155</v>
      </c>
      <c r="AY1061" s="50" t="s">
        <v>110</v>
      </c>
      <c r="AZ1061" s="54" t="s">
        <v>108</v>
      </c>
      <c r="BA1061" s="12" t="s">
        <v>108</v>
      </c>
      <c r="BB1061" s="12" t="s">
        <v>108</v>
      </c>
      <c r="BC1061" s="12" t="str">
        <f t="shared" si="427"/>
        <v>M3A</v>
      </c>
      <c r="BD1061" s="54" t="s">
        <v>108</v>
      </c>
      <c r="BE1061" s="12" t="str">
        <f t="shared" si="428"/>
        <v>-</v>
      </c>
      <c r="BF1061" s="12" t="str">
        <f t="shared" si="429"/>
        <v>-</v>
      </c>
      <c r="BG1061" s="112" t="str">
        <f t="shared" si="430"/>
        <v>M3A_HS664</v>
      </c>
      <c r="BH1061" s="54" t="s">
        <v>108</v>
      </c>
      <c r="BI1061" s="12" t="s">
        <v>108</v>
      </c>
      <c r="BJ1061" s="54" t="s">
        <v>108</v>
      </c>
      <c r="BK1061" s="12" t="s">
        <v>108</v>
      </c>
      <c r="BL1061" s="12" t="s">
        <v>108</v>
      </c>
      <c r="BM1061" s="12" t="s">
        <v>108</v>
      </c>
      <c r="BN1061" s="54" t="s">
        <v>108</v>
      </c>
      <c r="BO1061" s="12" t="s">
        <v>108</v>
      </c>
      <c r="BP1061" s="54" t="s">
        <v>108</v>
      </c>
      <c r="BQ1061" s="12" t="s">
        <v>108</v>
      </c>
      <c r="BR1061" s="12" t="s">
        <v>108</v>
      </c>
      <c r="BS1061" s="12" t="s">
        <v>108</v>
      </c>
      <c r="BT1061" s="54" t="s">
        <v>108</v>
      </c>
      <c r="BU1061" s="12" t="s">
        <v>108</v>
      </c>
      <c r="BV1061" s="54" t="s">
        <v>108</v>
      </c>
      <c r="BW1061" s="12" t="s">
        <v>108</v>
      </c>
      <c r="BX1061" s="12" t="s">
        <v>108</v>
      </c>
      <c r="BY1061" s="12" t="s">
        <v>108</v>
      </c>
      <c r="BZ1061" s="54" t="s">
        <v>108</v>
      </c>
      <c r="CA1061" s="12" t="s">
        <v>108</v>
      </c>
      <c r="CB1061" s="54" t="s">
        <v>108</v>
      </c>
      <c r="CC1061" s="12" t="s">
        <v>108</v>
      </c>
      <c r="CD1061" s="12" t="s">
        <v>108</v>
      </c>
      <c r="CE1061" s="12" t="s">
        <v>108</v>
      </c>
      <c r="CF1061" s="54" t="s">
        <v>108</v>
      </c>
      <c r="CG1061" s="54" t="s">
        <v>108</v>
      </c>
      <c r="CH1061" s="54" t="s">
        <v>108</v>
      </c>
      <c r="CI1061" s="54" t="s">
        <v>108</v>
      </c>
      <c r="CJ1061" s="54" t="s">
        <v>108</v>
      </c>
      <c r="CK1061" s="54" t="s">
        <v>108</v>
      </c>
      <c r="CL1061" s="54" t="s">
        <v>108</v>
      </c>
      <c r="CM1061" s="54" t="s">
        <v>108</v>
      </c>
      <c r="CN1061" s="64" t="s">
        <v>120</v>
      </c>
      <c r="CO1061" s="121" t="s">
        <v>2770</v>
      </c>
      <c r="CP1061" s="64" t="str">
        <f>TabelladatiSinottico[[#This Row],[Serial_Number]]</f>
        <v>HS664.43</v>
      </c>
      <c r="CQ1061" s="50" t="str">
        <f>TabelladatiSinottico[[#This Row],[Customer]]</f>
        <v>GE AVIO S.p.A.</v>
      </c>
      <c r="CR1061" s="54">
        <f t="shared" si="424"/>
        <v>1060</v>
      </c>
      <c r="CS1061" s="64" t="s">
        <v>108</v>
      </c>
    </row>
    <row r="1062" spans="1:97" ht="14.25" customHeight="1" x14ac:dyDescent="0.25">
      <c r="A1062" s="124" t="s">
        <v>2770</v>
      </c>
      <c r="B1062" s="137">
        <v>44</v>
      </c>
      <c r="C1062" s="113" t="s">
        <v>108</v>
      </c>
      <c r="D1062" s="136" t="s">
        <v>2841</v>
      </c>
      <c r="E1062" s="112" t="s">
        <v>108</v>
      </c>
      <c r="F1062" s="112" t="s">
        <v>653</v>
      </c>
      <c r="G1062" s="112" t="s">
        <v>108</v>
      </c>
      <c r="H1062" s="112" t="s">
        <v>108</v>
      </c>
      <c r="I1062" s="112" t="s">
        <v>108</v>
      </c>
      <c r="J1062" s="112" t="s">
        <v>2842</v>
      </c>
      <c r="K1062" s="134" t="s">
        <v>2424</v>
      </c>
      <c r="L1062" s="112" t="s">
        <v>108</v>
      </c>
      <c r="M1062" s="134" t="s">
        <v>2424</v>
      </c>
      <c r="N1062" s="12" t="s">
        <v>107</v>
      </c>
      <c r="O1062" s="12" t="s">
        <v>108</v>
      </c>
      <c r="P1062" s="128" t="s">
        <v>2425</v>
      </c>
      <c r="Q1062" s="135">
        <v>600</v>
      </c>
      <c r="R1062" s="135">
        <v>560</v>
      </c>
      <c r="S1062" s="135">
        <v>400</v>
      </c>
      <c r="T1062" s="119">
        <v>20</v>
      </c>
      <c r="U1062" s="112" t="s">
        <v>109</v>
      </c>
      <c r="V1062" s="118" t="s">
        <v>108</v>
      </c>
      <c r="W1062" s="112" t="s">
        <v>108</v>
      </c>
      <c r="X1062" s="112" t="s">
        <v>110</v>
      </c>
      <c r="Y1062" s="112" t="s">
        <v>110</v>
      </c>
      <c r="Z1062" s="112" t="s">
        <v>110</v>
      </c>
      <c r="AA1062" s="112" t="s">
        <v>110</v>
      </c>
      <c r="AB1062" s="114" t="s">
        <v>110</v>
      </c>
      <c r="AC1062" s="113" t="s">
        <v>108</v>
      </c>
      <c r="AD1062" s="47" t="s">
        <v>108</v>
      </c>
      <c r="AE1062" s="12" t="s">
        <v>108</v>
      </c>
      <c r="AF1062" s="102" t="s">
        <v>108</v>
      </c>
      <c r="AG1062" s="102" t="s">
        <v>108</v>
      </c>
      <c r="AH1062" s="102" t="s">
        <v>108</v>
      </c>
      <c r="AI1062" s="102" t="s">
        <v>108</v>
      </c>
      <c r="AJ1062" s="102" t="s">
        <v>108</v>
      </c>
      <c r="AK1062" s="93" t="s">
        <v>108</v>
      </c>
      <c r="AL1062" s="12" t="s">
        <v>108</v>
      </c>
      <c r="AM1062" s="12" t="s">
        <v>175</v>
      </c>
      <c r="AN1062" s="91" t="s">
        <v>2425</v>
      </c>
      <c r="AO1062" s="15" t="s">
        <v>175</v>
      </c>
      <c r="AQ1062" s="54" t="s">
        <v>108</v>
      </c>
      <c r="AR1062" s="50" t="str">
        <f t="shared" si="425"/>
        <v>HS664.44</v>
      </c>
      <c r="AS1062" s="50" t="str">
        <f t="shared" si="426"/>
        <v>HS664_-</v>
      </c>
      <c r="AT1062" s="12" t="s">
        <v>110</v>
      </c>
      <c r="AU1062" s="12" t="s">
        <v>110</v>
      </c>
      <c r="AV1062" s="12" t="s">
        <v>110</v>
      </c>
      <c r="AW1062" s="54" t="s">
        <v>108</v>
      </c>
      <c r="AX1062" s="50" t="s">
        <v>155</v>
      </c>
      <c r="AY1062" s="50" t="s">
        <v>110</v>
      </c>
      <c r="AZ1062" s="54" t="s">
        <v>108</v>
      </c>
      <c r="BA1062" s="12" t="s">
        <v>108</v>
      </c>
      <c r="BB1062" s="12" t="s">
        <v>108</v>
      </c>
      <c r="BC1062" s="12" t="str">
        <f t="shared" si="427"/>
        <v>M3A</v>
      </c>
      <c r="BD1062" s="54" t="s">
        <v>108</v>
      </c>
      <c r="BE1062" s="12" t="str">
        <f t="shared" si="428"/>
        <v>-</v>
      </c>
      <c r="BF1062" s="12" t="str">
        <f t="shared" si="429"/>
        <v>-</v>
      </c>
      <c r="BG1062" s="112" t="str">
        <f t="shared" si="430"/>
        <v>M3A_HS664</v>
      </c>
      <c r="BH1062" s="54" t="s">
        <v>108</v>
      </c>
      <c r="BI1062" s="12" t="s">
        <v>108</v>
      </c>
      <c r="BJ1062" s="54" t="s">
        <v>108</v>
      </c>
      <c r="BK1062" s="12" t="s">
        <v>108</v>
      </c>
      <c r="BL1062" s="12" t="s">
        <v>108</v>
      </c>
      <c r="BM1062" s="12" t="s">
        <v>108</v>
      </c>
      <c r="BN1062" s="54" t="s">
        <v>108</v>
      </c>
      <c r="BO1062" s="12" t="s">
        <v>108</v>
      </c>
      <c r="BP1062" s="54" t="s">
        <v>108</v>
      </c>
      <c r="BQ1062" s="12" t="s">
        <v>108</v>
      </c>
      <c r="BR1062" s="12" t="s">
        <v>108</v>
      </c>
      <c r="BS1062" s="12" t="s">
        <v>108</v>
      </c>
      <c r="BT1062" s="54" t="s">
        <v>108</v>
      </c>
      <c r="BU1062" s="12" t="s">
        <v>108</v>
      </c>
      <c r="BV1062" s="54" t="s">
        <v>108</v>
      </c>
      <c r="BW1062" s="12" t="s">
        <v>108</v>
      </c>
      <c r="BX1062" s="12" t="s">
        <v>108</v>
      </c>
      <c r="BY1062" s="12" t="s">
        <v>108</v>
      </c>
      <c r="BZ1062" s="54" t="s">
        <v>108</v>
      </c>
      <c r="CA1062" s="12" t="s">
        <v>108</v>
      </c>
      <c r="CB1062" s="54" t="s">
        <v>108</v>
      </c>
      <c r="CC1062" s="12" t="s">
        <v>108</v>
      </c>
      <c r="CD1062" s="12" t="s">
        <v>108</v>
      </c>
      <c r="CE1062" s="12" t="s">
        <v>108</v>
      </c>
      <c r="CF1062" s="54" t="s">
        <v>108</v>
      </c>
      <c r="CG1062" s="54" t="s">
        <v>108</v>
      </c>
      <c r="CH1062" s="54" t="s">
        <v>108</v>
      </c>
      <c r="CI1062" s="54" t="s">
        <v>108</v>
      </c>
      <c r="CJ1062" s="54" t="s">
        <v>108</v>
      </c>
      <c r="CK1062" s="54" t="s">
        <v>108</v>
      </c>
      <c r="CL1062" s="54" t="s">
        <v>108</v>
      </c>
      <c r="CM1062" s="54" t="s">
        <v>108</v>
      </c>
      <c r="CN1062" s="64" t="s">
        <v>120</v>
      </c>
      <c r="CO1062" s="121" t="s">
        <v>2770</v>
      </c>
      <c r="CP1062" s="64" t="str">
        <f>TabelladatiSinottico[[#This Row],[Serial_Number]]</f>
        <v>HS664.44</v>
      </c>
      <c r="CQ1062" s="50" t="str">
        <f>TabelladatiSinottico[[#This Row],[Customer]]</f>
        <v>WEST LABS Ltd.</v>
      </c>
      <c r="CR1062" s="54">
        <f t="shared" si="424"/>
        <v>1061</v>
      </c>
      <c r="CS1062" s="64" t="s">
        <v>108</v>
      </c>
    </row>
    <row r="1063" spans="1:97" ht="14.25" customHeight="1" x14ac:dyDescent="0.25">
      <c r="A1063" s="124" t="s">
        <v>2770</v>
      </c>
      <c r="B1063" s="137">
        <v>45</v>
      </c>
      <c r="C1063" s="113" t="s">
        <v>108</v>
      </c>
      <c r="D1063" s="136" t="s">
        <v>2843</v>
      </c>
      <c r="E1063" s="112" t="s">
        <v>108</v>
      </c>
      <c r="F1063" s="112" t="s">
        <v>653</v>
      </c>
      <c r="G1063" s="112" t="s">
        <v>108</v>
      </c>
      <c r="H1063" s="112" t="s">
        <v>108</v>
      </c>
      <c r="I1063" s="112" t="s">
        <v>108</v>
      </c>
      <c r="J1063" s="112" t="s">
        <v>2844</v>
      </c>
      <c r="K1063" s="134" t="s">
        <v>2424</v>
      </c>
      <c r="L1063" s="112" t="s">
        <v>108</v>
      </c>
      <c r="M1063" s="134" t="s">
        <v>2424</v>
      </c>
      <c r="N1063" s="12" t="s">
        <v>107</v>
      </c>
      <c r="O1063" s="12" t="s">
        <v>108</v>
      </c>
      <c r="P1063" s="128" t="s">
        <v>2425</v>
      </c>
      <c r="Q1063" s="135">
        <v>600</v>
      </c>
      <c r="R1063" s="135">
        <v>560</v>
      </c>
      <c r="S1063" s="135">
        <v>400</v>
      </c>
      <c r="T1063" s="119">
        <v>20</v>
      </c>
      <c r="U1063" s="112" t="s">
        <v>109</v>
      </c>
      <c r="V1063" s="118" t="s">
        <v>108</v>
      </c>
      <c r="W1063" s="112" t="s">
        <v>108</v>
      </c>
      <c r="X1063" s="112" t="s">
        <v>110</v>
      </c>
      <c r="Y1063" s="112" t="s">
        <v>110</v>
      </c>
      <c r="Z1063" s="112" t="s">
        <v>110</v>
      </c>
      <c r="AA1063" s="112" t="s">
        <v>110</v>
      </c>
      <c r="AB1063" s="114" t="s">
        <v>110</v>
      </c>
      <c r="AC1063" s="113" t="s">
        <v>108</v>
      </c>
      <c r="AD1063" s="47" t="s">
        <v>108</v>
      </c>
      <c r="AE1063" s="12" t="s">
        <v>108</v>
      </c>
      <c r="AF1063" s="102" t="s">
        <v>108</v>
      </c>
      <c r="AG1063" s="102" t="s">
        <v>108</v>
      </c>
      <c r="AH1063" s="102" t="s">
        <v>108</v>
      </c>
      <c r="AI1063" s="102" t="s">
        <v>108</v>
      </c>
      <c r="AJ1063" s="102" t="s">
        <v>108</v>
      </c>
      <c r="AK1063" s="93" t="s">
        <v>108</v>
      </c>
      <c r="AL1063" s="12" t="s">
        <v>108</v>
      </c>
      <c r="AM1063" s="12" t="s">
        <v>175</v>
      </c>
      <c r="AN1063" s="91" t="s">
        <v>2425</v>
      </c>
      <c r="AO1063" s="15" t="s">
        <v>175</v>
      </c>
      <c r="AQ1063" s="54" t="s">
        <v>108</v>
      </c>
      <c r="AR1063" s="50" t="str">
        <f t="shared" si="425"/>
        <v>HS664.45</v>
      </c>
      <c r="AS1063" s="50" t="str">
        <f t="shared" si="426"/>
        <v>HS664_-</v>
      </c>
      <c r="AT1063" s="12" t="s">
        <v>110</v>
      </c>
      <c r="AU1063" s="12" t="s">
        <v>110</v>
      </c>
      <c r="AV1063" s="12" t="s">
        <v>110</v>
      </c>
      <c r="AW1063" s="54" t="s">
        <v>108</v>
      </c>
      <c r="AX1063" s="50" t="s">
        <v>155</v>
      </c>
      <c r="AY1063" s="50" t="s">
        <v>110</v>
      </c>
      <c r="AZ1063" s="54" t="s">
        <v>108</v>
      </c>
      <c r="BA1063" s="12" t="s">
        <v>108</v>
      </c>
      <c r="BB1063" s="12" t="s">
        <v>108</v>
      </c>
      <c r="BC1063" s="12" t="str">
        <f t="shared" si="427"/>
        <v>M3A</v>
      </c>
      <c r="BD1063" s="54" t="s">
        <v>108</v>
      </c>
      <c r="BE1063" s="12" t="str">
        <f t="shared" si="428"/>
        <v>-</v>
      </c>
      <c r="BF1063" s="12" t="str">
        <f t="shared" si="429"/>
        <v>-</v>
      </c>
      <c r="BG1063" s="112" t="str">
        <f t="shared" si="430"/>
        <v>M3A_HS664</v>
      </c>
      <c r="BH1063" s="54" t="s">
        <v>108</v>
      </c>
      <c r="BI1063" s="12" t="s">
        <v>108</v>
      </c>
      <c r="BJ1063" s="54" t="s">
        <v>108</v>
      </c>
      <c r="BK1063" s="12" t="s">
        <v>108</v>
      </c>
      <c r="BL1063" s="12" t="s">
        <v>108</v>
      </c>
      <c r="BM1063" s="12" t="s">
        <v>108</v>
      </c>
      <c r="BN1063" s="54" t="s">
        <v>108</v>
      </c>
      <c r="BO1063" s="12" t="s">
        <v>108</v>
      </c>
      <c r="BP1063" s="54" t="s">
        <v>108</v>
      </c>
      <c r="BQ1063" s="12" t="s">
        <v>108</v>
      </c>
      <c r="BR1063" s="12" t="s">
        <v>108</v>
      </c>
      <c r="BS1063" s="12" t="s">
        <v>108</v>
      </c>
      <c r="BT1063" s="54" t="s">
        <v>108</v>
      </c>
      <c r="BU1063" s="12" t="s">
        <v>108</v>
      </c>
      <c r="BV1063" s="54" t="s">
        <v>108</v>
      </c>
      <c r="BW1063" s="12" t="s">
        <v>108</v>
      </c>
      <c r="BX1063" s="12" t="s">
        <v>108</v>
      </c>
      <c r="BY1063" s="12" t="s">
        <v>108</v>
      </c>
      <c r="BZ1063" s="54" t="s">
        <v>108</v>
      </c>
      <c r="CA1063" s="12" t="s">
        <v>108</v>
      </c>
      <c r="CB1063" s="54" t="s">
        <v>108</v>
      </c>
      <c r="CC1063" s="12" t="s">
        <v>108</v>
      </c>
      <c r="CD1063" s="12" t="s">
        <v>108</v>
      </c>
      <c r="CE1063" s="12" t="s">
        <v>108</v>
      </c>
      <c r="CF1063" s="54" t="s">
        <v>108</v>
      </c>
      <c r="CG1063" s="54" t="s">
        <v>108</v>
      </c>
      <c r="CH1063" s="54" t="s">
        <v>108</v>
      </c>
      <c r="CI1063" s="54" t="s">
        <v>108</v>
      </c>
      <c r="CJ1063" s="54" t="s">
        <v>108</v>
      </c>
      <c r="CK1063" s="54" t="s">
        <v>108</v>
      </c>
      <c r="CL1063" s="54" t="s">
        <v>108</v>
      </c>
      <c r="CM1063" s="54" t="s">
        <v>108</v>
      </c>
      <c r="CN1063" s="64" t="s">
        <v>120</v>
      </c>
      <c r="CO1063" s="121" t="s">
        <v>2770</v>
      </c>
      <c r="CP1063" s="64" t="str">
        <f>TabelladatiSinottico[[#This Row],[Serial_Number]]</f>
        <v>HS664.45</v>
      </c>
      <c r="CQ1063" s="50" t="str">
        <f>TabelladatiSinottico[[#This Row],[Customer]]</f>
        <v>MECHATRONIKA LLC</v>
      </c>
      <c r="CR1063" s="54">
        <f t="shared" si="424"/>
        <v>1062</v>
      </c>
      <c r="CS1063" s="64" t="s">
        <v>108</v>
      </c>
    </row>
    <row r="1064" spans="1:97" ht="14.25" customHeight="1" x14ac:dyDescent="0.25">
      <c r="A1064" s="124" t="s">
        <v>2770</v>
      </c>
      <c r="B1064" s="137">
        <v>46</v>
      </c>
      <c r="C1064" s="113" t="s">
        <v>108</v>
      </c>
      <c r="D1064" s="136" t="s">
        <v>2529</v>
      </c>
      <c r="E1064" s="112" t="s">
        <v>108</v>
      </c>
      <c r="F1064" s="112" t="s">
        <v>653</v>
      </c>
      <c r="G1064" s="112" t="s">
        <v>108</v>
      </c>
      <c r="H1064" s="112" t="s">
        <v>108</v>
      </c>
      <c r="I1064" s="112" t="s">
        <v>108</v>
      </c>
      <c r="J1064" s="112" t="s">
        <v>2845</v>
      </c>
      <c r="K1064" s="134" t="s">
        <v>2424</v>
      </c>
      <c r="L1064" s="112" t="s">
        <v>108</v>
      </c>
      <c r="M1064" s="134" t="s">
        <v>2424</v>
      </c>
      <c r="N1064" s="12" t="s">
        <v>107</v>
      </c>
      <c r="O1064" s="12" t="s">
        <v>108</v>
      </c>
      <c r="P1064" s="128" t="s">
        <v>2425</v>
      </c>
      <c r="Q1064" s="135">
        <v>600</v>
      </c>
      <c r="R1064" s="135">
        <v>560</v>
      </c>
      <c r="S1064" s="135">
        <v>400</v>
      </c>
      <c r="T1064" s="119">
        <v>42</v>
      </c>
      <c r="U1064" s="112" t="s">
        <v>109</v>
      </c>
      <c r="V1064" s="118" t="s">
        <v>108</v>
      </c>
      <c r="W1064" s="112" t="s">
        <v>108</v>
      </c>
      <c r="X1064" s="112" t="s">
        <v>110</v>
      </c>
      <c r="Y1064" s="112" t="s">
        <v>110</v>
      </c>
      <c r="Z1064" s="112" t="s">
        <v>110</v>
      </c>
      <c r="AA1064" s="112" t="s">
        <v>110</v>
      </c>
      <c r="AB1064" s="114" t="s">
        <v>110</v>
      </c>
      <c r="AC1064" s="113" t="s">
        <v>108</v>
      </c>
      <c r="AD1064" s="47" t="s">
        <v>108</v>
      </c>
      <c r="AE1064" s="12" t="s">
        <v>108</v>
      </c>
      <c r="AF1064" s="102" t="s">
        <v>108</v>
      </c>
      <c r="AG1064" s="102" t="s">
        <v>108</v>
      </c>
      <c r="AH1064" s="102" t="s">
        <v>108</v>
      </c>
      <c r="AI1064" s="102" t="s">
        <v>108</v>
      </c>
      <c r="AJ1064" s="102" t="s">
        <v>108</v>
      </c>
      <c r="AK1064" s="93" t="s">
        <v>108</v>
      </c>
      <c r="AL1064" s="12" t="s">
        <v>108</v>
      </c>
      <c r="AM1064" s="12" t="s">
        <v>175</v>
      </c>
      <c r="AN1064" s="91" t="s">
        <v>2425</v>
      </c>
      <c r="AO1064" s="15" t="s">
        <v>175</v>
      </c>
      <c r="AQ1064" s="54" t="s">
        <v>108</v>
      </c>
      <c r="AR1064" s="50" t="str">
        <f t="shared" si="425"/>
        <v>HS664.46</v>
      </c>
      <c r="AS1064" s="50" t="str">
        <f t="shared" si="426"/>
        <v>HS664_-</v>
      </c>
      <c r="AT1064" s="12" t="s">
        <v>110</v>
      </c>
      <c r="AU1064" s="12" t="s">
        <v>110</v>
      </c>
      <c r="AV1064" s="12" t="s">
        <v>110</v>
      </c>
      <c r="AW1064" s="54" t="s">
        <v>108</v>
      </c>
      <c r="AX1064" s="50" t="s">
        <v>155</v>
      </c>
      <c r="AY1064" s="50" t="s">
        <v>110</v>
      </c>
      <c r="AZ1064" s="54" t="s">
        <v>108</v>
      </c>
      <c r="BA1064" s="12" t="s">
        <v>108</v>
      </c>
      <c r="BB1064" s="12" t="s">
        <v>108</v>
      </c>
      <c r="BC1064" s="12" t="str">
        <f t="shared" si="427"/>
        <v>M3A</v>
      </c>
      <c r="BD1064" s="54" t="s">
        <v>108</v>
      </c>
      <c r="BE1064" s="12" t="str">
        <f t="shared" si="428"/>
        <v>-</v>
      </c>
      <c r="BF1064" s="12" t="str">
        <f t="shared" si="429"/>
        <v>-</v>
      </c>
      <c r="BG1064" s="112" t="str">
        <f t="shared" si="430"/>
        <v>M3A_HS664</v>
      </c>
      <c r="BH1064" s="54" t="s">
        <v>108</v>
      </c>
      <c r="BI1064" s="12" t="s">
        <v>108</v>
      </c>
      <c r="BJ1064" s="54" t="s">
        <v>108</v>
      </c>
      <c r="BK1064" s="12" t="s">
        <v>108</v>
      </c>
      <c r="BL1064" s="12" t="s">
        <v>108</v>
      </c>
      <c r="BM1064" s="12" t="s">
        <v>108</v>
      </c>
      <c r="BN1064" s="54" t="s">
        <v>108</v>
      </c>
      <c r="BO1064" s="12" t="s">
        <v>108</v>
      </c>
      <c r="BP1064" s="54" t="s">
        <v>108</v>
      </c>
      <c r="BQ1064" s="12" t="s">
        <v>108</v>
      </c>
      <c r="BR1064" s="12" t="s">
        <v>108</v>
      </c>
      <c r="BS1064" s="12" t="s">
        <v>108</v>
      </c>
      <c r="BT1064" s="54" t="s">
        <v>108</v>
      </c>
      <c r="BU1064" s="12" t="s">
        <v>108</v>
      </c>
      <c r="BV1064" s="54" t="s">
        <v>108</v>
      </c>
      <c r="BW1064" s="12" t="s">
        <v>108</v>
      </c>
      <c r="BX1064" s="12" t="s">
        <v>108</v>
      </c>
      <c r="BY1064" s="12" t="s">
        <v>108</v>
      </c>
      <c r="BZ1064" s="54" t="s">
        <v>108</v>
      </c>
      <c r="CA1064" s="12" t="s">
        <v>108</v>
      </c>
      <c r="CB1064" s="54" t="s">
        <v>108</v>
      </c>
      <c r="CC1064" s="12" t="s">
        <v>108</v>
      </c>
      <c r="CD1064" s="12" t="s">
        <v>108</v>
      </c>
      <c r="CE1064" s="12" t="s">
        <v>108</v>
      </c>
      <c r="CF1064" s="54" t="s">
        <v>108</v>
      </c>
      <c r="CG1064" s="54" t="s">
        <v>108</v>
      </c>
      <c r="CH1064" s="54" t="s">
        <v>108</v>
      </c>
      <c r="CI1064" s="54" t="s">
        <v>108</v>
      </c>
      <c r="CJ1064" s="54" t="s">
        <v>108</v>
      </c>
      <c r="CK1064" s="54" t="s">
        <v>108</v>
      </c>
      <c r="CL1064" s="54" t="s">
        <v>108</v>
      </c>
      <c r="CM1064" s="54" t="s">
        <v>108</v>
      </c>
      <c r="CN1064" s="64" t="s">
        <v>120</v>
      </c>
      <c r="CO1064" s="121" t="s">
        <v>2770</v>
      </c>
      <c r="CP1064" s="64" t="str">
        <f>TabelladatiSinottico[[#This Row],[Serial_Number]]</f>
        <v>HS664.46</v>
      </c>
      <c r="CQ1064" s="50" t="str">
        <f>TabelladatiSinottico[[#This Row],[Customer]]</f>
        <v>GE AVIO S.p.A.</v>
      </c>
      <c r="CR1064" s="54">
        <f t="shared" si="424"/>
        <v>1063</v>
      </c>
      <c r="CS1064" s="64" t="s">
        <v>108</v>
      </c>
    </row>
    <row r="1065" spans="1:97" ht="14.25" customHeight="1" x14ac:dyDescent="0.25">
      <c r="A1065" s="124" t="s">
        <v>2770</v>
      </c>
      <c r="B1065" s="137">
        <v>47</v>
      </c>
      <c r="C1065" s="113" t="s">
        <v>108</v>
      </c>
      <c r="D1065" s="136" t="s">
        <v>2846</v>
      </c>
      <c r="E1065" s="112" t="s">
        <v>108</v>
      </c>
      <c r="F1065" s="112" t="s">
        <v>653</v>
      </c>
      <c r="G1065" s="112" t="s">
        <v>108</v>
      </c>
      <c r="H1065" s="112" t="s">
        <v>108</v>
      </c>
      <c r="I1065" s="112" t="s">
        <v>108</v>
      </c>
      <c r="J1065" s="112" t="s">
        <v>2847</v>
      </c>
      <c r="K1065" s="134" t="s">
        <v>2424</v>
      </c>
      <c r="L1065" s="112" t="s">
        <v>108</v>
      </c>
      <c r="M1065" s="134" t="s">
        <v>2424</v>
      </c>
      <c r="N1065" s="12" t="s">
        <v>107</v>
      </c>
      <c r="O1065" s="12" t="s">
        <v>108</v>
      </c>
      <c r="P1065" s="128" t="s">
        <v>2425</v>
      </c>
      <c r="Q1065" s="135">
        <v>600</v>
      </c>
      <c r="R1065" s="135">
        <v>560</v>
      </c>
      <c r="S1065" s="135">
        <v>400</v>
      </c>
      <c r="T1065" s="119">
        <v>20</v>
      </c>
      <c r="U1065" s="112" t="s">
        <v>109</v>
      </c>
      <c r="V1065" s="118" t="s">
        <v>108</v>
      </c>
      <c r="W1065" s="112" t="s">
        <v>108</v>
      </c>
      <c r="X1065" s="112" t="s">
        <v>110</v>
      </c>
      <c r="Y1065" s="112" t="s">
        <v>110</v>
      </c>
      <c r="Z1065" s="112" t="s">
        <v>110</v>
      </c>
      <c r="AA1065" s="112" t="s">
        <v>110</v>
      </c>
      <c r="AB1065" s="114" t="s">
        <v>110</v>
      </c>
      <c r="AC1065" s="113" t="s">
        <v>108</v>
      </c>
      <c r="AD1065" s="47" t="s">
        <v>108</v>
      </c>
      <c r="AE1065" s="12" t="s">
        <v>108</v>
      </c>
      <c r="AF1065" s="102" t="s">
        <v>108</v>
      </c>
      <c r="AG1065" s="102" t="s">
        <v>108</v>
      </c>
      <c r="AH1065" s="102" t="s">
        <v>108</v>
      </c>
      <c r="AI1065" s="102" t="s">
        <v>108</v>
      </c>
      <c r="AJ1065" s="102" t="s">
        <v>108</v>
      </c>
      <c r="AK1065" s="93" t="s">
        <v>108</v>
      </c>
      <c r="AL1065" s="12" t="s">
        <v>108</v>
      </c>
      <c r="AM1065" s="12" t="s">
        <v>175</v>
      </c>
      <c r="AN1065" s="91" t="s">
        <v>2425</v>
      </c>
      <c r="AO1065" s="15" t="s">
        <v>175</v>
      </c>
      <c r="AQ1065" s="54" t="s">
        <v>108</v>
      </c>
      <c r="AR1065" s="50" t="str">
        <f t="shared" si="425"/>
        <v>HS664.47</v>
      </c>
      <c r="AS1065" s="50" t="str">
        <f t="shared" si="426"/>
        <v>HS664_-</v>
      </c>
      <c r="AT1065" s="12" t="s">
        <v>110</v>
      </c>
      <c r="AU1065" s="12" t="s">
        <v>110</v>
      </c>
      <c r="AV1065" s="12" t="s">
        <v>110</v>
      </c>
      <c r="AW1065" s="54" t="s">
        <v>108</v>
      </c>
      <c r="AX1065" s="50" t="s">
        <v>155</v>
      </c>
      <c r="AY1065" s="50" t="s">
        <v>110</v>
      </c>
      <c r="AZ1065" s="54" t="s">
        <v>108</v>
      </c>
      <c r="BA1065" s="12" t="s">
        <v>108</v>
      </c>
      <c r="BB1065" s="12" t="s">
        <v>108</v>
      </c>
      <c r="BC1065" s="12" t="str">
        <f t="shared" si="427"/>
        <v>M3A</v>
      </c>
      <c r="BD1065" s="54" t="s">
        <v>108</v>
      </c>
      <c r="BE1065" s="12" t="str">
        <f t="shared" si="428"/>
        <v>-</v>
      </c>
      <c r="BF1065" s="12" t="str">
        <f t="shared" si="429"/>
        <v>-</v>
      </c>
      <c r="BG1065" s="112" t="str">
        <f t="shared" si="430"/>
        <v>M3A_HS664</v>
      </c>
      <c r="BH1065" s="54" t="s">
        <v>108</v>
      </c>
      <c r="BI1065" s="12" t="s">
        <v>108</v>
      </c>
      <c r="BJ1065" s="54" t="s">
        <v>108</v>
      </c>
      <c r="BK1065" s="12" t="s">
        <v>108</v>
      </c>
      <c r="BL1065" s="12" t="s">
        <v>108</v>
      </c>
      <c r="BM1065" s="12" t="s">
        <v>108</v>
      </c>
      <c r="BN1065" s="54" t="s">
        <v>108</v>
      </c>
      <c r="BO1065" s="12" t="s">
        <v>108</v>
      </c>
      <c r="BP1065" s="54" t="s">
        <v>108</v>
      </c>
      <c r="BQ1065" s="12" t="s">
        <v>108</v>
      </c>
      <c r="BR1065" s="12" t="s">
        <v>108</v>
      </c>
      <c r="BS1065" s="12" t="s">
        <v>108</v>
      </c>
      <c r="BT1065" s="54" t="s">
        <v>108</v>
      </c>
      <c r="BU1065" s="12" t="s">
        <v>108</v>
      </c>
      <c r="BV1065" s="54" t="s">
        <v>108</v>
      </c>
      <c r="BW1065" s="12" t="s">
        <v>108</v>
      </c>
      <c r="BX1065" s="12" t="s">
        <v>108</v>
      </c>
      <c r="BY1065" s="12" t="s">
        <v>108</v>
      </c>
      <c r="BZ1065" s="54" t="s">
        <v>108</v>
      </c>
      <c r="CA1065" s="12" t="s">
        <v>108</v>
      </c>
      <c r="CB1065" s="54" t="s">
        <v>108</v>
      </c>
      <c r="CC1065" s="12" t="s">
        <v>108</v>
      </c>
      <c r="CD1065" s="12" t="s">
        <v>108</v>
      </c>
      <c r="CE1065" s="12" t="s">
        <v>108</v>
      </c>
      <c r="CF1065" s="54" t="s">
        <v>108</v>
      </c>
      <c r="CG1065" s="54" t="s">
        <v>108</v>
      </c>
      <c r="CH1065" s="54" t="s">
        <v>108</v>
      </c>
      <c r="CI1065" s="54" t="s">
        <v>108</v>
      </c>
      <c r="CJ1065" s="54" t="s">
        <v>108</v>
      </c>
      <c r="CK1065" s="54" t="s">
        <v>108</v>
      </c>
      <c r="CL1065" s="54" t="s">
        <v>108</v>
      </c>
      <c r="CM1065" s="54" t="s">
        <v>108</v>
      </c>
      <c r="CN1065" s="64" t="s">
        <v>120</v>
      </c>
      <c r="CO1065" s="121" t="s">
        <v>2770</v>
      </c>
      <c r="CP1065" s="64" t="str">
        <f>TabelladatiSinottico[[#This Row],[Serial_Number]]</f>
        <v>HS664.47</v>
      </c>
      <c r="CQ1065" s="50" t="str">
        <f>TabelladatiSinottico[[#This Row],[Customer]]</f>
        <v>AG STAMPI S.n.c.</v>
      </c>
      <c r="CR1065" s="54">
        <f t="shared" si="424"/>
        <v>1064</v>
      </c>
      <c r="CS1065" s="64" t="s">
        <v>108</v>
      </c>
    </row>
    <row r="1066" spans="1:97" ht="14.25" customHeight="1" x14ac:dyDescent="0.25">
      <c r="A1066" s="124" t="s">
        <v>2770</v>
      </c>
      <c r="B1066" s="137">
        <v>48</v>
      </c>
      <c r="C1066" s="113" t="s">
        <v>108</v>
      </c>
      <c r="D1066" s="136" t="s">
        <v>2771</v>
      </c>
      <c r="E1066" s="112" t="s">
        <v>108</v>
      </c>
      <c r="F1066" s="112" t="s">
        <v>653</v>
      </c>
      <c r="G1066" s="112" t="s">
        <v>108</v>
      </c>
      <c r="H1066" s="112" t="s">
        <v>108</v>
      </c>
      <c r="I1066" s="112" t="s">
        <v>108</v>
      </c>
      <c r="J1066" s="112" t="s">
        <v>108</v>
      </c>
      <c r="K1066" s="134" t="s">
        <v>2424</v>
      </c>
      <c r="L1066" s="112" t="s">
        <v>108</v>
      </c>
      <c r="M1066" s="134" t="s">
        <v>2424</v>
      </c>
      <c r="N1066" s="12" t="s">
        <v>107</v>
      </c>
      <c r="O1066" s="12" t="s">
        <v>108</v>
      </c>
      <c r="P1066" s="128" t="s">
        <v>2425</v>
      </c>
      <c r="Q1066" s="135">
        <v>600</v>
      </c>
      <c r="R1066" s="135">
        <v>560</v>
      </c>
      <c r="S1066" s="135">
        <v>400</v>
      </c>
      <c r="T1066" s="119">
        <v>20</v>
      </c>
      <c r="U1066" s="112" t="s">
        <v>109</v>
      </c>
      <c r="V1066" s="118" t="s">
        <v>108</v>
      </c>
      <c r="W1066" s="112" t="s">
        <v>108</v>
      </c>
      <c r="X1066" s="112" t="s">
        <v>110</v>
      </c>
      <c r="Y1066" s="112" t="s">
        <v>110</v>
      </c>
      <c r="Z1066" s="112" t="s">
        <v>110</v>
      </c>
      <c r="AA1066" s="112" t="s">
        <v>110</v>
      </c>
      <c r="AB1066" s="114" t="s">
        <v>110</v>
      </c>
      <c r="AC1066" s="113" t="s">
        <v>108</v>
      </c>
      <c r="AD1066" s="47" t="s">
        <v>108</v>
      </c>
      <c r="AE1066" s="12" t="s">
        <v>108</v>
      </c>
      <c r="AF1066" s="102" t="s">
        <v>108</v>
      </c>
      <c r="AG1066" s="102" t="s">
        <v>108</v>
      </c>
      <c r="AH1066" s="102" t="s">
        <v>108</v>
      </c>
      <c r="AI1066" s="102" t="s">
        <v>108</v>
      </c>
      <c r="AJ1066" s="102" t="s">
        <v>108</v>
      </c>
      <c r="AK1066" s="93" t="s">
        <v>108</v>
      </c>
      <c r="AL1066" s="12" t="s">
        <v>108</v>
      </c>
      <c r="AM1066" s="12" t="s">
        <v>175</v>
      </c>
      <c r="AN1066" s="91" t="s">
        <v>2425</v>
      </c>
      <c r="AO1066" s="15" t="s">
        <v>175</v>
      </c>
      <c r="AQ1066" s="54" t="s">
        <v>108</v>
      </c>
      <c r="AR1066" s="50" t="str">
        <f t="shared" si="425"/>
        <v>HS664.48</v>
      </c>
      <c r="AS1066" s="50" t="str">
        <f t="shared" si="426"/>
        <v>HS664_-</v>
      </c>
      <c r="AT1066" s="12" t="s">
        <v>110</v>
      </c>
      <c r="AU1066" s="12" t="s">
        <v>110</v>
      </c>
      <c r="AV1066" s="12" t="s">
        <v>110</v>
      </c>
      <c r="AW1066" s="54" t="s">
        <v>108</v>
      </c>
      <c r="AX1066" s="50" t="s">
        <v>155</v>
      </c>
      <c r="AY1066" s="50" t="s">
        <v>110</v>
      </c>
      <c r="AZ1066" s="54" t="s">
        <v>108</v>
      </c>
      <c r="BA1066" s="12" t="s">
        <v>108</v>
      </c>
      <c r="BB1066" s="12" t="s">
        <v>108</v>
      </c>
      <c r="BC1066" s="12" t="str">
        <f t="shared" si="427"/>
        <v>M3A</v>
      </c>
      <c r="BD1066" s="54" t="s">
        <v>108</v>
      </c>
      <c r="BE1066" s="12" t="str">
        <f t="shared" si="428"/>
        <v>-</v>
      </c>
      <c r="BF1066" s="12" t="str">
        <f t="shared" si="429"/>
        <v>-</v>
      </c>
      <c r="BG1066" s="112" t="str">
        <f t="shared" si="430"/>
        <v>M3A_HS664</v>
      </c>
      <c r="BH1066" s="54" t="s">
        <v>108</v>
      </c>
      <c r="BI1066" s="12" t="s">
        <v>108</v>
      </c>
      <c r="BJ1066" s="54" t="s">
        <v>108</v>
      </c>
      <c r="BK1066" s="12" t="s">
        <v>108</v>
      </c>
      <c r="BL1066" s="12" t="s">
        <v>108</v>
      </c>
      <c r="BM1066" s="12" t="s">
        <v>108</v>
      </c>
      <c r="BN1066" s="54" t="s">
        <v>108</v>
      </c>
      <c r="BO1066" s="12" t="s">
        <v>108</v>
      </c>
      <c r="BP1066" s="54" t="s">
        <v>108</v>
      </c>
      <c r="BQ1066" s="12" t="s">
        <v>108</v>
      </c>
      <c r="BR1066" s="12" t="s">
        <v>108</v>
      </c>
      <c r="BS1066" s="12" t="s">
        <v>108</v>
      </c>
      <c r="BT1066" s="54" t="s">
        <v>108</v>
      </c>
      <c r="BU1066" s="12" t="s">
        <v>108</v>
      </c>
      <c r="BV1066" s="54" t="s">
        <v>108</v>
      </c>
      <c r="BW1066" s="12" t="s">
        <v>108</v>
      </c>
      <c r="BX1066" s="12" t="s">
        <v>108</v>
      </c>
      <c r="BY1066" s="12" t="s">
        <v>108</v>
      </c>
      <c r="BZ1066" s="54" t="s">
        <v>108</v>
      </c>
      <c r="CA1066" s="12" t="s">
        <v>108</v>
      </c>
      <c r="CB1066" s="54" t="s">
        <v>108</v>
      </c>
      <c r="CC1066" s="12" t="s">
        <v>108</v>
      </c>
      <c r="CD1066" s="12" t="s">
        <v>108</v>
      </c>
      <c r="CE1066" s="12" t="s">
        <v>108</v>
      </c>
      <c r="CF1066" s="54" t="s">
        <v>108</v>
      </c>
      <c r="CG1066" s="54" t="s">
        <v>108</v>
      </c>
      <c r="CH1066" s="54" t="s">
        <v>108</v>
      </c>
      <c r="CI1066" s="54" t="s">
        <v>108</v>
      </c>
      <c r="CJ1066" s="54" t="s">
        <v>108</v>
      </c>
      <c r="CK1066" s="54" t="s">
        <v>108</v>
      </c>
      <c r="CL1066" s="54" t="s">
        <v>108</v>
      </c>
      <c r="CM1066" s="54" t="s">
        <v>108</v>
      </c>
      <c r="CN1066" s="64" t="s">
        <v>120</v>
      </c>
      <c r="CO1066" s="121" t="s">
        <v>2770</v>
      </c>
      <c r="CP1066" s="64" t="str">
        <f>TabelladatiSinottico[[#This Row],[Serial_Number]]</f>
        <v>HS664.48</v>
      </c>
      <c r="CQ1066" s="50" t="str">
        <f>TabelladatiSinottico[[#This Row],[Customer]]</f>
        <v>Customer!</v>
      </c>
      <c r="CR1066" s="54">
        <f t="shared" si="424"/>
        <v>1065</v>
      </c>
      <c r="CS1066" s="64" t="s">
        <v>108</v>
      </c>
    </row>
    <row r="1067" spans="1:97" ht="14.25" customHeight="1" x14ac:dyDescent="0.25">
      <c r="A1067" s="124" t="s">
        <v>2770</v>
      </c>
      <c r="B1067" s="137">
        <v>49</v>
      </c>
      <c r="C1067" s="113" t="s">
        <v>108</v>
      </c>
      <c r="D1067" s="136" t="s">
        <v>2848</v>
      </c>
      <c r="E1067" s="112" t="s">
        <v>108</v>
      </c>
      <c r="F1067" s="112" t="s">
        <v>653</v>
      </c>
      <c r="G1067" s="112" t="s">
        <v>108</v>
      </c>
      <c r="H1067" s="112" t="s">
        <v>108</v>
      </c>
      <c r="I1067" s="112" t="s">
        <v>108</v>
      </c>
      <c r="J1067" s="112" t="s">
        <v>2849</v>
      </c>
      <c r="K1067" s="134" t="s">
        <v>2424</v>
      </c>
      <c r="L1067" s="112" t="s">
        <v>108</v>
      </c>
      <c r="M1067" s="134" t="s">
        <v>2424</v>
      </c>
      <c r="N1067" s="12" t="s">
        <v>107</v>
      </c>
      <c r="O1067" s="12" t="s">
        <v>108</v>
      </c>
      <c r="P1067" s="128" t="s">
        <v>2425</v>
      </c>
      <c r="Q1067" s="135">
        <v>600</v>
      </c>
      <c r="R1067" s="135">
        <v>560</v>
      </c>
      <c r="S1067" s="135">
        <v>400</v>
      </c>
      <c r="T1067" s="119">
        <v>20</v>
      </c>
      <c r="U1067" s="112" t="s">
        <v>109</v>
      </c>
      <c r="V1067" s="118" t="s">
        <v>108</v>
      </c>
      <c r="W1067" s="112" t="s">
        <v>108</v>
      </c>
      <c r="X1067" s="112" t="s">
        <v>110</v>
      </c>
      <c r="Y1067" s="112" t="s">
        <v>110</v>
      </c>
      <c r="Z1067" s="112" t="s">
        <v>110</v>
      </c>
      <c r="AA1067" s="112" t="s">
        <v>110</v>
      </c>
      <c r="AB1067" s="114" t="s">
        <v>110</v>
      </c>
      <c r="AC1067" s="113" t="s">
        <v>108</v>
      </c>
      <c r="AD1067" s="47" t="s">
        <v>108</v>
      </c>
      <c r="AE1067" s="12" t="s">
        <v>108</v>
      </c>
      <c r="AF1067" s="102" t="s">
        <v>108</v>
      </c>
      <c r="AG1067" s="102" t="s">
        <v>108</v>
      </c>
      <c r="AH1067" s="102" t="s">
        <v>108</v>
      </c>
      <c r="AI1067" s="102" t="s">
        <v>108</v>
      </c>
      <c r="AJ1067" s="102" t="s">
        <v>108</v>
      </c>
      <c r="AK1067" s="93" t="s">
        <v>108</v>
      </c>
      <c r="AL1067" s="12" t="s">
        <v>108</v>
      </c>
      <c r="AM1067" s="12" t="s">
        <v>175</v>
      </c>
      <c r="AN1067" s="91" t="s">
        <v>2425</v>
      </c>
      <c r="AO1067" s="15" t="s">
        <v>175</v>
      </c>
      <c r="AQ1067" s="54" t="s">
        <v>108</v>
      </c>
      <c r="AR1067" s="50" t="str">
        <f t="shared" si="425"/>
        <v>HS664.49</v>
      </c>
      <c r="AS1067" s="50" t="str">
        <f t="shared" si="426"/>
        <v>HS664_-</v>
      </c>
      <c r="AT1067" s="12" t="s">
        <v>110</v>
      </c>
      <c r="AU1067" s="12" t="s">
        <v>110</v>
      </c>
      <c r="AV1067" s="12" t="s">
        <v>110</v>
      </c>
      <c r="AW1067" s="54" t="s">
        <v>108</v>
      </c>
      <c r="AX1067" s="50" t="s">
        <v>155</v>
      </c>
      <c r="AY1067" s="50" t="s">
        <v>110</v>
      </c>
      <c r="AZ1067" s="54" t="s">
        <v>108</v>
      </c>
      <c r="BA1067" s="12" t="s">
        <v>108</v>
      </c>
      <c r="BB1067" s="12" t="s">
        <v>108</v>
      </c>
      <c r="BC1067" s="12" t="str">
        <f t="shared" si="427"/>
        <v>M3A</v>
      </c>
      <c r="BD1067" s="54" t="s">
        <v>108</v>
      </c>
      <c r="BE1067" s="12" t="str">
        <f t="shared" si="428"/>
        <v>-</v>
      </c>
      <c r="BF1067" s="12" t="str">
        <f t="shared" si="429"/>
        <v>-</v>
      </c>
      <c r="BG1067" s="112" t="str">
        <f t="shared" si="430"/>
        <v>M3A_HS664</v>
      </c>
      <c r="BH1067" s="54" t="s">
        <v>108</v>
      </c>
      <c r="BI1067" s="12" t="s">
        <v>108</v>
      </c>
      <c r="BJ1067" s="54" t="s">
        <v>108</v>
      </c>
      <c r="BK1067" s="12" t="s">
        <v>108</v>
      </c>
      <c r="BL1067" s="12" t="s">
        <v>108</v>
      </c>
      <c r="BM1067" s="12" t="s">
        <v>108</v>
      </c>
      <c r="BN1067" s="54" t="s">
        <v>108</v>
      </c>
      <c r="BO1067" s="12" t="s">
        <v>108</v>
      </c>
      <c r="BP1067" s="54" t="s">
        <v>108</v>
      </c>
      <c r="BQ1067" s="12" t="s">
        <v>108</v>
      </c>
      <c r="BR1067" s="12" t="s">
        <v>108</v>
      </c>
      <c r="BS1067" s="12" t="s">
        <v>108</v>
      </c>
      <c r="BT1067" s="54" t="s">
        <v>108</v>
      </c>
      <c r="BU1067" s="12" t="s">
        <v>108</v>
      </c>
      <c r="BV1067" s="54" t="s">
        <v>108</v>
      </c>
      <c r="BW1067" s="12" t="s">
        <v>108</v>
      </c>
      <c r="BX1067" s="12" t="s">
        <v>108</v>
      </c>
      <c r="BY1067" s="12" t="s">
        <v>108</v>
      </c>
      <c r="BZ1067" s="54" t="s">
        <v>108</v>
      </c>
      <c r="CA1067" s="12" t="s">
        <v>108</v>
      </c>
      <c r="CB1067" s="54" t="s">
        <v>108</v>
      </c>
      <c r="CC1067" s="12" t="s">
        <v>108</v>
      </c>
      <c r="CD1067" s="12" t="s">
        <v>108</v>
      </c>
      <c r="CE1067" s="12" t="s">
        <v>108</v>
      </c>
      <c r="CF1067" s="54" t="s">
        <v>108</v>
      </c>
      <c r="CG1067" s="54" t="s">
        <v>108</v>
      </c>
      <c r="CH1067" s="54" t="s">
        <v>108</v>
      </c>
      <c r="CI1067" s="54" t="s">
        <v>108</v>
      </c>
      <c r="CJ1067" s="54" t="s">
        <v>108</v>
      </c>
      <c r="CK1067" s="54" t="s">
        <v>108</v>
      </c>
      <c r="CL1067" s="54" t="s">
        <v>108</v>
      </c>
      <c r="CM1067" s="54" t="s">
        <v>108</v>
      </c>
      <c r="CN1067" s="64" t="s">
        <v>120</v>
      </c>
      <c r="CO1067" s="121" t="s">
        <v>2770</v>
      </c>
      <c r="CP1067" s="64" t="str">
        <f>TabelladatiSinottico[[#This Row],[Serial_Number]]</f>
        <v>HS664.49</v>
      </c>
      <c r="CQ1067" s="50" t="str">
        <f>TabelladatiSinottico[[#This Row],[Customer]]</f>
        <v>FAMOLDE</v>
      </c>
      <c r="CR1067" s="54">
        <f t="shared" si="424"/>
        <v>1066</v>
      </c>
      <c r="CS1067" s="64" t="s">
        <v>108</v>
      </c>
    </row>
    <row r="1068" spans="1:97" ht="14.25" customHeight="1" x14ac:dyDescent="0.25">
      <c r="A1068" s="124" t="s">
        <v>2770</v>
      </c>
      <c r="B1068" s="137">
        <v>50</v>
      </c>
      <c r="C1068" s="113" t="s">
        <v>108</v>
      </c>
      <c r="D1068" s="136" t="s">
        <v>2771</v>
      </c>
      <c r="E1068" s="112" t="s">
        <v>108</v>
      </c>
      <c r="F1068" s="112" t="s">
        <v>653</v>
      </c>
      <c r="G1068" s="112" t="s">
        <v>108</v>
      </c>
      <c r="H1068" s="112" t="s">
        <v>108</v>
      </c>
      <c r="I1068" s="112" t="s">
        <v>108</v>
      </c>
      <c r="J1068" s="112" t="s">
        <v>108</v>
      </c>
      <c r="K1068" s="134" t="s">
        <v>2424</v>
      </c>
      <c r="L1068" s="112" t="s">
        <v>108</v>
      </c>
      <c r="M1068" s="134" t="s">
        <v>2424</v>
      </c>
      <c r="N1068" s="12" t="s">
        <v>107</v>
      </c>
      <c r="O1068" s="12" t="s">
        <v>108</v>
      </c>
      <c r="P1068" s="128" t="s">
        <v>2425</v>
      </c>
      <c r="Q1068" s="135">
        <v>600</v>
      </c>
      <c r="R1068" s="135">
        <v>560</v>
      </c>
      <c r="S1068" s="135">
        <v>400</v>
      </c>
      <c r="T1068" s="119" t="s">
        <v>108</v>
      </c>
      <c r="U1068" s="112" t="s">
        <v>108</v>
      </c>
      <c r="V1068" s="118" t="s">
        <v>108</v>
      </c>
      <c r="W1068" s="112" t="s">
        <v>108</v>
      </c>
      <c r="X1068" s="112" t="s">
        <v>110</v>
      </c>
      <c r="Y1068" s="112" t="s">
        <v>110</v>
      </c>
      <c r="Z1068" s="112" t="s">
        <v>110</v>
      </c>
      <c r="AA1068" s="112" t="s">
        <v>110</v>
      </c>
      <c r="AB1068" s="114" t="s">
        <v>110</v>
      </c>
      <c r="AC1068" s="113" t="s">
        <v>108</v>
      </c>
      <c r="AD1068" s="47" t="s">
        <v>108</v>
      </c>
      <c r="AE1068" s="12" t="s">
        <v>108</v>
      </c>
      <c r="AF1068" s="102" t="s">
        <v>108</v>
      </c>
      <c r="AG1068" s="102" t="s">
        <v>108</v>
      </c>
      <c r="AH1068" s="102" t="s">
        <v>108</v>
      </c>
      <c r="AI1068" s="102" t="s">
        <v>108</v>
      </c>
      <c r="AJ1068" s="102" t="s">
        <v>108</v>
      </c>
      <c r="AK1068" s="93" t="s">
        <v>108</v>
      </c>
      <c r="AL1068" s="12" t="s">
        <v>108</v>
      </c>
      <c r="AM1068" s="12" t="s">
        <v>175</v>
      </c>
      <c r="AN1068" s="91" t="s">
        <v>2425</v>
      </c>
      <c r="AO1068" s="15" t="s">
        <v>175</v>
      </c>
      <c r="AQ1068" s="54" t="s">
        <v>108</v>
      </c>
      <c r="AR1068" s="50" t="str">
        <f t="shared" si="425"/>
        <v>HS664.50</v>
      </c>
      <c r="AS1068" s="50" t="str">
        <f t="shared" si="426"/>
        <v>HS664_-</v>
      </c>
      <c r="AT1068" s="12" t="s">
        <v>110</v>
      </c>
      <c r="AU1068" s="12" t="s">
        <v>110</v>
      </c>
      <c r="AV1068" s="12" t="s">
        <v>110</v>
      </c>
      <c r="AW1068" s="54" t="s">
        <v>108</v>
      </c>
      <c r="AX1068" s="50" t="s">
        <v>155</v>
      </c>
      <c r="AY1068" s="50" t="s">
        <v>110</v>
      </c>
      <c r="AZ1068" s="54" t="s">
        <v>108</v>
      </c>
      <c r="BA1068" s="12" t="s">
        <v>108</v>
      </c>
      <c r="BB1068" s="12" t="s">
        <v>108</v>
      </c>
      <c r="BC1068" s="12" t="str">
        <f t="shared" si="427"/>
        <v>M3A</v>
      </c>
      <c r="BD1068" s="54" t="s">
        <v>108</v>
      </c>
      <c r="BE1068" s="12" t="str">
        <f t="shared" si="428"/>
        <v>-</v>
      </c>
      <c r="BF1068" s="12" t="str">
        <f t="shared" si="429"/>
        <v>-</v>
      </c>
      <c r="BG1068" s="112" t="str">
        <f t="shared" si="430"/>
        <v>M3A_HS664</v>
      </c>
      <c r="BH1068" s="54" t="s">
        <v>108</v>
      </c>
      <c r="BI1068" s="12" t="s">
        <v>108</v>
      </c>
      <c r="BJ1068" s="54" t="s">
        <v>108</v>
      </c>
      <c r="BK1068" s="12" t="s">
        <v>108</v>
      </c>
      <c r="BL1068" s="12" t="s">
        <v>108</v>
      </c>
      <c r="BM1068" s="12" t="s">
        <v>108</v>
      </c>
      <c r="BN1068" s="54" t="s">
        <v>108</v>
      </c>
      <c r="BO1068" s="12" t="s">
        <v>108</v>
      </c>
      <c r="BP1068" s="54" t="s">
        <v>108</v>
      </c>
      <c r="BQ1068" s="12" t="s">
        <v>108</v>
      </c>
      <c r="BR1068" s="12" t="s">
        <v>108</v>
      </c>
      <c r="BS1068" s="12" t="s">
        <v>108</v>
      </c>
      <c r="BT1068" s="54" t="s">
        <v>108</v>
      </c>
      <c r="BU1068" s="12" t="s">
        <v>108</v>
      </c>
      <c r="BV1068" s="54" t="s">
        <v>108</v>
      </c>
      <c r="BW1068" s="12" t="s">
        <v>108</v>
      </c>
      <c r="BX1068" s="12" t="s">
        <v>108</v>
      </c>
      <c r="BY1068" s="12" t="s">
        <v>108</v>
      </c>
      <c r="BZ1068" s="54" t="s">
        <v>108</v>
      </c>
      <c r="CA1068" s="12" t="s">
        <v>108</v>
      </c>
      <c r="CB1068" s="54" t="s">
        <v>108</v>
      </c>
      <c r="CC1068" s="12" t="s">
        <v>108</v>
      </c>
      <c r="CD1068" s="12" t="s">
        <v>108</v>
      </c>
      <c r="CE1068" s="12" t="s">
        <v>108</v>
      </c>
      <c r="CF1068" s="54" t="s">
        <v>108</v>
      </c>
      <c r="CG1068" s="54" t="s">
        <v>108</v>
      </c>
      <c r="CH1068" s="54" t="s">
        <v>108</v>
      </c>
      <c r="CI1068" s="54" t="s">
        <v>108</v>
      </c>
      <c r="CJ1068" s="54" t="s">
        <v>108</v>
      </c>
      <c r="CK1068" s="54" t="s">
        <v>108</v>
      </c>
      <c r="CL1068" s="54" t="s">
        <v>108</v>
      </c>
      <c r="CM1068" s="54" t="s">
        <v>108</v>
      </c>
      <c r="CN1068" s="64" t="s">
        <v>120</v>
      </c>
      <c r="CO1068" s="121" t="s">
        <v>2770</v>
      </c>
      <c r="CP1068" s="64" t="str">
        <f>TabelladatiSinottico[[#This Row],[Serial_Number]]</f>
        <v>HS664.50</v>
      </c>
      <c r="CQ1068" s="50" t="str">
        <f>TabelladatiSinottico[[#This Row],[Customer]]</f>
        <v>Customer!</v>
      </c>
      <c r="CR1068" s="54">
        <f t="shared" si="424"/>
        <v>1067</v>
      </c>
      <c r="CS1068" s="64" t="s">
        <v>108</v>
      </c>
    </row>
    <row r="1069" spans="1:97" ht="14.25" customHeight="1" x14ac:dyDescent="0.25">
      <c r="A1069" s="124" t="s">
        <v>2770</v>
      </c>
      <c r="B1069" s="137">
        <v>51</v>
      </c>
      <c r="C1069" s="113" t="s">
        <v>108</v>
      </c>
      <c r="D1069" s="136" t="s">
        <v>2850</v>
      </c>
      <c r="E1069" s="112" t="s">
        <v>108</v>
      </c>
      <c r="F1069" s="112" t="s">
        <v>653</v>
      </c>
      <c r="G1069" s="112" t="s">
        <v>108</v>
      </c>
      <c r="H1069" s="112" t="s">
        <v>108</v>
      </c>
      <c r="I1069" s="112" t="s">
        <v>108</v>
      </c>
      <c r="J1069" s="112" t="s">
        <v>2851</v>
      </c>
      <c r="K1069" s="134" t="s">
        <v>2424</v>
      </c>
      <c r="L1069" s="112" t="s">
        <v>108</v>
      </c>
      <c r="M1069" s="134" t="s">
        <v>2424</v>
      </c>
      <c r="N1069" s="12" t="s">
        <v>107</v>
      </c>
      <c r="O1069" s="12" t="s">
        <v>108</v>
      </c>
      <c r="P1069" s="128" t="s">
        <v>2425</v>
      </c>
      <c r="Q1069" s="135">
        <v>600</v>
      </c>
      <c r="R1069" s="135">
        <v>560</v>
      </c>
      <c r="S1069" s="135">
        <v>400</v>
      </c>
      <c r="T1069" s="119" t="s">
        <v>108</v>
      </c>
      <c r="U1069" s="112" t="s">
        <v>108</v>
      </c>
      <c r="V1069" s="118" t="s">
        <v>108</v>
      </c>
      <c r="W1069" s="112" t="s">
        <v>108</v>
      </c>
      <c r="X1069" s="112" t="s">
        <v>110</v>
      </c>
      <c r="Y1069" s="112" t="s">
        <v>110</v>
      </c>
      <c r="Z1069" s="112" t="s">
        <v>110</v>
      </c>
      <c r="AA1069" s="112" t="s">
        <v>110</v>
      </c>
      <c r="AB1069" s="114" t="s">
        <v>110</v>
      </c>
      <c r="AC1069" s="113" t="s">
        <v>108</v>
      </c>
      <c r="AD1069" s="47" t="s">
        <v>108</v>
      </c>
      <c r="AE1069" s="12" t="s">
        <v>108</v>
      </c>
      <c r="AF1069" s="102" t="s">
        <v>108</v>
      </c>
      <c r="AG1069" s="102" t="s">
        <v>108</v>
      </c>
      <c r="AH1069" s="102" t="s">
        <v>108</v>
      </c>
      <c r="AI1069" s="102" t="s">
        <v>108</v>
      </c>
      <c r="AJ1069" s="102" t="s">
        <v>108</v>
      </c>
      <c r="AK1069" s="93" t="s">
        <v>108</v>
      </c>
      <c r="AL1069" s="12" t="s">
        <v>108</v>
      </c>
      <c r="AM1069" s="12" t="s">
        <v>175</v>
      </c>
      <c r="AN1069" s="91" t="s">
        <v>2425</v>
      </c>
      <c r="AO1069" s="15" t="s">
        <v>175</v>
      </c>
      <c r="AQ1069" s="54" t="s">
        <v>108</v>
      </c>
      <c r="AR1069" s="50" t="str">
        <f t="shared" si="425"/>
        <v>HS664.51</v>
      </c>
      <c r="AS1069" s="50" t="str">
        <f t="shared" si="426"/>
        <v>HS664_-</v>
      </c>
      <c r="AT1069" s="12" t="s">
        <v>110</v>
      </c>
      <c r="AU1069" s="12" t="s">
        <v>110</v>
      </c>
      <c r="AV1069" s="12" t="s">
        <v>110</v>
      </c>
      <c r="AW1069" s="54" t="s">
        <v>108</v>
      </c>
      <c r="AX1069" s="50" t="s">
        <v>155</v>
      </c>
      <c r="AY1069" s="50" t="s">
        <v>110</v>
      </c>
      <c r="AZ1069" s="54" t="s">
        <v>108</v>
      </c>
      <c r="BA1069" s="12" t="s">
        <v>108</v>
      </c>
      <c r="BB1069" s="12" t="s">
        <v>108</v>
      </c>
      <c r="BC1069" s="12" t="str">
        <f t="shared" si="427"/>
        <v>M3A</v>
      </c>
      <c r="BD1069" s="54" t="s">
        <v>108</v>
      </c>
      <c r="BE1069" s="12" t="str">
        <f t="shared" si="428"/>
        <v>-</v>
      </c>
      <c r="BF1069" s="12" t="str">
        <f t="shared" si="429"/>
        <v>-</v>
      </c>
      <c r="BG1069" s="112" t="str">
        <f t="shared" si="430"/>
        <v>M3A_HS664</v>
      </c>
      <c r="BH1069" s="54" t="s">
        <v>108</v>
      </c>
      <c r="BI1069" s="12" t="s">
        <v>108</v>
      </c>
      <c r="BJ1069" s="54" t="s">
        <v>108</v>
      </c>
      <c r="BK1069" s="12" t="s">
        <v>108</v>
      </c>
      <c r="BL1069" s="12" t="s">
        <v>108</v>
      </c>
      <c r="BM1069" s="12" t="s">
        <v>108</v>
      </c>
      <c r="BN1069" s="54" t="s">
        <v>108</v>
      </c>
      <c r="BO1069" s="12" t="s">
        <v>108</v>
      </c>
      <c r="BP1069" s="54" t="s">
        <v>108</v>
      </c>
      <c r="BQ1069" s="12" t="s">
        <v>108</v>
      </c>
      <c r="BR1069" s="12" t="s">
        <v>108</v>
      </c>
      <c r="BS1069" s="12" t="s">
        <v>108</v>
      </c>
      <c r="BT1069" s="54" t="s">
        <v>108</v>
      </c>
      <c r="BU1069" s="12" t="s">
        <v>108</v>
      </c>
      <c r="BV1069" s="54" t="s">
        <v>108</v>
      </c>
      <c r="BW1069" s="12" t="s">
        <v>108</v>
      </c>
      <c r="BX1069" s="12" t="s">
        <v>108</v>
      </c>
      <c r="BY1069" s="12" t="s">
        <v>108</v>
      </c>
      <c r="BZ1069" s="54" t="s">
        <v>108</v>
      </c>
      <c r="CA1069" s="12" t="s">
        <v>108</v>
      </c>
      <c r="CB1069" s="54" t="s">
        <v>108</v>
      </c>
      <c r="CC1069" s="12" t="s">
        <v>108</v>
      </c>
      <c r="CD1069" s="12" t="s">
        <v>108</v>
      </c>
      <c r="CE1069" s="12" t="s">
        <v>108</v>
      </c>
      <c r="CF1069" s="54" t="s">
        <v>108</v>
      </c>
      <c r="CG1069" s="54" t="s">
        <v>108</v>
      </c>
      <c r="CH1069" s="54" t="s">
        <v>108</v>
      </c>
      <c r="CI1069" s="54" t="s">
        <v>108</v>
      </c>
      <c r="CJ1069" s="54" t="s">
        <v>108</v>
      </c>
      <c r="CK1069" s="54" t="s">
        <v>108</v>
      </c>
      <c r="CL1069" s="54" t="s">
        <v>108</v>
      </c>
      <c r="CM1069" s="54" t="s">
        <v>108</v>
      </c>
      <c r="CN1069" s="64" t="s">
        <v>120</v>
      </c>
      <c r="CO1069" s="121" t="s">
        <v>2770</v>
      </c>
      <c r="CP1069" s="64" t="str">
        <f>TabelladatiSinottico[[#This Row],[Serial_Number]]</f>
        <v>HS664.51</v>
      </c>
      <c r="CQ1069" s="50" t="str">
        <f>TabelladatiSinottico[[#This Row],[Customer]]</f>
        <v>Plastic Factory COBI S.A.</v>
      </c>
      <c r="CR1069" s="54">
        <f t="shared" si="424"/>
        <v>1068</v>
      </c>
      <c r="CS1069" s="64" t="s">
        <v>108</v>
      </c>
    </row>
    <row r="1070" spans="1:97" ht="14.25" customHeight="1" x14ac:dyDescent="0.25">
      <c r="A1070" s="124" t="s">
        <v>2770</v>
      </c>
      <c r="B1070" s="137">
        <v>52</v>
      </c>
      <c r="C1070" s="113" t="s">
        <v>108</v>
      </c>
      <c r="D1070" s="136" t="s">
        <v>2771</v>
      </c>
      <c r="E1070" s="112" t="s">
        <v>108</v>
      </c>
      <c r="F1070" s="112" t="s">
        <v>653</v>
      </c>
      <c r="G1070" s="112" t="s">
        <v>108</v>
      </c>
      <c r="H1070" s="112" t="s">
        <v>108</v>
      </c>
      <c r="I1070" s="112" t="s">
        <v>108</v>
      </c>
      <c r="J1070" s="112" t="s">
        <v>108</v>
      </c>
      <c r="K1070" s="134" t="s">
        <v>2424</v>
      </c>
      <c r="L1070" s="112" t="s">
        <v>108</v>
      </c>
      <c r="M1070" s="134" t="s">
        <v>2424</v>
      </c>
      <c r="N1070" s="12" t="s">
        <v>107</v>
      </c>
      <c r="O1070" s="12" t="s">
        <v>108</v>
      </c>
      <c r="P1070" s="128" t="s">
        <v>2425</v>
      </c>
      <c r="Q1070" s="135">
        <v>600</v>
      </c>
      <c r="R1070" s="135">
        <v>560</v>
      </c>
      <c r="S1070" s="135">
        <v>400</v>
      </c>
      <c r="T1070" s="119" t="s">
        <v>108</v>
      </c>
      <c r="U1070" s="112" t="s">
        <v>108</v>
      </c>
      <c r="V1070" s="118" t="s">
        <v>108</v>
      </c>
      <c r="W1070" s="112" t="s">
        <v>108</v>
      </c>
      <c r="X1070" s="112" t="s">
        <v>110</v>
      </c>
      <c r="Y1070" s="112" t="s">
        <v>110</v>
      </c>
      <c r="Z1070" s="112" t="s">
        <v>110</v>
      </c>
      <c r="AA1070" s="112" t="s">
        <v>110</v>
      </c>
      <c r="AB1070" s="114" t="s">
        <v>110</v>
      </c>
      <c r="AC1070" s="113" t="s">
        <v>108</v>
      </c>
      <c r="AD1070" s="47" t="s">
        <v>108</v>
      </c>
      <c r="AE1070" s="12" t="s">
        <v>108</v>
      </c>
      <c r="AF1070" s="102" t="s">
        <v>108</v>
      </c>
      <c r="AG1070" s="102" t="s">
        <v>108</v>
      </c>
      <c r="AH1070" s="102" t="s">
        <v>108</v>
      </c>
      <c r="AI1070" s="102" t="s">
        <v>108</v>
      </c>
      <c r="AJ1070" s="102" t="s">
        <v>108</v>
      </c>
      <c r="AK1070" s="93" t="s">
        <v>108</v>
      </c>
      <c r="AL1070" s="12" t="s">
        <v>108</v>
      </c>
      <c r="AM1070" s="12" t="s">
        <v>175</v>
      </c>
      <c r="AN1070" s="91" t="s">
        <v>2425</v>
      </c>
      <c r="AO1070" s="15" t="s">
        <v>175</v>
      </c>
      <c r="AQ1070" s="54" t="s">
        <v>108</v>
      </c>
      <c r="AR1070" s="50" t="str">
        <f t="shared" si="425"/>
        <v>HS664.52</v>
      </c>
      <c r="AS1070" s="50" t="str">
        <f t="shared" si="426"/>
        <v>HS664_-</v>
      </c>
      <c r="AT1070" s="12" t="s">
        <v>110</v>
      </c>
      <c r="AU1070" s="12" t="s">
        <v>110</v>
      </c>
      <c r="AV1070" s="12" t="s">
        <v>110</v>
      </c>
      <c r="AW1070" s="54" t="s">
        <v>108</v>
      </c>
      <c r="AX1070" s="50" t="s">
        <v>155</v>
      </c>
      <c r="AY1070" s="50" t="s">
        <v>110</v>
      </c>
      <c r="AZ1070" s="54" t="s">
        <v>108</v>
      </c>
      <c r="BA1070" s="12" t="s">
        <v>108</v>
      </c>
      <c r="BB1070" s="12" t="s">
        <v>108</v>
      </c>
      <c r="BC1070" s="12" t="str">
        <f t="shared" si="427"/>
        <v>M3A</v>
      </c>
      <c r="BD1070" s="54" t="s">
        <v>108</v>
      </c>
      <c r="BE1070" s="12" t="str">
        <f t="shared" si="428"/>
        <v>-</v>
      </c>
      <c r="BF1070" s="12" t="str">
        <f t="shared" si="429"/>
        <v>-</v>
      </c>
      <c r="BG1070" s="112" t="str">
        <f t="shared" si="430"/>
        <v>M3A_HS664</v>
      </c>
      <c r="BH1070" s="54" t="s">
        <v>108</v>
      </c>
      <c r="BI1070" s="12" t="s">
        <v>108</v>
      </c>
      <c r="BJ1070" s="54" t="s">
        <v>108</v>
      </c>
      <c r="BK1070" s="12" t="s">
        <v>108</v>
      </c>
      <c r="BL1070" s="12" t="s">
        <v>108</v>
      </c>
      <c r="BM1070" s="12" t="s">
        <v>108</v>
      </c>
      <c r="BN1070" s="54" t="s">
        <v>108</v>
      </c>
      <c r="BO1070" s="12" t="s">
        <v>108</v>
      </c>
      <c r="BP1070" s="54" t="s">
        <v>108</v>
      </c>
      <c r="BQ1070" s="12" t="s">
        <v>108</v>
      </c>
      <c r="BR1070" s="12" t="s">
        <v>108</v>
      </c>
      <c r="BS1070" s="12" t="s">
        <v>108</v>
      </c>
      <c r="BT1070" s="54" t="s">
        <v>108</v>
      </c>
      <c r="BU1070" s="12" t="s">
        <v>108</v>
      </c>
      <c r="BV1070" s="54" t="s">
        <v>108</v>
      </c>
      <c r="BW1070" s="12" t="s">
        <v>108</v>
      </c>
      <c r="BX1070" s="12" t="s">
        <v>108</v>
      </c>
      <c r="BY1070" s="12" t="s">
        <v>108</v>
      </c>
      <c r="BZ1070" s="54" t="s">
        <v>108</v>
      </c>
      <c r="CA1070" s="12" t="s">
        <v>108</v>
      </c>
      <c r="CB1070" s="54" t="s">
        <v>108</v>
      </c>
      <c r="CC1070" s="12" t="s">
        <v>108</v>
      </c>
      <c r="CD1070" s="12" t="s">
        <v>108</v>
      </c>
      <c r="CE1070" s="12" t="s">
        <v>108</v>
      </c>
      <c r="CF1070" s="54" t="s">
        <v>108</v>
      </c>
      <c r="CG1070" s="54" t="s">
        <v>108</v>
      </c>
      <c r="CH1070" s="54" t="s">
        <v>108</v>
      </c>
      <c r="CI1070" s="54" t="s">
        <v>108</v>
      </c>
      <c r="CJ1070" s="54" t="s">
        <v>108</v>
      </c>
      <c r="CK1070" s="54" t="s">
        <v>108</v>
      </c>
      <c r="CL1070" s="54" t="s">
        <v>108</v>
      </c>
      <c r="CM1070" s="54" t="s">
        <v>108</v>
      </c>
      <c r="CN1070" s="64" t="s">
        <v>120</v>
      </c>
      <c r="CO1070" s="121" t="s">
        <v>2770</v>
      </c>
      <c r="CP1070" s="64" t="str">
        <f>TabelladatiSinottico[[#This Row],[Serial_Number]]</f>
        <v>HS664.52</v>
      </c>
      <c r="CQ1070" s="50" t="str">
        <f>TabelladatiSinottico[[#This Row],[Customer]]</f>
        <v>Customer!</v>
      </c>
      <c r="CR1070" s="54">
        <f t="shared" si="424"/>
        <v>1069</v>
      </c>
      <c r="CS1070" s="64" t="s">
        <v>108</v>
      </c>
    </row>
    <row r="1071" spans="1:97" ht="14.25" customHeight="1" x14ac:dyDescent="0.25">
      <c r="A1071" s="124" t="s">
        <v>2770</v>
      </c>
      <c r="B1071" s="137">
        <v>53</v>
      </c>
      <c r="C1071" s="113" t="s">
        <v>108</v>
      </c>
      <c r="D1071" s="36" t="s">
        <v>747</v>
      </c>
      <c r="E1071" s="112" t="s">
        <v>108</v>
      </c>
      <c r="F1071" s="112" t="s">
        <v>653</v>
      </c>
      <c r="G1071" s="112" t="s">
        <v>108</v>
      </c>
      <c r="H1071" s="112" t="s">
        <v>108</v>
      </c>
      <c r="I1071" s="112" t="s">
        <v>108</v>
      </c>
      <c r="J1071" s="112" t="s">
        <v>108</v>
      </c>
      <c r="K1071" s="134" t="s">
        <v>2424</v>
      </c>
      <c r="L1071" s="112" t="s">
        <v>108</v>
      </c>
      <c r="M1071" s="134" t="s">
        <v>2424</v>
      </c>
      <c r="N1071" s="12" t="s">
        <v>107</v>
      </c>
      <c r="O1071" s="12" t="s">
        <v>108</v>
      </c>
      <c r="P1071" s="128" t="s">
        <v>2425</v>
      </c>
      <c r="Q1071" s="135">
        <v>600</v>
      </c>
      <c r="R1071" s="135">
        <v>560</v>
      </c>
      <c r="S1071" s="135">
        <v>400</v>
      </c>
      <c r="T1071" s="119" t="s">
        <v>108</v>
      </c>
      <c r="U1071" s="112" t="s">
        <v>108</v>
      </c>
      <c r="V1071" s="118" t="s">
        <v>108</v>
      </c>
      <c r="W1071" s="112" t="s">
        <v>108</v>
      </c>
      <c r="X1071" s="112" t="s">
        <v>110</v>
      </c>
      <c r="Y1071" s="112" t="s">
        <v>110</v>
      </c>
      <c r="Z1071" s="112" t="s">
        <v>110</v>
      </c>
      <c r="AA1071" s="112" t="s">
        <v>110</v>
      </c>
      <c r="AB1071" s="114" t="s">
        <v>110</v>
      </c>
      <c r="AC1071" s="113" t="s">
        <v>108</v>
      </c>
      <c r="AD1071" s="47" t="s">
        <v>108</v>
      </c>
      <c r="AE1071" s="12" t="s">
        <v>108</v>
      </c>
      <c r="AF1071" s="102" t="s">
        <v>108</v>
      </c>
      <c r="AG1071" s="102" t="s">
        <v>108</v>
      </c>
      <c r="AH1071" s="102" t="s">
        <v>108</v>
      </c>
      <c r="AI1071" s="102" t="s">
        <v>108</v>
      </c>
      <c r="AJ1071" s="102" t="s">
        <v>108</v>
      </c>
      <c r="AK1071" s="93" t="s">
        <v>108</v>
      </c>
      <c r="AL1071" s="12" t="s">
        <v>108</v>
      </c>
      <c r="AM1071" s="12" t="s">
        <v>175</v>
      </c>
      <c r="AN1071" s="91" t="s">
        <v>2425</v>
      </c>
      <c r="AO1071" s="15" t="s">
        <v>175</v>
      </c>
      <c r="AQ1071" s="54" t="s">
        <v>108</v>
      </c>
      <c r="AR1071" s="50" t="str">
        <f t="shared" si="425"/>
        <v>HS664.53</v>
      </c>
      <c r="AS1071" s="50" t="str">
        <f t="shared" si="426"/>
        <v>HS664_-</v>
      </c>
      <c r="AT1071" s="12" t="s">
        <v>110</v>
      </c>
      <c r="AU1071" s="12" t="s">
        <v>110</v>
      </c>
      <c r="AV1071" s="12" t="s">
        <v>110</v>
      </c>
      <c r="AW1071" s="54" t="s">
        <v>108</v>
      </c>
      <c r="AX1071" s="50" t="s">
        <v>155</v>
      </c>
      <c r="AY1071" s="50" t="s">
        <v>110</v>
      </c>
      <c r="AZ1071" s="54" t="s">
        <v>108</v>
      </c>
      <c r="BA1071" s="12" t="s">
        <v>108</v>
      </c>
      <c r="BB1071" s="12" t="s">
        <v>108</v>
      </c>
      <c r="BC1071" s="12" t="str">
        <f t="shared" si="427"/>
        <v>M3A</v>
      </c>
      <c r="BD1071" s="54" t="s">
        <v>108</v>
      </c>
      <c r="BE1071" s="12" t="str">
        <f t="shared" si="428"/>
        <v>-</v>
      </c>
      <c r="BF1071" s="12" t="str">
        <f t="shared" si="429"/>
        <v>-</v>
      </c>
      <c r="BG1071" s="112" t="str">
        <f t="shared" si="430"/>
        <v>M3A_HS664</v>
      </c>
      <c r="BH1071" s="54" t="s">
        <v>108</v>
      </c>
      <c r="BI1071" s="12" t="s">
        <v>108</v>
      </c>
      <c r="BJ1071" s="54" t="s">
        <v>108</v>
      </c>
      <c r="BK1071" s="12" t="s">
        <v>108</v>
      </c>
      <c r="BL1071" s="12" t="s">
        <v>108</v>
      </c>
      <c r="BM1071" s="12" t="s">
        <v>108</v>
      </c>
      <c r="BN1071" s="54" t="s">
        <v>108</v>
      </c>
      <c r="BO1071" s="12" t="s">
        <v>108</v>
      </c>
      <c r="BP1071" s="54" t="s">
        <v>108</v>
      </c>
      <c r="BQ1071" s="12" t="s">
        <v>108</v>
      </c>
      <c r="BR1071" s="12" t="s">
        <v>108</v>
      </c>
      <c r="BS1071" s="12" t="s">
        <v>108</v>
      </c>
      <c r="BT1071" s="54" t="s">
        <v>108</v>
      </c>
      <c r="BU1071" s="12" t="s">
        <v>108</v>
      </c>
      <c r="BV1071" s="54" t="s">
        <v>108</v>
      </c>
      <c r="BW1071" s="12" t="s">
        <v>108</v>
      </c>
      <c r="BX1071" s="12" t="s">
        <v>108</v>
      </c>
      <c r="BY1071" s="12" t="s">
        <v>108</v>
      </c>
      <c r="BZ1071" s="54" t="s">
        <v>108</v>
      </c>
      <c r="CA1071" s="12" t="s">
        <v>108</v>
      </c>
      <c r="CB1071" s="54" t="s">
        <v>108</v>
      </c>
      <c r="CC1071" s="12" t="s">
        <v>108</v>
      </c>
      <c r="CD1071" s="12" t="s">
        <v>108</v>
      </c>
      <c r="CE1071" s="12" t="s">
        <v>108</v>
      </c>
      <c r="CF1071" s="54" t="s">
        <v>108</v>
      </c>
      <c r="CG1071" s="54" t="s">
        <v>108</v>
      </c>
      <c r="CH1071" s="54" t="s">
        <v>108</v>
      </c>
      <c r="CI1071" s="54" t="s">
        <v>108</v>
      </c>
      <c r="CJ1071" s="54" t="s">
        <v>108</v>
      </c>
      <c r="CK1071" s="54" t="s">
        <v>108</v>
      </c>
      <c r="CL1071" s="54" t="s">
        <v>108</v>
      </c>
      <c r="CM1071" s="54" t="s">
        <v>108</v>
      </c>
      <c r="CN1071" s="64" t="s">
        <v>120</v>
      </c>
      <c r="CO1071" s="121" t="s">
        <v>2770</v>
      </c>
      <c r="CP1071" s="64" t="str">
        <f>TabelladatiSinottico[[#This Row],[Serial_Number]]</f>
        <v>HS664.53</v>
      </c>
      <c r="CQ1071" s="50" t="str">
        <f>TabelladatiSinottico[[#This Row],[Customer]]</f>
        <v>machine not produced</v>
      </c>
      <c r="CR1071" s="54">
        <f t="shared" si="424"/>
        <v>1070</v>
      </c>
      <c r="CS1071" s="64" t="s">
        <v>108</v>
      </c>
    </row>
    <row r="1072" spans="1:97" ht="14.25" customHeight="1" x14ac:dyDescent="0.25">
      <c r="A1072" s="124" t="s">
        <v>2770</v>
      </c>
      <c r="B1072" s="137">
        <v>54</v>
      </c>
      <c r="C1072" s="113" t="s">
        <v>108</v>
      </c>
      <c r="D1072" s="136" t="s">
        <v>2771</v>
      </c>
      <c r="E1072" s="112" t="s">
        <v>108</v>
      </c>
      <c r="F1072" s="112" t="s">
        <v>653</v>
      </c>
      <c r="G1072" s="112" t="s">
        <v>108</v>
      </c>
      <c r="H1072" s="112" t="s">
        <v>108</v>
      </c>
      <c r="I1072" s="112" t="s">
        <v>108</v>
      </c>
      <c r="J1072" s="112" t="s">
        <v>108</v>
      </c>
      <c r="K1072" s="134" t="s">
        <v>2424</v>
      </c>
      <c r="L1072" s="112" t="s">
        <v>108</v>
      </c>
      <c r="M1072" s="134" t="s">
        <v>2424</v>
      </c>
      <c r="N1072" s="12" t="s">
        <v>107</v>
      </c>
      <c r="O1072" s="12" t="s">
        <v>108</v>
      </c>
      <c r="P1072" s="128" t="s">
        <v>2425</v>
      </c>
      <c r="Q1072" s="135">
        <v>600</v>
      </c>
      <c r="R1072" s="135">
        <v>560</v>
      </c>
      <c r="S1072" s="135">
        <v>400</v>
      </c>
      <c r="T1072" s="119" t="s">
        <v>108</v>
      </c>
      <c r="U1072" s="112" t="s">
        <v>108</v>
      </c>
      <c r="V1072" s="118" t="s">
        <v>108</v>
      </c>
      <c r="W1072" s="112" t="s">
        <v>108</v>
      </c>
      <c r="X1072" s="112" t="s">
        <v>110</v>
      </c>
      <c r="Y1072" s="112" t="s">
        <v>110</v>
      </c>
      <c r="Z1072" s="112" t="s">
        <v>110</v>
      </c>
      <c r="AA1072" s="112" t="s">
        <v>110</v>
      </c>
      <c r="AB1072" s="114" t="s">
        <v>110</v>
      </c>
      <c r="AC1072" s="113" t="s">
        <v>108</v>
      </c>
      <c r="AD1072" s="47" t="s">
        <v>108</v>
      </c>
      <c r="AE1072" s="12" t="s">
        <v>108</v>
      </c>
      <c r="AF1072" s="102" t="s">
        <v>108</v>
      </c>
      <c r="AG1072" s="102" t="s">
        <v>108</v>
      </c>
      <c r="AH1072" s="102" t="s">
        <v>108</v>
      </c>
      <c r="AI1072" s="102" t="s">
        <v>108</v>
      </c>
      <c r="AJ1072" s="102" t="s">
        <v>108</v>
      </c>
      <c r="AK1072" s="93" t="s">
        <v>108</v>
      </c>
      <c r="AL1072" s="12" t="s">
        <v>108</v>
      </c>
      <c r="AM1072" s="12" t="s">
        <v>175</v>
      </c>
      <c r="AN1072" s="91" t="s">
        <v>2425</v>
      </c>
      <c r="AO1072" s="15" t="s">
        <v>175</v>
      </c>
      <c r="AQ1072" s="54" t="s">
        <v>108</v>
      </c>
      <c r="AR1072" s="50" t="str">
        <f t="shared" si="425"/>
        <v>HS664.54</v>
      </c>
      <c r="AS1072" s="50" t="str">
        <f t="shared" si="426"/>
        <v>HS664_-</v>
      </c>
      <c r="AT1072" s="12" t="s">
        <v>110</v>
      </c>
      <c r="AU1072" s="12" t="s">
        <v>110</v>
      </c>
      <c r="AV1072" s="12" t="s">
        <v>110</v>
      </c>
      <c r="AW1072" s="54" t="s">
        <v>108</v>
      </c>
      <c r="AX1072" s="50" t="s">
        <v>155</v>
      </c>
      <c r="AY1072" s="50" t="s">
        <v>110</v>
      </c>
      <c r="AZ1072" s="54" t="s">
        <v>108</v>
      </c>
      <c r="BA1072" s="12" t="s">
        <v>108</v>
      </c>
      <c r="BB1072" s="12" t="s">
        <v>108</v>
      </c>
      <c r="BC1072" s="12" t="str">
        <f t="shared" si="427"/>
        <v>M3A</v>
      </c>
      <c r="BD1072" s="54" t="s">
        <v>108</v>
      </c>
      <c r="BE1072" s="12" t="str">
        <f t="shared" si="428"/>
        <v>-</v>
      </c>
      <c r="BF1072" s="12" t="str">
        <f t="shared" si="429"/>
        <v>-</v>
      </c>
      <c r="BG1072" s="112" t="str">
        <f t="shared" si="430"/>
        <v>M3A_HS664</v>
      </c>
      <c r="BH1072" s="54" t="s">
        <v>108</v>
      </c>
      <c r="BI1072" s="12" t="s">
        <v>108</v>
      </c>
      <c r="BJ1072" s="54" t="s">
        <v>108</v>
      </c>
      <c r="BK1072" s="12" t="s">
        <v>108</v>
      </c>
      <c r="BL1072" s="12" t="s">
        <v>108</v>
      </c>
      <c r="BM1072" s="12" t="s">
        <v>108</v>
      </c>
      <c r="BN1072" s="54" t="s">
        <v>108</v>
      </c>
      <c r="BO1072" s="12" t="s">
        <v>108</v>
      </c>
      <c r="BP1072" s="54" t="s">
        <v>108</v>
      </c>
      <c r="BQ1072" s="12" t="s">
        <v>108</v>
      </c>
      <c r="BR1072" s="12" t="s">
        <v>108</v>
      </c>
      <c r="BS1072" s="12" t="s">
        <v>108</v>
      </c>
      <c r="BT1072" s="54" t="s">
        <v>108</v>
      </c>
      <c r="BU1072" s="12" t="s">
        <v>108</v>
      </c>
      <c r="BV1072" s="54" t="s">
        <v>108</v>
      </c>
      <c r="BW1072" s="12" t="s">
        <v>108</v>
      </c>
      <c r="BX1072" s="12" t="s">
        <v>108</v>
      </c>
      <c r="BY1072" s="12" t="s">
        <v>108</v>
      </c>
      <c r="BZ1072" s="54" t="s">
        <v>108</v>
      </c>
      <c r="CA1072" s="12" t="s">
        <v>108</v>
      </c>
      <c r="CB1072" s="54" t="s">
        <v>108</v>
      </c>
      <c r="CC1072" s="12" t="s">
        <v>108</v>
      </c>
      <c r="CD1072" s="12" t="s">
        <v>108</v>
      </c>
      <c r="CE1072" s="12" t="s">
        <v>108</v>
      </c>
      <c r="CF1072" s="54" t="s">
        <v>108</v>
      </c>
      <c r="CG1072" s="54" t="s">
        <v>108</v>
      </c>
      <c r="CH1072" s="54" t="s">
        <v>108</v>
      </c>
      <c r="CI1072" s="54" t="s">
        <v>108</v>
      </c>
      <c r="CJ1072" s="54" t="s">
        <v>108</v>
      </c>
      <c r="CK1072" s="54" t="s">
        <v>108</v>
      </c>
      <c r="CL1072" s="54" t="s">
        <v>108</v>
      </c>
      <c r="CM1072" s="54" t="s">
        <v>108</v>
      </c>
      <c r="CN1072" s="64" t="s">
        <v>120</v>
      </c>
      <c r="CO1072" s="121" t="s">
        <v>2770</v>
      </c>
      <c r="CP1072" s="64" t="str">
        <f>TabelladatiSinottico[[#This Row],[Serial_Number]]</f>
        <v>HS664.54</v>
      </c>
      <c r="CQ1072" s="50" t="str">
        <f>TabelladatiSinottico[[#This Row],[Customer]]</f>
        <v>Customer!</v>
      </c>
      <c r="CR1072" s="54">
        <f t="shared" si="424"/>
        <v>1071</v>
      </c>
      <c r="CS1072" s="64" t="s">
        <v>108</v>
      </c>
    </row>
    <row r="1073" spans="1:97" ht="14.25" customHeight="1" x14ac:dyDescent="0.25">
      <c r="A1073" s="124" t="s">
        <v>2770</v>
      </c>
      <c r="B1073" s="137">
        <v>55</v>
      </c>
      <c r="C1073" s="113" t="s">
        <v>108</v>
      </c>
      <c r="D1073" s="136" t="s">
        <v>2771</v>
      </c>
      <c r="E1073" s="112" t="s">
        <v>108</v>
      </c>
      <c r="F1073" s="112" t="s">
        <v>653</v>
      </c>
      <c r="G1073" s="112" t="s">
        <v>108</v>
      </c>
      <c r="H1073" s="112" t="s">
        <v>108</v>
      </c>
      <c r="I1073" s="112" t="s">
        <v>108</v>
      </c>
      <c r="J1073" s="112" t="s">
        <v>108</v>
      </c>
      <c r="K1073" s="134" t="s">
        <v>2424</v>
      </c>
      <c r="L1073" s="112" t="s">
        <v>108</v>
      </c>
      <c r="M1073" s="134" t="s">
        <v>2424</v>
      </c>
      <c r="N1073" s="12" t="s">
        <v>107</v>
      </c>
      <c r="O1073" s="12" t="s">
        <v>108</v>
      </c>
      <c r="P1073" s="128" t="s">
        <v>2425</v>
      </c>
      <c r="Q1073" s="135">
        <v>600</v>
      </c>
      <c r="R1073" s="135">
        <v>560</v>
      </c>
      <c r="S1073" s="135">
        <v>400</v>
      </c>
      <c r="T1073" s="119" t="s">
        <v>108</v>
      </c>
      <c r="U1073" s="112" t="s">
        <v>108</v>
      </c>
      <c r="V1073" s="118" t="s">
        <v>108</v>
      </c>
      <c r="W1073" s="112" t="s">
        <v>108</v>
      </c>
      <c r="X1073" s="112" t="s">
        <v>110</v>
      </c>
      <c r="Y1073" s="112" t="s">
        <v>110</v>
      </c>
      <c r="Z1073" s="112" t="s">
        <v>110</v>
      </c>
      <c r="AA1073" s="112" t="s">
        <v>110</v>
      </c>
      <c r="AB1073" s="114" t="s">
        <v>110</v>
      </c>
      <c r="AC1073" s="113" t="s">
        <v>108</v>
      </c>
      <c r="AD1073" s="47" t="s">
        <v>108</v>
      </c>
      <c r="AE1073" s="12" t="s">
        <v>108</v>
      </c>
      <c r="AF1073" s="102" t="s">
        <v>108</v>
      </c>
      <c r="AG1073" s="102" t="s">
        <v>108</v>
      </c>
      <c r="AH1073" s="102" t="s">
        <v>108</v>
      </c>
      <c r="AI1073" s="102" t="s">
        <v>108</v>
      </c>
      <c r="AJ1073" s="102" t="s">
        <v>108</v>
      </c>
      <c r="AK1073" s="93" t="s">
        <v>108</v>
      </c>
      <c r="AL1073" s="12" t="s">
        <v>108</v>
      </c>
      <c r="AM1073" s="12" t="s">
        <v>175</v>
      </c>
      <c r="AN1073" s="91" t="s">
        <v>2425</v>
      </c>
      <c r="AO1073" s="15" t="s">
        <v>175</v>
      </c>
      <c r="AQ1073" s="54" t="s">
        <v>108</v>
      </c>
      <c r="AR1073" s="50" t="str">
        <f t="shared" si="425"/>
        <v>HS664.55</v>
      </c>
      <c r="AS1073" s="50" t="str">
        <f t="shared" si="426"/>
        <v>HS664_-</v>
      </c>
      <c r="AT1073" s="12" t="s">
        <v>110</v>
      </c>
      <c r="AU1073" s="12" t="s">
        <v>110</v>
      </c>
      <c r="AV1073" s="12" t="s">
        <v>110</v>
      </c>
      <c r="AW1073" s="54" t="s">
        <v>108</v>
      </c>
      <c r="AX1073" s="50" t="s">
        <v>155</v>
      </c>
      <c r="AY1073" s="50" t="s">
        <v>110</v>
      </c>
      <c r="AZ1073" s="54" t="s">
        <v>108</v>
      </c>
      <c r="BA1073" s="12" t="s">
        <v>108</v>
      </c>
      <c r="BB1073" s="12" t="s">
        <v>108</v>
      </c>
      <c r="BC1073" s="12" t="str">
        <f t="shared" si="427"/>
        <v>M3A</v>
      </c>
      <c r="BD1073" s="54" t="s">
        <v>108</v>
      </c>
      <c r="BE1073" s="12" t="str">
        <f t="shared" si="428"/>
        <v>-</v>
      </c>
      <c r="BF1073" s="12" t="str">
        <f t="shared" si="429"/>
        <v>-</v>
      </c>
      <c r="BG1073" s="112" t="str">
        <f t="shared" si="430"/>
        <v>M3A_HS664</v>
      </c>
      <c r="BH1073" s="54" t="s">
        <v>108</v>
      </c>
      <c r="BI1073" s="12" t="s">
        <v>108</v>
      </c>
      <c r="BJ1073" s="54" t="s">
        <v>108</v>
      </c>
      <c r="BK1073" s="12" t="s">
        <v>108</v>
      </c>
      <c r="BL1073" s="12" t="s">
        <v>108</v>
      </c>
      <c r="BM1073" s="12" t="s">
        <v>108</v>
      </c>
      <c r="BN1073" s="54" t="s">
        <v>108</v>
      </c>
      <c r="BO1073" s="12" t="s">
        <v>108</v>
      </c>
      <c r="BP1073" s="54" t="s">
        <v>108</v>
      </c>
      <c r="BQ1073" s="12" t="s">
        <v>108</v>
      </c>
      <c r="BR1073" s="12" t="s">
        <v>108</v>
      </c>
      <c r="BS1073" s="12" t="s">
        <v>108</v>
      </c>
      <c r="BT1073" s="54" t="s">
        <v>108</v>
      </c>
      <c r="BU1073" s="12" t="s">
        <v>108</v>
      </c>
      <c r="BV1073" s="54" t="s">
        <v>108</v>
      </c>
      <c r="BW1073" s="12" t="s">
        <v>108</v>
      </c>
      <c r="BX1073" s="12" t="s">
        <v>108</v>
      </c>
      <c r="BY1073" s="12" t="s">
        <v>108</v>
      </c>
      <c r="BZ1073" s="54" t="s">
        <v>108</v>
      </c>
      <c r="CA1073" s="12" t="s">
        <v>108</v>
      </c>
      <c r="CB1073" s="54" t="s">
        <v>108</v>
      </c>
      <c r="CC1073" s="12" t="s">
        <v>108</v>
      </c>
      <c r="CD1073" s="12" t="s">
        <v>108</v>
      </c>
      <c r="CE1073" s="12" t="s">
        <v>108</v>
      </c>
      <c r="CF1073" s="54" t="s">
        <v>108</v>
      </c>
      <c r="CG1073" s="54" t="s">
        <v>108</v>
      </c>
      <c r="CH1073" s="54" t="s">
        <v>108</v>
      </c>
      <c r="CI1073" s="54" t="s">
        <v>108</v>
      </c>
      <c r="CJ1073" s="54" t="s">
        <v>108</v>
      </c>
      <c r="CK1073" s="54" t="s">
        <v>108</v>
      </c>
      <c r="CL1073" s="54" t="s">
        <v>108</v>
      </c>
      <c r="CM1073" s="54" t="s">
        <v>108</v>
      </c>
      <c r="CN1073" s="64" t="s">
        <v>120</v>
      </c>
      <c r="CO1073" s="121" t="s">
        <v>2770</v>
      </c>
      <c r="CP1073" s="64" t="str">
        <f>TabelladatiSinottico[[#This Row],[Serial_Number]]</f>
        <v>HS664.55</v>
      </c>
      <c r="CQ1073" s="50" t="str">
        <f>TabelladatiSinottico[[#This Row],[Customer]]</f>
        <v>Customer!</v>
      </c>
      <c r="CR1073" s="54">
        <f t="shared" si="424"/>
        <v>1072</v>
      </c>
      <c r="CS1073" s="64" t="s">
        <v>108</v>
      </c>
    </row>
    <row r="1074" spans="1:97" ht="14.25" customHeight="1" x14ac:dyDescent="0.25">
      <c r="A1074" s="124" t="s">
        <v>2770</v>
      </c>
      <c r="B1074" s="137">
        <v>56</v>
      </c>
      <c r="C1074" s="113" t="s">
        <v>108</v>
      </c>
      <c r="D1074" s="136" t="s">
        <v>2771</v>
      </c>
      <c r="E1074" s="112" t="s">
        <v>108</v>
      </c>
      <c r="F1074" s="112" t="s">
        <v>653</v>
      </c>
      <c r="G1074" s="112" t="s">
        <v>108</v>
      </c>
      <c r="H1074" s="112" t="s">
        <v>108</v>
      </c>
      <c r="I1074" s="112" t="s">
        <v>108</v>
      </c>
      <c r="J1074" s="112" t="s">
        <v>108</v>
      </c>
      <c r="K1074" s="134" t="s">
        <v>2424</v>
      </c>
      <c r="L1074" s="112" t="s">
        <v>108</v>
      </c>
      <c r="M1074" s="134" t="s">
        <v>2424</v>
      </c>
      <c r="N1074" s="12" t="s">
        <v>107</v>
      </c>
      <c r="O1074" s="12" t="s">
        <v>108</v>
      </c>
      <c r="P1074" s="128" t="s">
        <v>2425</v>
      </c>
      <c r="Q1074" s="135">
        <v>600</v>
      </c>
      <c r="R1074" s="135">
        <v>560</v>
      </c>
      <c r="S1074" s="135">
        <v>400</v>
      </c>
      <c r="T1074" s="119" t="s">
        <v>108</v>
      </c>
      <c r="U1074" s="112" t="s">
        <v>108</v>
      </c>
      <c r="V1074" s="118" t="s">
        <v>108</v>
      </c>
      <c r="W1074" s="112" t="s">
        <v>108</v>
      </c>
      <c r="X1074" s="112" t="s">
        <v>110</v>
      </c>
      <c r="Y1074" s="112" t="s">
        <v>110</v>
      </c>
      <c r="Z1074" s="112" t="s">
        <v>110</v>
      </c>
      <c r="AA1074" s="112" t="s">
        <v>110</v>
      </c>
      <c r="AB1074" s="114" t="s">
        <v>110</v>
      </c>
      <c r="AC1074" s="113" t="s">
        <v>108</v>
      </c>
      <c r="AD1074" s="47" t="s">
        <v>108</v>
      </c>
      <c r="AE1074" s="12" t="s">
        <v>108</v>
      </c>
      <c r="AF1074" s="102" t="s">
        <v>108</v>
      </c>
      <c r="AG1074" s="102" t="s">
        <v>108</v>
      </c>
      <c r="AH1074" s="102" t="s">
        <v>108</v>
      </c>
      <c r="AI1074" s="102" t="s">
        <v>108</v>
      </c>
      <c r="AJ1074" s="102" t="s">
        <v>108</v>
      </c>
      <c r="AK1074" s="93" t="s">
        <v>108</v>
      </c>
      <c r="AL1074" s="12" t="s">
        <v>108</v>
      </c>
      <c r="AM1074" s="12" t="s">
        <v>175</v>
      </c>
      <c r="AN1074" s="91" t="s">
        <v>2425</v>
      </c>
      <c r="AO1074" s="15" t="s">
        <v>175</v>
      </c>
      <c r="AQ1074" s="54" t="s">
        <v>108</v>
      </c>
      <c r="AR1074" s="50" t="str">
        <f t="shared" si="425"/>
        <v>HS664.56</v>
      </c>
      <c r="AS1074" s="50" t="str">
        <f t="shared" si="426"/>
        <v>HS664_-</v>
      </c>
      <c r="AT1074" s="12" t="s">
        <v>110</v>
      </c>
      <c r="AU1074" s="12" t="s">
        <v>110</v>
      </c>
      <c r="AV1074" s="12" t="s">
        <v>110</v>
      </c>
      <c r="AW1074" s="54" t="s">
        <v>108</v>
      </c>
      <c r="AX1074" s="50" t="s">
        <v>155</v>
      </c>
      <c r="AY1074" s="50" t="s">
        <v>110</v>
      </c>
      <c r="AZ1074" s="54" t="s">
        <v>108</v>
      </c>
      <c r="BA1074" s="12" t="s">
        <v>108</v>
      </c>
      <c r="BB1074" s="12" t="s">
        <v>108</v>
      </c>
      <c r="BC1074" s="12" t="str">
        <f t="shared" si="427"/>
        <v>M3A</v>
      </c>
      <c r="BD1074" s="54" t="s">
        <v>108</v>
      </c>
      <c r="BE1074" s="12" t="str">
        <f t="shared" si="428"/>
        <v>-</v>
      </c>
      <c r="BF1074" s="12" t="str">
        <f t="shared" si="429"/>
        <v>-</v>
      </c>
      <c r="BG1074" s="112" t="str">
        <f t="shared" si="430"/>
        <v>M3A_HS664</v>
      </c>
      <c r="BH1074" s="54" t="s">
        <v>108</v>
      </c>
      <c r="BI1074" s="12" t="s">
        <v>108</v>
      </c>
      <c r="BJ1074" s="54" t="s">
        <v>108</v>
      </c>
      <c r="BK1074" s="12" t="s">
        <v>108</v>
      </c>
      <c r="BL1074" s="12" t="s">
        <v>108</v>
      </c>
      <c r="BM1074" s="12" t="s">
        <v>108</v>
      </c>
      <c r="BN1074" s="54" t="s">
        <v>108</v>
      </c>
      <c r="BO1074" s="12" t="s">
        <v>108</v>
      </c>
      <c r="BP1074" s="54" t="s">
        <v>108</v>
      </c>
      <c r="BQ1074" s="12" t="s">
        <v>108</v>
      </c>
      <c r="BR1074" s="12" t="s">
        <v>108</v>
      </c>
      <c r="BS1074" s="12" t="s">
        <v>108</v>
      </c>
      <c r="BT1074" s="54" t="s">
        <v>108</v>
      </c>
      <c r="BU1074" s="12" t="s">
        <v>108</v>
      </c>
      <c r="BV1074" s="54" t="s">
        <v>108</v>
      </c>
      <c r="BW1074" s="12" t="s">
        <v>108</v>
      </c>
      <c r="BX1074" s="12" t="s">
        <v>108</v>
      </c>
      <c r="BY1074" s="12" t="s">
        <v>108</v>
      </c>
      <c r="BZ1074" s="54" t="s">
        <v>108</v>
      </c>
      <c r="CA1074" s="12" t="s">
        <v>108</v>
      </c>
      <c r="CB1074" s="54" t="s">
        <v>108</v>
      </c>
      <c r="CC1074" s="12" t="s">
        <v>108</v>
      </c>
      <c r="CD1074" s="12" t="s">
        <v>108</v>
      </c>
      <c r="CE1074" s="12" t="s">
        <v>108</v>
      </c>
      <c r="CF1074" s="54" t="s">
        <v>108</v>
      </c>
      <c r="CG1074" s="54" t="s">
        <v>108</v>
      </c>
      <c r="CH1074" s="54" t="s">
        <v>108</v>
      </c>
      <c r="CI1074" s="54" t="s">
        <v>108</v>
      </c>
      <c r="CJ1074" s="54" t="s">
        <v>108</v>
      </c>
      <c r="CK1074" s="54" t="s">
        <v>108</v>
      </c>
      <c r="CL1074" s="54" t="s">
        <v>108</v>
      </c>
      <c r="CM1074" s="54" t="s">
        <v>108</v>
      </c>
      <c r="CN1074" s="64" t="s">
        <v>120</v>
      </c>
      <c r="CO1074" s="121" t="s">
        <v>2770</v>
      </c>
      <c r="CP1074" s="64" t="str">
        <f>TabelladatiSinottico[[#This Row],[Serial_Number]]</f>
        <v>HS664.56</v>
      </c>
      <c r="CQ1074" s="50" t="str">
        <f>TabelladatiSinottico[[#This Row],[Customer]]</f>
        <v>Customer!</v>
      </c>
      <c r="CR1074" s="54">
        <f t="shared" si="424"/>
        <v>1073</v>
      </c>
      <c r="CS1074" s="64" t="s">
        <v>108</v>
      </c>
    </row>
    <row r="1075" spans="1:97" ht="14.25" customHeight="1" x14ac:dyDescent="0.25">
      <c r="A1075" s="124" t="s">
        <v>2770</v>
      </c>
      <c r="B1075" s="137">
        <v>57</v>
      </c>
      <c r="C1075" s="113" t="s">
        <v>108</v>
      </c>
      <c r="D1075" s="136" t="s">
        <v>2771</v>
      </c>
      <c r="E1075" s="112" t="s">
        <v>108</v>
      </c>
      <c r="F1075" s="112" t="s">
        <v>653</v>
      </c>
      <c r="G1075" s="112" t="s">
        <v>108</v>
      </c>
      <c r="H1075" s="112" t="s">
        <v>108</v>
      </c>
      <c r="I1075" s="112" t="s">
        <v>108</v>
      </c>
      <c r="J1075" s="112" t="s">
        <v>108</v>
      </c>
      <c r="K1075" s="134" t="s">
        <v>2424</v>
      </c>
      <c r="L1075" s="112" t="s">
        <v>108</v>
      </c>
      <c r="M1075" s="134" t="s">
        <v>2424</v>
      </c>
      <c r="N1075" s="12" t="s">
        <v>107</v>
      </c>
      <c r="O1075" s="12" t="s">
        <v>108</v>
      </c>
      <c r="P1075" s="128" t="s">
        <v>2425</v>
      </c>
      <c r="Q1075" s="135">
        <v>600</v>
      </c>
      <c r="R1075" s="135">
        <v>560</v>
      </c>
      <c r="S1075" s="135">
        <v>400</v>
      </c>
      <c r="T1075" s="119" t="s">
        <v>108</v>
      </c>
      <c r="U1075" s="112" t="s">
        <v>108</v>
      </c>
      <c r="V1075" s="118" t="s">
        <v>108</v>
      </c>
      <c r="W1075" s="112" t="s">
        <v>108</v>
      </c>
      <c r="X1075" s="112" t="s">
        <v>110</v>
      </c>
      <c r="Y1075" s="112" t="s">
        <v>110</v>
      </c>
      <c r="Z1075" s="112" t="s">
        <v>110</v>
      </c>
      <c r="AA1075" s="112" t="s">
        <v>110</v>
      </c>
      <c r="AB1075" s="114" t="s">
        <v>110</v>
      </c>
      <c r="AC1075" s="113" t="s">
        <v>108</v>
      </c>
      <c r="AD1075" s="47" t="s">
        <v>108</v>
      </c>
      <c r="AE1075" s="12" t="s">
        <v>108</v>
      </c>
      <c r="AF1075" s="102" t="s">
        <v>108</v>
      </c>
      <c r="AG1075" s="102" t="s">
        <v>108</v>
      </c>
      <c r="AH1075" s="102" t="s">
        <v>108</v>
      </c>
      <c r="AI1075" s="102" t="s">
        <v>108</v>
      </c>
      <c r="AJ1075" s="102" t="s">
        <v>108</v>
      </c>
      <c r="AK1075" s="93" t="s">
        <v>108</v>
      </c>
      <c r="AL1075" s="12" t="s">
        <v>108</v>
      </c>
      <c r="AM1075" s="12" t="s">
        <v>175</v>
      </c>
      <c r="AN1075" s="91" t="s">
        <v>2425</v>
      </c>
      <c r="AO1075" s="15" t="s">
        <v>175</v>
      </c>
      <c r="AQ1075" s="54" t="s">
        <v>108</v>
      </c>
      <c r="AR1075" s="50" t="str">
        <f t="shared" si="425"/>
        <v>HS664.57</v>
      </c>
      <c r="AS1075" s="50" t="str">
        <f t="shared" si="426"/>
        <v>HS664_-</v>
      </c>
      <c r="AT1075" s="12" t="s">
        <v>110</v>
      </c>
      <c r="AU1075" s="12" t="s">
        <v>110</v>
      </c>
      <c r="AV1075" s="12" t="s">
        <v>110</v>
      </c>
      <c r="AW1075" s="54" t="s">
        <v>108</v>
      </c>
      <c r="AX1075" s="50" t="s">
        <v>155</v>
      </c>
      <c r="AY1075" s="50" t="s">
        <v>110</v>
      </c>
      <c r="AZ1075" s="54" t="s">
        <v>108</v>
      </c>
      <c r="BA1075" s="12" t="s">
        <v>108</v>
      </c>
      <c r="BB1075" s="12" t="s">
        <v>108</v>
      </c>
      <c r="BC1075" s="12" t="str">
        <f t="shared" si="427"/>
        <v>M3A</v>
      </c>
      <c r="BD1075" s="54" t="s">
        <v>108</v>
      </c>
      <c r="BE1075" s="12" t="str">
        <f t="shared" si="428"/>
        <v>-</v>
      </c>
      <c r="BF1075" s="12" t="str">
        <f t="shared" si="429"/>
        <v>-</v>
      </c>
      <c r="BG1075" s="112" t="str">
        <f t="shared" si="430"/>
        <v>M3A_HS664</v>
      </c>
      <c r="BH1075" s="54" t="s">
        <v>108</v>
      </c>
      <c r="BI1075" s="12" t="s">
        <v>108</v>
      </c>
      <c r="BJ1075" s="54" t="s">
        <v>108</v>
      </c>
      <c r="BK1075" s="12" t="s">
        <v>108</v>
      </c>
      <c r="BL1075" s="12" t="s">
        <v>108</v>
      </c>
      <c r="BM1075" s="12" t="s">
        <v>108</v>
      </c>
      <c r="BN1075" s="54" t="s">
        <v>108</v>
      </c>
      <c r="BO1075" s="12" t="s">
        <v>108</v>
      </c>
      <c r="BP1075" s="54" t="s">
        <v>108</v>
      </c>
      <c r="BQ1075" s="12" t="s">
        <v>108</v>
      </c>
      <c r="BR1075" s="12" t="s">
        <v>108</v>
      </c>
      <c r="BS1075" s="12" t="s">
        <v>108</v>
      </c>
      <c r="BT1075" s="54" t="s">
        <v>108</v>
      </c>
      <c r="BU1075" s="12" t="s">
        <v>108</v>
      </c>
      <c r="BV1075" s="54" t="s">
        <v>108</v>
      </c>
      <c r="BW1075" s="12" t="s">
        <v>108</v>
      </c>
      <c r="BX1075" s="12" t="s">
        <v>108</v>
      </c>
      <c r="BY1075" s="12" t="s">
        <v>108</v>
      </c>
      <c r="BZ1075" s="54" t="s">
        <v>108</v>
      </c>
      <c r="CA1075" s="12" t="s">
        <v>108</v>
      </c>
      <c r="CB1075" s="54" t="s">
        <v>108</v>
      </c>
      <c r="CC1075" s="12" t="s">
        <v>108</v>
      </c>
      <c r="CD1075" s="12" t="s">
        <v>108</v>
      </c>
      <c r="CE1075" s="12" t="s">
        <v>108</v>
      </c>
      <c r="CF1075" s="54" t="s">
        <v>108</v>
      </c>
      <c r="CG1075" s="54" t="s">
        <v>108</v>
      </c>
      <c r="CH1075" s="54" t="s">
        <v>108</v>
      </c>
      <c r="CI1075" s="54" t="s">
        <v>108</v>
      </c>
      <c r="CJ1075" s="54" t="s">
        <v>108</v>
      </c>
      <c r="CK1075" s="54" t="s">
        <v>108</v>
      </c>
      <c r="CL1075" s="54" t="s">
        <v>108</v>
      </c>
      <c r="CM1075" s="54" t="s">
        <v>108</v>
      </c>
      <c r="CN1075" s="64" t="s">
        <v>120</v>
      </c>
      <c r="CO1075" s="121" t="s">
        <v>2770</v>
      </c>
      <c r="CP1075" s="64" t="str">
        <f>TabelladatiSinottico[[#This Row],[Serial_Number]]</f>
        <v>HS664.57</v>
      </c>
      <c r="CQ1075" s="50" t="str">
        <f>TabelladatiSinottico[[#This Row],[Customer]]</f>
        <v>Customer!</v>
      </c>
      <c r="CR1075" s="54">
        <f t="shared" si="424"/>
        <v>1074</v>
      </c>
      <c r="CS1075" s="64" t="s">
        <v>108</v>
      </c>
    </row>
    <row r="1076" spans="1:97" ht="14.25" customHeight="1" x14ac:dyDescent="0.25">
      <c r="A1076" s="124" t="s">
        <v>2770</v>
      </c>
      <c r="B1076" s="137">
        <v>58</v>
      </c>
      <c r="C1076" s="113" t="s">
        <v>108</v>
      </c>
      <c r="D1076" s="136" t="s">
        <v>2771</v>
      </c>
      <c r="E1076" s="112" t="s">
        <v>108</v>
      </c>
      <c r="F1076" s="112" t="s">
        <v>653</v>
      </c>
      <c r="G1076" s="112" t="s">
        <v>108</v>
      </c>
      <c r="H1076" s="112" t="s">
        <v>108</v>
      </c>
      <c r="I1076" s="112" t="s">
        <v>108</v>
      </c>
      <c r="J1076" s="112" t="s">
        <v>108</v>
      </c>
      <c r="K1076" s="134" t="s">
        <v>2424</v>
      </c>
      <c r="L1076" s="112" t="s">
        <v>108</v>
      </c>
      <c r="M1076" s="134" t="s">
        <v>2424</v>
      </c>
      <c r="N1076" s="12" t="s">
        <v>107</v>
      </c>
      <c r="O1076" s="12" t="s">
        <v>108</v>
      </c>
      <c r="P1076" s="128" t="s">
        <v>2425</v>
      </c>
      <c r="Q1076" s="135">
        <v>600</v>
      </c>
      <c r="R1076" s="135">
        <v>560</v>
      </c>
      <c r="S1076" s="135">
        <v>400</v>
      </c>
      <c r="T1076" s="119" t="s">
        <v>108</v>
      </c>
      <c r="U1076" s="112" t="s">
        <v>108</v>
      </c>
      <c r="V1076" s="118" t="s">
        <v>108</v>
      </c>
      <c r="W1076" s="112" t="s">
        <v>108</v>
      </c>
      <c r="X1076" s="112" t="s">
        <v>110</v>
      </c>
      <c r="Y1076" s="112" t="s">
        <v>110</v>
      </c>
      <c r="Z1076" s="112" t="s">
        <v>110</v>
      </c>
      <c r="AA1076" s="112" t="s">
        <v>110</v>
      </c>
      <c r="AB1076" s="114" t="s">
        <v>110</v>
      </c>
      <c r="AC1076" s="113" t="s">
        <v>108</v>
      </c>
      <c r="AD1076" s="47" t="s">
        <v>108</v>
      </c>
      <c r="AE1076" s="12" t="s">
        <v>108</v>
      </c>
      <c r="AF1076" s="102" t="s">
        <v>108</v>
      </c>
      <c r="AG1076" s="102" t="s">
        <v>108</v>
      </c>
      <c r="AH1076" s="102" t="s">
        <v>108</v>
      </c>
      <c r="AI1076" s="102" t="s">
        <v>108</v>
      </c>
      <c r="AJ1076" s="102" t="s">
        <v>108</v>
      </c>
      <c r="AK1076" s="93" t="s">
        <v>108</v>
      </c>
      <c r="AL1076" s="12" t="s">
        <v>108</v>
      </c>
      <c r="AM1076" s="12" t="s">
        <v>175</v>
      </c>
      <c r="AN1076" s="91" t="s">
        <v>2425</v>
      </c>
      <c r="AO1076" s="15" t="s">
        <v>175</v>
      </c>
      <c r="AQ1076" s="54" t="s">
        <v>108</v>
      </c>
      <c r="AR1076" s="50" t="str">
        <f t="shared" si="425"/>
        <v>HS664.58</v>
      </c>
      <c r="AS1076" s="50" t="str">
        <f t="shared" si="426"/>
        <v>HS664_-</v>
      </c>
      <c r="AT1076" s="12" t="s">
        <v>110</v>
      </c>
      <c r="AU1076" s="12" t="s">
        <v>110</v>
      </c>
      <c r="AV1076" s="12" t="s">
        <v>110</v>
      </c>
      <c r="AW1076" s="54" t="s">
        <v>108</v>
      </c>
      <c r="AX1076" s="50" t="s">
        <v>155</v>
      </c>
      <c r="AY1076" s="50" t="s">
        <v>110</v>
      </c>
      <c r="AZ1076" s="54" t="s">
        <v>108</v>
      </c>
      <c r="BA1076" s="12" t="s">
        <v>108</v>
      </c>
      <c r="BB1076" s="12" t="s">
        <v>108</v>
      </c>
      <c r="BC1076" s="12" t="str">
        <f t="shared" si="427"/>
        <v>M3A</v>
      </c>
      <c r="BD1076" s="54" t="s">
        <v>108</v>
      </c>
      <c r="BE1076" s="12" t="str">
        <f t="shared" si="428"/>
        <v>-</v>
      </c>
      <c r="BF1076" s="12" t="str">
        <f t="shared" si="429"/>
        <v>-</v>
      </c>
      <c r="BG1076" s="112" t="str">
        <f t="shared" si="430"/>
        <v>M3A_HS664</v>
      </c>
      <c r="BH1076" s="54" t="s">
        <v>108</v>
      </c>
      <c r="BI1076" s="12" t="s">
        <v>108</v>
      </c>
      <c r="BJ1076" s="54" t="s">
        <v>108</v>
      </c>
      <c r="BK1076" s="12" t="s">
        <v>108</v>
      </c>
      <c r="BL1076" s="12" t="s">
        <v>108</v>
      </c>
      <c r="BM1076" s="12" t="s">
        <v>108</v>
      </c>
      <c r="BN1076" s="54" t="s">
        <v>108</v>
      </c>
      <c r="BO1076" s="12" t="s">
        <v>108</v>
      </c>
      <c r="BP1076" s="54" t="s">
        <v>108</v>
      </c>
      <c r="BQ1076" s="12" t="s">
        <v>108</v>
      </c>
      <c r="BR1076" s="12" t="s">
        <v>108</v>
      </c>
      <c r="BS1076" s="12" t="s">
        <v>108</v>
      </c>
      <c r="BT1076" s="54" t="s">
        <v>108</v>
      </c>
      <c r="BU1076" s="12" t="s">
        <v>108</v>
      </c>
      <c r="BV1076" s="54" t="s">
        <v>108</v>
      </c>
      <c r="BW1076" s="12" t="s">
        <v>108</v>
      </c>
      <c r="BX1076" s="12" t="s">
        <v>108</v>
      </c>
      <c r="BY1076" s="12" t="s">
        <v>108</v>
      </c>
      <c r="BZ1076" s="54" t="s">
        <v>108</v>
      </c>
      <c r="CA1076" s="12" t="s">
        <v>108</v>
      </c>
      <c r="CB1076" s="54" t="s">
        <v>108</v>
      </c>
      <c r="CC1076" s="12" t="s">
        <v>108</v>
      </c>
      <c r="CD1076" s="12" t="s">
        <v>108</v>
      </c>
      <c r="CE1076" s="12" t="s">
        <v>108</v>
      </c>
      <c r="CF1076" s="54" t="s">
        <v>108</v>
      </c>
      <c r="CG1076" s="54" t="s">
        <v>108</v>
      </c>
      <c r="CH1076" s="54" t="s">
        <v>108</v>
      </c>
      <c r="CI1076" s="54" t="s">
        <v>108</v>
      </c>
      <c r="CJ1076" s="54" t="s">
        <v>108</v>
      </c>
      <c r="CK1076" s="54" t="s">
        <v>108</v>
      </c>
      <c r="CL1076" s="54" t="s">
        <v>108</v>
      </c>
      <c r="CM1076" s="54" t="s">
        <v>108</v>
      </c>
      <c r="CN1076" s="64" t="s">
        <v>120</v>
      </c>
      <c r="CO1076" s="121" t="s">
        <v>2770</v>
      </c>
      <c r="CP1076" s="64" t="str">
        <f>TabelladatiSinottico[[#This Row],[Serial_Number]]</f>
        <v>HS664.58</v>
      </c>
      <c r="CQ1076" s="50" t="str">
        <f>TabelladatiSinottico[[#This Row],[Customer]]</f>
        <v>Customer!</v>
      </c>
      <c r="CR1076" s="54">
        <f t="shared" si="424"/>
        <v>1075</v>
      </c>
      <c r="CS1076" s="64" t="s">
        <v>108</v>
      </c>
    </row>
    <row r="1077" spans="1:97" ht="14.25" customHeight="1" x14ac:dyDescent="0.25">
      <c r="A1077" s="124" t="s">
        <v>2770</v>
      </c>
      <c r="B1077" s="137">
        <v>59</v>
      </c>
      <c r="C1077" s="113" t="s">
        <v>108</v>
      </c>
      <c r="D1077" s="136" t="s">
        <v>2771</v>
      </c>
      <c r="E1077" s="112" t="s">
        <v>108</v>
      </c>
      <c r="F1077" s="112" t="s">
        <v>653</v>
      </c>
      <c r="G1077" s="112" t="s">
        <v>108</v>
      </c>
      <c r="H1077" s="112" t="s">
        <v>108</v>
      </c>
      <c r="I1077" s="112" t="s">
        <v>108</v>
      </c>
      <c r="J1077" s="112" t="s">
        <v>108</v>
      </c>
      <c r="K1077" s="134" t="s">
        <v>2424</v>
      </c>
      <c r="L1077" s="112" t="s">
        <v>108</v>
      </c>
      <c r="M1077" s="134" t="s">
        <v>2424</v>
      </c>
      <c r="N1077" s="12" t="s">
        <v>107</v>
      </c>
      <c r="O1077" s="12" t="s">
        <v>108</v>
      </c>
      <c r="P1077" s="128" t="s">
        <v>2425</v>
      </c>
      <c r="Q1077" s="135">
        <v>600</v>
      </c>
      <c r="R1077" s="135">
        <v>560</v>
      </c>
      <c r="S1077" s="135">
        <v>400</v>
      </c>
      <c r="T1077" s="119" t="s">
        <v>108</v>
      </c>
      <c r="U1077" s="112" t="s">
        <v>108</v>
      </c>
      <c r="V1077" s="118" t="s">
        <v>108</v>
      </c>
      <c r="W1077" s="112" t="s">
        <v>108</v>
      </c>
      <c r="X1077" s="112" t="s">
        <v>110</v>
      </c>
      <c r="Y1077" s="112" t="s">
        <v>110</v>
      </c>
      <c r="Z1077" s="112" t="s">
        <v>110</v>
      </c>
      <c r="AA1077" s="112" t="s">
        <v>110</v>
      </c>
      <c r="AB1077" s="114" t="s">
        <v>110</v>
      </c>
      <c r="AC1077" s="113" t="s">
        <v>108</v>
      </c>
      <c r="AD1077" s="47" t="s">
        <v>108</v>
      </c>
      <c r="AE1077" s="12" t="s">
        <v>108</v>
      </c>
      <c r="AF1077" s="102" t="s">
        <v>108</v>
      </c>
      <c r="AG1077" s="102" t="s">
        <v>108</v>
      </c>
      <c r="AH1077" s="102" t="s">
        <v>108</v>
      </c>
      <c r="AI1077" s="102" t="s">
        <v>108</v>
      </c>
      <c r="AJ1077" s="102" t="s">
        <v>108</v>
      </c>
      <c r="AK1077" s="93" t="s">
        <v>108</v>
      </c>
      <c r="AL1077" s="12" t="s">
        <v>108</v>
      </c>
      <c r="AM1077" s="12" t="s">
        <v>175</v>
      </c>
      <c r="AN1077" s="91" t="s">
        <v>2425</v>
      </c>
      <c r="AO1077" s="15" t="s">
        <v>175</v>
      </c>
      <c r="AQ1077" s="54" t="s">
        <v>108</v>
      </c>
      <c r="AR1077" s="50" t="str">
        <f t="shared" si="425"/>
        <v>HS664.59</v>
      </c>
      <c r="AS1077" s="50" t="str">
        <f t="shared" si="426"/>
        <v>HS664_-</v>
      </c>
      <c r="AT1077" s="12" t="s">
        <v>110</v>
      </c>
      <c r="AU1077" s="12" t="s">
        <v>110</v>
      </c>
      <c r="AV1077" s="12" t="s">
        <v>110</v>
      </c>
      <c r="AW1077" s="54" t="s">
        <v>108</v>
      </c>
      <c r="AX1077" s="50" t="s">
        <v>155</v>
      </c>
      <c r="AY1077" s="50" t="s">
        <v>110</v>
      </c>
      <c r="AZ1077" s="54" t="s">
        <v>108</v>
      </c>
      <c r="BA1077" s="12" t="s">
        <v>108</v>
      </c>
      <c r="BB1077" s="12" t="s">
        <v>108</v>
      </c>
      <c r="BC1077" s="12" t="str">
        <f t="shared" si="427"/>
        <v>M3A</v>
      </c>
      <c r="BD1077" s="54" t="s">
        <v>108</v>
      </c>
      <c r="BE1077" s="12" t="str">
        <f t="shared" si="428"/>
        <v>-</v>
      </c>
      <c r="BF1077" s="12" t="str">
        <f t="shared" si="429"/>
        <v>-</v>
      </c>
      <c r="BG1077" s="112" t="str">
        <f t="shared" si="430"/>
        <v>M3A_HS664</v>
      </c>
      <c r="BH1077" s="54" t="s">
        <v>108</v>
      </c>
      <c r="BI1077" s="12" t="s">
        <v>108</v>
      </c>
      <c r="BJ1077" s="54" t="s">
        <v>108</v>
      </c>
      <c r="BK1077" s="12" t="s">
        <v>108</v>
      </c>
      <c r="BL1077" s="12" t="s">
        <v>108</v>
      </c>
      <c r="BM1077" s="12" t="s">
        <v>108</v>
      </c>
      <c r="BN1077" s="54" t="s">
        <v>108</v>
      </c>
      <c r="BO1077" s="12" t="s">
        <v>108</v>
      </c>
      <c r="BP1077" s="54" t="s">
        <v>108</v>
      </c>
      <c r="BQ1077" s="12" t="s">
        <v>108</v>
      </c>
      <c r="BR1077" s="12" t="s">
        <v>108</v>
      </c>
      <c r="BS1077" s="12" t="s">
        <v>108</v>
      </c>
      <c r="BT1077" s="54" t="s">
        <v>108</v>
      </c>
      <c r="BU1077" s="12" t="s">
        <v>108</v>
      </c>
      <c r="BV1077" s="54" t="s">
        <v>108</v>
      </c>
      <c r="BW1077" s="12" t="s">
        <v>108</v>
      </c>
      <c r="BX1077" s="12" t="s">
        <v>108</v>
      </c>
      <c r="BY1077" s="12" t="s">
        <v>108</v>
      </c>
      <c r="BZ1077" s="54" t="s">
        <v>108</v>
      </c>
      <c r="CA1077" s="12" t="s">
        <v>108</v>
      </c>
      <c r="CB1077" s="54" t="s">
        <v>108</v>
      </c>
      <c r="CC1077" s="12" t="s">
        <v>108</v>
      </c>
      <c r="CD1077" s="12" t="s">
        <v>108</v>
      </c>
      <c r="CE1077" s="12" t="s">
        <v>108</v>
      </c>
      <c r="CF1077" s="54" t="s">
        <v>108</v>
      </c>
      <c r="CG1077" s="54" t="s">
        <v>108</v>
      </c>
      <c r="CH1077" s="54" t="s">
        <v>108</v>
      </c>
      <c r="CI1077" s="54" t="s">
        <v>108</v>
      </c>
      <c r="CJ1077" s="54" t="s">
        <v>108</v>
      </c>
      <c r="CK1077" s="54" t="s">
        <v>108</v>
      </c>
      <c r="CL1077" s="54" t="s">
        <v>108</v>
      </c>
      <c r="CM1077" s="54" t="s">
        <v>108</v>
      </c>
      <c r="CN1077" s="64" t="s">
        <v>120</v>
      </c>
      <c r="CO1077" s="121" t="s">
        <v>2770</v>
      </c>
      <c r="CP1077" s="64" t="str">
        <f>TabelladatiSinottico[[#This Row],[Serial_Number]]</f>
        <v>HS664.59</v>
      </c>
      <c r="CQ1077" s="50" t="str">
        <f>TabelladatiSinottico[[#This Row],[Customer]]</f>
        <v>Customer!</v>
      </c>
      <c r="CR1077" s="54">
        <f t="shared" si="424"/>
        <v>1076</v>
      </c>
      <c r="CS1077" s="64" t="s">
        <v>108</v>
      </c>
    </row>
    <row r="1078" spans="1:97" ht="14.25" customHeight="1" x14ac:dyDescent="0.25">
      <c r="A1078" s="124" t="s">
        <v>2770</v>
      </c>
      <c r="B1078" s="137">
        <v>60</v>
      </c>
      <c r="C1078" s="113" t="s">
        <v>108</v>
      </c>
      <c r="D1078" s="136" t="s">
        <v>2771</v>
      </c>
      <c r="E1078" s="112" t="s">
        <v>108</v>
      </c>
      <c r="F1078" s="112" t="s">
        <v>653</v>
      </c>
      <c r="G1078" s="112" t="s">
        <v>108</v>
      </c>
      <c r="H1078" s="112" t="s">
        <v>108</v>
      </c>
      <c r="I1078" s="112" t="s">
        <v>108</v>
      </c>
      <c r="J1078" s="112" t="s">
        <v>108</v>
      </c>
      <c r="K1078" s="134" t="s">
        <v>2424</v>
      </c>
      <c r="L1078" s="112" t="s">
        <v>108</v>
      </c>
      <c r="M1078" s="134" t="s">
        <v>2424</v>
      </c>
      <c r="N1078" s="12" t="s">
        <v>107</v>
      </c>
      <c r="O1078" s="12" t="s">
        <v>108</v>
      </c>
      <c r="P1078" s="128" t="s">
        <v>2425</v>
      </c>
      <c r="Q1078" s="135">
        <v>600</v>
      </c>
      <c r="R1078" s="135">
        <v>560</v>
      </c>
      <c r="S1078" s="135">
        <v>400</v>
      </c>
      <c r="T1078" s="119" t="s">
        <v>108</v>
      </c>
      <c r="U1078" s="112" t="s">
        <v>108</v>
      </c>
      <c r="V1078" s="118" t="s">
        <v>108</v>
      </c>
      <c r="W1078" s="112" t="s">
        <v>108</v>
      </c>
      <c r="X1078" s="112" t="s">
        <v>110</v>
      </c>
      <c r="Y1078" s="112" t="s">
        <v>110</v>
      </c>
      <c r="Z1078" s="112" t="s">
        <v>110</v>
      </c>
      <c r="AA1078" s="112" t="s">
        <v>110</v>
      </c>
      <c r="AB1078" s="114" t="s">
        <v>110</v>
      </c>
      <c r="AC1078" s="113" t="s">
        <v>108</v>
      </c>
      <c r="AD1078" s="47" t="s">
        <v>108</v>
      </c>
      <c r="AE1078" s="12" t="s">
        <v>108</v>
      </c>
      <c r="AF1078" s="102" t="s">
        <v>108</v>
      </c>
      <c r="AG1078" s="102" t="s">
        <v>108</v>
      </c>
      <c r="AH1078" s="102" t="s">
        <v>108</v>
      </c>
      <c r="AI1078" s="102" t="s">
        <v>108</v>
      </c>
      <c r="AJ1078" s="102" t="s">
        <v>108</v>
      </c>
      <c r="AK1078" s="93" t="s">
        <v>108</v>
      </c>
      <c r="AL1078" s="12" t="s">
        <v>108</v>
      </c>
      <c r="AM1078" s="12" t="s">
        <v>175</v>
      </c>
      <c r="AN1078" s="91" t="s">
        <v>2425</v>
      </c>
      <c r="AO1078" s="15" t="s">
        <v>175</v>
      </c>
      <c r="AQ1078" s="54" t="s">
        <v>108</v>
      </c>
      <c r="AR1078" s="50" t="str">
        <f t="shared" si="425"/>
        <v>HS664.60</v>
      </c>
      <c r="AS1078" s="50" t="str">
        <f t="shared" si="426"/>
        <v>HS664_-</v>
      </c>
      <c r="AT1078" s="12" t="s">
        <v>110</v>
      </c>
      <c r="AU1078" s="12" t="s">
        <v>110</v>
      </c>
      <c r="AV1078" s="12" t="s">
        <v>110</v>
      </c>
      <c r="AW1078" s="54" t="s">
        <v>108</v>
      </c>
      <c r="AX1078" s="50" t="s">
        <v>155</v>
      </c>
      <c r="AY1078" s="50" t="s">
        <v>110</v>
      </c>
      <c r="AZ1078" s="54" t="s">
        <v>108</v>
      </c>
      <c r="BA1078" s="12" t="s">
        <v>108</v>
      </c>
      <c r="BB1078" s="12" t="s">
        <v>108</v>
      </c>
      <c r="BC1078" s="12" t="str">
        <f t="shared" si="427"/>
        <v>M3A</v>
      </c>
      <c r="BD1078" s="54" t="s">
        <v>108</v>
      </c>
      <c r="BE1078" s="12" t="str">
        <f t="shared" si="428"/>
        <v>-</v>
      </c>
      <c r="BF1078" s="12" t="str">
        <f t="shared" si="429"/>
        <v>-</v>
      </c>
      <c r="BG1078" s="112" t="str">
        <f t="shared" si="430"/>
        <v>M3A_HS664</v>
      </c>
      <c r="BH1078" s="54" t="s">
        <v>108</v>
      </c>
      <c r="BI1078" s="12" t="s">
        <v>108</v>
      </c>
      <c r="BJ1078" s="54" t="s">
        <v>108</v>
      </c>
      <c r="BK1078" s="12" t="s">
        <v>108</v>
      </c>
      <c r="BL1078" s="12" t="s">
        <v>108</v>
      </c>
      <c r="BM1078" s="12" t="s">
        <v>108</v>
      </c>
      <c r="BN1078" s="54" t="s">
        <v>108</v>
      </c>
      <c r="BO1078" s="12" t="s">
        <v>108</v>
      </c>
      <c r="BP1078" s="54" t="s">
        <v>108</v>
      </c>
      <c r="BQ1078" s="12" t="s">
        <v>108</v>
      </c>
      <c r="BR1078" s="12" t="s">
        <v>108</v>
      </c>
      <c r="BS1078" s="12" t="s">
        <v>108</v>
      </c>
      <c r="BT1078" s="54" t="s">
        <v>108</v>
      </c>
      <c r="BU1078" s="12" t="s">
        <v>108</v>
      </c>
      <c r="BV1078" s="54" t="s">
        <v>108</v>
      </c>
      <c r="BW1078" s="12" t="s">
        <v>108</v>
      </c>
      <c r="BX1078" s="12" t="s">
        <v>108</v>
      </c>
      <c r="BY1078" s="12" t="s">
        <v>108</v>
      </c>
      <c r="BZ1078" s="54" t="s">
        <v>108</v>
      </c>
      <c r="CA1078" s="12" t="s">
        <v>108</v>
      </c>
      <c r="CB1078" s="54" t="s">
        <v>108</v>
      </c>
      <c r="CC1078" s="12" t="s">
        <v>108</v>
      </c>
      <c r="CD1078" s="12" t="s">
        <v>108</v>
      </c>
      <c r="CE1078" s="12" t="s">
        <v>108</v>
      </c>
      <c r="CF1078" s="54" t="s">
        <v>108</v>
      </c>
      <c r="CG1078" s="54" t="s">
        <v>108</v>
      </c>
      <c r="CH1078" s="54" t="s">
        <v>108</v>
      </c>
      <c r="CI1078" s="54" t="s">
        <v>108</v>
      </c>
      <c r="CJ1078" s="54" t="s">
        <v>108</v>
      </c>
      <c r="CK1078" s="54" t="s">
        <v>108</v>
      </c>
      <c r="CL1078" s="54" t="s">
        <v>108</v>
      </c>
      <c r="CM1078" s="54" t="s">
        <v>108</v>
      </c>
      <c r="CN1078" s="64" t="s">
        <v>120</v>
      </c>
      <c r="CO1078" s="121" t="s">
        <v>2770</v>
      </c>
      <c r="CP1078" s="64" t="str">
        <f>TabelladatiSinottico[[#This Row],[Serial_Number]]</f>
        <v>HS664.60</v>
      </c>
      <c r="CQ1078" s="50" t="str">
        <f>TabelladatiSinottico[[#This Row],[Customer]]</f>
        <v>Customer!</v>
      </c>
      <c r="CR1078" s="54">
        <f t="shared" si="424"/>
        <v>1077</v>
      </c>
      <c r="CS1078" s="64" t="s">
        <v>108</v>
      </c>
    </row>
    <row r="1079" spans="1:97" ht="14.25" customHeight="1" x14ac:dyDescent="0.25">
      <c r="A1079" s="124" t="s">
        <v>2770</v>
      </c>
      <c r="B1079" s="137">
        <v>61</v>
      </c>
      <c r="C1079" s="113" t="s">
        <v>108</v>
      </c>
      <c r="D1079" s="136" t="s">
        <v>2771</v>
      </c>
      <c r="E1079" s="112" t="s">
        <v>108</v>
      </c>
      <c r="F1079" s="112" t="s">
        <v>653</v>
      </c>
      <c r="G1079" s="112" t="s">
        <v>108</v>
      </c>
      <c r="H1079" s="112" t="s">
        <v>108</v>
      </c>
      <c r="I1079" s="112" t="s">
        <v>108</v>
      </c>
      <c r="J1079" s="112" t="s">
        <v>108</v>
      </c>
      <c r="K1079" s="134" t="s">
        <v>2424</v>
      </c>
      <c r="L1079" s="112" t="s">
        <v>108</v>
      </c>
      <c r="M1079" s="134" t="s">
        <v>2424</v>
      </c>
      <c r="N1079" s="12" t="s">
        <v>107</v>
      </c>
      <c r="O1079" s="12" t="s">
        <v>108</v>
      </c>
      <c r="P1079" s="128" t="s">
        <v>2425</v>
      </c>
      <c r="Q1079" s="135">
        <v>600</v>
      </c>
      <c r="R1079" s="135">
        <v>560</v>
      </c>
      <c r="S1079" s="135">
        <v>400</v>
      </c>
      <c r="T1079" s="119" t="s">
        <v>108</v>
      </c>
      <c r="U1079" s="112" t="s">
        <v>108</v>
      </c>
      <c r="V1079" s="118" t="s">
        <v>108</v>
      </c>
      <c r="W1079" s="112" t="s">
        <v>108</v>
      </c>
      <c r="X1079" s="112" t="s">
        <v>110</v>
      </c>
      <c r="Y1079" s="112" t="s">
        <v>110</v>
      </c>
      <c r="Z1079" s="112" t="s">
        <v>110</v>
      </c>
      <c r="AA1079" s="112" t="s">
        <v>110</v>
      </c>
      <c r="AB1079" s="114" t="s">
        <v>110</v>
      </c>
      <c r="AC1079" s="113" t="s">
        <v>108</v>
      </c>
      <c r="AD1079" s="47" t="s">
        <v>108</v>
      </c>
      <c r="AE1079" s="12" t="s">
        <v>108</v>
      </c>
      <c r="AF1079" s="102" t="s">
        <v>108</v>
      </c>
      <c r="AG1079" s="102" t="s">
        <v>108</v>
      </c>
      <c r="AH1079" s="102" t="s">
        <v>108</v>
      </c>
      <c r="AI1079" s="102" t="s">
        <v>108</v>
      </c>
      <c r="AJ1079" s="102" t="s">
        <v>108</v>
      </c>
      <c r="AK1079" s="93" t="s">
        <v>108</v>
      </c>
      <c r="AL1079" s="12" t="s">
        <v>108</v>
      </c>
      <c r="AM1079" s="12" t="s">
        <v>175</v>
      </c>
      <c r="AN1079" s="91" t="s">
        <v>2425</v>
      </c>
      <c r="AO1079" s="15" t="s">
        <v>175</v>
      </c>
      <c r="AQ1079" s="54" t="s">
        <v>108</v>
      </c>
      <c r="AR1079" s="50" t="str">
        <f t="shared" ref="AR1079:AR1110" si="431">A1079&amp;"."&amp;B1079</f>
        <v>HS664.61</v>
      </c>
      <c r="AS1079" s="50" t="str">
        <f t="shared" ref="AS1079:AS1110" si="432">A1079&amp;"_"&amp;C1079</f>
        <v>HS664_-</v>
      </c>
      <c r="AT1079" s="12" t="s">
        <v>110</v>
      </c>
      <c r="AU1079" s="12" t="s">
        <v>110</v>
      </c>
      <c r="AV1079" s="12" t="s">
        <v>110</v>
      </c>
      <c r="AW1079" s="54" t="s">
        <v>108</v>
      </c>
      <c r="AX1079" s="50" t="s">
        <v>155</v>
      </c>
      <c r="AY1079" s="50" t="s">
        <v>110</v>
      </c>
      <c r="AZ1079" s="54" t="s">
        <v>108</v>
      </c>
      <c r="BA1079" s="12" t="s">
        <v>108</v>
      </c>
      <c r="BB1079" s="12" t="s">
        <v>108</v>
      </c>
      <c r="BC1079" s="12" t="str">
        <f t="shared" ref="BC1079:BC1110" si="433">F1079</f>
        <v>M3A</v>
      </c>
      <c r="BD1079" s="54" t="s">
        <v>108</v>
      </c>
      <c r="BE1079" s="12" t="str">
        <f t="shared" ref="BE1079:BE1110" si="434">G1079</f>
        <v>-</v>
      </c>
      <c r="BF1079" s="12" t="str">
        <f t="shared" ref="BF1079:BF1110" si="435">I1079</f>
        <v>-</v>
      </c>
      <c r="BG1079" s="112" t="str">
        <f t="shared" ref="BG1079:BG1110" si="436">F1079&amp;"_"&amp;A1079</f>
        <v>M3A_HS664</v>
      </c>
      <c r="BH1079" s="54" t="s">
        <v>108</v>
      </c>
      <c r="BI1079" s="12" t="s">
        <v>108</v>
      </c>
      <c r="BJ1079" s="54" t="s">
        <v>108</v>
      </c>
      <c r="BK1079" s="12" t="s">
        <v>108</v>
      </c>
      <c r="BL1079" s="12" t="s">
        <v>108</v>
      </c>
      <c r="BM1079" s="12" t="s">
        <v>108</v>
      </c>
      <c r="BN1079" s="54" t="s">
        <v>108</v>
      </c>
      <c r="BO1079" s="12" t="s">
        <v>108</v>
      </c>
      <c r="BP1079" s="54" t="s">
        <v>108</v>
      </c>
      <c r="BQ1079" s="12" t="s">
        <v>108</v>
      </c>
      <c r="BR1079" s="12" t="s">
        <v>108</v>
      </c>
      <c r="BS1079" s="12" t="s">
        <v>108</v>
      </c>
      <c r="BT1079" s="54" t="s">
        <v>108</v>
      </c>
      <c r="BU1079" s="12" t="s">
        <v>108</v>
      </c>
      <c r="BV1079" s="54" t="s">
        <v>108</v>
      </c>
      <c r="BW1079" s="12" t="s">
        <v>108</v>
      </c>
      <c r="BX1079" s="12" t="s">
        <v>108</v>
      </c>
      <c r="BY1079" s="12" t="s">
        <v>108</v>
      </c>
      <c r="BZ1079" s="54" t="s">
        <v>108</v>
      </c>
      <c r="CA1079" s="12" t="s">
        <v>108</v>
      </c>
      <c r="CB1079" s="54" t="s">
        <v>108</v>
      </c>
      <c r="CC1079" s="12" t="s">
        <v>108</v>
      </c>
      <c r="CD1079" s="12" t="s">
        <v>108</v>
      </c>
      <c r="CE1079" s="12" t="s">
        <v>108</v>
      </c>
      <c r="CF1079" s="54" t="s">
        <v>108</v>
      </c>
      <c r="CG1079" s="54" t="s">
        <v>108</v>
      </c>
      <c r="CH1079" s="54" t="s">
        <v>108</v>
      </c>
      <c r="CI1079" s="54" t="s">
        <v>108</v>
      </c>
      <c r="CJ1079" s="54" t="s">
        <v>108</v>
      </c>
      <c r="CK1079" s="54" t="s">
        <v>108</v>
      </c>
      <c r="CL1079" s="54" t="s">
        <v>108</v>
      </c>
      <c r="CM1079" s="54" t="s">
        <v>108</v>
      </c>
      <c r="CN1079" s="64" t="s">
        <v>120</v>
      </c>
      <c r="CO1079" s="121" t="s">
        <v>2770</v>
      </c>
      <c r="CP1079" s="64" t="str">
        <f>TabelladatiSinottico[[#This Row],[Serial_Number]]</f>
        <v>HS664.61</v>
      </c>
      <c r="CQ1079" s="50" t="str">
        <f>TabelladatiSinottico[[#This Row],[Customer]]</f>
        <v>Customer!</v>
      </c>
      <c r="CR1079" s="54">
        <f t="shared" si="424"/>
        <v>1078</v>
      </c>
      <c r="CS1079" s="64" t="s">
        <v>108</v>
      </c>
    </row>
    <row r="1080" spans="1:97" ht="14.25" customHeight="1" x14ac:dyDescent="0.25">
      <c r="A1080" s="124" t="s">
        <v>2770</v>
      </c>
      <c r="B1080" s="137">
        <v>62</v>
      </c>
      <c r="C1080" s="113" t="s">
        <v>108</v>
      </c>
      <c r="D1080" s="136" t="s">
        <v>2771</v>
      </c>
      <c r="E1080" s="112" t="s">
        <v>108</v>
      </c>
      <c r="F1080" s="112" t="s">
        <v>653</v>
      </c>
      <c r="G1080" s="112" t="s">
        <v>108</v>
      </c>
      <c r="H1080" s="112" t="s">
        <v>108</v>
      </c>
      <c r="I1080" s="112" t="s">
        <v>108</v>
      </c>
      <c r="J1080" s="112" t="s">
        <v>108</v>
      </c>
      <c r="K1080" s="134" t="s">
        <v>2424</v>
      </c>
      <c r="L1080" s="112" t="s">
        <v>108</v>
      </c>
      <c r="M1080" s="134" t="s">
        <v>2424</v>
      </c>
      <c r="N1080" s="12" t="s">
        <v>107</v>
      </c>
      <c r="O1080" s="12" t="s">
        <v>108</v>
      </c>
      <c r="P1080" s="128" t="s">
        <v>2425</v>
      </c>
      <c r="Q1080" s="135">
        <v>600</v>
      </c>
      <c r="R1080" s="135">
        <v>560</v>
      </c>
      <c r="S1080" s="135">
        <v>400</v>
      </c>
      <c r="T1080" s="119" t="s">
        <v>108</v>
      </c>
      <c r="U1080" s="112" t="s">
        <v>108</v>
      </c>
      <c r="V1080" s="118" t="s">
        <v>108</v>
      </c>
      <c r="W1080" s="112" t="s">
        <v>108</v>
      </c>
      <c r="X1080" s="112" t="s">
        <v>110</v>
      </c>
      <c r="Y1080" s="112" t="s">
        <v>110</v>
      </c>
      <c r="Z1080" s="112" t="s">
        <v>110</v>
      </c>
      <c r="AA1080" s="112" t="s">
        <v>110</v>
      </c>
      <c r="AB1080" s="114" t="s">
        <v>110</v>
      </c>
      <c r="AC1080" s="113" t="s">
        <v>108</v>
      </c>
      <c r="AD1080" s="47" t="s">
        <v>108</v>
      </c>
      <c r="AE1080" s="12" t="s">
        <v>108</v>
      </c>
      <c r="AF1080" s="102" t="s">
        <v>108</v>
      </c>
      <c r="AG1080" s="102" t="s">
        <v>108</v>
      </c>
      <c r="AH1080" s="102" t="s">
        <v>108</v>
      </c>
      <c r="AI1080" s="102" t="s">
        <v>108</v>
      </c>
      <c r="AJ1080" s="102" t="s">
        <v>108</v>
      </c>
      <c r="AK1080" s="93" t="s">
        <v>108</v>
      </c>
      <c r="AL1080" s="12" t="s">
        <v>108</v>
      </c>
      <c r="AM1080" s="12" t="s">
        <v>175</v>
      </c>
      <c r="AN1080" s="91" t="s">
        <v>2425</v>
      </c>
      <c r="AO1080" s="15" t="s">
        <v>175</v>
      </c>
      <c r="AQ1080" s="54" t="s">
        <v>108</v>
      </c>
      <c r="AR1080" s="50" t="str">
        <f t="shared" si="431"/>
        <v>HS664.62</v>
      </c>
      <c r="AS1080" s="50" t="str">
        <f t="shared" si="432"/>
        <v>HS664_-</v>
      </c>
      <c r="AT1080" s="12" t="s">
        <v>110</v>
      </c>
      <c r="AU1080" s="12" t="s">
        <v>110</v>
      </c>
      <c r="AV1080" s="12" t="s">
        <v>110</v>
      </c>
      <c r="AW1080" s="54" t="s">
        <v>108</v>
      </c>
      <c r="AX1080" s="50" t="s">
        <v>155</v>
      </c>
      <c r="AY1080" s="50" t="s">
        <v>110</v>
      </c>
      <c r="AZ1080" s="54" t="s">
        <v>108</v>
      </c>
      <c r="BA1080" s="12" t="s">
        <v>108</v>
      </c>
      <c r="BB1080" s="12" t="s">
        <v>108</v>
      </c>
      <c r="BC1080" s="12" t="str">
        <f t="shared" si="433"/>
        <v>M3A</v>
      </c>
      <c r="BD1080" s="54" t="s">
        <v>108</v>
      </c>
      <c r="BE1080" s="12" t="str">
        <f t="shared" si="434"/>
        <v>-</v>
      </c>
      <c r="BF1080" s="12" t="str">
        <f t="shared" si="435"/>
        <v>-</v>
      </c>
      <c r="BG1080" s="112" t="str">
        <f t="shared" si="436"/>
        <v>M3A_HS664</v>
      </c>
      <c r="BH1080" s="54" t="s">
        <v>108</v>
      </c>
      <c r="BI1080" s="12" t="s">
        <v>108</v>
      </c>
      <c r="BJ1080" s="54" t="s">
        <v>108</v>
      </c>
      <c r="BK1080" s="12" t="s">
        <v>108</v>
      </c>
      <c r="BL1080" s="12" t="s">
        <v>108</v>
      </c>
      <c r="BM1080" s="12" t="s">
        <v>108</v>
      </c>
      <c r="BN1080" s="54" t="s">
        <v>108</v>
      </c>
      <c r="BO1080" s="12" t="s">
        <v>108</v>
      </c>
      <c r="BP1080" s="54" t="s">
        <v>108</v>
      </c>
      <c r="BQ1080" s="12" t="s">
        <v>108</v>
      </c>
      <c r="BR1080" s="12" t="s">
        <v>108</v>
      </c>
      <c r="BS1080" s="12" t="s">
        <v>108</v>
      </c>
      <c r="BT1080" s="54" t="s">
        <v>108</v>
      </c>
      <c r="BU1080" s="12" t="s">
        <v>108</v>
      </c>
      <c r="BV1080" s="54" t="s">
        <v>108</v>
      </c>
      <c r="BW1080" s="12" t="s">
        <v>108</v>
      </c>
      <c r="BX1080" s="12" t="s">
        <v>108</v>
      </c>
      <c r="BY1080" s="12" t="s">
        <v>108</v>
      </c>
      <c r="BZ1080" s="54" t="s">
        <v>108</v>
      </c>
      <c r="CA1080" s="12" t="s">
        <v>108</v>
      </c>
      <c r="CB1080" s="54" t="s">
        <v>108</v>
      </c>
      <c r="CC1080" s="12" t="s">
        <v>108</v>
      </c>
      <c r="CD1080" s="12" t="s">
        <v>108</v>
      </c>
      <c r="CE1080" s="12" t="s">
        <v>108</v>
      </c>
      <c r="CF1080" s="54" t="s">
        <v>108</v>
      </c>
      <c r="CG1080" s="54" t="s">
        <v>108</v>
      </c>
      <c r="CH1080" s="54" t="s">
        <v>108</v>
      </c>
      <c r="CI1080" s="54" t="s">
        <v>108</v>
      </c>
      <c r="CJ1080" s="54" t="s">
        <v>108</v>
      </c>
      <c r="CK1080" s="54" t="s">
        <v>108</v>
      </c>
      <c r="CL1080" s="54" t="s">
        <v>108</v>
      </c>
      <c r="CM1080" s="54" t="s">
        <v>108</v>
      </c>
      <c r="CN1080" s="64" t="s">
        <v>120</v>
      </c>
      <c r="CO1080" s="121" t="s">
        <v>2770</v>
      </c>
      <c r="CP1080" s="64" t="str">
        <f>TabelladatiSinottico[[#This Row],[Serial_Number]]</f>
        <v>HS664.62</v>
      </c>
      <c r="CQ1080" s="50" t="str">
        <f>TabelladatiSinottico[[#This Row],[Customer]]</f>
        <v>Customer!</v>
      </c>
      <c r="CR1080" s="54">
        <f t="shared" si="424"/>
        <v>1079</v>
      </c>
      <c r="CS1080" s="64" t="s">
        <v>108</v>
      </c>
    </row>
    <row r="1081" spans="1:97" ht="14.25" customHeight="1" x14ac:dyDescent="0.25">
      <c r="A1081" s="124" t="s">
        <v>2770</v>
      </c>
      <c r="B1081" s="137">
        <v>63</v>
      </c>
      <c r="C1081" s="113" t="s">
        <v>108</v>
      </c>
      <c r="D1081" s="136" t="s">
        <v>2701</v>
      </c>
      <c r="E1081" s="112" t="s">
        <v>108</v>
      </c>
      <c r="F1081" s="112" t="s">
        <v>653</v>
      </c>
      <c r="G1081" s="112" t="s">
        <v>108</v>
      </c>
      <c r="H1081" s="112" t="s">
        <v>108</v>
      </c>
      <c r="I1081" s="112" t="s">
        <v>108</v>
      </c>
      <c r="J1081" s="142" t="s">
        <v>2852</v>
      </c>
      <c r="K1081" s="134" t="s">
        <v>2424</v>
      </c>
      <c r="L1081" s="112" t="s">
        <v>108</v>
      </c>
      <c r="M1081" s="134" t="s">
        <v>2424</v>
      </c>
      <c r="N1081" s="12" t="s">
        <v>107</v>
      </c>
      <c r="O1081" s="12" t="s">
        <v>108</v>
      </c>
      <c r="P1081" s="128" t="s">
        <v>2425</v>
      </c>
      <c r="Q1081" s="135">
        <v>600</v>
      </c>
      <c r="R1081" s="135">
        <v>560</v>
      </c>
      <c r="S1081" s="135">
        <v>400</v>
      </c>
      <c r="T1081" s="119" t="s">
        <v>108</v>
      </c>
      <c r="U1081" s="112" t="s">
        <v>108</v>
      </c>
      <c r="V1081" s="118" t="s">
        <v>108</v>
      </c>
      <c r="W1081" s="112" t="s">
        <v>108</v>
      </c>
      <c r="X1081" s="112" t="s">
        <v>110</v>
      </c>
      <c r="Y1081" s="112" t="s">
        <v>110</v>
      </c>
      <c r="Z1081" s="112" t="s">
        <v>110</v>
      </c>
      <c r="AA1081" s="112" t="s">
        <v>110</v>
      </c>
      <c r="AB1081" s="114" t="s">
        <v>110</v>
      </c>
      <c r="AC1081" s="113" t="s">
        <v>108</v>
      </c>
      <c r="AD1081" s="47" t="s">
        <v>108</v>
      </c>
      <c r="AE1081" s="12" t="s">
        <v>108</v>
      </c>
      <c r="AF1081" s="102" t="s">
        <v>108</v>
      </c>
      <c r="AG1081" s="102" t="s">
        <v>108</v>
      </c>
      <c r="AH1081" s="102" t="s">
        <v>108</v>
      </c>
      <c r="AI1081" s="102" t="s">
        <v>108</v>
      </c>
      <c r="AJ1081" s="102" t="s">
        <v>108</v>
      </c>
      <c r="AK1081" s="93" t="s">
        <v>108</v>
      </c>
      <c r="AL1081" s="12" t="s">
        <v>108</v>
      </c>
      <c r="AM1081" s="12" t="s">
        <v>175</v>
      </c>
      <c r="AN1081" s="91" t="s">
        <v>2425</v>
      </c>
      <c r="AO1081" s="15" t="s">
        <v>175</v>
      </c>
      <c r="AQ1081" s="54" t="s">
        <v>108</v>
      </c>
      <c r="AR1081" s="50" t="str">
        <f t="shared" si="431"/>
        <v>HS664.63</v>
      </c>
      <c r="AS1081" s="50" t="str">
        <f t="shared" si="432"/>
        <v>HS664_-</v>
      </c>
      <c r="AT1081" s="12" t="s">
        <v>110</v>
      </c>
      <c r="AU1081" s="12" t="s">
        <v>110</v>
      </c>
      <c r="AV1081" s="12" t="s">
        <v>110</v>
      </c>
      <c r="AW1081" s="54" t="s">
        <v>108</v>
      </c>
      <c r="AX1081" s="50" t="s">
        <v>155</v>
      </c>
      <c r="AY1081" s="50" t="s">
        <v>110</v>
      </c>
      <c r="AZ1081" s="54" t="s">
        <v>108</v>
      </c>
      <c r="BA1081" s="12" t="s">
        <v>108</v>
      </c>
      <c r="BB1081" s="12" t="s">
        <v>108</v>
      </c>
      <c r="BC1081" s="12" t="str">
        <f t="shared" si="433"/>
        <v>M3A</v>
      </c>
      <c r="BD1081" s="54" t="s">
        <v>108</v>
      </c>
      <c r="BE1081" s="12" t="str">
        <f t="shared" si="434"/>
        <v>-</v>
      </c>
      <c r="BF1081" s="12" t="str">
        <f t="shared" si="435"/>
        <v>-</v>
      </c>
      <c r="BG1081" s="112" t="str">
        <f t="shared" si="436"/>
        <v>M3A_HS664</v>
      </c>
      <c r="BH1081" s="54" t="s">
        <v>108</v>
      </c>
      <c r="BI1081" s="12" t="s">
        <v>108</v>
      </c>
      <c r="BJ1081" s="54" t="s">
        <v>108</v>
      </c>
      <c r="BK1081" s="12" t="s">
        <v>108</v>
      </c>
      <c r="BL1081" s="12" t="s">
        <v>108</v>
      </c>
      <c r="BM1081" s="12" t="s">
        <v>108</v>
      </c>
      <c r="BN1081" s="54" t="s">
        <v>108</v>
      </c>
      <c r="BO1081" s="12" t="s">
        <v>108</v>
      </c>
      <c r="BP1081" s="54" t="s">
        <v>108</v>
      </c>
      <c r="BQ1081" s="12" t="s">
        <v>108</v>
      </c>
      <c r="BR1081" s="12" t="s">
        <v>108</v>
      </c>
      <c r="BS1081" s="12" t="s">
        <v>108</v>
      </c>
      <c r="BT1081" s="54" t="s">
        <v>108</v>
      </c>
      <c r="BU1081" s="12" t="s">
        <v>108</v>
      </c>
      <c r="BV1081" s="54" t="s">
        <v>108</v>
      </c>
      <c r="BW1081" s="12" t="s">
        <v>108</v>
      </c>
      <c r="BX1081" s="12" t="s">
        <v>108</v>
      </c>
      <c r="BY1081" s="12" t="s">
        <v>108</v>
      </c>
      <c r="BZ1081" s="54" t="s">
        <v>108</v>
      </c>
      <c r="CA1081" s="12" t="s">
        <v>108</v>
      </c>
      <c r="CB1081" s="54" t="s">
        <v>108</v>
      </c>
      <c r="CC1081" s="12" t="s">
        <v>108</v>
      </c>
      <c r="CD1081" s="12" t="s">
        <v>108</v>
      </c>
      <c r="CE1081" s="12" t="s">
        <v>108</v>
      </c>
      <c r="CF1081" s="54" t="s">
        <v>108</v>
      </c>
      <c r="CG1081" s="54" t="s">
        <v>108</v>
      </c>
      <c r="CH1081" s="54" t="s">
        <v>108</v>
      </c>
      <c r="CI1081" s="54" t="s">
        <v>108</v>
      </c>
      <c r="CJ1081" s="54" t="s">
        <v>108</v>
      </c>
      <c r="CK1081" s="54" t="s">
        <v>108</v>
      </c>
      <c r="CL1081" s="54" t="s">
        <v>108</v>
      </c>
      <c r="CM1081" s="54" t="s">
        <v>108</v>
      </c>
      <c r="CN1081" s="64" t="s">
        <v>120</v>
      </c>
      <c r="CO1081" s="121" t="s">
        <v>2770</v>
      </c>
      <c r="CP1081" s="64" t="str">
        <f>TabelladatiSinottico[[#This Row],[Serial_Number]]</f>
        <v>HS664.63</v>
      </c>
      <c r="CQ1081" s="50" t="str">
        <f>TabelladatiSinottico[[#This Row],[Customer]]</f>
        <v>COBI S.A.</v>
      </c>
      <c r="CR1081" s="54">
        <f t="shared" si="424"/>
        <v>1080</v>
      </c>
      <c r="CS1081" s="64" t="s">
        <v>108</v>
      </c>
    </row>
    <row r="1082" spans="1:97" ht="14.25" customHeight="1" x14ac:dyDescent="0.25">
      <c r="A1082" s="124" t="s">
        <v>2770</v>
      </c>
      <c r="B1082" s="137">
        <v>64</v>
      </c>
      <c r="C1082" s="113" t="s">
        <v>108</v>
      </c>
      <c r="D1082" s="136" t="s">
        <v>2853</v>
      </c>
      <c r="E1082" s="112" t="s">
        <v>108</v>
      </c>
      <c r="F1082" s="112" t="s">
        <v>653</v>
      </c>
      <c r="G1082" s="112" t="s">
        <v>108</v>
      </c>
      <c r="H1082" s="112" t="s">
        <v>108</v>
      </c>
      <c r="I1082" s="112" t="s">
        <v>108</v>
      </c>
      <c r="J1082" s="112" t="s">
        <v>2854</v>
      </c>
      <c r="K1082" s="134" t="s">
        <v>2424</v>
      </c>
      <c r="L1082" s="112" t="s">
        <v>108</v>
      </c>
      <c r="M1082" s="134" t="s">
        <v>2424</v>
      </c>
      <c r="N1082" s="12" t="s">
        <v>107</v>
      </c>
      <c r="O1082" s="12" t="s">
        <v>108</v>
      </c>
      <c r="P1082" s="128" t="s">
        <v>2425</v>
      </c>
      <c r="Q1082" s="135">
        <v>600</v>
      </c>
      <c r="R1082" s="135">
        <v>560</v>
      </c>
      <c r="S1082" s="135">
        <v>400</v>
      </c>
      <c r="T1082" s="119" t="s">
        <v>108</v>
      </c>
      <c r="U1082" s="112" t="s">
        <v>108</v>
      </c>
      <c r="V1082" s="118" t="s">
        <v>108</v>
      </c>
      <c r="W1082" s="112" t="s">
        <v>108</v>
      </c>
      <c r="X1082" s="112" t="s">
        <v>110</v>
      </c>
      <c r="Y1082" s="112" t="s">
        <v>110</v>
      </c>
      <c r="Z1082" s="112" t="s">
        <v>110</v>
      </c>
      <c r="AA1082" s="112" t="s">
        <v>110</v>
      </c>
      <c r="AB1082" s="114" t="s">
        <v>110</v>
      </c>
      <c r="AC1082" s="113" t="s">
        <v>108</v>
      </c>
      <c r="AD1082" s="47" t="s">
        <v>108</v>
      </c>
      <c r="AE1082" s="12" t="s">
        <v>108</v>
      </c>
      <c r="AF1082" s="102" t="s">
        <v>108</v>
      </c>
      <c r="AG1082" s="102" t="s">
        <v>108</v>
      </c>
      <c r="AH1082" s="102" t="s">
        <v>108</v>
      </c>
      <c r="AI1082" s="102" t="s">
        <v>108</v>
      </c>
      <c r="AJ1082" s="102" t="s">
        <v>108</v>
      </c>
      <c r="AK1082" s="93" t="s">
        <v>108</v>
      </c>
      <c r="AL1082" s="12" t="s">
        <v>108</v>
      </c>
      <c r="AM1082" s="12" t="s">
        <v>175</v>
      </c>
      <c r="AN1082" s="91" t="s">
        <v>2425</v>
      </c>
      <c r="AO1082" s="15" t="s">
        <v>175</v>
      </c>
      <c r="AQ1082" s="54" t="s">
        <v>108</v>
      </c>
      <c r="AR1082" s="50" t="str">
        <f t="shared" si="431"/>
        <v>HS664.64</v>
      </c>
      <c r="AS1082" s="50" t="str">
        <f t="shared" si="432"/>
        <v>HS664_-</v>
      </c>
      <c r="AT1082" s="12" t="s">
        <v>110</v>
      </c>
      <c r="AU1082" s="12" t="s">
        <v>110</v>
      </c>
      <c r="AV1082" s="12" t="s">
        <v>110</v>
      </c>
      <c r="AW1082" s="54" t="s">
        <v>108</v>
      </c>
      <c r="AX1082" s="50" t="s">
        <v>155</v>
      </c>
      <c r="AY1082" s="50" t="s">
        <v>110</v>
      </c>
      <c r="AZ1082" s="54" t="s">
        <v>108</v>
      </c>
      <c r="BA1082" s="12" t="s">
        <v>108</v>
      </c>
      <c r="BB1082" s="12" t="s">
        <v>108</v>
      </c>
      <c r="BC1082" s="12" t="str">
        <f t="shared" si="433"/>
        <v>M3A</v>
      </c>
      <c r="BD1082" s="54" t="s">
        <v>108</v>
      </c>
      <c r="BE1082" s="12" t="str">
        <f t="shared" si="434"/>
        <v>-</v>
      </c>
      <c r="BF1082" s="12" t="str">
        <f t="shared" si="435"/>
        <v>-</v>
      </c>
      <c r="BG1082" s="112" t="str">
        <f t="shared" si="436"/>
        <v>M3A_HS664</v>
      </c>
      <c r="BH1082" s="54" t="s">
        <v>108</v>
      </c>
      <c r="BI1082" s="12" t="s">
        <v>108</v>
      </c>
      <c r="BJ1082" s="54" t="s">
        <v>108</v>
      </c>
      <c r="BK1082" s="12" t="s">
        <v>108</v>
      </c>
      <c r="BL1082" s="12" t="s">
        <v>108</v>
      </c>
      <c r="BM1082" s="12" t="s">
        <v>108</v>
      </c>
      <c r="BN1082" s="54" t="s">
        <v>108</v>
      </c>
      <c r="BO1082" s="12" t="s">
        <v>108</v>
      </c>
      <c r="BP1082" s="54" t="s">
        <v>108</v>
      </c>
      <c r="BQ1082" s="12" t="s">
        <v>108</v>
      </c>
      <c r="BR1082" s="12" t="s">
        <v>108</v>
      </c>
      <c r="BS1082" s="12" t="s">
        <v>108</v>
      </c>
      <c r="BT1082" s="54" t="s">
        <v>108</v>
      </c>
      <c r="BU1082" s="12" t="s">
        <v>108</v>
      </c>
      <c r="BV1082" s="54" t="s">
        <v>108</v>
      </c>
      <c r="BW1082" s="12" t="s">
        <v>108</v>
      </c>
      <c r="BX1082" s="12" t="s">
        <v>108</v>
      </c>
      <c r="BY1082" s="12" t="s">
        <v>108</v>
      </c>
      <c r="BZ1082" s="54" t="s">
        <v>108</v>
      </c>
      <c r="CA1082" s="12" t="s">
        <v>108</v>
      </c>
      <c r="CB1082" s="54" t="s">
        <v>108</v>
      </c>
      <c r="CC1082" s="12" t="s">
        <v>108</v>
      </c>
      <c r="CD1082" s="12" t="s">
        <v>108</v>
      </c>
      <c r="CE1082" s="12" t="s">
        <v>108</v>
      </c>
      <c r="CF1082" s="54" t="s">
        <v>108</v>
      </c>
      <c r="CG1082" s="54" t="s">
        <v>108</v>
      </c>
      <c r="CH1082" s="54" t="s">
        <v>108</v>
      </c>
      <c r="CI1082" s="54" t="s">
        <v>108</v>
      </c>
      <c r="CJ1082" s="54" t="s">
        <v>108</v>
      </c>
      <c r="CK1082" s="54" t="s">
        <v>108</v>
      </c>
      <c r="CL1082" s="54" t="s">
        <v>108</v>
      </c>
      <c r="CM1082" s="54" t="s">
        <v>108</v>
      </c>
      <c r="CN1082" s="64" t="s">
        <v>120</v>
      </c>
      <c r="CO1082" s="121" t="s">
        <v>2770</v>
      </c>
      <c r="CP1082" s="64" t="str">
        <f>TabelladatiSinottico[[#This Row],[Serial_Number]]</f>
        <v>HS664.64</v>
      </c>
      <c r="CQ1082" s="50" t="str">
        <f>TabelladatiSinottico[[#This Row],[Customer]]</f>
        <v>MARIO MOLINA S.r.l.</v>
      </c>
      <c r="CR1082" s="54">
        <f t="shared" si="424"/>
        <v>1081</v>
      </c>
      <c r="CS1082" s="64" t="s">
        <v>108</v>
      </c>
    </row>
    <row r="1083" spans="1:97" ht="14.25" customHeight="1" x14ac:dyDescent="0.25">
      <c r="A1083" s="124" t="s">
        <v>2770</v>
      </c>
      <c r="B1083" s="137">
        <v>65</v>
      </c>
      <c r="C1083" s="113" t="s">
        <v>108</v>
      </c>
      <c r="D1083" s="136" t="s">
        <v>2163</v>
      </c>
      <c r="E1083" s="112" t="s">
        <v>108</v>
      </c>
      <c r="F1083" s="112" t="s">
        <v>653</v>
      </c>
      <c r="G1083" s="112" t="s">
        <v>108</v>
      </c>
      <c r="H1083" s="112" t="s">
        <v>108</v>
      </c>
      <c r="I1083" s="112" t="s">
        <v>108</v>
      </c>
      <c r="J1083" s="112" t="s">
        <v>2855</v>
      </c>
      <c r="K1083" s="134" t="s">
        <v>2424</v>
      </c>
      <c r="L1083" s="112" t="s">
        <v>108</v>
      </c>
      <c r="M1083" s="134" t="s">
        <v>2424</v>
      </c>
      <c r="N1083" s="12" t="s">
        <v>107</v>
      </c>
      <c r="O1083" s="12" t="s">
        <v>108</v>
      </c>
      <c r="P1083" s="128" t="s">
        <v>2425</v>
      </c>
      <c r="Q1083" s="135">
        <v>600</v>
      </c>
      <c r="R1083" s="135">
        <v>560</v>
      </c>
      <c r="S1083" s="135">
        <v>400</v>
      </c>
      <c r="T1083" s="119" t="s">
        <v>108</v>
      </c>
      <c r="U1083" s="112" t="s">
        <v>108</v>
      </c>
      <c r="V1083" s="118" t="s">
        <v>108</v>
      </c>
      <c r="W1083" s="112" t="s">
        <v>108</v>
      </c>
      <c r="X1083" s="112" t="s">
        <v>110</v>
      </c>
      <c r="Y1083" s="112" t="s">
        <v>110</v>
      </c>
      <c r="Z1083" s="112" t="s">
        <v>110</v>
      </c>
      <c r="AA1083" s="112" t="s">
        <v>110</v>
      </c>
      <c r="AB1083" s="114" t="s">
        <v>110</v>
      </c>
      <c r="AC1083" s="113" t="s">
        <v>108</v>
      </c>
      <c r="AD1083" s="47" t="s">
        <v>108</v>
      </c>
      <c r="AE1083" s="12" t="s">
        <v>108</v>
      </c>
      <c r="AF1083" s="102" t="s">
        <v>108</v>
      </c>
      <c r="AG1083" s="102" t="s">
        <v>108</v>
      </c>
      <c r="AH1083" s="102" t="s">
        <v>108</v>
      </c>
      <c r="AI1083" s="102" t="s">
        <v>108</v>
      </c>
      <c r="AJ1083" s="102" t="s">
        <v>108</v>
      </c>
      <c r="AK1083" s="93" t="s">
        <v>108</v>
      </c>
      <c r="AL1083" s="12" t="s">
        <v>108</v>
      </c>
      <c r="AM1083" s="12" t="s">
        <v>175</v>
      </c>
      <c r="AN1083" s="91" t="s">
        <v>2425</v>
      </c>
      <c r="AO1083" s="15" t="s">
        <v>175</v>
      </c>
      <c r="AQ1083" s="54" t="s">
        <v>108</v>
      </c>
      <c r="AR1083" s="50" t="str">
        <f t="shared" si="431"/>
        <v>HS664.65</v>
      </c>
      <c r="AS1083" s="50" t="str">
        <f t="shared" si="432"/>
        <v>HS664_-</v>
      </c>
      <c r="AT1083" s="12" t="s">
        <v>110</v>
      </c>
      <c r="AU1083" s="12" t="s">
        <v>110</v>
      </c>
      <c r="AV1083" s="12" t="s">
        <v>110</v>
      </c>
      <c r="AW1083" s="54" t="s">
        <v>108</v>
      </c>
      <c r="AX1083" s="50" t="s">
        <v>155</v>
      </c>
      <c r="AY1083" s="50" t="s">
        <v>110</v>
      </c>
      <c r="AZ1083" s="54" t="s">
        <v>108</v>
      </c>
      <c r="BA1083" s="12" t="s">
        <v>108</v>
      </c>
      <c r="BB1083" s="12" t="s">
        <v>108</v>
      </c>
      <c r="BC1083" s="12" t="str">
        <f t="shared" si="433"/>
        <v>M3A</v>
      </c>
      <c r="BD1083" s="54" t="s">
        <v>108</v>
      </c>
      <c r="BE1083" s="12" t="str">
        <f t="shared" si="434"/>
        <v>-</v>
      </c>
      <c r="BF1083" s="12" t="str">
        <f t="shared" si="435"/>
        <v>-</v>
      </c>
      <c r="BG1083" s="112" t="str">
        <f t="shared" si="436"/>
        <v>M3A_HS664</v>
      </c>
      <c r="BH1083" s="54" t="s">
        <v>108</v>
      </c>
      <c r="BI1083" s="12" t="s">
        <v>108</v>
      </c>
      <c r="BJ1083" s="54" t="s">
        <v>108</v>
      </c>
      <c r="BK1083" s="12" t="s">
        <v>108</v>
      </c>
      <c r="BL1083" s="12" t="s">
        <v>108</v>
      </c>
      <c r="BM1083" s="12" t="s">
        <v>108</v>
      </c>
      <c r="BN1083" s="54" t="s">
        <v>108</v>
      </c>
      <c r="BO1083" s="12" t="s">
        <v>108</v>
      </c>
      <c r="BP1083" s="54" t="s">
        <v>108</v>
      </c>
      <c r="BQ1083" s="12" t="s">
        <v>108</v>
      </c>
      <c r="BR1083" s="12" t="s">
        <v>108</v>
      </c>
      <c r="BS1083" s="12" t="s">
        <v>108</v>
      </c>
      <c r="BT1083" s="54" t="s">
        <v>108</v>
      </c>
      <c r="BU1083" s="12" t="s">
        <v>108</v>
      </c>
      <c r="BV1083" s="54" t="s">
        <v>108</v>
      </c>
      <c r="BW1083" s="12" t="s">
        <v>108</v>
      </c>
      <c r="BX1083" s="12" t="s">
        <v>108</v>
      </c>
      <c r="BY1083" s="12" t="s">
        <v>108</v>
      </c>
      <c r="BZ1083" s="54" t="s">
        <v>108</v>
      </c>
      <c r="CA1083" s="12" t="s">
        <v>108</v>
      </c>
      <c r="CB1083" s="54" t="s">
        <v>108</v>
      </c>
      <c r="CC1083" s="12" t="s">
        <v>108</v>
      </c>
      <c r="CD1083" s="12" t="s">
        <v>108</v>
      </c>
      <c r="CE1083" s="12" t="s">
        <v>108</v>
      </c>
      <c r="CF1083" s="54" t="s">
        <v>108</v>
      </c>
      <c r="CG1083" s="54" t="s">
        <v>108</v>
      </c>
      <c r="CH1083" s="54" t="s">
        <v>108</v>
      </c>
      <c r="CI1083" s="54" t="s">
        <v>108</v>
      </c>
      <c r="CJ1083" s="54" t="s">
        <v>108</v>
      </c>
      <c r="CK1083" s="54" t="s">
        <v>108</v>
      </c>
      <c r="CL1083" s="54" t="s">
        <v>108</v>
      </c>
      <c r="CM1083" s="54" t="s">
        <v>108</v>
      </c>
      <c r="CN1083" s="64" t="s">
        <v>120</v>
      </c>
      <c r="CO1083" s="121" t="s">
        <v>2770</v>
      </c>
      <c r="CP1083" s="64" t="str">
        <f>TabelladatiSinottico[[#This Row],[Serial_Number]]</f>
        <v>HS664.65</v>
      </c>
      <c r="CQ1083" s="50" t="str">
        <f>TabelladatiSinottico[[#This Row],[Customer]]</f>
        <v>VARESINA STAMPI S.p.A.</v>
      </c>
      <c r="CR1083" s="54">
        <f t="shared" si="424"/>
        <v>1082</v>
      </c>
      <c r="CS1083" s="64" t="s">
        <v>108</v>
      </c>
    </row>
    <row r="1084" spans="1:97" ht="14.25" customHeight="1" x14ac:dyDescent="0.25">
      <c r="A1084" s="124" t="s">
        <v>2770</v>
      </c>
      <c r="B1084" s="137">
        <v>66</v>
      </c>
      <c r="C1084" s="113" t="s">
        <v>108</v>
      </c>
      <c r="D1084" s="136" t="s">
        <v>2850</v>
      </c>
      <c r="E1084" s="112" t="s">
        <v>108</v>
      </c>
      <c r="F1084" s="112" t="s">
        <v>653</v>
      </c>
      <c r="G1084" s="112" t="s">
        <v>108</v>
      </c>
      <c r="H1084" s="112" t="s">
        <v>108</v>
      </c>
      <c r="I1084" s="112" t="s">
        <v>108</v>
      </c>
      <c r="J1084" s="142" t="s">
        <v>2856</v>
      </c>
      <c r="K1084" s="134" t="s">
        <v>2424</v>
      </c>
      <c r="L1084" s="112" t="s">
        <v>108</v>
      </c>
      <c r="M1084" s="134" t="s">
        <v>2424</v>
      </c>
      <c r="N1084" s="12" t="s">
        <v>107</v>
      </c>
      <c r="O1084" s="12" t="s">
        <v>108</v>
      </c>
      <c r="P1084" s="128" t="s">
        <v>2425</v>
      </c>
      <c r="Q1084" s="135">
        <v>600</v>
      </c>
      <c r="R1084" s="135">
        <v>560</v>
      </c>
      <c r="S1084" s="135">
        <v>400</v>
      </c>
      <c r="T1084" s="119" t="s">
        <v>108</v>
      </c>
      <c r="U1084" s="112" t="s">
        <v>108</v>
      </c>
      <c r="V1084" s="118" t="s">
        <v>108</v>
      </c>
      <c r="W1084" s="112" t="s">
        <v>108</v>
      </c>
      <c r="X1084" s="112" t="s">
        <v>110</v>
      </c>
      <c r="Y1084" s="112" t="s">
        <v>110</v>
      </c>
      <c r="Z1084" s="112" t="s">
        <v>110</v>
      </c>
      <c r="AA1084" s="112" t="s">
        <v>110</v>
      </c>
      <c r="AB1084" s="114" t="s">
        <v>110</v>
      </c>
      <c r="AC1084" s="113" t="s">
        <v>108</v>
      </c>
      <c r="AD1084" s="47" t="s">
        <v>108</v>
      </c>
      <c r="AE1084" s="12" t="s">
        <v>108</v>
      </c>
      <c r="AF1084" s="102" t="s">
        <v>108</v>
      </c>
      <c r="AG1084" s="102" t="s">
        <v>108</v>
      </c>
      <c r="AH1084" s="102" t="s">
        <v>108</v>
      </c>
      <c r="AI1084" s="102" t="s">
        <v>108</v>
      </c>
      <c r="AJ1084" s="102" t="s">
        <v>108</v>
      </c>
      <c r="AK1084" s="93" t="s">
        <v>108</v>
      </c>
      <c r="AL1084" s="12" t="s">
        <v>108</v>
      </c>
      <c r="AM1084" s="12" t="s">
        <v>175</v>
      </c>
      <c r="AN1084" s="91" t="s">
        <v>2425</v>
      </c>
      <c r="AO1084" s="15" t="s">
        <v>175</v>
      </c>
      <c r="AQ1084" s="54" t="s">
        <v>108</v>
      </c>
      <c r="AR1084" s="50" t="str">
        <f t="shared" si="431"/>
        <v>HS664.66</v>
      </c>
      <c r="AS1084" s="50" t="str">
        <f t="shared" si="432"/>
        <v>HS664_-</v>
      </c>
      <c r="AT1084" s="12" t="s">
        <v>110</v>
      </c>
      <c r="AU1084" s="12" t="s">
        <v>110</v>
      </c>
      <c r="AV1084" s="12" t="s">
        <v>110</v>
      </c>
      <c r="AW1084" s="54" t="s">
        <v>108</v>
      </c>
      <c r="AX1084" s="50" t="s">
        <v>155</v>
      </c>
      <c r="AY1084" s="50" t="s">
        <v>110</v>
      </c>
      <c r="AZ1084" s="54" t="s">
        <v>108</v>
      </c>
      <c r="BA1084" s="12" t="s">
        <v>108</v>
      </c>
      <c r="BB1084" s="12" t="s">
        <v>108</v>
      </c>
      <c r="BC1084" s="12" t="str">
        <f t="shared" si="433"/>
        <v>M3A</v>
      </c>
      <c r="BD1084" s="54" t="s">
        <v>108</v>
      </c>
      <c r="BE1084" s="12" t="str">
        <f t="shared" si="434"/>
        <v>-</v>
      </c>
      <c r="BF1084" s="12" t="str">
        <f t="shared" si="435"/>
        <v>-</v>
      </c>
      <c r="BG1084" s="112" t="str">
        <f t="shared" si="436"/>
        <v>M3A_HS664</v>
      </c>
      <c r="BH1084" s="54" t="s">
        <v>108</v>
      </c>
      <c r="BI1084" s="12" t="s">
        <v>108</v>
      </c>
      <c r="BJ1084" s="54" t="s">
        <v>108</v>
      </c>
      <c r="BK1084" s="12" t="s">
        <v>108</v>
      </c>
      <c r="BL1084" s="12" t="s">
        <v>108</v>
      </c>
      <c r="BM1084" s="12" t="s">
        <v>108</v>
      </c>
      <c r="BN1084" s="54" t="s">
        <v>108</v>
      </c>
      <c r="BO1084" s="12" t="s">
        <v>108</v>
      </c>
      <c r="BP1084" s="54" t="s">
        <v>108</v>
      </c>
      <c r="BQ1084" s="12" t="s">
        <v>108</v>
      </c>
      <c r="BR1084" s="12" t="s">
        <v>108</v>
      </c>
      <c r="BS1084" s="12" t="s">
        <v>108</v>
      </c>
      <c r="BT1084" s="54" t="s">
        <v>108</v>
      </c>
      <c r="BU1084" s="12" t="s">
        <v>108</v>
      </c>
      <c r="BV1084" s="54" t="s">
        <v>108</v>
      </c>
      <c r="BW1084" s="12" t="s">
        <v>108</v>
      </c>
      <c r="BX1084" s="12" t="s">
        <v>108</v>
      </c>
      <c r="BY1084" s="12" t="s">
        <v>108</v>
      </c>
      <c r="BZ1084" s="54" t="s">
        <v>108</v>
      </c>
      <c r="CA1084" s="12" t="s">
        <v>108</v>
      </c>
      <c r="CB1084" s="54" t="s">
        <v>108</v>
      </c>
      <c r="CC1084" s="12" t="s">
        <v>108</v>
      </c>
      <c r="CD1084" s="12" t="s">
        <v>108</v>
      </c>
      <c r="CE1084" s="12" t="s">
        <v>108</v>
      </c>
      <c r="CF1084" s="54" t="s">
        <v>108</v>
      </c>
      <c r="CG1084" s="54" t="s">
        <v>108</v>
      </c>
      <c r="CH1084" s="54" t="s">
        <v>108</v>
      </c>
      <c r="CI1084" s="54" t="s">
        <v>108</v>
      </c>
      <c r="CJ1084" s="54" t="s">
        <v>108</v>
      </c>
      <c r="CK1084" s="54" t="s">
        <v>108</v>
      </c>
      <c r="CL1084" s="54" t="s">
        <v>108</v>
      </c>
      <c r="CM1084" s="54" t="s">
        <v>108</v>
      </c>
      <c r="CN1084" s="64" t="s">
        <v>120</v>
      </c>
      <c r="CO1084" s="121" t="s">
        <v>2770</v>
      </c>
      <c r="CP1084" s="64" t="str">
        <f>TabelladatiSinottico[[#This Row],[Serial_Number]]</f>
        <v>HS664.66</v>
      </c>
      <c r="CQ1084" s="50" t="str">
        <f>TabelladatiSinottico[[#This Row],[Customer]]</f>
        <v>Plastic Factory COBI S.A.</v>
      </c>
      <c r="CR1084" s="54">
        <f t="shared" si="424"/>
        <v>1083</v>
      </c>
      <c r="CS1084" s="64" t="s">
        <v>108</v>
      </c>
    </row>
    <row r="1085" spans="1:97" ht="14.25" customHeight="1" x14ac:dyDescent="0.25">
      <c r="A1085" s="124" t="s">
        <v>2770</v>
      </c>
      <c r="B1085" s="137">
        <v>67</v>
      </c>
      <c r="C1085" s="113" t="s">
        <v>108</v>
      </c>
      <c r="D1085" s="136" t="s">
        <v>2857</v>
      </c>
      <c r="E1085" s="112" t="s">
        <v>108</v>
      </c>
      <c r="F1085" s="112" t="s">
        <v>653</v>
      </c>
      <c r="G1085" s="112" t="s">
        <v>108</v>
      </c>
      <c r="H1085" s="112" t="s">
        <v>108</v>
      </c>
      <c r="I1085" s="112" t="s">
        <v>108</v>
      </c>
      <c r="J1085" s="142" t="s">
        <v>2858</v>
      </c>
      <c r="K1085" s="134" t="s">
        <v>2424</v>
      </c>
      <c r="L1085" s="112" t="s">
        <v>108</v>
      </c>
      <c r="M1085" s="134" t="s">
        <v>2424</v>
      </c>
      <c r="N1085" s="12" t="s">
        <v>107</v>
      </c>
      <c r="O1085" s="12" t="s">
        <v>108</v>
      </c>
      <c r="P1085" s="128" t="s">
        <v>2425</v>
      </c>
      <c r="Q1085" s="135">
        <v>600</v>
      </c>
      <c r="R1085" s="135">
        <v>560</v>
      </c>
      <c r="S1085" s="135">
        <v>400</v>
      </c>
      <c r="T1085" s="119">
        <v>42</v>
      </c>
      <c r="U1085" s="112" t="s">
        <v>109</v>
      </c>
      <c r="V1085" s="118" t="s">
        <v>108</v>
      </c>
      <c r="W1085" s="112" t="s">
        <v>108</v>
      </c>
      <c r="X1085" s="112" t="s">
        <v>110</v>
      </c>
      <c r="Y1085" s="112" t="s">
        <v>110</v>
      </c>
      <c r="Z1085" s="112" t="s">
        <v>110</v>
      </c>
      <c r="AA1085" s="112" t="s">
        <v>110</v>
      </c>
      <c r="AB1085" s="114" t="s">
        <v>110</v>
      </c>
      <c r="AC1085" s="113" t="s">
        <v>108</v>
      </c>
      <c r="AD1085" s="47" t="s">
        <v>108</v>
      </c>
      <c r="AE1085" s="12" t="s">
        <v>108</v>
      </c>
      <c r="AF1085" s="102" t="s">
        <v>108</v>
      </c>
      <c r="AG1085" s="102" t="s">
        <v>108</v>
      </c>
      <c r="AH1085" s="102" t="s">
        <v>108</v>
      </c>
      <c r="AI1085" s="102" t="s">
        <v>108</v>
      </c>
      <c r="AJ1085" s="102" t="s">
        <v>108</v>
      </c>
      <c r="AK1085" s="93" t="s">
        <v>108</v>
      </c>
      <c r="AL1085" s="12" t="s">
        <v>108</v>
      </c>
      <c r="AM1085" s="12" t="s">
        <v>175</v>
      </c>
      <c r="AN1085" s="91" t="s">
        <v>2425</v>
      </c>
      <c r="AO1085" s="15" t="s">
        <v>175</v>
      </c>
      <c r="AQ1085" s="54" t="s">
        <v>108</v>
      </c>
      <c r="AR1085" s="50" t="str">
        <f t="shared" si="431"/>
        <v>HS664.67</v>
      </c>
      <c r="AS1085" s="50" t="str">
        <f t="shared" si="432"/>
        <v>HS664_-</v>
      </c>
      <c r="AT1085" s="12" t="s">
        <v>110</v>
      </c>
      <c r="AU1085" s="12" t="s">
        <v>110</v>
      </c>
      <c r="AV1085" s="12" t="s">
        <v>110</v>
      </c>
      <c r="AW1085" s="54" t="s">
        <v>108</v>
      </c>
      <c r="AX1085" s="50" t="s">
        <v>155</v>
      </c>
      <c r="AY1085" s="50" t="s">
        <v>110</v>
      </c>
      <c r="AZ1085" s="54" t="s">
        <v>108</v>
      </c>
      <c r="BA1085" s="12" t="s">
        <v>108</v>
      </c>
      <c r="BB1085" s="12" t="s">
        <v>108</v>
      </c>
      <c r="BC1085" s="12" t="str">
        <f t="shared" si="433"/>
        <v>M3A</v>
      </c>
      <c r="BD1085" s="54" t="s">
        <v>108</v>
      </c>
      <c r="BE1085" s="12" t="str">
        <f t="shared" si="434"/>
        <v>-</v>
      </c>
      <c r="BF1085" s="12" t="str">
        <f t="shared" si="435"/>
        <v>-</v>
      </c>
      <c r="BG1085" s="112" t="str">
        <f t="shared" si="436"/>
        <v>M3A_HS664</v>
      </c>
      <c r="BH1085" s="54" t="s">
        <v>108</v>
      </c>
      <c r="BI1085" s="12" t="s">
        <v>108</v>
      </c>
      <c r="BJ1085" s="54" t="s">
        <v>108</v>
      </c>
      <c r="BK1085" s="12" t="s">
        <v>108</v>
      </c>
      <c r="BL1085" s="12" t="s">
        <v>108</v>
      </c>
      <c r="BM1085" s="12" t="s">
        <v>108</v>
      </c>
      <c r="BN1085" s="54" t="s">
        <v>108</v>
      </c>
      <c r="BO1085" s="12" t="s">
        <v>108</v>
      </c>
      <c r="BP1085" s="54" t="s">
        <v>108</v>
      </c>
      <c r="BQ1085" s="12" t="s">
        <v>108</v>
      </c>
      <c r="BR1085" s="12" t="s">
        <v>108</v>
      </c>
      <c r="BS1085" s="12" t="s">
        <v>108</v>
      </c>
      <c r="BT1085" s="54" t="s">
        <v>108</v>
      </c>
      <c r="BU1085" s="12" t="s">
        <v>108</v>
      </c>
      <c r="BV1085" s="54" t="s">
        <v>108</v>
      </c>
      <c r="BW1085" s="12" t="s">
        <v>108</v>
      </c>
      <c r="BX1085" s="12" t="s">
        <v>108</v>
      </c>
      <c r="BY1085" s="12" t="s">
        <v>108</v>
      </c>
      <c r="BZ1085" s="54" t="s">
        <v>108</v>
      </c>
      <c r="CA1085" s="12" t="s">
        <v>108</v>
      </c>
      <c r="CB1085" s="54" t="s">
        <v>108</v>
      </c>
      <c r="CC1085" s="12" t="s">
        <v>108</v>
      </c>
      <c r="CD1085" s="12" t="s">
        <v>108</v>
      </c>
      <c r="CE1085" s="12" t="s">
        <v>108</v>
      </c>
      <c r="CF1085" s="54" t="s">
        <v>108</v>
      </c>
      <c r="CG1085" s="54" t="s">
        <v>108</v>
      </c>
      <c r="CH1085" s="54" t="s">
        <v>108</v>
      </c>
      <c r="CI1085" s="54" t="s">
        <v>108</v>
      </c>
      <c r="CJ1085" s="54" t="s">
        <v>108</v>
      </c>
      <c r="CK1085" s="54" t="s">
        <v>108</v>
      </c>
      <c r="CL1085" s="54" t="s">
        <v>108</v>
      </c>
      <c r="CM1085" s="54" t="s">
        <v>108</v>
      </c>
      <c r="CN1085" s="64" t="s">
        <v>120</v>
      </c>
      <c r="CO1085" s="121" t="s">
        <v>2770</v>
      </c>
      <c r="CP1085" s="64" t="str">
        <f>TabelladatiSinottico[[#This Row],[Serial_Number]]</f>
        <v>HS664.67</v>
      </c>
      <c r="CQ1085" s="50" t="str">
        <f>TabelladatiSinottico[[#This Row],[Customer]]</f>
        <v>XI'AN AVIO XAE ENGINE AERO COMPONENTS CO.LTD</v>
      </c>
      <c r="CR1085" s="54">
        <f t="shared" si="424"/>
        <v>1084</v>
      </c>
      <c r="CS1085" s="64" t="s">
        <v>108</v>
      </c>
    </row>
    <row r="1086" spans="1:97" ht="14.25" customHeight="1" x14ac:dyDescent="0.25">
      <c r="A1086" s="124" t="s">
        <v>2770</v>
      </c>
      <c r="B1086" s="137">
        <v>68</v>
      </c>
      <c r="C1086" s="113" t="s">
        <v>108</v>
      </c>
      <c r="D1086" s="136" t="s">
        <v>2163</v>
      </c>
      <c r="E1086" s="112" t="s">
        <v>108</v>
      </c>
      <c r="F1086" s="112" t="s">
        <v>653</v>
      </c>
      <c r="G1086" s="112" t="s">
        <v>108</v>
      </c>
      <c r="H1086" s="112" t="s">
        <v>108</v>
      </c>
      <c r="I1086" s="112" t="s">
        <v>108</v>
      </c>
      <c r="J1086" s="142" t="s">
        <v>2859</v>
      </c>
      <c r="K1086" s="134" t="s">
        <v>2424</v>
      </c>
      <c r="L1086" s="112" t="s">
        <v>108</v>
      </c>
      <c r="M1086" s="134" t="s">
        <v>2424</v>
      </c>
      <c r="N1086" s="12" t="s">
        <v>107</v>
      </c>
      <c r="O1086" s="12" t="s">
        <v>108</v>
      </c>
      <c r="P1086" s="128" t="s">
        <v>2425</v>
      </c>
      <c r="Q1086" s="135">
        <v>600</v>
      </c>
      <c r="R1086" s="135">
        <v>560</v>
      </c>
      <c r="S1086" s="135">
        <v>400</v>
      </c>
      <c r="T1086" s="119" t="s">
        <v>108</v>
      </c>
      <c r="U1086" s="112" t="s">
        <v>108</v>
      </c>
      <c r="V1086" s="118" t="s">
        <v>108</v>
      </c>
      <c r="W1086" s="112" t="s">
        <v>108</v>
      </c>
      <c r="X1086" s="112" t="s">
        <v>110</v>
      </c>
      <c r="Y1086" s="112" t="s">
        <v>110</v>
      </c>
      <c r="Z1086" s="112" t="s">
        <v>110</v>
      </c>
      <c r="AA1086" s="112" t="s">
        <v>110</v>
      </c>
      <c r="AB1086" s="114" t="s">
        <v>110</v>
      </c>
      <c r="AC1086" s="113" t="s">
        <v>108</v>
      </c>
      <c r="AD1086" s="47" t="s">
        <v>108</v>
      </c>
      <c r="AE1086" s="12" t="s">
        <v>108</v>
      </c>
      <c r="AF1086" s="102" t="s">
        <v>108</v>
      </c>
      <c r="AG1086" s="102" t="s">
        <v>108</v>
      </c>
      <c r="AH1086" s="102" t="s">
        <v>108</v>
      </c>
      <c r="AI1086" s="102" t="s">
        <v>108</v>
      </c>
      <c r="AJ1086" s="102" t="s">
        <v>108</v>
      </c>
      <c r="AK1086" s="93" t="s">
        <v>108</v>
      </c>
      <c r="AL1086" s="12" t="s">
        <v>108</v>
      </c>
      <c r="AM1086" s="12" t="s">
        <v>175</v>
      </c>
      <c r="AN1086" s="91" t="s">
        <v>2425</v>
      </c>
      <c r="AO1086" s="15" t="s">
        <v>175</v>
      </c>
      <c r="AQ1086" s="54" t="s">
        <v>108</v>
      </c>
      <c r="AR1086" s="50" t="str">
        <f t="shared" si="431"/>
        <v>HS664.68</v>
      </c>
      <c r="AS1086" s="50" t="str">
        <f t="shared" si="432"/>
        <v>HS664_-</v>
      </c>
      <c r="AT1086" s="12" t="s">
        <v>110</v>
      </c>
      <c r="AU1086" s="12" t="s">
        <v>110</v>
      </c>
      <c r="AV1086" s="12" t="s">
        <v>110</v>
      </c>
      <c r="AW1086" s="54" t="s">
        <v>108</v>
      </c>
      <c r="AX1086" s="50" t="s">
        <v>155</v>
      </c>
      <c r="AY1086" s="50" t="s">
        <v>110</v>
      </c>
      <c r="AZ1086" s="54" t="s">
        <v>108</v>
      </c>
      <c r="BA1086" s="12" t="s">
        <v>108</v>
      </c>
      <c r="BB1086" s="12" t="s">
        <v>108</v>
      </c>
      <c r="BC1086" s="12" t="str">
        <f t="shared" si="433"/>
        <v>M3A</v>
      </c>
      <c r="BD1086" s="54" t="s">
        <v>108</v>
      </c>
      <c r="BE1086" s="12" t="str">
        <f t="shared" si="434"/>
        <v>-</v>
      </c>
      <c r="BF1086" s="12" t="str">
        <f t="shared" si="435"/>
        <v>-</v>
      </c>
      <c r="BG1086" s="112" t="str">
        <f t="shared" si="436"/>
        <v>M3A_HS664</v>
      </c>
      <c r="BH1086" s="54" t="s">
        <v>108</v>
      </c>
      <c r="BI1086" s="12" t="s">
        <v>108</v>
      </c>
      <c r="BJ1086" s="54" t="s">
        <v>108</v>
      </c>
      <c r="BK1086" s="12" t="s">
        <v>108</v>
      </c>
      <c r="BL1086" s="12" t="s">
        <v>108</v>
      </c>
      <c r="BM1086" s="12" t="s">
        <v>108</v>
      </c>
      <c r="BN1086" s="54" t="s">
        <v>108</v>
      </c>
      <c r="BO1086" s="12" t="s">
        <v>108</v>
      </c>
      <c r="BP1086" s="54" t="s">
        <v>108</v>
      </c>
      <c r="BQ1086" s="12" t="s">
        <v>108</v>
      </c>
      <c r="BR1086" s="12" t="s">
        <v>108</v>
      </c>
      <c r="BS1086" s="12" t="s">
        <v>108</v>
      </c>
      <c r="BT1086" s="54" t="s">
        <v>108</v>
      </c>
      <c r="BU1086" s="12" t="s">
        <v>108</v>
      </c>
      <c r="BV1086" s="54" t="s">
        <v>108</v>
      </c>
      <c r="BW1086" s="12" t="s">
        <v>108</v>
      </c>
      <c r="BX1086" s="12" t="s">
        <v>108</v>
      </c>
      <c r="BY1086" s="12" t="s">
        <v>108</v>
      </c>
      <c r="BZ1086" s="54" t="s">
        <v>108</v>
      </c>
      <c r="CA1086" s="12" t="s">
        <v>108</v>
      </c>
      <c r="CB1086" s="54" t="s">
        <v>108</v>
      </c>
      <c r="CC1086" s="12" t="s">
        <v>108</v>
      </c>
      <c r="CD1086" s="12" t="s">
        <v>108</v>
      </c>
      <c r="CE1086" s="12" t="s">
        <v>108</v>
      </c>
      <c r="CF1086" s="54" t="s">
        <v>108</v>
      </c>
      <c r="CG1086" s="54" t="s">
        <v>108</v>
      </c>
      <c r="CH1086" s="54" t="s">
        <v>108</v>
      </c>
      <c r="CI1086" s="54" t="s">
        <v>108</v>
      </c>
      <c r="CJ1086" s="54" t="s">
        <v>108</v>
      </c>
      <c r="CK1086" s="54" t="s">
        <v>108</v>
      </c>
      <c r="CL1086" s="54" t="s">
        <v>108</v>
      </c>
      <c r="CM1086" s="54" t="s">
        <v>108</v>
      </c>
      <c r="CN1086" s="64" t="s">
        <v>120</v>
      </c>
      <c r="CO1086" s="121" t="s">
        <v>2770</v>
      </c>
      <c r="CP1086" s="64" t="str">
        <f>TabelladatiSinottico[[#This Row],[Serial_Number]]</f>
        <v>HS664.68</v>
      </c>
      <c r="CQ1086" s="50" t="str">
        <f>TabelladatiSinottico[[#This Row],[Customer]]</f>
        <v>VARESINA STAMPI S.p.A.</v>
      </c>
      <c r="CR1086" s="54">
        <f t="shared" si="424"/>
        <v>1085</v>
      </c>
      <c r="CS1086" s="64" t="s">
        <v>108</v>
      </c>
    </row>
    <row r="1087" spans="1:97" ht="14.25" customHeight="1" x14ac:dyDescent="0.25">
      <c r="A1087" s="124" t="s">
        <v>2770</v>
      </c>
      <c r="B1087" s="137">
        <v>69</v>
      </c>
      <c r="C1087" s="113" t="s">
        <v>108</v>
      </c>
      <c r="D1087" s="136" t="s">
        <v>2163</v>
      </c>
      <c r="E1087" s="112" t="s">
        <v>108</v>
      </c>
      <c r="F1087" s="112" t="s">
        <v>653</v>
      </c>
      <c r="G1087" s="112" t="s">
        <v>108</v>
      </c>
      <c r="H1087" s="112" t="s">
        <v>108</v>
      </c>
      <c r="I1087" s="112" t="s">
        <v>108</v>
      </c>
      <c r="J1087" s="142" t="s">
        <v>2860</v>
      </c>
      <c r="K1087" s="134" t="s">
        <v>2424</v>
      </c>
      <c r="L1087" s="112" t="s">
        <v>108</v>
      </c>
      <c r="M1087" s="134" t="s">
        <v>2424</v>
      </c>
      <c r="N1087" s="12" t="s">
        <v>107</v>
      </c>
      <c r="O1087" s="12" t="s">
        <v>108</v>
      </c>
      <c r="P1087" s="128" t="s">
        <v>2425</v>
      </c>
      <c r="Q1087" s="135">
        <v>600</v>
      </c>
      <c r="R1087" s="135">
        <v>560</v>
      </c>
      <c r="S1087" s="135">
        <v>400</v>
      </c>
      <c r="T1087" s="119" t="s">
        <v>108</v>
      </c>
      <c r="U1087" s="112" t="s">
        <v>108</v>
      </c>
      <c r="V1087" s="118" t="s">
        <v>108</v>
      </c>
      <c r="W1087" s="112" t="s">
        <v>108</v>
      </c>
      <c r="X1087" s="112" t="s">
        <v>110</v>
      </c>
      <c r="Y1087" s="112" t="s">
        <v>110</v>
      </c>
      <c r="Z1087" s="112" t="s">
        <v>110</v>
      </c>
      <c r="AA1087" s="112" t="s">
        <v>110</v>
      </c>
      <c r="AB1087" s="114" t="s">
        <v>110</v>
      </c>
      <c r="AC1087" s="113" t="s">
        <v>108</v>
      </c>
      <c r="AD1087" s="47" t="s">
        <v>108</v>
      </c>
      <c r="AE1087" s="12" t="s">
        <v>108</v>
      </c>
      <c r="AF1087" s="102" t="s">
        <v>108</v>
      </c>
      <c r="AG1087" s="102" t="s">
        <v>108</v>
      </c>
      <c r="AH1087" s="102" t="s">
        <v>108</v>
      </c>
      <c r="AI1087" s="102" t="s">
        <v>108</v>
      </c>
      <c r="AJ1087" s="102" t="s">
        <v>108</v>
      </c>
      <c r="AK1087" s="93" t="s">
        <v>108</v>
      </c>
      <c r="AL1087" s="12" t="s">
        <v>108</v>
      </c>
      <c r="AM1087" s="12" t="s">
        <v>175</v>
      </c>
      <c r="AN1087" s="91" t="s">
        <v>2425</v>
      </c>
      <c r="AO1087" s="15" t="s">
        <v>175</v>
      </c>
      <c r="AQ1087" s="54" t="s">
        <v>108</v>
      </c>
      <c r="AR1087" s="50" t="str">
        <f t="shared" si="431"/>
        <v>HS664.69</v>
      </c>
      <c r="AS1087" s="50" t="str">
        <f t="shared" si="432"/>
        <v>HS664_-</v>
      </c>
      <c r="AT1087" s="12" t="s">
        <v>110</v>
      </c>
      <c r="AU1087" s="12" t="s">
        <v>110</v>
      </c>
      <c r="AV1087" s="12" t="s">
        <v>110</v>
      </c>
      <c r="AW1087" s="54" t="s">
        <v>108</v>
      </c>
      <c r="AX1087" s="50" t="s">
        <v>155</v>
      </c>
      <c r="AY1087" s="50" t="s">
        <v>110</v>
      </c>
      <c r="AZ1087" s="54" t="s">
        <v>108</v>
      </c>
      <c r="BA1087" s="12" t="s">
        <v>108</v>
      </c>
      <c r="BB1087" s="12" t="s">
        <v>108</v>
      </c>
      <c r="BC1087" s="12" t="str">
        <f t="shared" si="433"/>
        <v>M3A</v>
      </c>
      <c r="BD1087" s="54" t="s">
        <v>108</v>
      </c>
      <c r="BE1087" s="12" t="str">
        <f t="shared" si="434"/>
        <v>-</v>
      </c>
      <c r="BF1087" s="12" t="str">
        <f t="shared" si="435"/>
        <v>-</v>
      </c>
      <c r="BG1087" s="112" t="str">
        <f t="shared" si="436"/>
        <v>M3A_HS664</v>
      </c>
      <c r="BH1087" s="54" t="s">
        <v>108</v>
      </c>
      <c r="BI1087" s="12" t="s">
        <v>108</v>
      </c>
      <c r="BJ1087" s="54" t="s">
        <v>108</v>
      </c>
      <c r="BK1087" s="12" t="s">
        <v>108</v>
      </c>
      <c r="BL1087" s="12" t="s">
        <v>108</v>
      </c>
      <c r="BM1087" s="12" t="s">
        <v>108</v>
      </c>
      <c r="BN1087" s="54" t="s">
        <v>108</v>
      </c>
      <c r="BO1087" s="12" t="s">
        <v>108</v>
      </c>
      <c r="BP1087" s="54" t="s">
        <v>108</v>
      </c>
      <c r="BQ1087" s="12" t="s">
        <v>108</v>
      </c>
      <c r="BR1087" s="12" t="s">
        <v>108</v>
      </c>
      <c r="BS1087" s="12" t="s">
        <v>108</v>
      </c>
      <c r="BT1087" s="54" t="s">
        <v>108</v>
      </c>
      <c r="BU1087" s="12" t="s">
        <v>108</v>
      </c>
      <c r="BV1087" s="54" t="s">
        <v>108</v>
      </c>
      <c r="BW1087" s="12" t="s">
        <v>108</v>
      </c>
      <c r="BX1087" s="12" t="s">
        <v>108</v>
      </c>
      <c r="BY1087" s="12" t="s">
        <v>108</v>
      </c>
      <c r="BZ1087" s="54" t="s">
        <v>108</v>
      </c>
      <c r="CA1087" s="12" t="s">
        <v>108</v>
      </c>
      <c r="CB1087" s="54" t="s">
        <v>108</v>
      </c>
      <c r="CC1087" s="12" t="s">
        <v>108</v>
      </c>
      <c r="CD1087" s="12" t="s">
        <v>108</v>
      </c>
      <c r="CE1087" s="12" t="s">
        <v>108</v>
      </c>
      <c r="CF1087" s="54" t="s">
        <v>108</v>
      </c>
      <c r="CG1087" s="54" t="s">
        <v>108</v>
      </c>
      <c r="CH1087" s="54" t="s">
        <v>108</v>
      </c>
      <c r="CI1087" s="54" t="s">
        <v>108</v>
      </c>
      <c r="CJ1087" s="54" t="s">
        <v>108</v>
      </c>
      <c r="CK1087" s="54" t="s">
        <v>108</v>
      </c>
      <c r="CL1087" s="54" t="s">
        <v>108</v>
      </c>
      <c r="CM1087" s="54" t="s">
        <v>108</v>
      </c>
      <c r="CN1087" s="64" t="s">
        <v>120</v>
      </c>
      <c r="CO1087" s="121" t="s">
        <v>2770</v>
      </c>
      <c r="CP1087" s="64" t="str">
        <f>TabelladatiSinottico[[#This Row],[Serial_Number]]</f>
        <v>HS664.69</v>
      </c>
      <c r="CQ1087" s="50" t="str">
        <f>TabelladatiSinottico[[#This Row],[Customer]]</f>
        <v>VARESINA STAMPI S.p.A.</v>
      </c>
      <c r="CR1087" s="54">
        <f t="shared" si="424"/>
        <v>1086</v>
      </c>
      <c r="CS1087" s="64" t="s">
        <v>108</v>
      </c>
    </row>
    <row r="1088" spans="1:97" ht="14.25" customHeight="1" x14ac:dyDescent="0.25">
      <c r="A1088" s="124" t="s">
        <v>2770</v>
      </c>
      <c r="B1088" s="137">
        <v>70</v>
      </c>
      <c r="C1088" s="113" t="s">
        <v>108</v>
      </c>
      <c r="D1088" s="136" t="s">
        <v>2861</v>
      </c>
      <c r="E1088" s="112" t="s">
        <v>108</v>
      </c>
      <c r="F1088" s="112" t="s">
        <v>653</v>
      </c>
      <c r="G1088" s="112" t="s">
        <v>108</v>
      </c>
      <c r="H1088" s="112" t="s">
        <v>108</v>
      </c>
      <c r="I1088" s="112" t="s">
        <v>108</v>
      </c>
      <c r="J1088" s="142" t="s">
        <v>2862</v>
      </c>
      <c r="K1088" s="134" t="s">
        <v>2424</v>
      </c>
      <c r="L1088" s="112" t="s">
        <v>108</v>
      </c>
      <c r="M1088" s="134" t="s">
        <v>2424</v>
      </c>
      <c r="N1088" s="12" t="s">
        <v>107</v>
      </c>
      <c r="O1088" s="12" t="s">
        <v>108</v>
      </c>
      <c r="P1088" s="128" t="s">
        <v>2425</v>
      </c>
      <c r="Q1088" s="135">
        <v>600</v>
      </c>
      <c r="R1088" s="135">
        <v>560</v>
      </c>
      <c r="S1088" s="135">
        <v>400</v>
      </c>
      <c r="T1088" s="119">
        <v>42</v>
      </c>
      <c r="U1088" s="112" t="s">
        <v>109</v>
      </c>
      <c r="V1088" s="118" t="s">
        <v>108</v>
      </c>
      <c r="W1088" s="112" t="s">
        <v>108</v>
      </c>
      <c r="X1088" s="112" t="s">
        <v>110</v>
      </c>
      <c r="Y1088" s="112" t="s">
        <v>110</v>
      </c>
      <c r="Z1088" s="112" t="s">
        <v>110</v>
      </c>
      <c r="AA1088" s="112" t="s">
        <v>110</v>
      </c>
      <c r="AB1088" s="114" t="s">
        <v>110</v>
      </c>
      <c r="AC1088" s="113" t="s">
        <v>108</v>
      </c>
      <c r="AD1088" s="47" t="s">
        <v>108</v>
      </c>
      <c r="AE1088" s="12" t="s">
        <v>108</v>
      </c>
      <c r="AF1088" s="102" t="s">
        <v>108</v>
      </c>
      <c r="AG1088" s="102" t="s">
        <v>108</v>
      </c>
      <c r="AH1088" s="102" t="s">
        <v>108</v>
      </c>
      <c r="AI1088" s="102" t="s">
        <v>108</v>
      </c>
      <c r="AJ1088" s="102" t="s">
        <v>108</v>
      </c>
      <c r="AK1088" s="93" t="s">
        <v>108</v>
      </c>
      <c r="AL1088" s="12" t="s">
        <v>108</v>
      </c>
      <c r="AM1088" s="12" t="s">
        <v>175</v>
      </c>
      <c r="AN1088" s="91" t="s">
        <v>2425</v>
      </c>
      <c r="AO1088" s="15" t="s">
        <v>175</v>
      </c>
      <c r="AQ1088" s="54" t="s">
        <v>108</v>
      </c>
      <c r="AR1088" s="50" t="str">
        <f t="shared" si="431"/>
        <v>HS664.70</v>
      </c>
      <c r="AS1088" s="50" t="str">
        <f t="shared" si="432"/>
        <v>HS664_-</v>
      </c>
      <c r="AT1088" s="12" t="s">
        <v>110</v>
      </c>
      <c r="AU1088" s="12" t="s">
        <v>110</v>
      </c>
      <c r="AV1088" s="12" t="s">
        <v>110</v>
      </c>
      <c r="AW1088" s="54" t="s">
        <v>108</v>
      </c>
      <c r="AX1088" s="50" t="s">
        <v>155</v>
      </c>
      <c r="AY1088" s="50" t="s">
        <v>110</v>
      </c>
      <c r="AZ1088" s="54" t="s">
        <v>108</v>
      </c>
      <c r="BA1088" s="12" t="s">
        <v>108</v>
      </c>
      <c r="BB1088" s="12" t="s">
        <v>108</v>
      </c>
      <c r="BC1088" s="12" t="str">
        <f t="shared" si="433"/>
        <v>M3A</v>
      </c>
      <c r="BD1088" s="54" t="s">
        <v>108</v>
      </c>
      <c r="BE1088" s="12" t="str">
        <f t="shared" si="434"/>
        <v>-</v>
      </c>
      <c r="BF1088" s="12" t="str">
        <f t="shared" si="435"/>
        <v>-</v>
      </c>
      <c r="BG1088" s="112" t="str">
        <f t="shared" si="436"/>
        <v>M3A_HS664</v>
      </c>
      <c r="BH1088" s="54" t="s">
        <v>108</v>
      </c>
      <c r="BI1088" s="12" t="s">
        <v>108</v>
      </c>
      <c r="BJ1088" s="54" t="s">
        <v>108</v>
      </c>
      <c r="BK1088" s="12" t="s">
        <v>108</v>
      </c>
      <c r="BL1088" s="12" t="s">
        <v>108</v>
      </c>
      <c r="BM1088" s="12" t="s">
        <v>108</v>
      </c>
      <c r="BN1088" s="54" t="s">
        <v>108</v>
      </c>
      <c r="BO1088" s="12" t="s">
        <v>108</v>
      </c>
      <c r="BP1088" s="54" t="s">
        <v>108</v>
      </c>
      <c r="BQ1088" s="12" t="s">
        <v>108</v>
      </c>
      <c r="BR1088" s="12" t="s">
        <v>108</v>
      </c>
      <c r="BS1088" s="12" t="s">
        <v>108</v>
      </c>
      <c r="BT1088" s="54" t="s">
        <v>108</v>
      </c>
      <c r="BU1088" s="12" t="s">
        <v>108</v>
      </c>
      <c r="BV1088" s="54" t="s">
        <v>108</v>
      </c>
      <c r="BW1088" s="12" t="s">
        <v>108</v>
      </c>
      <c r="BX1088" s="12" t="s">
        <v>108</v>
      </c>
      <c r="BY1088" s="12" t="s">
        <v>108</v>
      </c>
      <c r="BZ1088" s="54" t="s">
        <v>108</v>
      </c>
      <c r="CA1088" s="12" t="s">
        <v>108</v>
      </c>
      <c r="CB1088" s="54" t="s">
        <v>108</v>
      </c>
      <c r="CC1088" s="12" t="s">
        <v>108</v>
      </c>
      <c r="CD1088" s="12" t="s">
        <v>108</v>
      </c>
      <c r="CE1088" s="12" t="s">
        <v>108</v>
      </c>
      <c r="CF1088" s="54" t="s">
        <v>108</v>
      </c>
      <c r="CG1088" s="54" t="s">
        <v>108</v>
      </c>
      <c r="CH1088" s="54" t="s">
        <v>108</v>
      </c>
      <c r="CI1088" s="54" t="s">
        <v>108</v>
      </c>
      <c r="CJ1088" s="54" t="s">
        <v>108</v>
      </c>
      <c r="CK1088" s="54" t="s">
        <v>108</v>
      </c>
      <c r="CL1088" s="54" t="s">
        <v>108</v>
      </c>
      <c r="CM1088" s="54" t="s">
        <v>108</v>
      </c>
      <c r="CN1088" s="64" t="s">
        <v>120</v>
      </c>
      <c r="CO1088" s="121" t="s">
        <v>2770</v>
      </c>
      <c r="CP1088" s="64" t="str">
        <f>TabelladatiSinottico[[#This Row],[Serial_Number]]</f>
        <v>HS664.70</v>
      </c>
      <c r="CQ1088" s="50" t="str">
        <f>TabelladatiSinottico[[#This Row],[Customer]]</f>
        <v>XI'AN AVIO XAE ENGINE AERO COMPONENTS CO. LTD.</v>
      </c>
      <c r="CR1088" s="54">
        <f t="shared" si="424"/>
        <v>1087</v>
      </c>
      <c r="CS1088" s="64" t="s">
        <v>108</v>
      </c>
    </row>
    <row r="1089" spans="1:97" ht="14.25" customHeight="1" x14ac:dyDescent="0.25">
      <c r="A1089" s="124" t="s">
        <v>2770</v>
      </c>
      <c r="B1089" s="137">
        <v>71</v>
      </c>
      <c r="C1089" s="113" t="s">
        <v>108</v>
      </c>
      <c r="D1089" s="136" t="s">
        <v>2846</v>
      </c>
      <c r="E1089" s="112" t="s">
        <v>108</v>
      </c>
      <c r="F1089" s="112" t="s">
        <v>653</v>
      </c>
      <c r="G1089" s="112" t="s">
        <v>108</v>
      </c>
      <c r="H1089" s="112" t="s">
        <v>108</v>
      </c>
      <c r="I1089" s="112" t="s">
        <v>108</v>
      </c>
      <c r="J1089" s="142" t="s">
        <v>2863</v>
      </c>
      <c r="K1089" s="134" t="s">
        <v>2424</v>
      </c>
      <c r="L1089" s="112" t="s">
        <v>108</v>
      </c>
      <c r="M1089" s="134" t="s">
        <v>2424</v>
      </c>
      <c r="N1089" s="12" t="s">
        <v>107</v>
      </c>
      <c r="O1089" s="12" t="s">
        <v>108</v>
      </c>
      <c r="P1089" s="128" t="s">
        <v>2425</v>
      </c>
      <c r="Q1089" s="135">
        <v>600</v>
      </c>
      <c r="R1089" s="135">
        <v>560</v>
      </c>
      <c r="S1089" s="135">
        <v>400</v>
      </c>
      <c r="T1089" s="119" t="s">
        <v>108</v>
      </c>
      <c r="U1089" s="112" t="s">
        <v>108</v>
      </c>
      <c r="V1089" s="118" t="s">
        <v>108</v>
      </c>
      <c r="W1089" s="112" t="s">
        <v>108</v>
      </c>
      <c r="X1089" s="112" t="s">
        <v>110</v>
      </c>
      <c r="Y1089" s="112" t="s">
        <v>110</v>
      </c>
      <c r="Z1089" s="112" t="s">
        <v>110</v>
      </c>
      <c r="AA1089" s="112" t="s">
        <v>110</v>
      </c>
      <c r="AB1089" s="114" t="s">
        <v>110</v>
      </c>
      <c r="AC1089" s="113" t="s">
        <v>108</v>
      </c>
      <c r="AD1089" s="47" t="s">
        <v>108</v>
      </c>
      <c r="AE1089" s="12" t="s">
        <v>108</v>
      </c>
      <c r="AF1089" s="102" t="s">
        <v>108</v>
      </c>
      <c r="AG1089" s="102" t="s">
        <v>108</v>
      </c>
      <c r="AH1089" s="102" t="s">
        <v>108</v>
      </c>
      <c r="AI1089" s="102" t="s">
        <v>108</v>
      </c>
      <c r="AJ1089" s="102" t="s">
        <v>108</v>
      </c>
      <c r="AK1089" s="93" t="s">
        <v>108</v>
      </c>
      <c r="AL1089" s="12" t="s">
        <v>108</v>
      </c>
      <c r="AM1089" s="12" t="s">
        <v>175</v>
      </c>
      <c r="AN1089" s="91" t="s">
        <v>2425</v>
      </c>
      <c r="AO1089" s="15" t="s">
        <v>175</v>
      </c>
      <c r="AQ1089" s="54" t="s">
        <v>108</v>
      </c>
      <c r="AR1089" s="50" t="str">
        <f t="shared" si="431"/>
        <v>HS664.71</v>
      </c>
      <c r="AS1089" s="50" t="str">
        <f t="shared" si="432"/>
        <v>HS664_-</v>
      </c>
      <c r="AT1089" s="12" t="s">
        <v>110</v>
      </c>
      <c r="AU1089" s="12" t="s">
        <v>110</v>
      </c>
      <c r="AV1089" s="12" t="s">
        <v>110</v>
      </c>
      <c r="AW1089" s="54" t="s">
        <v>108</v>
      </c>
      <c r="AX1089" s="50" t="s">
        <v>155</v>
      </c>
      <c r="AY1089" s="50" t="s">
        <v>110</v>
      </c>
      <c r="AZ1089" s="54" t="s">
        <v>108</v>
      </c>
      <c r="BA1089" s="12" t="s">
        <v>108</v>
      </c>
      <c r="BB1089" s="12" t="s">
        <v>108</v>
      </c>
      <c r="BC1089" s="12" t="str">
        <f t="shared" si="433"/>
        <v>M3A</v>
      </c>
      <c r="BD1089" s="54" t="s">
        <v>108</v>
      </c>
      <c r="BE1089" s="12" t="str">
        <f t="shared" si="434"/>
        <v>-</v>
      </c>
      <c r="BF1089" s="12" t="str">
        <f t="shared" si="435"/>
        <v>-</v>
      </c>
      <c r="BG1089" s="112" t="str">
        <f t="shared" si="436"/>
        <v>M3A_HS664</v>
      </c>
      <c r="BH1089" s="54" t="s">
        <v>108</v>
      </c>
      <c r="BI1089" s="12" t="s">
        <v>108</v>
      </c>
      <c r="BJ1089" s="54" t="s">
        <v>108</v>
      </c>
      <c r="BK1089" s="12" t="s">
        <v>108</v>
      </c>
      <c r="BL1089" s="12" t="s">
        <v>108</v>
      </c>
      <c r="BM1089" s="12" t="s">
        <v>108</v>
      </c>
      <c r="BN1089" s="54" t="s">
        <v>108</v>
      </c>
      <c r="BO1089" s="12" t="s">
        <v>108</v>
      </c>
      <c r="BP1089" s="54" t="s">
        <v>108</v>
      </c>
      <c r="BQ1089" s="12" t="s">
        <v>108</v>
      </c>
      <c r="BR1089" s="12" t="s">
        <v>108</v>
      </c>
      <c r="BS1089" s="12" t="s">
        <v>108</v>
      </c>
      <c r="BT1089" s="54" t="s">
        <v>108</v>
      </c>
      <c r="BU1089" s="12" t="s">
        <v>108</v>
      </c>
      <c r="BV1089" s="54" t="s">
        <v>108</v>
      </c>
      <c r="BW1089" s="12" t="s">
        <v>108</v>
      </c>
      <c r="BX1089" s="12" t="s">
        <v>108</v>
      </c>
      <c r="BY1089" s="12" t="s">
        <v>108</v>
      </c>
      <c r="BZ1089" s="54" t="s">
        <v>108</v>
      </c>
      <c r="CA1089" s="12" t="s">
        <v>108</v>
      </c>
      <c r="CB1089" s="54" t="s">
        <v>108</v>
      </c>
      <c r="CC1089" s="12" t="s">
        <v>108</v>
      </c>
      <c r="CD1089" s="12" t="s">
        <v>108</v>
      </c>
      <c r="CE1089" s="12" t="s">
        <v>108</v>
      </c>
      <c r="CF1089" s="54" t="s">
        <v>108</v>
      </c>
      <c r="CG1089" s="54" t="s">
        <v>108</v>
      </c>
      <c r="CH1089" s="54" t="s">
        <v>108</v>
      </c>
      <c r="CI1089" s="54" t="s">
        <v>108</v>
      </c>
      <c r="CJ1089" s="54" t="s">
        <v>108</v>
      </c>
      <c r="CK1089" s="54" t="s">
        <v>108</v>
      </c>
      <c r="CL1089" s="54" t="s">
        <v>108</v>
      </c>
      <c r="CM1089" s="54" t="s">
        <v>108</v>
      </c>
      <c r="CN1089" s="64" t="s">
        <v>120</v>
      </c>
      <c r="CO1089" s="121" t="s">
        <v>2770</v>
      </c>
      <c r="CP1089" s="64" t="str">
        <f>TabelladatiSinottico[[#This Row],[Serial_Number]]</f>
        <v>HS664.71</v>
      </c>
      <c r="CQ1089" s="50" t="str">
        <f>TabelladatiSinottico[[#This Row],[Customer]]</f>
        <v>AG STAMPI S.n.c.</v>
      </c>
      <c r="CR1089" s="54">
        <f t="shared" si="424"/>
        <v>1088</v>
      </c>
      <c r="CS1089" s="64" t="s">
        <v>108</v>
      </c>
    </row>
    <row r="1090" spans="1:97" ht="14.25" customHeight="1" x14ac:dyDescent="0.25">
      <c r="A1090" s="124" t="s">
        <v>2770</v>
      </c>
      <c r="B1090" s="137">
        <v>72</v>
      </c>
      <c r="C1090" s="113" t="s">
        <v>108</v>
      </c>
      <c r="D1090" s="136" t="s">
        <v>2812</v>
      </c>
      <c r="E1090" s="112" t="s">
        <v>108</v>
      </c>
      <c r="F1090" s="112" t="s">
        <v>653</v>
      </c>
      <c r="G1090" s="112" t="s">
        <v>108</v>
      </c>
      <c r="H1090" s="112" t="s">
        <v>108</v>
      </c>
      <c r="I1090" s="112" t="s">
        <v>108</v>
      </c>
      <c r="J1090" s="142" t="s">
        <v>2864</v>
      </c>
      <c r="K1090" s="134" t="s">
        <v>2424</v>
      </c>
      <c r="L1090" s="112" t="s">
        <v>108</v>
      </c>
      <c r="M1090" s="134" t="s">
        <v>2424</v>
      </c>
      <c r="N1090" s="12" t="s">
        <v>107</v>
      </c>
      <c r="O1090" s="12" t="s">
        <v>108</v>
      </c>
      <c r="P1090" s="128" t="s">
        <v>2425</v>
      </c>
      <c r="Q1090" s="135">
        <v>600</v>
      </c>
      <c r="R1090" s="135">
        <v>560</v>
      </c>
      <c r="S1090" s="135">
        <v>400</v>
      </c>
      <c r="T1090" s="119">
        <v>20</v>
      </c>
      <c r="U1090" s="112" t="s">
        <v>109</v>
      </c>
      <c r="V1090" s="118" t="s">
        <v>108</v>
      </c>
      <c r="W1090" s="112" t="s">
        <v>108</v>
      </c>
      <c r="X1090" s="112" t="s">
        <v>110</v>
      </c>
      <c r="Y1090" s="112" t="s">
        <v>110</v>
      </c>
      <c r="Z1090" s="112" t="s">
        <v>110</v>
      </c>
      <c r="AA1090" s="112" t="s">
        <v>110</v>
      </c>
      <c r="AB1090" s="114" t="s">
        <v>110</v>
      </c>
      <c r="AC1090" s="113" t="s">
        <v>108</v>
      </c>
      <c r="AD1090" s="47" t="s">
        <v>108</v>
      </c>
      <c r="AE1090" s="12" t="s">
        <v>108</v>
      </c>
      <c r="AF1090" s="102" t="s">
        <v>108</v>
      </c>
      <c r="AG1090" s="102" t="s">
        <v>108</v>
      </c>
      <c r="AH1090" s="102" t="s">
        <v>108</v>
      </c>
      <c r="AI1090" s="102" t="s">
        <v>108</v>
      </c>
      <c r="AJ1090" s="102" t="s">
        <v>108</v>
      </c>
      <c r="AK1090" s="93" t="s">
        <v>108</v>
      </c>
      <c r="AL1090" s="12" t="s">
        <v>108</v>
      </c>
      <c r="AM1090" s="12" t="s">
        <v>175</v>
      </c>
      <c r="AN1090" s="91" t="s">
        <v>2425</v>
      </c>
      <c r="AO1090" s="15" t="s">
        <v>175</v>
      </c>
      <c r="AQ1090" s="54" t="s">
        <v>108</v>
      </c>
      <c r="AR1090" s="50" t="str">
        <f t="shared" si="431"/>
        <v>HS664.72</v>
      </c>
      <c r="AS1090" s="50" t="str">
        <f t="shared" si="432"/>
        <v>HS664_-</v>
      </c>
      <c r="AT1090" s="12" t="s">
        <v>110</v>
      </c>
      <c r="AU1090" s="12" t="s">
        <v>110</v>
      </c>
      <c r="AV1090" s="12" t="s">
        <v>110</v>
      </c>
      <c r="AW1090" s="54" t="s">
        <v>108</v>
      </c>
      <c r="AX1090" s="50" t="s">
        <v>155</v>
      </c>
      <c r="AY1090" s="50" t="s">
        <v>110</v>
      </c>
      <c r="AZ1090" s="54" t="s">
        <v>108</v>
      </c>
      <c r="BA1090" s="12" t="s">
        <v>108</v>
      </c>
      <c r="BB1090" s="12" t="s">
        <v>108</v>
      </c>
      <c r="BC1090" s="12" t="str">
        <f t="shared" si="433"/>
        <v>M3A</v>
      </c>
      <c r="BD1090" s="54" t="s">
        <v>108</v>
      </c>
      <c r="BE1090" s="12" t="str">
        <f t="shared" si="434"/>
        <v>-</v>
      </c>
      <c r="BF1090" s="12" t="str">
        <f t="shared" si="435"/>
        <v>-</v>
      </c>
      <c r="BG1090" s="112" t="str">
        <f t="shared" si="436"/>
        <v>M3A_HS664</v>
      </c>
      <c r="BH1090" s="54" t="s">
        <v>108</v>
      </c>
      <c r="BI1090" s="12" t="s">
        <v>108</v>
      </c>
      <c r="BJ1090" s="54" t="s">
        <v>108</v>
      </c>
      <c r="BK1090" s="12" t="s">
        <v>108</v>
      </c>
      <c r="BL1090" s="12" t="s">
        <v>108</v>
      </c>
      <c r="BM1090" s="12" t="s">
        <v>108</v>
      </c>
      <c r="BN1090" s="54" t="s">
        <v>108</v>
      </c>
      <c r="BO1090" s="12" t="s">
        <v>108</v>
      </c>
      <c r="BP1090" s="54" t="s">
        <v>108</v>
      </c>
      <c r="BQ1090" s="12" t="s">
        <v>108</v>
      </c>
      <c r="BR1090" s="12" t="s">
        <v>108</v>
      </c>
      <c r="BS1090" s="12" t="s">
        <v>108</v>
      </c>
      <c r="BT1090" s="54" t="s">
        <v>108</v>
      </c>
      <c r="BU1090" s="12" t="s">
        <v>108</v>
      </c>
      <c r="BV1090" s="54" t="s">
        <v>108</v>
      </c>
      <c r="BW1090" s="12" t="s">
        <v>108</v>
      </c>
      <c r="BX1090" s="12" t="s">
        <v>108</v>
      </c>
      <c r="BY1090" s="12" t="s">
        <v>108</v>
      </c>
      <c r="BZ1090" s="54" t="s">
        <v>108</v>
      </c>
      <c r="CA1090" s="12" t="s">
        <v>108</v>
      </c>
      <c r="CB1090" s="54" t="s">
        <v>108</v>
      </c>
      <c r="CC1090" s="12" t="s">
        <v>108</v>
      </c>
      <c r="CD1090" s="12" t="s">
        <v>108</v>
      </c>
      <c r="CE1090" s="12" t="s">
        <v>108</v>
      </c>
      <c r="CF1090" s="54" t="s">
        <v>108</v>
      </c>
      <c r="CG1090" s="54" t="s">
        <v>108</v>
      </c>
      <c r="CH1090" s="54" t="s">
        <v>108</v>
      </c>
      <c r="CI1090" s="54" t="s">
        <v>108</v>
      </c>
      <c r="CJ1090" s="54" t="s">
        <v>108</v>
      </c>
      <c r="CK1090" s="54" t="s">
        <v>108</v>
      </c>
      <c r="CL1090" s="54" t="s">
        <v>108</v>
      </c>
      <c r="CM1090" s="54" t="s">
        <v>108</v>
      </c>
      <c r="CN1090" s="64" t="s">
        <v>120</v>
      </c>
      <c r="CO1090" s="121" t="s">
        <v>2770</v>
      </c>
      <c r="CP1090" s="64" t="str">
        <f>TabelladatiSinottico[[#This Row],[Serial_Number]]</f>
        <v>HS664.72</v>
      </c>
      <c r="CQ1090" s="50" t="str">
        <f>TabelladatiSinottico[[#This Row],[Customer]]</f>
        <v>ASFOR SP.J.</v>
      </c>
      <c r="CR1090" s="54">
        <f t="shared" si="424"/>
        <v>1089</v>
      </c>
      <c r="CS1090" s="64" t="s">
        <v>108</v>
      </c>
    </row>
    <row r="1091" spans="1:97" ht="14.25" customHeight="1" x14ac:dyDescent="0.25">
      <c r="A1091" s="124" t="s">
        <v>2770</v>
      </c>
      <c r="B1091" s="137">
        <v>73</v>
      </c>
      <c r="C1091" s="113" t="s">
        <v>108</v>
      </c>
      <c r="D1091" s="136" t="s">
        <v>2655</v>
      </c>
      <c r="E1091" s="112" t="s">
        <v>108</v>
      </c>
      <c r="F1091" s="112" t="s">
        <v>653</v>
      </c>
      <c r="G1091" s="112" t="s">
        <v>108</v>
      </c>
      <c r="H1091" s="112" t="s">
        <v>108</v>
      </c>
      <c r="I1091" s="112" t="s">
        <v>108</v>
      </c>
      <c r="J1091" s="142" t="s">
        <v>2865</v>
      </c>
      <c r="K1091" s="134" t="s">
        <v>2424</v>
      </c>
      <c r="L1091" s="112" t="s">
        <v>108</v>
      </c>
      <c r="M1091" s="134" t="s">
        <v>2424</v>
      </c>
      <c r="N1091" s="12" t="s">
        <v>107</v>
      </c>
      <c r="O1091" s="12" t="s">
        <v>108</v>
      </c>
      <c r="P1091" s="128" t="s">
        <v>2425</v>
      </c>
      <c r="Q1091" s="135">
        <v>600</v>
      </c>
      <c r="R1091" s="135">
        <v>560</v>
      </c>
      <c r="S1091" s="135">
        <v>400</v>
      </c>
      <c r="T1091" s="119" t="s">
        <v>108</v>
      </c>
      <c r="U1091" s="112" t="s">
        <v>108</v>
      </c>
      <c r="V1091" s="118" t="s">
        <v>108</v>
      </c>
      <c r="W1091" s="112" t="s">
        <v>108</v>
      </c>
      <c r="X1091" s="112" t="s">
        <v>110</v>
      </c>
      <c r="Y1091" s="112" t="s">
        <v>110</v>
      </c>
      <c r="Z1091" s="112" t="s">
        <v>110</v>
      </c>
      <c r="AA1091" s="112" t="s">
        <v>110</v>
      </c>
      <c r="AB1091" s="114" t="s">
        <v>110</v>
      </c>
      <c r="AC1091" s="113" t="s">
        <v>108</v>
      </c>
      <c r="AD1091" s="47" t="s">
        <v>108</v>
      </c>
      <c r="AE1091" s="12" t="s">
        <v>108</v>
      </c>
      <c r="AF1091" s="102" t="s">
        <v>108</v>
      </c>
      <c r="AG1091" s="102" t="s">
        <v>108</v>
      </c>
      <c r="AH1091" s="102" t="s">
        <v>108</v>
      </c>
      <c r="AI1091" s="102" t="s">
        <v>108</v>
      </c>
      <c r="AJ1091" s="102" t="s">
        <v>108</v>
      </c>
      <c r="AK1091" s="93" t="s">
        <v>108</v>
      </c>
      <c r="AL1091" s="12" t="s">
        <v>108</v>
      </c>
      <c r="AM1091" s="12" t="s">
        <v>175</v>
      </c>
      <c r="AN1091" s="91" t="s">
        <v>2425</v>
      </c>
      <c r="AO1091" s="15" t="s">
        <v>175</v>
      </c>
      <c r="AQ1091" s="54" t="s">
        <v>108</v>
      </c>
      <c r="AR1091" s="50" t="str">
        <f t="shared" si="431"/>
        <v>HS664.73</v>
      </c>
      <c r="AS1091" s="50" t="str">
        <f t="shared" si="432"/>
        <v>HS664_-</v>
      </c>
      <c r="AT1091" s="12" t="s">
        <v>110</v>
      </c>
      <c r="AU1091" s="12" t="s">
        <v>110</v>
      </c>
      <c r="AV1091" s="12" t="s">
        <v>110</v>
      </c>
      <c r="AW1091" s="54" t="s">
        <v>108</v>
      </c>
      <c r="AX1091" s="50" t="s">
        <v>155</v>
      </c>
      <c r="AY1091" s="50" t="s">
        <v>110</v>
      </c>
      <c r="AZ1091" s="54" t="s">
        <v>108</v>
      </c>
      <c r="BA1091" s="12" t="s">
        <v>108</v>
      </c>
      <c r="BB1091" s="12" t="s">
        <v>108</v>
      </c>
      <c r="BC1091" s="12" t="str">
        <f t="shared" si="433"/>
        <v>M3A</v>
      </c>
      <c r="BD1091" s="54" t="s">
        <v>108</v>
      </c>
      <c r="BE1091" s="12" t="str">
        <f t="shared" si="434"/>
        <v>-</v>
      </c>
      <c r="BF1091" s="12" t="str">
        <f t="shared" si="435"/>
        <v>-</v>
      </c>
      <c r="BG1091" s="112" t="str">
        <f t="shared" si="436"/>
        <v>M3A_HS664</v>
      </c>
      <c r="BH1091" s="54" t="s">
        <v>108</v>
      </c>
      <c r="BI1091" s="12" t="s">
        <v>108</v>
      </c>
      <c r="BJ1091" s="54" t="s">
        <v>108</v>
      </c>
      <c r="BK1091" s="12" t="s">
        <v>108</v>
      </c>
      <c r="BL1091" s="12" t="s">
        <v>108</v>
      </c>
      <c r="BM1091" s="12" t="s">
        <v>108</v>
      </c>
      <c r="BN1091" s="54" t="s">
        <v>108</v>
      </c>
      <c r="BO1091" s="12" t="s">
        <v>108</v>
      </c>
      <c r="BP1091" s="54" t="s">
        <v>108</v>
      </c>
      <c r="BQ1091" s="12" t="s">
        <v>108</v>
      </c>
      <c r="BR1091" s="12" t="s">
        <v>108</v>
      </c>
      <c r="BS1091" s="12" t="s">
        <v>108</v>
      </c>
      <c r="BT1091" s="54" t="s">
        <v>108</v>
      </c>
      <c r="BU1091" s="12" t="s">
        <v>108</v>
      </c>
      <c r="BV1091" s="54" t="s">
        <v>108</v>
      </c>
      <c r="BW1091" s="12" t="s">
        <v>108</v>
      </c>
      <c r="BX1091" s="12" t="s">
        <v>108</v>
      </c>
      <c r="BY1091" s="12" t="s">
        <v>108</v>
      </c>
      <c r="BZ1091" s="54" t="s">
        <v>108</v>
      </c>
      <c r="CA1091" s="12" t="s">
        <v>108</v>
      </c>
      <c r="CB1091" s="54" t="s">
        <v>108</v>
      </c>
      <c r="CC1091" s="12" t="s">
        <v>108</v>
      </c>
      <c r="CD1091" s="12" t="s">
        <v>108</v>
      </c>
      <c r="CE1091" s="12" t="s">
        <v>108</v>
      </c>
      <c r="CF1091" s="54" t="s">
        <v>108</v>
      </c>
      <c r="CG1091" s="54" t="s">
        <v>108</v>
      </c>
      <c r="CH1091" s="54" t="s">
        <v>108</v>
      </c>
      <c r="CI1091" s="54" t="s">
        <v>108</v>
      </c>
      <c r="CJ1091" s="54" t="s">
        <v>108</v>
      </c>
      <c r="CK1091" s="54" t="s">
        <v>108</v>
      </c>
      <c r="CL1091" s="54" t="s">
        <v>108</v>
      </c>
      <c r="CM1091" s="54" t="s">
        <v>108</v>
      </c>
      <c r="CN1091" s="64" t="s">
        <v>120</v>
      </c>
      <c r="CO1091" s="121" t="s">
        <v>2770</v>
      </c>
      <c r="CP1091" s="64" t="str">
        <f>TabelladatiSinottico[[#This Row],[Serial_Number]]</f>
        <v>HS664.73</v>
      </c>
      <c r="CQ1091" s="50" t="str">
        <f>TabelladatiSinottico[[#This Row],[Customer]]</f>
        <v>OVERSTAMPI S.r.l.</v>
      </c>
      <c r="CR1091" s="54">
        <f t="shared" ref="CR1091:CR1116" si="437">CR1090+1</f>
        <v>1090</v>
      </c>
      <c r="CS1091" s="64" t="s">
        <v>108</v>
      </c>
    </row>
    <row r="1092" spans="1:97" ht="14.25" customHeight="1" x14ac:dyDescent="0.25">
      <c r="A1092" s="124" t="s">
        <v>2770</v>
      </c>
      <c r="B1092" s="137">
        <v>74</v>
      </c>
      <c r="C1092" s="113" t="s">
        <v>108</v>
      </c>
      <c r="D1092" s="136" t="s">
        <v>2806</v>
      </c>
      <c r="E1092" s="112" t="s">
        <v>108</v>
      </c>
      <c r="F1092" s="112" t="s">
        <v>653</v>
      </c>
      <c r="G1092" s="112" t="s">
        <v>108</v>
      </c>
      <c r="H1092" s="112" t="s">
        <v>108</v>
      </c>
      <c r="I1092" s="112" t="s">
        <v>108</v>
      </c>
      <c r="J1092" s="142" t="s">
        <v>2866</v>
      </c>
      <c r="K1092" s="134" t="s">
        <v>2424</v>
      </c>
      <c r="L1092" s="112" t="s">
        <v>108</v>
      </c>
      <c r="M1092" s="134" t="s">
        <v>2424</v>
      </c>
      <c r="N1092" s="12" t="s">
        <v>107</v>
      </c>
      <c r="O1092" s="12" t="s">
        <v>108</v>
      </c>
      <c r="P1092" s="128" t="s">
        <v>2425</v>
      </c>
      <c r="Q1092" s="135">
        <v>600</v>
      </c>
      <c r="R1092" s="135">
        <v>560</v>
      </c>
      <c r="S1092" s="135">
        <v>400</v>
      </c>
      <c r="T1092" s="119">
        <v>20</v>
      </c>
      <c r="U1092" s="112" t="s">
        <v>109</v>
      </c>
      <c r="V1092" s="118" t="s">
        <v>108</v>
      </c>
      <c r="W1092" s="112" t="s">
        <v>108</v>
      </c>
      <c r="X1092" s="112" t="s">
        <v>110</v>
      </c>
      <c r="Y1092" s="112" t="s">
        <v>110</v>
      </c>
      <c r="Z1092" s="112" t="s">
        <v>110</v>
      </c>
      <c r="AA1092" s="112" t="s">
        <v>110</v>
      </c>
      <c r="AB1092" s="114" t="s">
        <v>110</v>
      </c>
      <c r="AC1092" s="113" t="s">
        <v>108</v>
      </c>
      <c r="AD1092" s="47" t="s">
        <v>108</v>
      </c>
      <c r="AE1092" s="12" t="s">
        <v>108</v>
      </c>
      <c r="AF1092" s="102" t="s">
        <v>108</v>
      </c>
      <c r="AG1092" s="102" t="s">
        <v>108</v>
      </c>
      <c r="AH1092" s="102" t="s">
        <v>108</v>
      </c>
      <c r="AI1092" s="102" t="s">
        <v>108</v>
      </c>
      <c r="AJ1092" s="102" t="s">
        <v>108</v>
      </c>
      <c r="AK1092" s="93" t="s">
        <v>108</v>
      </c>
      <c r="AL1092" s="12" t="s">
        <v>108</v>
      </c>
      <c r="AM1092" s="12" t="s">
        <v>175</v>
      </c>
      <c r="AN1092" s="91" t="s">
        <v>2425</v>
      </c>
      <c r="AO1092" s="15" t="s">
        <v>175</v>
      </c>
      <c r="AQ1092" s="54" t="s">
        <v>108</v>
      </c>
      <c r="AR1092" s="50" t="str">
        <f t="shared" si="431"/>
        <v>HS664.74</v>
      </c>
      <c r="AS1092" s="50" t="str">
        <f t="shared" si="432"/>
        <v>HS664_-</v>
      </c>
      <c r="AT1092" s="12" t="s">
        <v>110</v>
      </c>
      <c r="AU1092" s="12" t="s">
        <v>110</v>
      </c>
      <c r="AV1092" s="12" t="s">
        <v>110</v>
      </c>
      <c r="AW1092" s="54" t="s">
        <v>108</v>
      </c>
      <c r="AX1092" s="50" t="s">
        <v>155</v>
      </c>
      <c r="AY1092" s="50" t="s">
        <v>110</v>
      </c>
      <c r="AZ1092" s="54" t="s">
        <v>108</v>
      </c>
      <c r="BA1092" s="12" t="s">
        <v>108</v>
      </c>
      <c r="BB1092" s="12" t="s">
        <v>108</v>
      </c>
      <c r="BC1092" s="12" t="str">
        <f t="shared" si="433"/>
        <v>M3A</v>
      </c>
      <c r="BD1092" s="54" t="s">
        <v>108</v>
      </c>
      <c r="BE1092" s="12" t="str">
        <f t="shared" si="434"/>
        <v>-</v>
      </c>
      <c r="BF1092" s="12" t="str">
        <f t="shared" si="435"/>
        <v>-</v>
      </c>
      <c r="BG1092" s="112" t="str">
        <f t="shared" si="436"/>
        <v>M3A_HS664</v>
      </c>
      <c r="BH1092" s="54" t="s">
        <v>108</v>
      </c>
      <c r="BI1092" s="12" t="s">
        <v>108</v>
      </c>
      <c r="BJ1092" s="54" t="s">
        <v>108</v>
      </c>
      <c r="BK1092" s="12" t="s">
        <v>108</v>
      </c>
      <c r="BL1092" s="12" t="s">
        <v>108</v>
      </c>
      <c r="BM1092" s="12" t="s">
        <v>108</v>
      </c>
      <c r="BN1092" s="54" t="s">
        <v>108</v>
      </c>
      <c r="BO1092" s="12" t="s">
        <v>108</v>
      </c>
      <c r="BP1092" s="54" t="s">
        <v>108</v>
      </c>
      <c r="BQ1092" s="12" t="s">
        <v>108</v>
      </c>
      <c r="BR1092" s="12" t="s">
        <v>108</v>
      </c>
      <c r="BS1092" s="12" t="s">
        <v>108</v>
      </c>
      <c r="BT1092" s="54" t="s">
        <v>108</v>
      </c>
      <c r="BU1092" s="12" t="s">
        <v>108</v>
      </c>
      <c r="BV1092" s="54" t="s">
        <v>108</v>
      </c>
      <c r="BW1092" s="12" t="s">
        <v>108</v>
      </c>
      <c r="BX1092" s="12" t="s">
        <v>108</v>
      </c>
      <c r="BY1092" s="12" t="s">
        <v>108</v>
      </c>
      <c r="BZ1092" s="54" t="s">
        <v>108</v>
      </c>
      <c r="CA1092" s="12" t="s">
        <v>108</v>
      </c>
      <c r="CB1092" s="54" t="s">
        <v>108</v>
      </c>
      <c r="CC1092" s="12" t="s">
        <v>108</v>
      </c>
      <c r="CD1092" s="12" t="s">
        <v>108</v>
      </c>
      <c r="CE1092" s="12" t="s">
        <v>108</v>
      </c>
      <c r="CF1092" s="54" t="s">
        <v>108</v>
      </c>
      <c r="CG1092" s="54" t="s">
        <v>108</v>
      </c>
      <c r="CH1092" s="54" t="s">
        <v>108</v>
      </c>
      <c r="CI1092" s="54" t="s">
        <v>108</v>
      </c>
      <c r="CJ1092" s="54" t="s">
        <v>108</v>
      </c>
      <c r="CK1092" s="54" t="s">
        <v>108</v>
      </c>
      <c r="CL1092" s="54" t="s">
        <v>108</v>
      </c>
      <c r="CM1092" s="54" t="s">
        <v>108</v>
      </c>
      <c r="CN1092" s="64" t="s">
        <v>120</v>
      </c>
      <c r="CO1092" s="121" t="s">
        <v>2770</v>
      </c>
      <c r="CP1092" s="64" t="str">
        <f>TabelladatiSinottico[[#This Row],[Serial_Number]]</f>
        <v>HS664.74</v>
      </c>
      <c r="CQ1092" s="50" t="str">
        <f>TabelladatiSinottico[[#This Row],[Customer]]</f>
        <v>RAYMOND BARRE' S.A.</v>
      </c>
      <c r="CR1092" s="54">
        <f t="shared" si="437"/>
        <v>1091</v>
      </c>
      <c r="CS1092" s="64" t="s">
        <v>108</v>
      </c>
    </row>
    <row r="1093" spans="1:97" ht="14.25" customHeight="1" x14ac:dyDescent="0.25">
      <c r="A1093" s="124" t="s">
        <v>2770</v>
      </c>
      <c r="B1093" s="137">
        <v>75</v>
      </c>
      <c r="C1093" s="113" t="s">
        <v>108</v>
      </c>
      <c r="D1093" s="136" t="s">
        <v>2757</v>
      </c>
      <c r="E1093" s="112" t="s">
        <v>108</v>
      </c>
      <c r="F1093" s="112" t="s">
        <v>653</v>
      </c>
      <c r="G1093" s="112" t="s">
        <v>108</v>
      </c>
      <c r="H1093" s="112" t="s">
        <v>108</v>
      </c>
      <c r="I1093" s="112" t="s">
        <v>108</v>
      </c>
      <c r="J1093" s="142" t="s">
        <v>2867</v>
      </c>
      <c r="K1093" s="134" t="s">
        <v>2424</v>
      </c>
      <c r="L1093" s="112" t="s">
        <v>108</v>
      </c>
      <c r="M1093" s="134" t="s">
        <v>2424</v>
      </c>
      <c r="N1093" s="12" t="s">
        <v>107</v>
      </c>
      <c r="O1093" s="12" t="s">
        <v>108</v>
      </c>
      <c r="P1093" s="128" t="s">
        <v>2425</v>
      </c>
      <c r="Q1093" s="135">
        <v>600</v>
      </c>
      <c r="R1093" s="135">
        <v>560</v>
      </c>
      <c r="S1093" s="135">
        <v>400</v>
      </c>
      <c r="T1093" s="119" t="s">
        <v>108</v>
      </c>
      <c r="U1093" s="112" t="s">
        <v>108</v>
      </c>
      <c r="V1093" s="118" t="s">
        <v>108</v>
      </c>
      <c r="W1093" s="112" t="s">
        <v>108</v>
      </c>
      <c r="X1093" s="112" t="s">
        <v>110</v>
      </c>
      <c r="Y1093" s="112" t="s">
        <v>110</v>
      </c>
      <c r="Z1093" s="112" t="s">
        <v>110</v>
      </c>
      <c r="AA1093" s="112" t="s">
        <v>110</v>
      </c>
      <c r="AB1093" s="114" t="s">
        <v>110</v>
      </c>
      <c r="AC1093" s="113" t="s">
        <v>108</v>
      </c>
      <c r="AD1093" s="47" t="s">
        <v>108</v>
      </c>
      <c r="AE1093" s="12" t="s">
        <v>108</v>
      </c>
      <c r="AF1093" s="102" t="s">
        <v>108</v>
      </c>
      <c r="AG1093" s="102" t="s">
        <v>108</v>
      </c>
      <c r="AH1093" s="102" t="s">
        <v>108</v>
      </c>
      <c r="AI1093" s="102" t="s">
        <v>108</v>
      </c>
      <c r="AJ1093" s="102" t="s">
        <v>108</v>
      </c>
      <c r="AK1093" s="93" t="s">
        <v>108</v>
      </c>
      <c r="AL1093" s="12" t="s">
        <v>108</v>
      </c>
      <c r="AM1093" s="12" t="s">
        <v>175</v>
      </c>
      <c r="AN1093" s="91" t="s">
        <v>2425</v>
      </c>
      <c r="AO1093" s="15" t="s">
        <v>175</v>
      </c>
      <c r="AQ1093" s="54" t="s">
        <v>108</v>
      </c>
      <c r="AR1093" s="50" t="str">
        <f t="shared" si="431"/>
        <v>HS664.75</v>
      </c>
      <c r="AS1093" s="50" t="str">
        <f t="shared" si="432"/>
        <v>HS664_-</v>
      </c>
      <c r="AT1093" s="12" t="s">
        <v>110</v>
      </c>
      <c r="AU1093" s="12" t="s">
        <v>110</v>
      </c>
      <c r="AV1093" s="12" t="s">
        <v>110</v>
      </c>
      <c r="AW1093" s="54" t="s">
        <v>108</v>
      </c>
      <c r="AX1093" s="50" t="s">
        <v>155</v>
      </c>
      <c r="AY1093" s="50" t="s">
        <v>110</v>
      </c>
      <c r="AZ1093" s="54" t="s">
        <v>108</v>
      </c>
      <c r="BA1093" s="12" t="s">
        <v>108</v>
      </c>
      <c r="BB1093" s="12" t="s">
        <v>108</v>
      </c>
      <c r="BC1093" s="12" t="str">
        <f t="shared" si="433"/>
        <v>M3A</v>
      </c>
      <c r="BD1093" s="54" t="s">
        <v>108</v>
      </c>
      <c r="BE1093" s="12" t="str">
        <f t="shared" si="434"/>
        <v>-</v>
      </c>
      <c r="BF1093" s="12" t="str">
        <f t="shared" si="435"/>
        <v>-</v>
      </c>
      <c r="BG1093" s="112" t="str">
        <f t="shared" si="436"/>
        <v>M3A_HS664</v>
      </c>
      <c r="BH1093" s="54" t="s">
        <v>108</v>
      </c>
      <c r="BI1093" s="12" t="s">
        <v>108</v>
      </c>
      <c r="BJ1093" s="54" t="s">
        <v>108</v>
      </c>
      <c r="BK1093" s="12" t="s">
        <v>108</v>
      </c>
      <c r="BL1093" s="12" t="s">
        <v>108</v>
      </c>
      <c r="BM1093" s="12" t="s">
        <v>108</v>
      </c>
      <c r="BN1093" s="54" t="s">
        <v>108</v>
      </c>
      <c r="BO1093" s="12" t="s">
        <v>108</v>
      </c>
      <c r="BP1093" s="54" t="s">
        <v>108</v>
      </c>
      <c r="BQ1093" s="12" t="s">
        <v>108</v>
      </c>
      <c r="BR1093" s="12" t="s">
        <v>108</v>
      </c>
      <c r="BS1093" s="12" t="s">
        <v>108</v>
      </c>
      <c r="BT1093" s="54" t="s">
        <v>108</v>
      </c>
      <c r="BU1093" s="12" t="s">
        <v>108</v>
      </c>
      <c r="BV1093" s="54" t="s">
        <v>108</v>
      </c>
      <c r="BW1093" s="12" t="s">
        <v>108</v>
      </c>
      <c r="BX1093" s="12" t="s">
        <v>108</v>
      </c>
      <c r="BY1093" s="12" t="s">
        <v>108</v>
      </c>
      <c r="BZ1093" s="54" t="s">
        <v>108</v>
      </c>
      <c r="CA1093" s="12" t="s">
        <v>108</v>
      </c>
      <c r="CB1093" s="54" t="s">
        <v>108</v>
      </c>
      <c r="CC1093" s="12" t="s">
        <v>108</v>
      </c>
      <c r="CD1093" s="12" t="s">
        <v>108</v>
      </c>
      <c r="CE1093" s="12" t="s">
        <v>108</v>
      </c>
      <c r="CF1093" s="54" t="s">
        <v>108</v>
      </c>
      <c r="CG1093" s="54" t="s">
        <v>108</v>
      </c>
      <c r="CH1093" s="54" t="s">
        <v>108</v>
      </c>
      <c r="CI1093" s="54" t="s">
        <v>108</v>
      </c>
      <c r="CJ1093" s="54" t="s">
        <v>108</v>
      </c>
      <c r="CK1093" s="54" t="s">
        <v>108</v>
      </c>
      <c r="CL1093" s="54" t="s">
        <v>108</v>
      </c>
      <c r="CM1093" s="54" t="s">
        <v>108</v>
      </c>
      <c r="CN1093" s="64" t="s">
        <v>120</v>
      </c>
      <c r="CO1093" s="121" t="s">
        <v>2770</v>
      </c>
      <c r="CP1093" s="64" t="str">
        <f>TabelladatiSinottico[[#This Row],[Serial_Number]]</f>
        <v>HS664.75</v>
      </c>
      <c r="CQ1093" s="50" t="str">
        <f>TabelladatiSinottico[[#This Row],[Customer]]</f>
        <v>COSVECO S.r.l.</v>
      </c>
      <c r="CR1093" s="54">
        <f t="shared" si="437"/>
        <v>1092</v>
      </c>
      <c r="CS1093" s="64" t="s">
        <v>108</v>
      </c>
    </row>
    <row r="1094" spans="1:97" ht="14.25" customHeight="1" x14ac:dyDescent="0.25">
      <c r="A1094" s="124" t="s">
        <v>2770</v>
      </c>
      <c r="B1094" s="137">
        <v>76</v>
      </c>
      <c r="C1094" s="113" t="s">
        <v>108</v>
      </c>
      <c r="D1094" s="136" t="s">
        <v>777</v>
      </c>
      <c r="E1094" s="112" t="s">
        <v>108</v>
      </c>
      <c r="F1094" s="112" t="s">
        <v>653</v>
      </c>
      <c r="G1094" s="112" t="s">
        <v>108</v>
      </c>
      <c r="H1094" s="112" t="s">
        <v>108</v>
      </c>
      <c r="I1094" s="112" t="s">
        <v>108</v>
      </c>
      <c r="J1094" s="142" t="s">
        <v>2868</v>
      </c>
      <c r="K1094" s="134" t="s">
        <v>2424</v>
      </c>
      <c r="L1094" s="112" t="s">
        <v>108</v>
      </c>
      <c r="M1094" s="134" t="s">
        <v>2424</v>
      </c>
      <c r="N1094" s="12" t="s">
        <v>107</v>
      </c>
      <c r="O1094" s="12" t="s">
        <v>108</v>
      </c>
      <c r="P1094" s="128" t="s">
        <v>2425</v>
      </c>
      <c r="Q1094" s="135">
        <v>600</v>
      </c>
      <c r="R1094" s="135">
        <v>560</v>
      </c>
      <c r="S1094" s="135">
        <v>400</v>
      </c>
      <c r="T1094" s="119" t="s">
        <v>108</v>
      </c>
      <c r="U1094" s="112" t="s">
        <v>108</v>
      </c>
      <c r="V1094" s="118" t="s">
        <v>108</v>
      </c>
      <c r="W1094" s="112" t="s">
        <v>108</v>
      </c>
      <c r="X1094" s="112" t="s">
        <v>110</v>
      </c>
      <c r="Y1094" s="112" t="s">
        <v>110</v>
      </c>
      <c r="Z1094" s="112" t="s">
        <v>110</v>
      </c>
      <c r="AA1094" s="112" t="s">
        <v>110</v>
      </c>
      <c r="AB1094" s="114" t="s">
        <v>110</v>
      </c>
      <c r="AC1094" s="113" t="s">
        <v>108</v>
      </c>
      <c r="AD1094" s="47" t="s">
        <v>108</v>
      </c>
      <c r="AE1094" s="12" t="s">
        <v>108</v>
      </c>
      <c r="AF1094" s="102" t="s">
        <v>108</v>
      </c>
      <c r="AG1094" s="102" t="s">
        <v>108</v>
      </c>
      <c r="AH1094" s="102" t="s">
        <v>108</v>
      </c>
      <c r="AI1094" s="102" t="s">
        <v>108</v>
      </c>
      <c r="AJ1094" s="102" t="s">
        <v>108</v>
      </c>
      <c r="AK1094" s="93" t="s">
        <v>108</v>
      </c>
      <c r="AL1094" s="12" t="s">
        <v>108</v>
      </c>
      <c r="AM1094" s="12" t="s">
        <v>175</v>
      </c>
      <c r="AN1094" s="91" t="s">
        <v>2425</v>
      </c>
      <c r="AO1094" s="15" t="s">
        <v>175</v>
      </c>
      <c r="AQ1094" s="54" t="s">
        <v>108</v>
      </c>
      <c r="AR1094" s="50" t="str">
        <f t="shared" si="431"/>
        <v>HS664.76</v>
      </c>
      <c r="AS1094" s="50" t="str">
        <f t="shared" si="432"/>
        <v>HS664_-</v>
      </c>
      <c r="AT1094" s="12" t="s">
        <v>110</v>
      </c>
      <c r="AU1094" s="12" t="s">
        <v>110</v>
      </c>
      <c r="AV1094" s="12" t="s">
        <v>110</v>
      </c>
      <c r="AW1094" s="54" t="s">
        <v>108</v>
      </c>
      <c r="AX1094" s="50" t="s">
        <v>155</v>
      </c>
      <c r="AY1094" s="50" t="s">
        <v>110</v>
      </c>
      <c r="AZ1094" s="54" t="s">
        <v>108</v>
      </c>
      <c r="BA1094" s="12" t="s">
        <v>108</v>
      </c>
      <c r="BB1094" s="12" t="s">
        <v>108</v>
      </c>
      <c r="BC1094" s="12" t="str">
        <f t="shared" si="433"/>
        <v>M3A</v>
      </c>
      <c r="BD1094" s="54" t="s">
        <v>108</v>
      </c>
      <c r="BE1094" s="12" t="str">
        <f t="shared" si="434"/>
        <v>-</v>
      </c>
      <c r="BF1094" s="12" t="str">
        <f t="shared" si="435"/>
        <v>-</v>
      </c>
      <c r="BG1094" s="112" t="str">
        <f t="shared" si="436"/>
        <v>M3A_HS664</v>
      </c>
      <c r="BH1094" s="54" t="s">
        <v>108</v>
      </c>
      <c r="BI1094" s="12" t="s">
        <v>108</v>
      </c>
      <c r="BJ1094" s="54" t="s">
        <v>108</v>
      </c>
      <c r="BK1094" s="12" t="s">
        <v>108</v>
      </c>
      <c r="BL1094" s="12" t="s">
        <v>108</v>
      </c>
      <c r="BM1094" s="12" t="s">
        <v>108</v>
      </c>
      <c r="BN1094" s="54" t="s">
        <v>108</v>
      </c>
      <c r="BO1094" s="12" t="s">
        <v>108</v>
      </c>
      <c r="BP1094" s="54" t="s">
        <v>108</v>
      </c>
      <c r="BQ1094" s="12" t="s">
        <v>108</v>
      </c>
      <c r="BR1094" s="12" t="s">
        <v>108</v>
      </c>
      <c r="BS1094" s="12" t="s">
        <v>108</v>
      </c>
      <c r="BT1094" s="54" t="s">
        <v>108</v>
      </c>
      <c r="BU1094" s="12" t="s">
        <v>108</v>
      </c>
      <c r="BV1094" s="54" t="s">
        <v>108</v>
      </c>
      <c r="BW1094" s="12" t="s">
        <v>108</v>
      </c>
      <c r="BX1094" s="12" t="s">
        <v>108</v>
      </c>
      <c r="BY1094" s="12" t="s">
        <v>108</v>
      </c>
      <c r="BZ1094" s="54" t="s">
        <v>108</v>
      </c>
      <c r="CA1094" s="12" t="s">
        <v>108</v>
      </c>
      <c r="CB1094" s="54" t="s">
        <v>108</v>
      </c>
      <c r="CC1094" s="12" t="s">
        <v>108</v>
      </c>
      <c r="CD1094" s="12" t="s">
        <v>108</v>
      </c>
      <c r="CE1094" s="12" t="s">
        <v>108</v>
      </c>
      <c r="CF1094" s="54" t="s">
        <v>108</v>
      </c>
      <c r="CG1094" s="54" t="s">
        <v>108</v>
      </c>
      <c r="CH1094" s="54" t="s">
        <v>108</v>
      </c>
      <c r="CI1094" s="54" t="s">
        <v>108</v>
      </c>
      <c r="CJ1094" s="54" t="s">
        <v>108</v>
      </c>
      <c r="CK1094" s="54" t="s">
        <v>108</v>
      </c>
      <c r="CL1094" s="54" t="s">
        <v>108</v>
      </c>
      <c r="CM1094" s="54" t="s">
        <v>108</v>
      </c>
      <c r="CN1094" s="64" t="s">
        <v>120</v>
      </c>
      <c r="CO1094" s="121" t="s">
        <v>2770</v>
      </c>
      <c r="CP1094" s="64" t="str">
        <f>TabelladatiSinottico[[#This Row],[Serial_Number]]</f>
        <v>HS664.76</v>
      </c>
      <c r="CQ1094" s="50" t="str">
        <f>TabelladatiSinottico[[#This Row],[Customer]]</f>
        <v>FORMPLAST</v>
      </c>
      <c r="CR1094" s="54">
        <f t="shared" si="437"/>
        <v>1093</v>
      </c>
      <c r="CS1094" s="64" t="s">
        <v>108</v>
      </c>
    </row>
    <row r="1095" spans="1:97" ht="14.25" customHeight="1" x14ac:dyDescent="0.25">
      <c r="A1095" s="124" t="s">
        <v>2770</v>
      </c>
      <c r="B1095" s="137">
        <v>77</v>
      </c>
      <c r="C1095" s="113" t="s">
        <v>108</v>
      </c>
      <c r="D1095" s="136" t="s">
        <v>2812</v>
      </c>
      <c r="E1095" s="112" t="s">
        <v>108</v>
      </c>
      <c r="F1095" s="112" t="s">
        <v>653</v>
      </c>
      <c r="G1095" s="112" t="s">
        <v>108</v>
      </c>
      <c r="H1095" s="112" t="s">
        <v>108</v>
      </c>
      <c r="I1095" s="112" t="s">
        <v>108</v>
      </c>
      <c r="J1095" s="142" t="s">
        <v>2869</v>
      </c>
      <c r="K1095" s="134" t="s">
        <v>2424</v>
      </c>
      <c r="L1095" s="112" t="s">
        <v>108</v>
      </c>
      <c r="M1095" s="134" t="s">
        <v>2424</v>
      </c>
      <c r="N1095" s="12" t="s">
        <v>107</v>
      </c>
      <c r="O1095" s="12" t="s">
        <v>108</v>
      </c>
      <c r="P1095" s="128" t="s">
        <v>2425</v>
      </c>
      <c r="Q1095" s="135">
        <v>600</v>
      </c>
      <c r="R1095" s="135">
        <v>560</v>
      </c>
      <c r="S1095" s="135">
        <v>400</v>
      </c>
      <c r="T1095" s="119">
        <v>20</v>
      </c>
      <c r="U1095" s="112" t="s">
        <v>109</v>
      </c>
      <c r="V1095" s="118" t="s">
        <v>108</v>
      </c>
      <c r="W1095" s="112" t="s">
        <v>108</v>
      </c>
      <c r="X1095" s="112" t="s">
        <v>110</v>
      </c>
      <c r="Y1095" s="112" t="s">
        <v>110</v>
      </c>
      <c r="Z1095" s="112" t="s">
        <v>110</v>
      </c>
      <c r="AA1095" s="112" t="s">
        <v>110</v>
      </c>
      <c r="AB1095" s="114" t="s">
        <v>110</v>
      </c>
      <c r="AC1095" s="113" t="s">
        <v>108</v>
      </c>
      <c r="AD1095" s="47" t="s">
        <v>108</v>
      </c>
      <c r="AE1095" s="12" t="s">
        <v>108</v>
      </c>
      <c r="AF1095" s="102" t="s">
        <v>108</v>
      </c>
      <c r="AG1095" s="102" t="s">
        <v>108</v>
      </c>
      <c r="AH1095" s="102" t="s">
        <v>108</v>
      </c>
      <c r="AI1095" s="102" t="s">
        <v>108</v>
      </c>
      <c r="AJ1095" s="102" t="s">
        <v>108</v>
      </c>
      <c r="AK1095" s="93" t="s">
        <v>108</v>
      </c>
      <c r="AL1095" s="12" t="s">
        <v>108</v>
      </c>
      <c r="AM1095" s="12" t="s">
        <v>175</v>
      </c>
      <c r="AN1095" s="91" t="s">
        <v>2425</v>
      </c>
      <c r="AO1095" s="15" t="s">
        <v>175</v>
      </c>
      <c r="AQ1095" s="54" t="s">
        <v>108</v>
      </c>
      <c r="AR1095" s="50" t="str">
        <f t="shared" si="431"/>
        <v>HS664.77</v>
      </c>
      <c r="AS1095" s="50" t="str">
        <f t="shared" si="432"/>
        <v>HS664_-</v>
      </c>
      <c r="AT1095" s="12" t="s">
        <v>110</v>
      </c>
      <c r="AU1095" s="12" t="s">
        <v>110</v>
      </c>
      <c r="AV1095" s="12" t="s">
        <v>110</v>
      </c>
      <c r="AW1095" s="54" t="s">
        <v>108</v>
      </c>
      <c r="AX1095" s="50" t="s">
        <v>155</v>
      </c>
      <c r="AY1095" s="50" t="s">
        <v>110</v>
      </c>
      <c r="AZ1095" s="54" t="s">
        <v>108</v>
      </c>
      <c r="BA1095" s="12" t="s">
        <v>108</v>
      </c>
      <c r="BB1095" s="12" t="s">
        <v>108</v>
      </c>
      <c r="BC1095" s="12" t="str">
        <f t="shared" si="433"/>
        <v>M3A</v>
      </c>
      <c r="BD1095" s="54" t="s">
        <v>108</v>
      </c>
      <c r="BE1095" s="12" t="str">
        <f t="shared" si="434"/>
        <v>-</v>
      </c>
      <c r="BF1095" s="12" t="str">
        <f t="shared" si="435"/>
        <v>-</v>
      </c>
      <c r="BG1095" s="112" t="str">
        <f t="shared" si="436"/>
        <v>M3A_HS664</v>
      </c>
      <c r="BH1095" s="54" t="s">
        <v>108</v>
      </c>
      <c r="BI1095" s="12" t="s">
        <v>108</v>
      </c>
      <c r="BJ1095" s="54" t="s">
        <v>108</v>
      </c>
      <c r="BK1095" s="12" t="s">
        <v>108</v>
      </c>
      <c r="BL1095" s="12" t="s">
        <v>108</v>
      </c>
      <c r="BM1095" s="12" t="s">
        <v>108</v>
      </c>
      <c r="BN1095" s="54" t="s">
        <v>108</v>
      </c>
      <c r="BO1095" s="12" t="s">
        <v>108</v>
      </c>
      <c r="BP1095" s="54" t="s">
        <v>108</v>
      </c>
      <c r="BQ1095" s="12" t="s">
        <v>108</v>
      </c>
      <c r="BR1095" s="12" t="s">
        <v>108</v>
      </c>
      <c r="BS1095" s="12" t="s">
        <v>108</v>
      </c>
      <c r="BT1095" s="54" t="s">
        <v>108</v>
      </c>
      <c r="BU1095" s="12" t="s">
        <v>108</v>
      </c>
      <c r="BV1095" s="54" t="s">
        <v>108</v>
      </c>
      <c r="BW1095" s="12" t="s">
        <v>108</v>
      </c>
      <c r="BX1095" s="12" t="s">
        <v>108</v>
      </c>
      <c r="BY1095" s="12" t="s">
        <v>108</v>
      </c>
      <c r="BZ1095" s="54" t="s">
        <v>108</v>
      </c>
      <c r="CA1095" s="12" t="s">
        <v>108</v>
      </c>
      <c r="CB1095" s="54" t="s">
        <v>108</v>
      </c>
      <c r="CC1095" s="12" t="s">
        <v>108</v>
      </c>
      <c r="CD1095" s="12" t="s">
        <v>108</v>
      </c>
      <c r="CE1095" s="12" t="s">
        <v>108</v>
      </c>
      <c r="CF1095" s="54" t="s">
        <v>108</v>
      </c>
      <c r="CG1095" s="54" t="s">
        <v>108</v>
      </c>
      <c r="CH1095" s="54" t="s">
        <v>108</v>
      </c>
      <c r="CI1095" s="54" t="s">
        <v>108</v>
      </c>
      <c r="CJ1095" s="54" t="s">
        <v>108</v>
      </c>
      <c r="CK1095" s="54" t="s">
        <v>108</v>
      </c>
      <c r="CL1095" s="54" t="s">
        <v>108</v>
      </c>
      <c r="CM1095" s="54" t="s">
        <v>108</v>
      </c>
      <c r="CN1095" s="64" t="s">
        <v>120</v>
      </c>
      <c r="CO1095" s="121" t="s">
        <v>2770</v>
      </c>
      <c r="CP1095" s="64" t="str">
        <f>TabelladatiSinottico[[#This Row],[Serial_Number]]</f>
        <v>HS664.77</v>
      </c>
      <c r="CQ1095" s="50" t="str">
        <f>TabelladatiSinottico[[#This Row],[Customer]]</f>
        <v>ASFOR SP.J.</v>
      </c>
      <c r="CR1095" s="54">
        <f t="shared" si="437"/>
        <v>1094</v>
      </c>
      <c r="CS1095" s="64" t="s">
        <v>108</v>
      </c>
    </row>
    <row r="1096" spans="1:97" ht="14.25" customHeight="1" x14ac:dyDescent="0.25">
      <c r="A1096" s="124" t="s">
        <v>2770</v>
      </c>
      <c r="B1096" s="137">
        <v>78</v>
      </c>
      <c r="C1096" s="113" t="s">
        <v>108</v>
      </c>
      <c r="D1096" s="136" t="s">
        <v>2412</v>
      </c>
      <c r="E1096" s="112" t="s">
        <v>108</v>
      </c>
      <c r="F1096" s="112" t="s">
        <v>653</v>
      </c>
      <c r="G1096" s="112" t="s">
        <v>108</v>
      </c>
      <c r="H1096" s="112" t="s">
        <v>108</v>
      </c>
      <c r="I1096" s="112" t="s">
        <v>108</v>
      </c>
      <c r="J1096" s="142" t="s">
        <v>2870</v>
      </c>
      <c r="K1096" s="134" t="s">
        <v>2424</v>
      </c>
      <c r="L1096" s="112" t="s">
        <v>108</v>
      </c>
      <c r="M1096" s="134" t="s">
        <v>2424</v>
      </c>
      <c r="N1096" s="12" t="s">
        <v>107</v>
      </c>
      <c r="O1096" s="12" t="s">
        <v>108</v>
      </c>
      <c r="P1096" s="128" t="s">
        <v>2425</v>
      </c>
      <c r="Q1096" s="135">
        <v>600</v>
      </c>
      <c r="R1096" s="135">
        <v>560</v>
      </c>
      <c r="S1096" s="135">
        <v>400</v>
      </c>
      <c r="T1096" s="119">
        <v>30</v>
      </c>
      <c r="U1096" s="112" t="s">
        <v>109</v>
      </c>
      <c r="V1096" s="118" t="s">
        <v>108</v>
      </c>
      <c r="W1096" s="112" t="s">
        <v>108</v>
      </c>
      <c r="X1096" s="112" t="s">
        <v>110</v>
      </c>
      <c r="Y1096" s="112" t="s">
        <v>110</v>
      </c>
      <c r="Z1096" s="112" t="s">
        <v>110</v>
      </c>
      <c r="AA1096" s="112" t="s">
        <v>110</v>
      </c>
      <c r="AB1096" s="114" t="s">
        <v>110</v>
      </c>
      <c r="AC1096" s="113" t="s">
        <v>108</v>
      </c>
      <c r="AD1096" s="47" t="s">
        <v>108</v>
      </c>
      <c r="AE1096" s="12" t="s">
        <v>108</v>
      </c>
      <c r="AF1096" s="102" t="s">
        <v>108</v>
      </c>
      <c r="AG1096" s="102" t="s">
        <v>108</v>
      </c>
      <c r="AH1096" s="102" t="s">
        <v>108</v>
      </c>
      <c r="AI1096" s="102" t="s">
        <v>108</v>
      </c>
      <c r="AJ1096" s="102" t="s">
        <v>108</v>
      </c>
      <c r="AK1096" s="93" t="s">
        <v>108</v>
      </c>
      <c r="AL1096" s="12" t="s">
        <v>108</v>
      </c>
      <c r="AM1096" s="12" t="s">
        <v>175</v>
      </c>
      <c r="AN1096" s="91" t="s">
        <v>2425</v>
      </c>
      <c r="AO1096" s="15" t="s">
        <v>175</v>
      </c>
      <c r="AQ1096" s="54" t="s">
        <v>108</v>
      </c>
      <c r="AR1096" s="50" t="str">
        <f t="shared" si="431"/>
        <v>HS664.78</v>
      </c>
      <c r="AS1096" s="50" t="str">
        <f t="shared" si="432"/>
        <v>HS664_-</v>
      </c>
      <c r="AT1096" s="12" t="s">
        <v>110</v>
      </c>
      <c r="AU1096" s="12" t="s">
        <v>110</v>
      </c>
      <c r="AV1096" s="12" t="s">
        <v>110</v>
      </c>
      <c r="AW1096" s="54" t="s">
        <v>108</v>
      </c>
      <c r="AX1096" s="50" t="s">
        <v>155</v>
      </c>
      <c r="AY1096" s="50" t="s">
        <v>110</v>
      </c>
      <c r="AZ1096" s="54" t="s">
        <v>108</v>
      </c>
      <c r="BA1096" s="12" t="s">
        <v>108</v>
      </c>
      <c r="BB1096" s="12" t="s">
        <v>108</v>
      </c>
      <c r="BC1096" s="12" t="str">
        <f t="shared" si="433"/>
        <v>M3A</v>
      </c>
      <c r="BD1096" s="54" t="s">
        <v>108</v>
      </c>
      <c r="BE1096" s="12" t="str">
        <f t="shared" si="434"/>
        <v>-</v>
      </c>
      <c r="BF1096" s="12" t="str">
        <f t="shared" si="435"/>
        <v>-</v>
      </c>
      <c r="BG1096" s="112" t="str">
        <f t="shared" si="436"/>
        <v>M3A_HS664</v>
      </c>
      <c r="BH1096" s="54" t="s">
        <v>108</v>
      </c>
      <c r="BI1096" s="12" t="s">
        <v>108</v>
      </c>
      <c r="BJ1096" s="54" t="s">
        <v>108</v>
      </c>
      <c r="BK1096" s="12" t="s">
        <v>108</v>
      </c>
      <c r="BL1096" s="12" t="s">
        <v>108</v>
      </c>
      <c r="BM1096" s="12" t="s">
        <v>108</v>
      </c>
      <c r="BN1096" s="54" t="s">
        <v>108</v>
      </c>
      <c r="BO1096" s="12" t="s">
        <v>108</v>
      </c>
      <c r="BP1096" s="54" t="s">
        <v>108</v>
      </c>
      <c r="BQ1096" s="12" t="s">
        <v>108</v>
      </c>
      <c r="BR1096" s="12" t="s">
        <v>108</v>
      </c>
      <c r="BS1096" s="12" t="s">
        <v>108</v>
      </c>
      <c r="BT1096" s="54" t="s">
        <v>108</v>
      </c>
      <c r="BU1096" s="12" t="s">
        <v>108</v>
      </c>
      <c r="BV1096" s="54" t="s">
        <v>108</v>
      </c>
      <c r="BW1096" s="12" t="s">
        <v>108</v>
      </c>
      <c r="BX1096" s="12" t="s">
        <v>108</v>
      </c>
      <c r="BY1096" s="12" t="s">
        <v>108</v>
      </c>
      <c r="BZ1096" s="54" t="s">
        <v>108</v>
      </c>
      <c r="CA1096" s="12" t="s">
        <v>108</v>
      </c>
      <c r="CB1096" s="54" t="s">
        <v>108</v>
      </c>
      <c r="CC1096" s="12" t="s">
        <v>108</v>
      </c>
      <c r="CD1096" s="12" t="s">
        <v>108</v>
      </c>
      <c r="CE1096" s="12" t="s">
        <v>108</v>
      </c>
      <c r="CF1096" s="54" t="s">
        <v>108</v>
      </c>
      <c r="CG1096" s="54" t="s">
        <v>108</v>
      </c>
      <c r="CH1096" s="54" t="s">
        <v>108</v>
      </c>
      <c r="CI1096" s="54" t="s">
        <v>108</v>
      </c>
      <c r="CJ1096" s="54" t="s">
        <v>108</v>
      </c>
      <c r="CK1096" s="54" t="s">
        <v>108</v>
      </c>
      <c r="CL1096" s="54" t="s">
        <v>108</v>
      </c>
      <c r="CM1096" s="54" t="s">
        <v>108</v>
      </c>
      <c r="CN1096" s="64" t="s">
        <v>120</v>
      </c>
      <c r="CO1096" s="121" t="s">
        <v>2770</v>
      </c>
      <c r="CP1096" s="64" t="str">
        <f>TabelladatiSinottico[[#This Row],[Serial_Number]]</f>
        <v>HS664.78</v>
      </c>
      <c r="CQ1096" s="50" t="str">
        <f>TabelladatiSinottico[[#This Row],[Customer]]</f>
        <v>G.L.M.</v>
      </c>
      <c r="CR1096" s="54">
        <f t="shared" si="437"/>
        <v>1095</v>
      </c>
      <c r="CS1096" s="64" t="s">
        <v>108</v>
      </c>
    </row>
    <row r="1097" spans="1:97" ht="14.25" customHeight="1" x14ac:dyDescent="0.25">
      <c r="A1097" s="124" t="s">
        <v>2770</v>
      </c>
      <c r="B1097" s="137">
        <v>79</v>
      </c>
      <c r="C1097" s="113" t="s">
        <v>108</v>
      </c>
      <c r="D1097" s="136" t="s">
        <v>2871</v>
      </c>
      <c r="E1097" s="112" t="s">
        <v>108</v>
      </c>
      <c r="F1097" s="112" t="s">
        <v>653</v>
      </c>
      <c r="G1097" s="112" t="s">
        <v>108</v>
      </c>
      <c r="H1097" s="112" t="s">
        <v>108</v>
      </c>
      <c r="I1097" s="112" t="s">
        <v>108</v>
      </c>
      <c r="J1097" s="142" t="s">
        <v>2872</v>
      </c>
      <c r="K1097" s="134" t="s">
        <v>2424</v>
      </c>
      <c r="L1097" s="112" t="s">
        <v>108</v>
      </c>
      <c r="M1097" s="134" t="s">
        <v>2424</v>
      </c>
      <c r="N1097" s="12" t="s">
        <v>107</v>
      </c>
      <c r="O1097" s="12" t="s">
        <v>108</v>
      </c>
      <c r="P1097" s="128" t="s">
        <v>2425</v>
      </c>
      <c r="Q1097" s="135">
        <v>600</v>
      </c>
      <c r="R1097" s="135">
        <v>560</v>
      </c>
      <c r="S1097" s="135">
        <v>400</v>
      </c>
      <c r="T1097" s="119">
        <v>20</v>
      </c>
      <c r="U1097" s="112" t="s">
        <v>108</v>
      </c>
      <c r="V1097" s="118" t="s">
        <v>108</v>
      </c>
      <c r="W1097" s="112" t="s">
        <v>108</v>
      </c>
      <c r="X1097" s="112" t="s">
        <v>110</v>
      </c>
      <c r="Y1097" s="112" t="s">
        <v>110</v>
      </c>
      <c r="Z1097" s="112" t="s">
        <v>110</v>
      </c>
      <c r="AA1097" s="112" t="s">
        <v>110</v>
      </c>
      <c r="AB1097" s="114" t="s">
        <v>110</v>
      </c>
      <c r="AC1097" s="113" t="s">
        <v>108</v>
      </c>
      <c r="AD1097" s="47" t="s">
        <v>108</v>
      </c>
      <c r="AE1097" s="12" t="s">
        <v>108</v>
      </c>
      <c r="AF1097" s="102" t="s">
        <v>108</v>
      </c>
      <c r="AG1097" s="102" t="s">
        <v>108</v>
      </c>
      <c r="AH1097" s="102" t="s">
        <v>108</v>
      </c>
      <c r="AI1097" s="102" t="s">
        <v>108</v>
      </c>
      <c r="AJ1097" s="102" t="s">
        <v>108</v>
      </c>
      <c r="AK1097" s="93" t="s">
        <v>108</v>
      </c>
      <c r="AL1097" s="12" t="s">
        <v>108</v>
      </c>
      <c r="AM1097" s="12" t="s">
        <v>175</v>
      </c>
      <c r="AN1097" s="91" t="s">
        <v>2425</v>
      </c>
      <c r="AO1097" s="15" t="s">
        <v>175</v>
      </c>
      <c r="AQ1097" s="54" t="s">
        <v>108</v>
      </c>
      <c r="AR1097" s="50" t="str">
        <f t="shared" si="431"/>
        <v>HS664.79</v>
      </c>
      <c r="AS1097" s="50" t="str">
        <f t="shared" si="432"/>
        <v>HS664_-</v>
      </c>
      <c r="AT1097" s="12" t="s">
        <v>110</v>
      </c>
      <c r="AU1097" s="12" t="s">
        <v>110</v>
      </c>
      <c r="AV1097" s="12" t="s">
        <v>110</v>
      </c>
      <c r="AW1097" s="54" t="s">
        <v>108</v>
      </c>
      <c r="AX1097" s="50" t="s">
        <v>155</v>
      </c>
      <c r="AY1097" s="50" t="s">
        <v>110</v>
      </c>
      <c r="AZ1097" s="54" t="s">
        <v>108</v>
      </c>
      <c r="BA1097" s="12" t="s">
        <v>108</v>
      </c>
      <c r="BB1097" s="12" t="s">
        <v>108</v>
      </c>
      <c r="BC1097" s="12" t="str">
        <f t="shared" si="433"/>
        <v>M3A</v>
      </c>
      <c r="BD1097" s="54" t="s">
        <v>108</v>
      </c>
      <c r="BE1097" s="12" t="str">
        <f t="shared" si="434"/>
        <v>-</v>
      </c>
      <c r="BF1097" s="12" t="str">
        <f t="shared" si="435"/>
        <v>-</v>
      </c>
      <c r="BG1097" s="112" t="str">
        <f t="shared" si="436"/>
        <v>M3A_HS664</v>
      </c>
      <c r="BH1097" s="54" t="s">
        <v>108</v>
      </c>
      <c r="BI1097" s="12" t="s">
        <v>108</v>
      </c>
      <c r="BJ1097" s="54" t="s">
        <v>108</v>
      </c>
      <c r="BK1097" s="12" t="s">
        <v>108</v>
      </c>
      <c r="BL1097" s="12" t="s">
        <v>108</v>
      </c>
      <c r="BM1097" s="12" t="s">
        <v>108</v>
      </c>
      <c r="BN1097" s="54" t="s">
        <v>108</v>
      </c>
      <c r="BO1097" s="12" t="s">
        <v>108</v>
      </c>
      <c r="BP1097" s="54" t="s">
        <v>108</v>
      </c>
      <c r="BQ1097" s="12" t="s">
        <v>108</v>
      </c>
      <c r="BR1097" s="12" t="s">
        <v>108</v>
      </c>
      <c r="BS1097" s="12" t="s">
        <v>108</v>
      </c>
      <c r="BT1097" s="54" t="s">
        <v>108</v>
      </c>
      <c r="BU1097" s="12" t="s">
        <v>108</v>
      </c>
      <c r="BV1097" s="54" t="s">
        <v>108</v>
      </c>
      <c r="BW1097" s="12" t="s">
        <v>108</v>
      </c>
      <c r="BX1097" s="12" t="s">
        <v>108</v>
      </c>
      <c r="BY1097" s="12" t="s">
        <v>108</v>
      </c>
      <c r="BZ1097" s="54" t="s">
        <v>108</v>
      </c>
      <c r="CA1097" s="12" t="s">
        <v>108</v>
      </c>
      <c r="CB1097" s="54" t="s">
        <v>108</v>
      </c>
      <c r="CC1097" s="12" t="s">
        <v>108</v>
      </c>
      <c r="CD1097" s="12" t="s">
        <v>108</v>
      </c>
      <c r="CE1097" s="12" t="s">
        <v>108</v>
      </c>
      <c r="CF1097" s="54" t="s">
        <v>108</v>
      </c>
      <c r="CG1097" s="54" t="s">
        <v>108</v>
      </c>
      <c r="CH1097" s="54" t="s">
        <v>108</v>
      </c>
      <c r="CI1097" s="54" t="s">
        <v>108</v>
      </c>
      <c r="CJ1097" s="54" t="s">
        <v>108</v>
      </c>
      <c r="CK1097" s="54" t="s">
        <v>108</v>
      </c>
      <c r="CL1097" s="54" t="s">
        <v>108</v>
      </c>
      <c r="CM1097" s="54" t="s">
        <v>108</v>
      </c>
      <c r="CN1097" s="64" t="s">
        <v>120</v>
      </c>
      <c r="CO1097" s="121" t="s">
        <v>2770</v>
      </c>
      <c r="CP1097" s="64" t="str">
        <f>TabelladatiSinottico[[#This Row],[Serial_Number]]</f>
        <v>HS664.79</v>
      </c>
      <c r="CQ1097" s="50" t="str">
        <f>TabelladatiSinottico[[#This Row],[Customer]]</f>
        <v>TEKART TRADING</v>
      </c>
      <c r="CR1097" s="54">
        <f t="shared" si="437"/>
        <v>1096</v>
      </c>
      <c r="CS1097" s="64" t="s">
        <v>108</v>
      </c>
    </row>
    <row r="1098" spans="1:97" ht="14.25" customHeight="1" x14ac:dyDescent="0.25">
      <c r="A1098" s="124" t="s">
        <v>2770</v>
      </c>
      <c r="B1098" s="137">
        <v>80</v>
      </c>
      <c r="C1098" s="113" t="s">
        <v>108</v>
      </c>
      <c r="D1098" s="136" t="s">
        <v>2873</v>
      </c>
      <c r="E1098" s="112" t="s">
        <v>108</v>
      </c>
      <c r="F1098" s="112" t="s">
        <v>653</v>
      </c>
      <c r="G1098" s="112" t="s">
        <v>108</v>
      </c>
      <c r="H1098" s="112" t="s">
        <v>108</v>
      </c>
      <c r="I1098" s="112" t="s">
        <v>108</v>
      </c>
      <c r="J1098" s="142" t="s">
        <v>2874</v>
      </c>
      <c r="K1098" s="134" t="s">
        <v>2424</v>
      </c>
      <c r="L1098" s="112" t="s">
        <v>108</v>
      </c>
      <c r="M1098" s="134" t="s">
        <v>2424</v>
      </c>
      <c r="N1098" s="12" t="s">
        <v>107</v>
      </c>
      <c r="O1098" s="12" t="s">
        <v>108</v>
      </c>
      <c r="P1098" s="128" t="s">
        <v>2425</v>
      </c>
      <c r="Q1098" s="135">
        <v>600</v>
      </c>
      <c r="R1098" s="135">
        <v>560</v>
      </c>
      <c r="S1098" s="135">
        <v>400</v>
      </c>
      <c r="T1098" s="119" t="s">
        <v>108</v>
      </c>
      <c r="U1098" s="112" t="s">
        <v>108</v>
      </c>
      <c r="V1098" s="118" t="s">
        <v>108</v>
      </c>
      <c r="W1098" s="112" t="s">
        <v>108</v>
      </c>
      <c r="X1098" s="112" t="s">
        <v>110</v>
      </c>
      <c r="Y1098" s="112" t="s">
        <v>110</v>
      </c>
      <c r="Z1098" s="112" t="s">
        <v>110</v>
      </c>
      <c r="AA1098" s="112" t="s">
        <v>110</v>
      </c>
      <c r="AB1098" s="114" t="s">
        <v>110</v>
      </c>
      <c r="AC1098" s="113" t="s">
        <v>108</v>
      </c>
      <c r="AD1098" s="47" t="s">
        <v>108</v>
      </c>
      <c r="AE1098" s="12" t="s">
        <v>108</v>
      </c>
      <c r="AF1098" s="102" t="s">
        <v>108</v>
      </c>
      <c r="AG1098" s="102" t="s">
        <v>108</v>
      </c>
      <c r="AH1098" s="102" t="s">
        <v>108</v>
      </c>
      <c r="AI1098" s="102" t="s">
        <v>108</v>
      </c>
      <c r="AJ1098" s="102" t="s">
        <v>108</v>
      </c>
      <c r="AK1098" s="93" t="s">
        <v>108</v>
      </c>
      <c r="AL1098" s="12" t="s">
        <v>108</v>
      </c>
      <c r="AM1098" s="12" t="s">
        <v>175</v>
      </c>
      <c r="AN1098" s="91" t="s">
        <v>2425</v>
      </c>
      <c r="AO1098" s="15" t="s">
        <v>175</v>
      </c>
      <c r="AQ1098" s="54" t="s">
        <v>108</v>
      </c>
      <c r="AR1098" s="50" t="str">
        <f t="shared" si="431"/>
        <v>HS664.80</v>
      </c>
      <c r="AS1098" s="50" t="str">
        <f t="shared" si="432"/>
        <v>HS664_-</v>
      </c>
      <c r="AT1098" s="12" t="s">
        <v>110</v>
      </c>
      <c r="AU1098" s="12" t="s">
        <v>110</v>
      </c>
      <c r="AV1098" s="12" t="s">
        <v>110</v>
      </c>
      <c r="AW1098" s="54" t="s">
        <v>108</v>
      </c>
      <c r="AX1098" s="50" t="s">
        <v>155</v>
      </c>
      <c r="AY1098" s="50" t="s">
        <v>110</v>
      </c>
      <c r="AZ1098" s="54" t="s">
        <v>108</v>
      </c>
      <c r="BA1098" s="12" t="s">
        <v>108</v>
      </c>
      <c r="BB1098" s="12" t="s">
        <v>108</v>
      </c>
      <c r="BC1098" s="12" t="str">
        <f t="shared" si="433"/>
        <v>M3A</v>
      </c>
      <c r="BD1098" s="54" t="s">
        <v>108</v>
      </c>
      <c r="BE1098" s="12" t="str">
        <f t="shared" si="434"/>
        <v>-</v>
      </c>
      <c r="BF1098" s="12" t="str">
        <f t="shared" si="435"/>
        <v>-</v>
      </c>
      <c r="BG1098" s="112" t="str">
        <f t="shared" si="436"/>
        <v>M3A_HS664</v>
      </c>
      <c r="BH1098" s="54" t="s">
        <v>108</v>
      </c>
      <c r="BI1098" s="12" t="s">
        <v>108</v>
      </c>
      <c r="BJ1098" s="54" t="s">
        <v>108</v>
      </c>
      <c r="BK1098" s="12" t="s">
        <v>108</v>
      </c>
      <c r="BL1098" s="12" t="s">
        <v>108</v>
      </c>
      <c r="BM1098" s="12" t="s">
        <v>108</v>
      </c>
      <c r="BN1098" s="54" t="s">
        <v>108</v>
      </c>
      <c r="BO1098" s="12" t="s">
        <v>108</v>
      </c>
      <c r="BP1098" s="54" t="s">
        <v>108</v>
      </c>
      <c r="BQ1098" s="12" t="s">
        <v>108</v>
      </c>
      <c r="BR1098" s="12" t="s">
        <v>108</v>
      </c>
      <c r="BS1098" s="12" t="s">
        <v>108</v>
      </c>
      <c r="BT1098" s="54" t="s">
        <v>108</v>
      </c>
      <c r="BU1098" s="12" t="s">
        <v>108</v>
      </c>
      <c r="BV1098" s="54" t="s">
        <v>108</v>
      </c>
      <c r="BW1098" s="12" t="s">
        <v>108</v>
      </c>
      <c r="BX1098" s="12" t="s">
        <v>108</v>
      </c>
      <c r="BY1098" s="12" t="s">
        <v>108</v>
      </c>
      <c r="BZ1098" s="54" t="s">
        <v>108</v>
      </c>
      <c r="CA1098" s="12" t="s">
        <v>108</v>
      </c>
      <c r="CB1098" s="54" t="s">
        <v>108</v>
      </c>
      <c r="CC1098" s="12" t="s">
        <v>108</v>
      </c>
      <c r="CD1098" s="12" t="s">
        <v>108</v>
      </c>
      <c r="CE1098" s="12" t="s">
        <v>108</v>
      </c>
      <c r="CF1098" s="54" t="s">
        <v>108</v>
      </c>
      <c r="CG1098" s="54" t="s">
        <v>108</v>
      </c>
      <c r="CH1098" s="54" t="s">
        <v>108</v>
      </c>
      <c r="CI1098" s="54" t="s">
        <v>108</v>
      </c>
      <c r="CJ1098" s="54" t="s">
        <v>108</v>
      </c>
      <c r="CK1098" s="54" t="s">
        <v>108</v>
      </c>
      <c r="CL1098" s="54" t="s">
        <v>108</v>
      </c>
      <c r="CM1098" s="54" t="s">
        <v>108</v>
      </c>
      <c r="CN1098" s="64" t="s">
        <v>120</v>
      </c>
      <c r="CO1098" s="121" t="s">
        <v>2770</v>
      </c>
      <c r="CP1098" s="64" t="str">
        <f>TabelladatiSinottico[[#This Row],[Serial_Number]]</f>
        <v>HS664.80</v>
      </c>
      <c r="CQ1098" s="50" t="str">
        <f>TabelladatiSinottico[[#This Row],[Customer]]</f>
        <v>SAFORM Kazimierz Saternus</v>
      </c>
      <c r="CR1098" s="54">
        <f t="shared" si="437"/>
        <v>1097</v>
      </c>
      <c r="CS1098" s="64" t="s">
        <v>108</v>
      </c>
    </row>
    <row r="1099" spans="1:97" ht="14.25" customHeight="1" x14ac:dyDescent="0.25">
      <c r="A1099" s="124" t="s">
        <v>2770</v>
      </c>
      <c r="B1099" s="137">
        <v>81</v>
      </c>
      <c r="C1099" s="113" t="s">
        <v>108</v>
      </c>
      <c r="D1099" s="136" t="s">
        <v>2757</v>
      </c>
      <c r="E1099" s="112" t="s">
        <v>108</v>
      </c>
      <c r="F1099" s="112" t="s">
        <v>653</v>
      </c>
      <c r="G1099" s="112" t="s">
        <v>108</v>
      </c>
      <c r="H1099" s="112" t="s">
        <v>108</v>
      </c>
      <c r="I1099" s="112" t="s">
        <v>108</v>
      </c>
      <c r="J1099" s="142" t="s">
        <v>2875</v>
      </c>
      <c r="K1099" s="134" t="s">
        <v>2424</v>
      </c>
      <c r="L1099" s="112" t="s">
        <v>108</v>
      </c>
      <c r="M1099" s="134" t="s">
        <v>2424</v>
      </c>
      <c r="N1099" s="12" t="s">
        <v>107</v>
      </c>
      <c r="O1099" s="12" t="s">
        <v>108</v>
      </c>
      <c r="P1099" s="128" t="s">
        <v>2425</v>
      </c>
      <c r="Q1099" s="135">
        <v>600</v>
      </c>
      <c r="R1099" s="135">
        <v>560</v>
      </c>
      <c r="S1099" s="135">
        <v>400</v>
      </c>
      <c r="T1099" s="119">
        <v>30</v>
      </c>
      <c r="U1099" s="112" t="s">
        <v>108</v>
      </c>
      <c r="V1099" s="118" t="s">
        <v>108</v>
      </c>
      <c r="W1099" s="112" t="s">
        <v>108</v>
      </c>
      <c r="X1099" s="112" t="s">
        <v>110</v>
      </c>
      <c r="Y1099" s="112" t="s">
        <v>110</v>
      </c>
      <c r="Z1099" s="112" t="s">
        <v>110</v>
      </c>
      <c r="AA1099" s="112" t="s">
        <v>110</v>
      </c>
      <c r="AB1099" s="114" t="s">
        <v>110</v>
      </c>
      <c r="AC1099" s="113" t="s">
        <v>108</v>
      </c>
      <c r="AD1099" s="47" t="s">
        <v>108</v>
      </c>
      <c r="AE1099" s="12" t="s">
        <v>108</v>
      </c>
      <c r="AF1099" s="102" t="s">
        <v>108</v>
      </c>
      <c r="AG1099" s="102" t="s">
        <v>108</v>
      </c>
      <c r="AH1099" s="102" t="s">
        <v>108</v>
      </c>
      <c r="AI1099" s="102" t="s">
        <v>108</v>
      </c>
      <c r="AJ1099" s="102" t="s">
        <v>108</v>
      </c>
      <c r="AK1099" s="93" t="s">
        <v>108</v>
      </c>
      <c r="AL1099" s="12" t="s">
        <v>108</v>
      </c>
      <c r="AM1099" s="12" t="s">
        <v>175</v>
      </c>
      <c r="AN1099" s="91" t="s">
        <v>2425</v>
      </c>
      <c r="AO1099" s="15" t="s">
        <v>175</v>
      </c>
      <c r="AQ1099" s="54" t="s">
        <v>108</v>
      </c>
      <c r="AR1099" s="50" t="str">
        <f t="shared" si="431"/>
        <v>HS664.81</v>
      </c>
      <c r="AS1099" s="50" t="str">
        <f t="shared" si="432"/>
        <v>HS664_-</v>
      </c>
      <c r="AT1099" s="12" t="s">
        <v>110</v>
      </c>
      <c r="AU1099" s="12" t="s">
        <v>110</v>
      </c>
      <c r="AV1099" s="12" t="s">
        <v>110</v>
      </c>
      <c r="AW1099" s="54" t="s">
        <v>108</v>
      </c>
      <c r="AX1099" s="50" t="s">
        <v>155</v>
      </c>
      <c r="AY1099" s="50" t="s">
        <v>110</v>
      </c>
      <c r="AZ1099" s="54" t="s">
        <v>108</v>
      </c>
      <c r="BA1099" s="12" t="s">
        <v>108</v>
      </c>
      <c r="BB1099" s="12" t="s">
        <v>108</v>
      </c>
      <c r="BC1099" s="12" t="str">
        <f t="shared" si="433"/>
        <v>M3A</v>
      </c>
      <c r="BD1099" s="54" t="s">
        <v>108</v>
      </c>
      <c r="BE1099" s="12" t="str">
        <f t="shared" si="434"/>
        <v>-</v>
      </c>
      <c r="BF1099" s="12" t="str">
        <f t="shared" si="435"/>
        <v>-</v>
      </c>
      <c r="BG1099" s="112" t="str">
        <f t="shared" si="436"/>
        <v>M3A_HS664</v>
      </c>
      <c r="BH1099" s="54" t="s">
        <v>108</v>
      </c>
      <c r="BI1099" s="12" t="s">
        <v>108</v>
      </c>
      <c r="BJ1099" s="54" t="s">
        <v>108</v>
      </c>
      <c r="BK1099" s="12" t="s">
        <v>108</v>
      </c>
      <c r="BL1099" s="12" t="s">
        <v>108</v>
      </c>
      <c r="BM1099" s="12" t="s">
        <v>108</v>
      </c>
      <c r="BN1099" s="54" t="s">
        <v>108</v>
      </c>
      <c r="BO1099" s="12" t="s">
        <v>108</v>
      </c>
      <c r="BP1099" s="54" t="s">
        <v>108</v>
      </c>
      <c r="BQ1099" s="12" t="s">
        <v>108</v>
      </c>
      <c r="BR1099" s="12" t="s">
        <v>108</v>
      </c>
      <c r="BS1099" s="12" t="s">
        <v>108</v>
      </c>
      <c r="BT1099" s="54" t="s">
        <v>108</v>
      </c>
      <c r="BU1099" s="12" t="s">
        <v>108</v>
      </c>
      <c r="BV1099" s="54" t="s">
        <v>108</v>
      </c>
      <c r="BW1099" s="12" t="s">
        <v>108</v>
      </c>
      <c r="BX1099" s="12" t="s">
        <v>108</v>
      </c>
      <c r="BY1099" s="12" t="s">
        <v>108</v>
      </c>
      <c r="BZ1099" s="54" t="s">
        <v>108</v>
      </c>
      <c r="CA1099" s="12" t="s">
        <v>108</v>
      </c>
      <c r="CB1099" s="54" t="s">
        <v>108</v>
      </c>
      <c r="CC1099" s="12" t="s">
        <v>108</v>
      </c>
      <c r="CD1099" s="12" t="s">
        <v>108</v>
      </c>
      <c r="CE1099" s="12" t="s">
        <v>108</v>
      </c>
      <c r="CF1099" s="54" t="s">
        <v>108</v>
      </c>
      <c r="CG1099" s="54" t="s">
        <v>108</v>
      </c>
      <c r="CH1099" s="54" t="s">
        <v>108</v>
      </c>
      <c r="CI1099" s="54" t="s">
        <v>108</v>
      </c>
      <c r="CJ1099" s="54" t="s">
        <v>108</v>
      </c>
      <c r="CK1099" s="54" t="s">
        <v>108</v>
      </c>
      <c r="CL1099" s="54" t="s">
        <v>108</v>
      </c>
      <c r="CM1099" s="54" t="s">
        <v>108</v>
      </c>
      <c r="CN1099" s="64" t="s">
        <v>120</v>
      </c>
      <c r="CO1099" s="121" t="s">
        <v>2770</v>
      </c>
      <c r="CP1099" s="64" t="str">
        <f>TabelladatiSinottico[[#This Row],[Serial_Number]]</f>
        <v>HS664.81</v>
      </c>
      <c r="CQ1099" s="50" t="str">
        <f>TabelladatiSinottico[[#This Row],[Customer]]</f>
        <v>COSVECO S.r.l.</v>
      </c>
      <c r="CR1099" s="54">
        <f t="shared" si="437"/>
        <v>1098</v>
      </c>
      <c r="CS1099" s="64" t="s">
        <v>108</v>
      </c>
    </row>
    <row r="1100" spans="1:97" ht="14.25" customHeight="1" x14ac:dyDescent="0.25">
      <c r="A1100" s="124" t="s">
        <v>2770</v>
      </c>
      <c r="B1100" s="137">
        <v>82</v>
      </c>
      <c r="C1100" s="113" t="s">
        <v>108</v>
      </c>
      <c r="D1100" s="136" t="s">
        <v>2876</v>
      </c>
      <c r="E1100" s="112" t="s">
        <v>108</v>
      </c>
      <c r="F1100" s="112" t="s">
        <v>653</v>
      </c>
      <c r="G1100" s="112" t="s">
        <v>108</v>
      </c>
      <c r="H1100" s="112" t="s">
        <v>108</v>
      </c>
      <c r="I1100" s="112" t="s">
        <v>108</v>
      </c>
      <c r="J1100" s="142" t="s">
        <v>2877</v>
      </c>
      <c r="K1100" s="134" t="s">
        <v>2424</v>
      </c>
      <c r="L1100" s="112" t="s">
        <v>108</v>
      </c>
      <c r="M1100" s="134" t="s">
        <v>2424</v>
      </c>
      <c r="N1100" s="12" t="s">
        <v>107</v>
      </c>
      <c r="O1100" s="12" t="s">
        <v>108</v>
      </c>
      <c r="P1100" s="128" t="s">
        <v>2425</v>
      </c>
      <c r="Q1100" s="135">
        <v>600</v>
      </c>
      <c r="R1100" s="135">
        <v>560</v>
      </c>
      <c r="S1100" s="135">
        <v>400</v>
      </c>
      <c r="T1100" s="119">
        <v>20</v>
      </c>
      <c r="U1100" s="112" t="s">
        <v>109</v>
      </c>
      <c r="V1100" s="118" t="s">
        <v>108</v>
      </c>
      <c r="W1100" s="112" t="s">
        <v>108</v>
      </c>
      <c r="X1100" s="112" t="s">
        <v>110</v>
      </c>
      <c r="Y1100" s="112" t="s">
        <v>110</v>
      </c>
      <c r="Z1100" s="112" t="s">
        <v>110</v>
      </c>
      <c r="AA1100" s="112" t="s">
        <v>110</v>
      </c>
      <c r="AB1100" s="114" t="s">
        <v>110</v>
      </c>
      <c r="AC1100" s="113" t="s">
        <v>108</v>
      </c>
      <c r="AD1100" s="47" t="s">
        <v>108</v>
      </c>
      <c r="AE1100" s="12" t="s">
        <v>108</v>
      </c>
      <c r="AF1100" s="102" t="s">
        <v>108</v>
      </c>
      <c r="AG1100" s="102" t="s">
        <v>108</v>
      </c>
      <c r="AH1100" s="102" t="s">
        <v>108</v>
      </c>
      <c r="AI1100" s="102" t="s">
        <v>108</v>
      </c>
      <c r="AJ1100" s="102" t="s">
        <v>108</v>
      </c>
      <c r="AK1100" s="93" t="s">
        <v>108</v>
      </c>
      <c r="AL1100" s="12" t="s">
        <v>108</v>
      </c>
      <c r="AM1100" s="12" t="s">
        <v>175</v>
      </c>
      <c r="AN1100" s="91" t="s">
        <v>2425</v>
      </c>
      <c r="AO1100" s="15" t="s">
        <v>175</v>
      </c>
      <c r="AQ1100" s="54" t="s">
        <v>108</v>
      </c>
      <c r="AR1100" s="50" t="str">
        <f t="shared" si="431"/>
        <v>HS664.82</v>
      </c>
      <c r="AS1100" s="50" t="str">
        <f t="shared" si="432"/>
        <v>HS664_-</v>
      </c>
      <c r="AT1100" s="12" t="s">
        <v>110</v>
      </c>
      <c r="AU1100" s="12" t="s">
        <v>110</v>
      </c>
      <c r="AV1100" s="12" t="s">
        <v>110</v>
      </c>
      <c r="AW1100" s="54" t="s">
        <v>108</v>
      </c>
      <c r="AX1100" s="50" t="s">
        <v>155</v>
      </c>
      <c r="AY1100" s="50" t="s">
        <v>110</v>
      </c>
      <c r="AZ1100" s="54" t="s">
        <v>108</v>
      </c>
      <c r="BA1100" s="12" t="s">
        <v>108</v>
      </c>
      <c r="BB1100" s="12" t="s">
        <v>108</v>
      </c>
      <c r="BC1100" s="12" t="str">
        <f t="shared" si="433"/>
        <v>M3A</v>
      </c>
      <c r="BD1100" s="54" t="s">
        <v>108</v>
      </c>
      <c r="BE1100" s="12" t="str">
        <f t="shared" si="434"/>
        <v>-</v>
      </c>
      <c r="BF1100" s="12" t="str">
        <f t="shared" si="435"/>
        <v>-</v>
      </c>
      <c r="BG1100" s="112" t="str">
        <f t="shared" si="436"/>
        <v>M3A_HS664</v>
      </c>
      <c r="BH1100" s="54" t="s">
        <v>108</v>
      </c>
      <c r="BI1100" s="12" t="s">
        <v>108</v>
      </c>
      <c r="BJ1100" s="54" t="s">
        <v>108</v>
      </c>
      <c r="BK1100" s="12" t="s">
        <v>108</v>
      </c>
      <c r="BL1100" s="12" t="s">
        <v>108</v>
      </c>
      <c r="BM1100" s="12" t="s">
        <v>108</v>
      </c>
      <c r="BN1100" s="54" t="s">
        <v>108</v>
      </c>
      <c r="BO1100" s="12" t="s">
        <v>108</v>
      </c>
      <c r="BP1100" s="54" t="s">
        <v>108</v>
      </c>
      <c r="BQ1100" s="12" t="s">
        <v>108</v>
      </c>
      <c r="BR1100" s="12" t="s">
        <v>108</v>
      </c>
      <c r="BS1100" s="12" t="s">
        <v>108</v>
      </c>
      <c r="BT1100" s="54" t="s">
        <v>108</v>
      </c>
      <c r="BU1100" s="12" t="s">
        <v>108</v>
      </c>
      <c r="BV1100" s="54" t="s">
        <v>108</v>
      </c>
      <c r="BW1100" s="12" t="s">
        <v>108</v>
      </c>
      <c r="BX1100" s="12" t="s">
        <v>108</v>
      </c>
      <c r="BY1100" s="12" t="s">
        <v>108</v>
      </c>
      <c r="BZ1100" s="54" t="s">
        <v>108</v>
      </c>
      <c r="CA1100" s="12" t="s">
        <v>108</v>
      </c>
      <c r="CB1100" s="54" t="s">
        <v>108</v>
      </c>
      <c r="CC1100" s="12" t="s">
        <v>108</v>
      </c>
      <c r="CD1100" s="12" t="s">
        <v>108</v>
      </c>
      <c r="CE1100" s="12" t="s">
        <v>108</v>
      </c>
      <c r="CF1100" s="54" t="s">
        <v>108</v>
      </c>
      <c r="CG1100" s="54" t="s">
        <v>108</v>
      </c>
      <c r="CH1100" s="54" t="s">
        <v>108</v>
      </c>
      <c r="CI1100" s="54" t="s">
        <v>108</v>
      </c>
      <c r="CJ1100" s="54" t="s">
        <v>108</v>
      </c>
      <c r="CK1100" s="54" t="s">
        <v>108</v>
      </c>
      <c r="CL1100" s="54" t="s">
        <v>108</v>
      </c>
      <c r="CM1100" s="54" t="s">
        <v>108</v>
      </c>
      <c r="CN1100" s="64" t="s">
        <v>120</v>
      </c>
      <c r="CO1100" s="121" t="s">
        <v>2770</v>
      </c>
      <c r="CP1100" s="64" t="str">
        <f>TabelladatiSinottico[[#This Row],[Serial_Number]]</f>
        <v>HS664.82</v>
      </c>
      <c r="CQ1100" s="50" t="str">
        <f>TabelladatiSinottico[[#This Row],[Customer]]</f>
        <v>ASFOR POZNANSKI SP.J</v>
      </c>
      <c r="CR1100" s="54">
        <f t="shared" si="437"/>
        <v>1099</v>
      </c>
      <c r="CS1100" s="64" t="s">
        <v>108</v>
      </c>
    </row>
    <row r="1101" spans="1:97" ht="14.25" customHeight="1" x14ac:dyDescent="0.25">
      <c r="A1101" s="124" t="s">
        <v>2770</v>
      </c>
      <c r="B1101" s="137">
        <v>83</v>
      </c>
      <c r="C1101" s="113" t="s">
        <v>108</v>
      </c>
      <c r="D1101" s="136" t="s">
        <v>2163</v>
      </c>
      <c r="E1101" s="112" t="s">
        <v>108</v>
      </c>
      <c r="F1101" s="112" t="s">
        <v>653</v>
      </c>
      <c r="G1101" s="112" t="s">
        <v>108</v>
      </c>
      <c r="H1101" s="112" t="s">
        <v>108</v>
      </c>
      <c r="I1101" s="112" t="s">
        <v>108</v>
      </c>
      <c r="J1101" s="142" t="s">
        <v>2878</v>
      </c>
      <c r="K1101" s="134" t="s">
        <v>2424</v>
      </c>
      <c r="L1101" s="112" t="s">
        <v>108</v>
      </c>
      <c r="M1101" s="134" t="s">
        <v>2424</v>
      </c>
      <c r="N1101" s="12" t="s">
        <v>107</v>
      </c>
      <c r="O1101" s="12" t="s">
        <v>108</v>
      </c>
      <c r="P1101" s="128" t="s">
        <v>2425</v>
      </c>
      <c r="Q1101" s="135">
        <v>600</v>
      </c>
      <c r="R1101" s="135">
        <v>560</v>
      </c>
      <c r="S1101" s="135">
        <v>400</v>
      </c>
      <c r="T1101" s="119" t="s">
        <v>108</v>
      </c>
      <c r="U1101" s="112" t="s">
        <v>108</v>
      </c>
      <c r="V1101" s="118" t="s">
        <v>108</v>
      </c>
      <c r="W1101" s="112" t="s">
        <v>108</v>
      </c>
      <c r="X1101" s="112" t="s">
        <v>110</v>
      </c>
      <c r="Y1101" s="112" t="s">
        <v>110</v>
      </c>
      <c r="Z1101" s="112" t="s">
        <v>110</v>
      </c>
      <c r="AA1101" s="112" t="s">
        <v>110</v>
      </c>
      <c r="AB1101" s="114" t="s">
        <v>110</v>
      </c>
      <c r="AC1101" s="113" t="s">
        <v>108</v>
      </c>
      <c r="AD1101" s="47" t="s">
        <v>108</v>
      </c>
      <c r="AE1101" s="12" t="s">
        <v>108</v>
      </c>
      <c r="AF1101" s="102" t="s">
        <v>108</v>
      </c>
      <c r="AG1101" s="102" t="s">
        <v>108</v>
      </c>
      <c r="AH1101" s="102" t="s">
        <v>108</v>
      </c>
      <c r="AI1101" s="102" t="s">
        <v>108</v>
      </c>
      <c r="AJ1101" s="102" t="s">
        <v>108</v>
      </c>
      <c r="AK1101" s="93" t="s">
        <v>108</v>
      </c>
      <c r="AL1101" s="12" t="s">
        <v>108</v>
      </c>
      <c r="AM1101" s="12" t="s">
        <v>175</v>
      </c>
      <c r="AN1101" s="91" t="s">
        <v>2425</v>
      </c>
      <c r="AO1101" s="15" t="s">
        <v>175</v>
      </c>
      <c r="AQ1101" s="54" t="s">
        <v>108</v>
      </c>
      <c r="AR1101" s="50" t="str">
        <f t="shared" si="431"/>
        <v>HS664.83</v>
      </c>
      <c r="AS1101" s="50" t="str">
        <f t="shared" si="432"/>
        <v>HS664_-</v>
      </c>
      <c r="AT1101" s="12" t="s">
        <v>110</v>
      </c>
      <c r="AU1101" s="12" t="s">
        <v>110</v>
      </c>
      <c r="AV1101" s="12" t="s">
        <v>110</v>
      </c>
      <c r="AW1101" s="54" t="s">
        <v>108</v>
      </c>
      <c r="AX1101" s="50" t="s">
        <v>155</v>
      </c>
      <c r="AY1101" s="50" t="s">
        <v>110</v>
      </c>
      <c r="AZ1101" s="54" t="s">
        <v>108</v>
      </c>
      <c r="BA1101" s="12" t="s">
        <v>108</v>
      </c>
      <c r="BB1101" s="12" t="s">
        <v>108</v>
      </c>
      <c r="BC1101" s="12" t="str">
        <f t="shared" si="433"/>
        <v>M3A</v>
      </c>
      <c r="BD1101" s="54" t="s">
        <v>108</v>
      </c>
      <c r="BE1101" s="12" t="str">
        <f t="shared" si="434"/>
        <v>-</v>
      </c>
      <c r="BF1101" s="12" t="str">
        <f t="shared" si="435"/>
        <v>-</v>
      </c>
      <c r="BG1101" s="112" t="str">
        <f t="shared" si="436"/>
        <v>M3A_HS664</v>
      </c>
      <c r="BH1101" s="54" t="s">
        <v>108</v>
      </c>
      <c r="BI1101" s="12" t="s">
        <v>108</v>
      </c>
      <c r="BJ1101" s="54" t="s">
        <v>108</v>
      </c>
      <c r="BK1101" s="12" t="s">
        <v>108</v>
      </c>
      <c r="BL1101" s="12" t="s">
        <v>108</v>
      </c>
      <c r="BM1101" s="12" t="s">
        <v>108</v>
      </c>
      <c r="BN1101" s="54" t="s">
        <v>108</v>
      </c>
      <c r="BO1101" s="12" t="s">
        <v>108</v>
      </c>
      <c r="BP1101" s="54" t="s">
        <v>108</v>
      </c>
      <c r="BQ1101" s="12" t="s">
        <v>108</v>
      </c>
      <c r="BR1101" s="12" t="s">
        <v>108</v>
      </c>
      <c r="BS1101" s="12" t="s">
        <v>108</v>
      </c>
      <c r="BT1101" s="54" t="s">
        <v>108</v>
      </c>
      <c r="BU1101" s="12" t="s">
        <v>108</v>
      </c>
      <c r="BV1101" s="54" t="s">
        <v>108</v>
      </c>
      <c r="BW1101" s="12" t="s">
        <v>108</v>
      </c>
      <c r="BX1101" s="12" t="s">
        <v>108</v>
      </c>
      <c r="BY1101" s="12" t="s">
        <v>108</v>
      </c>
      <c r="BZ1101" s="54" t="s">
        <v>108</v>
      </c>
      <c r="CA1101" s="12" t="s">
        <v>108</v>
      </c>
      <c r="CB1101" s="54" t="s">
        <v>108</v>
      </c>
      <c r="CC1101" s="12" t="s">
        <v>108</v>
      </c>
      <c r="CD1101" s="12" t="s">
        <v>108</v>
      </c>
      <c r="CE1101" s="12" t="s">
        <v>108</v>
      </c>
      <c r="CF1101" s="54" t="s">
        <v>108</v>
      </c>
      <c r="CG1101" s="54" t="s">
        <v>108</v>
      </c>
      <c r="CH1101" s="54" t="s">
        <v>108</v>
      </c>
      <c r="CI1101" s="54" t="s">
        <v>108</v>
      </c>
      <c r="CJ1101" s="54" t="s">
        <v>108</v>
      </c>
      <c r="CK1101" s="54" t="s">
        <v>108</v>
      </c>
      <c r="CL1101" s="54" t="s">
        <v>108</v>
      </c>
      <c r="CM1101" s="54" t="s">
        <v>108</v>
      </c>
      <c r="CN1101" s="64" t="s">
        <v>120</v>
      </c>
      <c r="CO1101" s="121" t="s">
        <v>2770</v>
      </c>
      <c r="CP1101" s="64" t="str">
        <f>TabelladatiSinottico[[#This Row],[Serial_Number]]</f>
        <v>HS664.83</v>
      </c>
      <c r="CQ1101" s="50" t="str">
        <f>TabelladatiSinottico[[#This Row],[Customer]]</f>
        <v>VARESINA STAMPI S.p.A.</v>
      </c>
      <c r="CR1101" s="54">
        <f t="shared" si="437"/>
        <v>1100</v>
      </c>
      <c r="CS1101" s="64" t="s">
        <v>108</v>
      </c>
    </row>
    <row r="1102" spans="1:97" ht="14.25" customHeight="1" x14ac:dyDescent="0.25">
      <c r="A1102" s="124" t="s">
        <v>2770</v>
      </c>
      <c r="B1102" s="137">
        <v>84</v>
      </c>
      <c r="C1102" s="113" t="s">
        <v>2371</v>
      </c>
      <c r="D1102" s="136" t="s">
        <v>2879</v>
      </c>
      <c r="E1102" s="112" t="s">
        <v>108</v>
      </c>
      <c r="F1102" s="112" t="s">
        <v>653</v>
      </c>
      <c r="G1102" s="112" t="s">
        <v>108</v>
      </c>
      <c r="H1102" s="112" t="s">
        <v>108</v>
      </c>
      <c r="I1102" s="112" t="s">
        <v>108</v>
      </c>
      <c r="J1102" s="142" t="s">
        <v>2880</v>
      </c>
      <c r="K1102" s="134" t="s">
        <v>2424</v>
      </c>
      <c r="L1102" s="112" t="s">
        <v>108</v>
      </c>
      <c r="M1102" s="134" t="s">
        <v>2424</v>
      </c>
      <c r="N1102" s="12" t="s">
        <v>107</v>
      </c>
      <c r="O1102" s="12" t="s">
        <v>108</v>
      </c>
      <c r="P1102" s="128" t="s">
        <v>2425</v>
      </c>
      <c r="Q1102" s="135">
        <v>600</v>
      </c>
      <c r="R1102" s="135">
        <v>560</v>
      </c>
      <c r="S1102" s="135">
        <v>400</v>
      </c>
      <c r="T1102" s="119" t="s">
        <v>108</v>
      </c>
      <c r="U1102" s="112" t="s">
        <v>108</v>
      </c>
      <c r="V1102" s="118" t="s">
        <v>108</v>
      </c>
      <c r="W1102" s="112" t="s">
        <v>108</v>
      </c>
      <c r="X1102" s="112" t="s">
        <v>110</v>
      </c>
      <c r="Y1102" s="112" t="s">
        <v>110</v>
      </c>
      <c r="Z1102" s="112" t="s">
        <v>110</v>
      </c>
      <c r="AA1102" s="112" t="s">
        <v>110</v>
      </c>
      <c r="AB1102" s="114" t="s">
        <v>110</v>
      </c>
      <c r="AC1102" s="113" t="s">
        <v>108</v>
      </c>
      <c r="AD1102" s="47" t="s">
        <v>108</v>
      </c>
      <c r="AE1102" s="12" t="s">
        <v>108</v>
      </c>
      <c r="AF1102" s="102" t="s">
        <v>108</v>
      </c>
      <c r="AG1102" s="102" t="s">
        <v>108</v>
      </c>
      <c r="AH1102" s="102" t="s">
        <v>108</v>
      </c>
      <c r="AI1102" s="102" t="s">
        <v>108</v>
      </c>
      <c r="AJ1102" s="102" t="s">
        <v>108</v>
      </c>
      <c r="AK1102" s="93" t="s">
        <v>108</v>
      </c>
      <c r="AL1102" s="12" t="s">
        <v>108</v>
      </c>
      <c r="AM1102" s="12" t="s">
        <v>175</v>
      </c>
      <c r="AN1102" s="91" t="s">
        <v>2425</v>
      </c>
      <c r="AO1102" s="15" t="s">
        <v>175</v>
      </c>
      <c r="AQ1102" s="54" t="s">
        <v>108</v>
      </c>
      <c r="AR1102" s="50" t="str">
        <f t="shared" si="431"/>
        <v>HS664.84</v>
      </c>
      <c r="AS1102" s="50" t="str">
        <f t="shared" si="432"/>
        <v>HS664_RT</v>
      </c>
      <c r="AT1102" s="12" t="s">
        <v>110</v>
      </c>
      <c r="AU1102" s="12" t="s">
        <v>110</v>
      </c>
      <c r="AV1102" s="12" t="s">
        <v>110</v>
      </c>
      <c r="AW1102" s="54" t="s">
        <v>108</v>
      </c>
      <c r="AX1102" s="50" t="s">
        <v>155</v>
      </c>
      <c r="AY1102" s="50" t="s">
        <v>110</v>
      </c>
      <c r="AZ1102" s="54" t="s">
        <v>108</v>
      </c>
      <c r="BA1102" s="12" t="s">
        <v>108</v>
      </c>
      <c r="BB1102" s="12" t="s">
        <v>108</v>
      </c>
      <c r="BC1102" s="12" t="str">
        <f t="shared" si="433"/>
        <v>M3A</v>
      </c>
      <c r="BD1102" s="54" t="s">
        <v>108</v>
      </c>
      <c r="BE1102" s="12" t="str">
        <f t="shared" si="434"/>
        <v>-</v>
      </c>
      <c r="BF1102" s="12" t="str">
        <f t="shared" si="435"/>
        <v>-</v>
      </c>
      <c r="BG1102" s="112" t="str">
        <f t="shared" si="436"/>
        <v>M3A_HS664</v>
      </c>
      <c r="BH1102" s="54" t="s">
        <v>108</v>
      </c>
      <c r="BI1102" s="12" t="s">
        <v>108</v>
      </c>
      <c r="BJ1102" s="54" t="s">
        <v>108</v>
      </c>
      <c r="BK1102" s="12" t="s">
        <v>108</v>
      </c>
      <c r="BL1102" s="12" t="s">
        <v>108</v>
      </c>
      <c r="BM1102" s="12" t="s">
        <v>108</v>
      </c>
      <c r="BN1102" s="54" t="s">
        <v>108</v>
      </c>
      <c r="BO1102" s="12" t="s">
        <v>108</v>
      </c>
      <c r="BP1102" s="54" t="s">
        <v>108</v>
      </c>
      <c r="BQ1102" s="12" t="s">
        <v>108</v>
      </c>
      <c r="BR1102" s="12" t="s">
        <v>108</v>
      </c>
      <c r="BS1102" s="12" t="s">
        <v>108</v>
      </c>
      <c r="BT1102" s="54" t="s">
        <v>108</v>
      </c>
      <c r="BU1102" s="12" t="s">
        <v>108</v>
      </c>
      <c r="BV1102" s="54" t="s">
        <v>108</v>
      </c>
      <c r="BW1102" s="12" t="s">
        <v>108</v>
      </c>
      <c r="BX1102" s="12" t="s">
        <v>108</v>
      </c>
      <c r="BY1102" s="12" t="s">
        <v>108</v>
      </c>
      <c r="BZ1102" s="54" t="s">
        <v>108</v>
      </c>
      <c r="CA1102" s="12" t="s">
        <v>108</v>
      </c>
      <c r="CB1102" s="54" t="s">
        <v>108</v>
      </c>
      <c r="CC1102" s="12" t="s">
        <v>108</v>
      </c>
      <c r="CD1102" s="12" t="s">
        <v>108</v>
      </c>
      <c r="CE1102" s="12" t="s">
        <v>108</v>
      </c>
      <c r="CF1102" s="54" t="s">
        <v>108</v>
      </c>
      <c r="CG1102" s="54" t="s">
        <v>108</v>
      </c>
      <c r="CH1102" s="54" t="s">
        <v>108</v>
      </c>
      <c r="CI1102" s="54" t="s">
        <v>108</v>
      </c>
      <c r="CJ1102" s="54" t="s">
        <v>108</v>
      </c>
      <c r="CK1102" s="54" t="s">
        <v>108</v>
      </c>
      <c r="CL1102" s="54" t="s">
        <v>108</v>
      </c>
      <c r="CM1102" s="54" t="s">
        <v>108</v>
      </c>
      <c r="CN1102" s="64" t="s">
        <v>120</v>
      </c>
      <c r="CO1102" s="121" t="s">
        <v>2770</v>
      </c>
      <c r="CP1102" s="64" t="str">
        <f>TabelladatiSinottico[[#This Row],[Serial_Number]]</f>
        <v>HS664.84</v>
      </c>
      <c r="CQ1102" s="50" t="str">
        <f>TabelladatiSinottico[[#This Row],[Customer]]</f>
        <v>MODA</v>
      </c>
      <c r="CR1102" s="54">
        <f t="shared" si="437"/>
        <v>1101</v>
      </c>
      <c r="CS1102" s="64" t="s">
        <v>108</v>
      </c>
    </row>
    <row r="1103" spans="1:97" ht="14.25" customHeight="1" x14ac:dyDescent="0.25">
      <c r="A1103" s="124" t="s">
        <v>2770</v>
      </c>
      <c r="B1103" s="137">
        <v>85</v>
      </c>
      <c r="C1103" s="113" t="s">
        <v>108</v>
      </c>
      <c r="D1103" s="136" t="s">
        <v>2881</v>
      </c>
      <c r="E1103" s="112" t="s">
        <v>108</v>
      </c>
      <c r="F1103" s="112" t="s">
        <v>653</v>
      </c>
      <c r="G1103" s="112" t="s">
        <v>108</v>
      </c>
      <c r="H1103" s="112" t="s">
        <v>108</v>
      </c>
      <c r="I1103" s="112" t="s">
        <v>108</v>
      </c>
      <c r="J1103" s="142" t="s">
        <v>2882</v>
      </c>
      <c r="K1103" s="134" t="s">
        <v>2424</v>
      </c>
      <c r="L1103" s="112" t="s">
        <v>108</v>
      </c>
      <c r="M1103" s="134" t="s">
        <v>2424</v>
      </c>
      <c r="N1103" s="12" t="s">
        <v>107</v>
      </c>
      <c r="O1103" s="12" t="s">
        <v>108</v>
      </c>
      <c r="P1103" s="128" t="s">
        <v>2425</v>
      </c>
      <c r="Q1103" s="135">
        <v>600</v>
      </c>
      <c r="R1103" s="135">
        <v>560</v>
      </c>
      <c r="S1103" s="135">
        <v>400</v>
      </c>
      <c r="T1103" s="119" t="s">
        <v>108</v>
      </c>
      <c r="U1103" s="112" t="s">
        <v>108</v>
      </c>
      <c r="V1103" s="118" t="s">
        <v>108</v>
      </c>
      <c r="W1103" s="112" t="s">
        <v>108</v>
      </c>
      <c r="X1103" s="112" t="s">
        <v>110</v>
      </c>
      <c r="Y1103" s="112" t="s">
        <v>110</v>
      </c>
      <c r="Z1103" s="112" t="s">
        <v>110</v>
      </c>
      <c r="AA1103" s="112" t="s">
        <v>110</v>
      </c>
      <c r="AB1103" s="114" t="s">
        <v>110</v>
      </c>
      <c r="AC1103" s="113" t="s">
        <v>108</v>
      </c>
      <c r="AD1103" s="47" t="s">
        <v>108</v>
      </c>
      <c r="AE1103" s="12" t="s">
        <v>108</v>
      </c>
      <c r="AF1103" s="102" t="s">
        <v>108</v>
      </c>
      <c r="AG1103" s="102" t="s">
        <v>108</v>
      </c>
      <c r="AH1103" s="102" t="s">
        <v>108</v>
      </c>
      <c r="AI1103" s="102" t="s">
        <v>108</v>
      </c>
      <c r="AJ1103" s="102" t="s">
        <v>108</v>
      </c>
      <c r="AK1103" s="93" t="s">
        <v>108</v>
      </c>
      <c r="AL1103" s="12" t="s">
        <v>108</v>
      </c>
      <c r="AM1103" s="12" t="s">
        <v>175</v>
      </c>
      <c r="AN1103" s="91" t="s">
        <v>2425</v>
      </c>
      <c r="AO1103" s="15" t="s">
        <v>175</v>
      </c>
      <c r="AQ1103" s="54" t="s">
        <v>108</v>
      </c>
      <c r="AR1103" s="50" t="str">
        <f t="shared" si="431"/>
        <v>HS664.85</v>
      </c>
      <c r="AS1103" s="50" t="str">
        <f t="shared" si="432"/>
        <v>HS664_-</v>
      </c>
      <c r="AT1103" s="12" t="s">
        <v>110</v>
      </c>
      <c r="AU1103" s="12" t="s">
        <v>110</v>
      </c>
      <c r="AV1103" s="12" t="s">
        <v>110</v>
      </c>
      <c r="AW1103" s="54" t="s">
        <v>108</v>
      </c>
      <c r="AX1103" s="50" t="s">
        <v>155</v>
      </c>
      <c r="AY1103" s="50" t="s">
        <v>110</v>
      </c>
      <c r="AZ1103" s="54" t="s">
        <v>108</v>
      </c>
      <c r="BA1103" s="12" t="s">
        <v>108</v>
      </c>
      <c r="BB1103" s="12" t="s">
        <v>108</v>
      </c>
      <c r="BC1103" s="12" t="str">
        <f t="shared" si="433"/>
        <v>M3A</v>
      </c>
      <c r="BD1103" s="54" t="s">
        <v>108</v>
      </c>
      <c r="BE1103" s="12" t="str">
        <f t="shared" si="434"/>
        <v>-</v>
      </c>
      <c r="BF1103" s="12" t="str">
        <f t="shared" si="435"/>
        <v>-</v>
      </c>
      <c r="BG1103" s="112" t="str">
        <f t="shared" si="436"/>
        <v>M3A_HS664</v>
      </c>
      <c r="BH1103" s="54" t="s">
        <v>108</v>
      </c>
      <c r="BI1103" s="12" t="s">
        <v>108</v>
      </c>
      <c r="BJ1103" s="54" t="s">
        <v>108</v>
      </c>
      <c r="BK1103" s="12" t="s">
        <v>108</v>
      </c>
      <c r="BL1103" s="12" t="s">
        <v>108</v>
      </c>
      <c r="BM1103" s="12" t="s">
        <v>108</v>
      </c>
      <c r="BN1103" s="54" t="s">
        <v>108</v>
      </c>
      <c r="BO1103" s="12" t="s">
        <v>108</v>
      </c>
      <c r="BP1103" s="54" t="s">
        <v>108</v>
      </c>
      <c r="BQ1103" s="12" t="s">
        <v>108</v>
      </c>
      <c r="BR1103" s="12" t="s">
        <v>108</v>
      </c>
      <c r="BS1103" s="12" t="s">
        <v>108</v>
      </c>
      <c r="BT1103" s="54" t="s">
        <v>108</v>
      </c>
      <c r="BU1103" s="12" t="s">
        <v>108</v>
      </c>
      <c r="BV1103" s="54" t="s">
        <v>108</v>
      </c>
      <c r="BW1103" s="12" t="s">
        <v>108</v>
      </c>
      <c r="BX1103" s="12" t="s">
        <v>108</v>
      </c>
      <c r="BY1103" s="12" t="s">
        <v>108</v>
      </c>
      <c r="BZ1103" s="54" t="s">
        <v>108</v>
      </c>
      <c r="CA1103" s="12" t="s">
        <v>108</v>
      </c>
      <c r="CB1103" s="54" t="s">
        <v>108</v>
      </c>
      <c r="CC1103" s="12" t="s">
        <v>108</v>
      </c>
      <c r="CD1103" s="12" t="s">
        <v>108</v>
      </c>
      <c r="CE1103" s="12" t="s">
        <v>108</v>
      </c>
      <c r="CF1103" s="54" t="s">
        <v>108</v>
      </c>
      <c r="CG1103" s="54" t="s">
        <v>108</v>
      </c>
      <c r="CH1103" s="54" t="s">
        <v>108</v>
      </c>
      <c r="CI1103" s="54" t="s">
        <v>108</v>
      </c>
      <c r="CJ1103" s="54" t="s">
        <v>108</v>
      </c>
      <c r="CK1103" s="54" t="s">
        <v>108</v>
      </c>
      <c r="CL1103" s="54" t="s">
        <v>108</v>
      </c>
      <c r="CM1103" s="54" t="s">
        <v>108</v>
      </c>
      <c r="CN1103" s="64" t="s">
        <v>120</v>
      </c>
      <c r="CO1103" s="121" t="s">
        <v>2770</v>
      </c>
      <c r="CP1103" s="64" t="str">
        <f>TabelladatiSinottico[[#This Row],[Serial_Number]]</f>
        <v>HS664.85</v>
      </c>
      <c r="CQ1103" s="50" t="str">
        <f>TabelladatiSinottico[[#This Row],[Customer]]</f>
        <v>O.M.V.</v>
      </c>
      <c r="CR1103" s="54">
        <f t="shared" si="437"/>
        <v>1102</v>
      </c>
      <c r="CS1103" s="64" t="s">
        <v>108</v>
      </c>
    </row>
    <row r="1104" spans="1:97" ht="14.25" customHeight="1" x14ac:dyDescent="0.25">
      <c r="A1104" s="124" t="s">
        <v>2770</v>
      </c>
      <c r="B1104" s="137">
        <v>86</v>
      </c>
      <c r="C1104" s="113" t="s">
        <v>108</v>
      </c>
      <c r="D1104" s="136" t="s">
        <v>2883</v>
      </c>
      <c r="E1104" s="112" t="s">
        <v>108</v>
      </c>
      <c r="F1104" s="112" t="s">
        <v>653</v>
      </c>
      <c r="G1104" s="112" t="s">
        <v>108</v>
      </c>
      <c r="H1104" s="112" t="s">
        <v>108</v>
      </c>
      <c r="I1104" s="112" t="s">
        <v>108</v>
      </c>
      <c r="J1104" s="142" t="s">
        <v>2884</v>
      </c>
      <c r="K1104" s="134" t="s">
        <v>2424</v>
      </c>
      <c r="L1104" s="112" t="s">
        <v>108</v>
      </c>
      <c r="M1104" s="134" t="s">
        <v>2424</v>
      </c>
      <c r="N1104" s="12" t="s">
        <v>107</v>
      </c>
      <c r="O1104" s="12" t="s">
        <v>108</v>
      </c>
      <c r="P1104" s="128" t="s">
        <v>2425</v>
      </c>
      <c r="Q1104" s="135">
        <v>600</v>
      </c>
      <c r="R1104" s="135">
        <v>560</v>
      </c>
      <c r="S1104" s="135">
        <v>400</v>
      </c>
      <c r="T1104" s="119" t="s">
        <v>108</v>
      </c>
      <c r="U1104" s="112" t="s">
        <v>108</v>
      </c>
      <c r="V1104" s="118" t="s">
        <v>108</v>
      </c>
      <c r="W1104" s="112" t="s">
        <v>108</v>
      </c>
      <c r="X1104" s="112" t="s">
        <v>110</v>
      </c>
      <c r="Y1104" s="112" t="s">
        <v>110</v>
      </c>
      <c r="Z1104" s="112" t="s">
        <v>110</v>
      </c>
      <c r="AA1104" s="112" t="s">
        <v>110</v>
      </c>
      <c r="AB1104" s="114" t="s">
        <v>110</v>
      </c>
      <c r="AC1104" s="113" t="s">
        <v>108</v>
      </c>
      <c r="AD1104" s="47" t="s">
        <v>108</v>
      </c>
      <c r="AE1104" s="12" t="s">
        <v>108</v>
      </c>
      <c r="AF1104" s="102" t="s">
        <v>108</v>
      </c>
      <c r="AG1104" s="102" t="s">
        <v>108</v>
      </c>
      <c r="AH1104" s="102" t="s">
        <v>108</v>
      </c>
      <c r="AI1104" s="102" t="s">
        <v>108</v>
      </c>
      <c r="AJ1104" s="102" t="s">
        <v>108</v>
      </c>
      <c r="AK1104" s="93" t="s">
        <v>108</v>
      </c>
      <c r="AL1104" s="12" t="s">
        <v>108</v>
      </c>
      <c r="AM1104" s="12" t="s">
        <v>175</v>
      </c>
      <c r="AN1104" s="91" t="s">
        <v>2425</v>
      </c>
      <c r="AO1104" s="15" t="s">
        <v>175</v>
      </c>
      <c r="AQ1104" s="54" t="s">
        <v>108</v>
      </c>
      <c r="AR1104" s="50" t="str">
        <f t="shared" si="431"/>
        <v>HS664.86</v>
      </c>
      <c r="AS1104" s="50" t="str">
        <f t="shared" si="432"/>
        <v>HS664_-</v>
      </c>
      <c r="AT1104" s="12" t="s">
        <v>110</v>
      </c>
      <c r="AU1104" s="12" t="s">
        <v>110</v>
      </c>
      <c r="AV1104" s="12" t="s">
        <v>110</v>
      </c>
      <c r="AW1104" s="54" t="s">
        <v>108</v>
      </c>
      <c r="AX1104" s="50" t="s">
        <v>155</v>
      </c>
      <c r="AY1104" s="50" t="s">
        <v>110</v>
      </c>
      <c r="AZ1104" s="54" t="s">
        <v>108</v>
      </c>
      <c r="BA1104" s="12" t="s">
        <v>108</v>
      </c>
      <c r="BB1104" s="12" t="s">
        <v>108</v>
      </c>
      <c r="BC1104" s="12" t="str">
        <f t="shared" si="433"/>
        <v>M3A</v>
      </c>
      <c r="BD1104" s="54" t="s">
        <v>108</v>
      </c>
      <c r="BE1104" s="12" t="str">
        <f t="shared" si="434"/>
        <v>-</v>
      </c>
      <c r="BF1104" s="12" t="str">
        <f t="shared" si="435"/>
        <v>-</v>
      </c>
      <c r="BG1104" s="112" t="str">
        <f t="shared" si="436"/>
        <v>M3A_HS664</v>
      </c>
      <c r="BH1104" s="54" t="s">
        <v>108</v>
      </c>
      <c r="BI1104" s="12" t="s">
        <v>108</v>
      </c>
      <c r="BJ1104" s="54" t="s">
        <v>108</v>
      </c>
      <c r="BK1104" s="12" t="s">
        <v>108</v>
      </c>
      <c r="BL1104" s="12" t="s">
        <v>108</v>
      </c>
      <c r="BM1104" s="12" t="s">
        <v>108</v>
      </c>
      <c r="BN1104" s="54" t="s">
        <v>108</v>
      </c>
      <c r="BO1104" s="12" t="s">
        <v>108</v>
      </c>
      <c r="BP1104" s="54" t="s">
        <v>108</v>
      </c>
      <c r="BQ1104" s="12" t="s">
        <v>108</v>
      </c>
      <c r="BR1104" s="12" t="s">
        <v>108</v>
      </c>
      <c r="BS1104" s="12" t="s">
        <v>108</v>
      </c>
      <c r="BT1104" s="54" t="s">
        <v>108</v>
      </c>
      <c r="BU1104" s="12" t="s">
        <v>108</v>
      </c>
      <c r="BV1104" s="54" t="s">
        <v>108</v>
      </c>
      <c r="BW1104" s="12" t="s">
        <v>108</v>
      </c>
      <c r="BX1104" s="12" t="s">
        <v>108</v>
      </c>
      <c r="BY1104" s="12" t="s">
        <v>108</v>
      </c>
      <c r="BZ1104" s="54" t="s">
        <v>108</v>
      </c>
      <c r="CA1104" s="12" t="s">
        <v>108</v>
      </c>
      <c r="CB1104" s="54" t="s">
        <v>108</v>
      </c>
      <c r="CC1104" s="12" t="s">
        <v>108</v>
      </c>
      <c r="CD1104" s="12" t="s">
        <v>108</v>
      </c>
      <c r="CE1104" s="12" t="s">
        <v>108</v>
      </c>
      <c r="CF1104" s="54" t="s">
        <v>108</v>
      </c>
      <c r="CG1104" s="54" t="s">
        <v>108</v>
      </c>
      <c r="CH1104" s="54" t="s">
        <v>108</v>
      </c>
      <c r="CI1104" s="54" t="s">
        <v>108</v>
      </c>
      <c r="CJ1104" s="54" t="s">
        <v>108</v>
      </c>
      <c r="CK1104" s="54" t="s">
        <v>108</v>
      </c>
      <c r="CL1104" s="54" t="s">
        <v>108</v>
      </c>
      <c r="CM1104" s="54" t="s">
        <v>108</v>
      </c>
      <c r="CN1104" s="64" t="s">
        <v>120</v>
      </c>
      <c r="CO1104" s="121" t="s">
        <v>2770</v>
      </c>
      <c r="CP1104" s="64" t="str">
        <f>TabelladatiSinottico[[#This Row],[Serial_Number]]</f>
        <v>HS664.86</v>
      </c>
      <c r="CQ1104" s="50" t="str">
        <f>TabelladatiSinottico[[#This Row],[Customer]]</f>
        <v>SIDERVAL</v>
      </c>
      <c r="CR1104" s="54">
        <f t="shared" si="437"/>
        <v>1103</v>
      </c>
      <c r="CS1104" s="64" t="s">
        <v>108</v>
      </c>
    </row>
    <row r="1105" spans="1:97" ht="14.25" customHeight="1" x14ac:dyDescent="0.25">
      <c r="A1105" s="124" t="s">
        <v>2770</v>
      </c>
      <c r="B1105" s="137">
        <v>87</v>
      </c>
      <c r="C1105" s="113" t="s">
        <v>108</v>
      </c>
      <c r="D1105" s="136" t="s">
        <v>2885</v>
      </c>
      <c r="E1105" s="112" t="s">
        <v>108</v>
      </c>
      <c r="F1105" s="112" t="s">
        <v>653</v>
      </c>
      <c r="G1105" s="112" t="s">
        <v>108</v>
      </c>
      <c r="H1105" s="112" t="s">
        <v>108</v>
      </c>
      <c r="I1105" s="112" t="s">
        <v>108</v>
      </c>
      <c r="J1105" s="142" t="s">
        <v>2886</v>
      </c>
      <c r="K1105" s="134" t="s">
        <v>2424</v>
      </c>
      <c r="L1105" s="112" t="s">
        <v>108</v>
      </c>
      <c r="M1105" s="134" t="s">
        <v>2424</v>
      </c>
      <c r="N1105" s="12" t="s">
        <v>107</v>
      </c>
      <c r="O1105" s="12" t="s">
        <v>108</v>
      </c>
      <c r="P1105" s="128" t="s">
        <v>2425</v>
      </c>
      <c r="Q1105" s="135">
        <v>600</v>
      </c>
      <c r="R1105" s="135">
        <v>560</v>
      </c>
      <c r="S1105" s="135">
        <v>400</v>
      </c>
      <c r="T1105" s="119" t="s">
        <v>108</v>
      </c>
      <c r="U1105" s="112" t="s">
        <v>108</v>
      </c>
      <c r="V1105" s="118" t="s">
        <v>108</v>
      </c>
      <c r="W1105" s="112" t="s">
        <v>108</v>
      </c>
      <c r="X1105" s="112" t="s">
        <v>110</v>
      </c>
      <c r="Y1105" s="112" t="s">
        <v>110</v>
      </c>
      <c r="Z1105" s="112" t="s">
        <v>110</v>
      </c>
      <c r="AA1105" s="112" t="s">
        <v>110</v>
      </c>
      <c r="AB1105" s="114" t="s">
        <v>110</v>
      </c>
      <c r="AC1105" s="113" t="s">
        <v>108</v>
      </c>
      <c r="AD1105" s="47" t="s">
        <v>108</v>
      </c>
      <c r="AE1105" s="12" t="s">
        <v>108</v>
      </c>
      <c r="AF1105" s="102" t="s">
        <v>108</v>
      </c>
      <c r="AG1105" s="102" t="s">
        <v>108</v>
      </c>
      <c r="AH1105" s="102" t="s">
        <v>108</v>
      </c>
      <c r="AI1105" s="102" t="s">
        <v>108</v>
      </c>
      <c r="AJ1105" s="102" t="s">
        <v>108</v>
      </c>
      <c r="AK1105" s="93" t="s">
        <v>108</v>
      </c>
      <c r="AL1105" s="12" t="s">
        <v>108</v>
      </c>
      <c r="AM1105" s="12" t="s">
        <v>175</v>
      </c>
      <c r="AN1105" s="91" t="s">
        <v>2425</v>
      </c>
      <c r="AO1105" s="15" t="s">
        <v>175</v>
      </c>
      <c r="AQ1105" s="54" t="s">
        <v>108</v>
      </c>
      <c r="AR1105" s="50" t="str">
        <f t="shared" si="431"/>
        <v>HS664.87</v>
      </c>
      <c r="AS1105" s="50" t="str">
        <f t="shared" si="432"/>
        <v>HS664_-</v>
      </c>
      <c r="AT1105" s="12" t="s">
        <v>110</v>
      </c>
      <c r="AU1105" s="12" t="s">
        <v>110</v>
      </c>
      <c r="AV1105" s="12" t="s">
        <v>110</v>
      </c>
      <c r="AW1105" s="54" t="s">
        <v>108</v>
      </c>
      <c r="AX1105" s="50" t="s">
        <v>155</v>
      </c>
      <c r="AY1105" s="50" t="s">
        <v>110</v>
      </c>
      <c r="AZ1105" s="54" t="s">
        <v>108</v>
      </c>
      <c r="BA1105" s="12" t="s">
        <v>108</v>
      </c>
      <c r="BB1105" s="12" t="s">
        <v>108</v>
      </c>
      <c r="BC1105" s="12" t="str">
        <f t="shared" si="433"/>
        <v>M3A</v>
      </c>
      <c r="BD1105" s="54" t="s">
        <v>108</v>
      </c>
      <c r="BE1105" s="12" t="str">
        <f t="shared" si="434"/>
        <v>-</v>
      </c>
      <c r="BF1105" s="12" t="str">
        <f t="shared" si="435"/>
        <v>-</v>
      </c>
      <c r="BG1105" s="112" t="str">
        <f t="shared" si="436"/>
        <v>M3A_HS664</v>
      </c>
      <c r="BH1105" s="54" t="s">
        <v>108</v>
      </c>
      <c r="BI1105" s="12" t="s">
        <v>108</v>
      </c>
      <c r="BJ1105" s="54" t="s">
        <v>108</v>
      </c>
      <c r="BK1105" s="12" t="s">
        <v>108</v>
      </c>
      <c r="BL1105" s="12" t="s">
        <v>108</v>
      </c>
      <c r="BM1105" s="12" t="s">
        <v>108</v>
      </c>
      <c r="BN1105" s="54" t="s">
        <v>108</v>
      </c>
      <c r="BO1105" s="12" t="s">
        <v>108</v>
      </c>
      <c r="BP1105" s="54" t="s">
        <v>108</v>
      </c>
      <c r="BQ1105" s="12" t="s">
        <v>108</v>
      </c>
      <c r="BR1105" s="12" t="s">
        <v>108</v>
      </c>
      <c r="BS1105" s="12" t="s">
        <v>108</v>
      </c>
      <c r="BT1105" s="54" t="s">
        <v>108</v>
      </c>
      <c r="BU1105" s="12" t="s">
        <v>108</v>
      </c>
      <c r="BV1105" s="54" t="s">
        <v>108</v>
      </c>
      <c r="BW1105" s="12" t="s">
        <v>108</v>
      </c>
      <c r="BX1105" s="12" t="s">
        <v>108</v>
      </c>
      <c r="BY1105" s="12" t="s">
        <v>108</v>
      </c>
      <c r="BZ1105" s="54" t="s">
        <v>108</v>
      </c>
      <c r="CA1105" s="12" t="s">
        <v>108</v>
      </c>
      <c r="CB1105" s="54" t="s">
        <v>108</v>
      </c>
      <c r="CC1105" s="12" t="s">
        <v>108</v>
      </c>
      <c r="CD1105" s="12" t="s">
        <v>108</v>
      </c>
      <c r="CE1105" s="12" t="s">
        <v>108</v>
      </c>
      <c r="CF1105" s="54" t="s">
        <v>108</v>
      </c>
      <c r="CG1105" s="54" t="s">
        <v>108</v>
      </c>
      <c r="CH1105" s="54" t="s">
        <v>108</v>
      </c>
      <c r="CI1105" s="54" t="s">
        <v>108</v>
      </c>
      <c r="CJ1105" s="54" t="s">
        <v>108</v>
      </c>
      <c r="CK1105" s="54" t="s">
        <v>108</v>
      </c>
      <c r="CL1105" s="54" t="s">
        <v>108</v>
      </c>
      <c r="CM1105" s="54" t="s">
        <v>108</v>
      </c>
      <c r="CN1105" s="64" t="s">
        <v>120</v>
      </c>
      <c r="CO1105" s="121" t="s">
        <v>2770</v>
      </c>
      <c r="CP1105" s="64" t="str">
        <f>TabelladatiSinottico[[#This Row],[Serial_Number]]</f>
        <v>HS664.87</v>
      </c>
      <c r="CQ1105" s="50" t="str">
        <f>TabelladatiSinottico[[#This Row],[Customer]]</f>
        <v>CORTI FERMO</v>
      </c>
      <c r="CR1105" s="54">
        <f t="shared" si="437"/>
        <v>1104</v>
      </c>
      <c r="CS1105" s="64" t="s">
        <v>108</v>
      </c>
    </row>
    <row r="1106" spans="1:97" ht="14.25" customHeight="1" x14ac:dyDescent="0.25">
      <c r="A1106" s="124" t="s">
        <v>2770</v>
      </c>
      <c r="B1106" s="137">
        <v>88</v>
      </c>
      <c r="C1106" s="113" t="s">
        <v>108</v>
      </c>
      <c r="D1106" s="136" t="s">
        <v>2887</v>
      </c>
      <c r="E1106" s="112" t="s">
        <v>108</v>
      </c>
      <c r="F1106" s="112" t="s">
        <v>653</v>
      </c>
      <c r="G1106" s="112" t="s">
        <v>108</v>
      </c>
      <c r="H1106" s="112" t="s">
        <v>108</v>
      </c>
      <c r="I1106" s="112" t="s">
        <v>108</v>
      </c>
      <c r="J1106" s="142" t="s">
        <v>2888</v>
      </c>
      <c r="K1106" s="134" t="s">
        <v>2424</v>
      </c>
      <c r="L1106" s="112" t="s">
        <v>108</v>
      </c>
      <c r="M1106" s="134" t="s">
        <v>2424</v>
      </c>
      <c r="N1106" s="12" t="s">
        <v>107</v>
      </c>
      <c r="O1106" s="12" t="s">
        <v>108</v>
      </c>
      <c r="P1106" s="128" t="s">
        <v>2425</v>
      </c>
      <c r="Q1106" s="135">
        <v>600</v>
      </c>
      <c r="R1106" s="135">
        <v>560</v>
      </c>
      <c r="S1106" s="135">
        <v>400</v>
      </c>
      <c r="T1106" s="119" t="s">
        <v>108</v>
      </c>
      <c r="U1106" s="112" t="s">
        <v>108</v>
      </c>
      <c r="V1106" s="118" t="s">
        <v>108</v>
      </c>
      <c r="W1106" s="112" t="s">
        <v>108</v>
      </c>
      <c r="X1106" s="112" t="s">
        <v>110</v>
      </c>
      <c r="Y1106" s="112" t="s">
        <v>110</v>
      </c>
      <c r="Z1106" s="112" t="s">
        <v>110</v>
      </c>
      <c r="AA1106" s="112" t="s">
        <v>110</v>
      </c>
      <c r="AB1106" s="114" t="s">
        <v>110</v>
      </c>
      <c r="AC1106" s="113" t="s">
        <v>108</v>
      </c>
      <c r="AD1106" s="47" t="s">
        <v>108</v>
      </c>
      <c r="AE1106" s="12" t="s">
        <v>108</v>
      </c>
      <c r="AF1106" s="102" t="s">
        <v>108</v>
      </c>
      <c r="AG1106" s="102" t="s">
        <v>108</v>
      </c>
      <c r="AH1106" s="102" t="s">
        <v>108</v>
      </c>
      <c r="AI1106" s="102" t="s">
        <v>108</v>
      </c>
      <c r="AJ1106" s="102" t="s">
        <v>108</v>
      </c>
      <c r="AK1106" s="93" t="s">
        <v>108</v>
      </c>
      <c r="AL1106" s="12" t="s">
        <v>108</v>
      </c>
      <c r="AM1106" s="12" t="s">
        <v>175</v>
      </c>
      <c r="AN1106" s="91" t="s">
        <v>2425</v>
      </c>
      <c r="AO1106" s="15" t="s">
        <v>175</v>
      </c>
      <c r="AQ1106" s="54" t="s">
        <v>108</v>
      </c>
      <c r="AR1106" s="50" t="str">
        <f t="shared" si="431"/>
        <v>HS664.88</v>
      </c>
      <c r="AS1106" s="50" t="str">
        <f t="shared" si="432"/>
        <v>HS664_-</v>
      </c>
      <c r="AT1106" s="12" t="s">
        <v>110</v>
      </c>
      <c r="AU1106" s="12" t="s">
        <v>110</v>
      </c>
      <c r="AV1106" s="12" t="s">
        <v>110</v>
      </c>
      <c r="AW1106" s="54" t="s">
        <v>108</v>
      </c>
      <c r="AX1106" s="50" t="s">
        <v>155</v>
      </c>
      <c r="AY1106" s="50" t="s">
        <v>110</v>
      </c>
      <c r="AZ1106" s="54" t="s">
        <v>108</v>
      </c>
      <c r="BA1106" s="12" t="s">
        <v>108</v>
      </c>
      <c r="BB1106" s="12" t="s">
        <v>108</v>
      </c>
      <c r="BC1106" s="12" t="str">
        <f t="shared" si="433"/>
        <v>M3A</v>
      </c>
      <c r="BD1106" s="54" t="s">
        <v>108</v>
      </c>
      <c r="BE1106" s="12" t="str">
        <f t="shared" si="434"/>
        <v>-</v>
      </c>
      <c r="BF1106" s="12" t="str">
        <f t="shared" si="435"/>
        <v>-</v>
      </c>
      <c r="BG1106" s="112" t="str">
        <f t="shared" si="436"/>
        <v>M3A_HS664</v>
      </c>
      <c r="BH1106" s="54" t="s">
        <v>108</v>
      </c>
      <c r="BI1106" s="12" t="s">
        <v>108</v>
      </c>
      <c r="BJ1106" s="54" t="s">
        <v>108</v>
      </c>
      <c r="BK1106" s="12" t="s">
        <v>108</v>
      </c>
      <c r="BL1106" s="12" t="s">
        <v>108</v>
      </c>
      <c r="BM1106" s="12" t="s">
        <v>108</v>
      </c>
      <c r="BN1106" s="54" t="s">
        <v>108</v>
      </c>
      <c r="BO1106" s="12" t="s">
        <v>108</v>
      </c>
      <c r="BP1106" s="54" t="s">
        <v>108</v>
      </c>
      <c r="BQ1106" s="12" t="s">
        <v>108</v>
      </c>
      <c r="BR1106" s="12" t="s">
        <v>108</v>
      </c>
      <c r="BS1106" s="12" t="s">
        <v>108</v>
      </c>
      <c r="BT1106" s="54" t="s">
        <v>108</v>
      </c>
      <c r="BU1106" s="12" t="s">
        <v>108</v>
      </c>
      <c r="BV1106" s="54" t="s">
        <v>108</v>
      </c>
      <c r="BW1106" s="12" t="s">
        <v>108</v>
      </c>
      <c r="BX1106" s="12" t="s">
        <v>108</v>
      </c>
      <c r="BY1106" s="12" t="s">
        <v>108</v>
      </c>
      <c r="BZ1106" s="54" t="s">
        <v>108</v>
      </c>
      <c r="CA1106" s="12" t="s">
        <v>108</v>
      </c>
      <c r="CB1106" s="54" t="s">
        <v>108</v>
      </c>
      <c r="CC1106" s="12" t="s">
        <v>108</v>
      </c>
      <c r="CD1106" s="12" t="s">
        <v>108</v>
      </c>
      <c r="CE1106" s="12" t="s">
        <v>108</v>
      </c>
      <c r="CF1106" s="54" t="s">
        <v>108</v>
      </c>
      <c r="CG1106" s="54" t="s">
        <v>108</v>
      </c>
      <c r="CH1106" s="54" t="s">
        <v>108</v>
      </c>
      <c r="CI1106" s="54" t="s">
        <v>108</v>
      </c>
      <c r="CJ1106" s="54" t="s">
        <v>108</v>
      </c>
      <c r="CK1106" s="54" t="s">
        <v>108</v>
      </c>
      <c r="CL1106" s="54" t="s">
        <v>108</v>
      </c>
      <c r="CM1106" s="54" t="s">
        <v>108</v>
      </c>
      <c r="CN1106" s="64" t="s">
        <v>120</v>
      </c>
      <c r="CO1106" s="121" t="s">
        <v>2770</v>
      </c>
      <c r="CP1106" s="64" t="str">
        <f>TabelladatiSinottico[[#This Row],[Serial_Number]]</f>
        <v>HS664.88</v>
      </c>
      <c r="CQ1106" s="50" t="str">
        <f>TabelladatiSinottico[[#This Row],[Customer]]</f>
        <v>TECNE 90</v>
      </c>
      <c r="CR1106" s="54">
        <f t="shared" si="437"/>
        <v>1105</v>
      </c>
      <c r="CS1106" s="64" t="s">
        <v>108</v>
      </c>
    </row>
    <row r="1107" spans="1:97" ht="14.25" customHeight="1" x14ac:dyDescent="0.25">
      <c r="A1107" s="124" t="s">
        <v>2770</v>
      </c>
      <c r="B1107" s="137">
        <v>89</v>
      </c>
      <c r="C1107" s="113" t="s">
        <v>108</v>
      </c>
      <c r="D1107" s="136" t="s">
        <v>2889</v>
      </c>
      <c r="E1107" s="112" t="s">
        <v>108</v>
      </c>
      <c r="F1107" s="112" t="s">
        <v>653</v>
      </c>
      <c r="G1107" s="112" t="s">
        <v>108</v>
      </c>
      <c r="H1107" s="112" t="s">
        <v>108</v>
      </c>
      <c r="I1107" s="112" t="s">
        <v>108</v>
      </c>
      <c r="J1107" s="142" t="s">
        <v>2890</v>
      </c>
      <c r="K1107" s="134" t="s">
        <v>2424</v>
      </c>
      <c r="L1107" s="112" t="s">
        <v>108</v>
      </c>
      <c r="M1107" s="134" t="s">
        <v>2424</v>
      </c>
      <c r="N1107" s="12" t="s">
        <v>107</v>
      </c>
      <c r="O1107" s="12" t="s">
        <v>108</v>
      </c>
      <c r="P1107" s="128" t="s">
        <v>2425</v>
      </c>
      <c r="Q1107" s="135">
        <v>600</v>
      </c>
      <c r="R1107" s="135">
        <v>560</v>
      </c>
      <c r="S1107" s="135">
        <v>400</v>
      </c>
      <c r="T1107" s="119" t="s">
        <v>108</v>
      </c>
      <c r="U1107" s="112" t="s">
        <v>108</v>
      </c>
      <c r="V1107" s="118" t="s">
        <v>108</v>
      </c>
      <c r="W1107" s="112" t="s">
        <v>108</v>
      </c>
      <c r="X1107" s="112" t="s">
        <v>110</v>
      </c>
      <c r="Y1107" s="112" t="s">
        <v>110</v>
      </c>
      <c r="Z1107" s="112" t="s">
        <v>110</v>
      </c>
      <c r="AA1107" s="112" t="s">
        <v>110</v>
      </c>
      <c r="AB1107" s="114" t="s">
        <v>110</v>
      </c>
      <c r="AC1107" s="113" t="s">
        <v>108</v>
      </c>
      <c r="AD1107" s="47" t="s">
        <v>108</v>
      </c>
      <c r="AE1107" s="12" t="s">
        <v>108</v>
      </c>
      <c r="AF1107" s="102" t="s">
        <v>108</v>
      </c>
      <c r="AG1107" s="102" t="s">
        <v>108</v>
      </c>
      <c r="AH1107" s="102" t="s">
        <v>108</v>
      </c>
      <c r="AI1107" s="102" t="s">
        <v>108</v>
      </c>
      <c r="AJ1107" s="102" t="s">
        <v>108</v>
      </c>
      <c r="AK1107" s="93" t="s">
        <v>108</v>
      </c>
      <c r="AL1107" s="12" t="s">
        <v>108</v>
      </c>
      <c r="AM1107" s="12" t="s">
        <v>175</v>
      </c>
      <c r="AN1107" s="91" t="s">
        <v>2425</v>
      </c>
      <c r="AO1107" s="15" t="s">
        <v>175</v>
      </c>
      <c r="AQ1107" s="54" t="s">
        <v>108</v>
      </c>
      <c r="AR1107" s="50" t="str">
        <f t="shared" si="431"/>
        <v>HS664.89</v>
      </c>
      <c r="AS1107" s="50" t="str">
        <f t="shared" si="432"/>
        <v>HS664_-</v>
      </c>
      <c r="AT1107" s="12" t="s">
        <v>110</v>
      </c>
      <c r="AU1107" s="12" t="s">
        <v>110</v>
      </c>
      <c r="AV1107" s="12" t="s">
        <v>110</v>
      </c>
      <c r="AW1107" s="54" t="s">
        <v>108</v>
      </c>
      <c r="AX1107" s="50" t="s">
        <v>155</v>
      </c>
      <c r="AY1107" s="50" t="s">
        <v>110</v>
      </c>
      <c r="AZ1107" s="54" t="s">
        <v>108</v>
      </c>
      <c r="BA1107" s="12" t="s">
        <v>108</v>
      </c>
      <c r="BB1107" s="12" t="s">
        <v>108</v>
      </c>
      <c r="BC1107" s="12" t="str">
        <f t="shared" si="433"/>
        <v>M3A</v>
      </c>
      <c r="BD1107" s="54" t="s">
        <v>108</v>
      </c>
      <c r="BE1107" s="12" t="str">
        <f t="shared" si="434"/>
        <v>-</v>
      </c>
      <c r="BF1107" s="12" t="str">
        <f t="shared" si="435"/>
        <v>-</v>
      </c>
      <c r="BG1107" s="112" t="str">
        <f t="shared" si="436"/>
        <v>M3A_HS664</v>
      </c>
      <c r="BH1107" s="54" t="s">
        <v>108</v>
      </c>
      <c r="BI1107" s="12" t="s">
        <v>108</v>
      </c>
      <c r="BJ1107" s="54" t="s">
        <v>108</v>
      </c>
      <c r="BK1107" s="12" t="s">
        <v>108</v>
      </c>
      <c r="BL1107" s="12" t="s">
        <v>108</v>
      </c>
      <c r="BM1107" s="12" t="s">
        <v>108</v>
      </c>
      <c r="BN1107" s="54" t="s">
        <v>108</v>
      </c>
      <c r="BO1107" s="12" t="s">
        <v>108</v>
      </c>
      <c r="BP1107" s="54" t="s">
        <v>108</v>
      </c>
      <c r="BQ1107" s="12" t="s">
        <v>108</v>
      </c>
      <c r="BR1107" s="12" t="s">
        <v>108</v>
      </c>
      <c r="BS1107" s="12" t="s">
        <v>108</v>
      </c>
      <c r="BT1107" s="54" t="s">
        <v>108</v>
      </c>
      <c r="BU1107" s="12" t="s">
        <v>108</v>
      </c>
      <c r="BV1107" s="54" t="s">
        <v>108</v>
      </c>
      <c r="BW1107" s="12" t="s">
        <v>108</v>
      </c>
      <c r="BX1107" s="12" t="s">
        <v>108</v>
      </c>
      <c r="BY1107" s="12" t="s">
        <v>108</v>
      </c>
      <c r="BZ1107" s="54" t="s">
        <v>108</v>
      </c>
      <c r="CA1107" s="12" t="s">
        <v>108</v>
      </c>
      <c r="CB1107" s="54" t="s">
        <v>108</v>
      </c>
      <c r="CC1107" s="12" t="s">
        <v>108</v>
      </c>
      <c r="CD1107" s="12" t="s">
        <v>108</v>
      </c>
      <c r="CE1107" s="12" t="s">
        <v>108</v>
      </c>
      <c r="CF1107" s="54" t="s">
        <v>108</v>
      </c>
      <c r="CG1107" s="54" t="s">
        <v>108</v>
      </c>
      <c r="CH1107" s="54" t="s">
        <v>108</v>
      </c>
      <c r="CI1107" s="54" t="s">
        <v>108</v>
      </c>
      <c r="CJ1107" s="54" t="s">
        <v>108</v>
      </c>
      <c r="CK1107" s="54" t="s">
        <v>108</v>
      </c>
      <c r="CL1107" s="54" t="s">
        <v>108</v>
      </c>
      <c r="CM1107" s="54" t="s">
        <v>108</v>
      </c>
      <c r="CN1107" s="64" t="s">
        <v>120</v>
      </c>
      <c r="CO1107" s="121" t="s">
        <v>2770</v>
      </c>
      <c r="CP1107" s="64" t="str">
        <f>TabelladatiSinottico[[#This Row],[Serial_Number]]</f>
        <v>HS664.89</v>
      </c>
      <c r="CQ1107" s="50" t="str">
        <f>TabelladatiSinottico[[#This Row],[Customer]]</f>
        <v>CHETTA</v>
      </c>
      <c r="CR1107" s="54">
        <f t="shared" si="437"/>
        <v>1106</v>
      </c>
      <c r="CS1107" s="64" t="s">
        <v>108</v>
      </c>
    </row>
    <row r="1108" spans="1:97" ht="14.25" customHeight="1" x14ac:dyDescent="0.25">
      <c r="A1108" s="124" t="s">
        <v>2770</v>
      </c>
      <c r="B1108" s="137">
        <v>90</v>
      </c>
      <c r="C1108" s="113" t="s">
        <v>108</v>
      </c>
      <c r="D1108" s="136" t="s">
        <v>2891</v>
      </c>
      <c r="E1108" s="112">
        <v>2019</v>
      </c>
      <c r="F1108" s="112" t="s">
        <v>653</v>
      </c>
      <c r="G1108" s="112" t="s">
        <v>108</v>
      </c>
      <c r="H1108" s="112" t="s">
        <v>108</v>
      </c>
      <c r="I1108" s="112" t="s">
        <v>1539</v>
      </c>
      <c r="J1108" s="142" t="s">
        <v>2892</v>
      </c>
      <c r="K1108" s="134" t="s">
        <v>2424</v>
      </c>
      <c r="L1108" s="112" t="s">
        <v>108</v>
      </c>
      <c r="M1108" s="134" t="s">
        <v>2424</v>
      </c>
      <c r="N1108" s="12" t="s">
        <v>107</v>
      </c>
      <c r="O1108" s="12" t="s">
        <v>108</v>
      </c>
      <c r="P1108" s="128" t="s">
        <v>2425</v>
      </c>
      <c r="Q1108" s="135">
        <v>600</v>
      </c>
      <c r="R1108" s="135">
        <v>560</v>
      </c>
      <c r="S1108" s="135">
        <v>400</v>
      </c>
      <c r="T1108" s="119">
        <v>20</v>
      </c>
      <c r="U1108" s="112" t="s">
        <v>109</v>
      </c>
      <c r="V1108" s="118" t="s">
        <v>108</v>
      </c>
      <c r="W1108" s="112" t="s">
        <v>109</v>
      </c>
      <c r="X1108" s="112" t="s">
        <v>110</v>
      </c>
      <c r="Y1108" s="112" t="s">
        <v>110</v>
      </c>
      <c r="Z1108" s="112" t="s">
        <v>110</v>
      </c>
      <c r="AA1108" s="112" t="s">
        <v>110</v>
      </c>
      <c r="AB1108" s="114" t="s">
        <v>110</v>
      </c>
      <c r="AC1108" s="113" t="s">
        <v>108</v>
      </c>
      <c r="AD1108" s="47" t="s">
        <v>108</v>
      </c>
      <c r="AE1108" s="12" t="s">
        <v>108</v>
      </c>
      <c r="AF1108" s="102" t="s">
        <v>108</v>
      </c>
      <c r="AG1108" s="102" t="s">
        <v>108</v>
      </c>
      <c r="AH1108" s="102" t="s">
        <v>108</v>
      </c>
      <c r="AI1108" s="102" t="s">
        <v>108</v>
      </c>
      <c r="AJ1108" s="102" t="s">
        <v>108</v>
      </c>
      <c r="AK1108" s="93" t="s">
        <v>108</v>
      </c>
      <c r="AL1108" s="12" t="s">
        <v>108</v>
      </c>
      <c r="AM1108" s="12" t="s">
        <v>175</v>
      </c>
      <c r="AN1108" s="91" t="s">
        <v>2425</v>
      </c>
      <c r="AO1108" s="15" t="s">
        <v>175</v>
      </c>
      <c r="AQ1108" s="54" t="s">
        <v>108</v>
      </c>
      <c r="AR1108" s="50" t="str">
        <f t="shared" si="431"/>
        <v>HS664.90</v>
      </c>
      <c r="AS1108" s="50" t="str">
        <f t="shared" si="432"/>
        <v>HS664_-</v>
      </c>
      <c r="AT1108" s="12" t="s">
        <v>110</v>
      </c>
      <c r="AU1108" s="12" t="s">
        <v>110</v>
      </c>
      <c r="AV1108" s="12" t="s">
        <v>110</v>
      </c>
      <c r="AW1108" s="54" t="s">
        <v>108</v>
      </c>
      <c r="AX1108" s="50" t="s">
        <v>155</v>
      </c>
      <c r="AY1108" s="50" t="s">
        <v>110</v>
      </c>
      <c r="AZ1108" s="54" t="s">
        <v>108</v>
      </c>
      <c r="BA1108" s="12" t="s">
        <v>108</v>
      </c>
      <c r="BB1108" s="12" t="s">
        <v>108</v>
      </c>
      <c r="BC1108" s="12" t="str">
        <f t="shared" si="433"/>
        <v>M3A</v>
      </c>
      <c r="BD1108" s="54" t="s">
        <v>108</v>
      </c>
      <c r="BE1108" s="12" t="str">
        <f t="shared" si="434"/>
        <v>-</v>
      </c>
      <c r="BF1108" s="12" t="str">
        <f t="shared" si="435"/>
        <v>HSK-E 63</v>
      </c>
      <c r="BG1108" s="112" t="str">
        <f t="shared" si="436"/>
        <v>M3A_HS664</v>
      </c>
      <c r="BH1108" s="54" t="s">
        <v>108</v>
      </c>
      <c r="BI1108" s="12" t="s">
        <v>108</v>
      </c>
      <c r="BJ1108" s="54" t="s">
        <v>108</v>
      </c>
      <c r="BK1108" s="12" t="s">
        <v>108</v>
      </c>
      <c r="BL1108" s="12" t="s">
        <v>108</v>
      </c>
      <c r="BM1108" s="12" t="s">
        <v>108</v>
      </c>
      <c r="BN1108" s="54" t="s">
        <v>108</v>
      </c>
      <c r="BO1108" s="12" t="s">
        <v>108</v>
      </c>
      <c r="BP1108" s="54" t="s">
        <v>108</v>
      </c>
      <c r="BQ1108" s="12" t="s">
        <v>108</v>
      </c>
      <c r="BR1108" s="12" t="s">
        <v>108</v>
      </c>
      <c r="BS1108" s="12" t="s">
        <v>108</v>
      </c>
      <c r="BT1108" s="54" t="s">
        <v>108</v>
      </c>
      <c r="BU1108" s="12" t="s">
        <v>108</v>
      </c>
      <c r="BV1108" s="54" t="s">
        <v>108</v>
      </c>
      <c r="BW1108" s="12" t="s">
        <v>108</v>
      </c>
      <c r="BX1108" s="12" t="s">
        <v>108</v>
      </c>
      <c r="BY1108" s="12" t="s">
        <v>108</v>
      </c>
      <c r="BZ1108" s="54" t="s">
        <v>108</v>
      </c>
      <c r="CA1108" s="12" t="s">
        <v>108</v>
      </c>
      <c r="CB1108" s="54" t="s">
        <v>108</v>
      </c>
      <c r="CC1108" s="12" t="s">
        <v>108</v>
      </c>
      <c r="CD1108" s="12" t="s">
        <v>108</v>
      </c>
      <c r="CE1108" s="12" t="s">
        <v>108</v>
      </c>
      <c r="CF1108" s="54" t="s">
        <v>108</v>
      </c>
      <c r="CG1108" s="54" t="s">
        <v>108</v>
      </c>
      <c r="CH1108" s="54" t="s">
        <v>108</v>
      </c>
      <c r="CI1108" s="54" t="s">
        <v>108</v>
      </c>
      <c r="CJ1108" s="54" t="s">
        <v>108</v>
      </c>
      <c r="CK1108" s="54" t="s">
        <v>108</v>
      </c>
      <c r="CL1108" s="54" t="s">
        <v>108</v>
      </c>
      <c r="CM1108" s="54" t="s">
        <v>108</v>
      </c>
      <c r="CN1108" s="64" t="s">
        <v>120</v>
      </c>
      <c r="CO1108" s="121" t="s">
        <v>2770</v>
      </c>
      <c r="CP1108" s="64" t="str">
        <f>TabelladatiSinottico[[#This Row],[Serial_Number]]</f>
        <v>HS664.90</v>
      </c>
      <c r="CQ1108" s="50" t="str">
        <f>TabelladatiSinottico[[#This Row],[Customer]]</f>
        <v>VIEMME</v>
      </c>
      <c r="CR1108" s="54">
        <f t="shared" si="437"/>
        <v>1107</v>
      </c>
      <c r="CS1108" s="64" t="s">
        <v>108</v>
      </c>
    </row>
    <row r="1109" spans="1:97" ht="14.25" customHeight="1" x14ac:dyDescent="0.25">
      <c r="A1109" s="124" t="s">
        <v>2770</v>
      </c>
      <c r="B1109" s="137">
        <v>91</v>
      </c>
      <c r="C1109" s="113" t="s">
        <v>108</v>
      </c>
      <c r="D1109" s="136" t="s">
        <v>2893</v>
      </c>
      <c r="E1109" s="112">
        <v>2020</v>
      </c>
      <c r="F1109" s="112" t="s">
        <v>653</v>
      </c>
      <c r="G1109" s="112" t="s">
        <v>108</v>
      </c>
      <c r="H1109" s="112" t="s">
        <v>108</v>
      </c>
      <c r="I1109" s="112" t="s">
        <v>2438</v>
      </c>
      <c r="J1109" s="142" t="s">
        <v>2894</v>
      </c>
      <c r="K1109" s="134" t="s">
        <v>2424</v>
      </c>
      <c r="L1109" s="112" t="s">
        <v>108</v>
      </c>
      <c r="M1109" s="134" t="s">
        <v>2424</v>
      </c>
      <c r="N1109" s="12" t="s">
        <v>107</v>
      </c>
      <c r="O1109" s="12" t="s">
        <v>108</v>
      </c>
      <c r="P1109" s="128" t="s">
        <v>2425</v>
      </c>
      <c r="Q1109" s="135">
        <v>600</v>
      </c>
      <c r="R1109" s="135">
        <v>560</v>
      </c>
      <c r="S1109" s="135">
        <v>400</v>
      </c>
      <c r="T1109" s="119">
        <v>30</v>
      </c>
      <c r="U1109" s="112" t="s">
        <v>109</v>
      </c>
      <c r="V1109" s="118" t="s">
        <v>108</v>
      </c>
      <c r="W1109" s="112" t="s">
        <v>109</v>
      </c>
      <c r="X1109" s="112" t="s">
        <v>110</v>
      </c>
      <c r="Y1109" s="112" t="s">
        <v>110</v>
      </c>
      <c r="Z1109" s="112" t="s">
        <v>110</v>
      </c>
      <c r="AA1109" s="112" t="s">
        <v>110</v>
      </c>
      <c r="AB1109" s="114" t="s">
        <v>110</v>
      </c>
      <c r="AC1109" s="113" t="s">
        <v>368</v>
      </c>
      <c r="AD1109" s="47" t="s">
        <v>108</v>
      </c>
      <c r="AE1109" s="12" t="s">
        <v>108</v>
      </c>
      <c r="AF1109" s="102" t="s">
        <v>108</v>
      </c>
      <c r="AG1109" s="102" t="s">
        <v>108</v>
      </c>
      <c r="AH1109" s="102" t="s">
        <v>108</v>
      </c>
      <c r="AI1109" s="102" t="s">
        <v>108</v>
      </c>
      <c r="AJ1109" s="102" t="s">
        <v>108</v>
      </c>
      <c r="AK1109" s="93" t="s">
        <v>108</v>
      </c>
      <c r="AL1109" s="12" t="s">
        <v>108</v>
      </c>
      <c r="AM1109" s="12" t="s">
        <v>175</v>
      </c>
      <c r="AN1109" s="91" t="s">
        <v>2425</v>
      </c>
      <c r="AO1109" s="15" t="s">
        <v>175</v>
      </c>
      <c r="AQ1109" s="54" t="s">
        <v>108</v>
      </c>
      <c r="AR1109" s="50" t="str">
        <f t="shared" si="431"/>
        <v>HS664.91</v>
      </c>
      <c r="AS1109" s="50" t="str">
        <f t="shared" si="432"/>
        <v>HS664_-</v>
      </c>
      <c r="AT1109" s="12" t="s">
        <v>110</v>
      </c>
      <c r="AU1109" s="12" t="s">
        <v>110</v>
      </c>
      <c r="AV1109" s="12" t="s">
        <v>110</v>
      </c>
      <c r="AW1109" s="54" t="s">
        <v>108</v>
      </c>
      <c r="AX1109" s="50" t="s">
        <v>155</v>
      </c>
      <c r="AY1109" s="50" t="s">
        <v>110</v>
      </c>
      <c r="AZ1109" s="54" t="s">
        <v>108</v>
      </c>
      <c r="BA1109" s="12" t="s">
        <v>108</v>
      </c>
      <c r="BB1109" s="12" t="s">
        <v>108</v>
      </c>
      <c r="BC1109" s="12" t="str">
        <f t="shared" si="433"/>
        <v>M3A</v>
      </c>
      <c r="BD1109" s="54" t="s">
        <v>108</v>
      </c>
      <c r="BE1109" s="12" t="str">
        <f t="shared" si="434"/>
        <v>-</v>
      </c>
      <c r="BF1109" s="12" t="str">
        <f t="shared" si="435"/>
        <v>HSK-E 50</v>
      </c>
      <c r="BG1109" s="112" t="str">
        <f t="shared" si="436"/>
        <v>M3A_HS664</v>
      </c>
      <c r="BH1109" s="54" t="s">
        <v>108</v>
      </c>
      <c r="BI1109" s="12" t="s">
        <v>108</v>
      </c>
      <c r="BJ1109" s="54" t="s">
        <v>108</v>
      </c>
      <c r="BK1109" s="12" t="s">
        <v>108</v>
      </c>
      <c r="BL1109" s="12" t="s">
        <v>108</v>
      </c>
      <c r="BM1109" s="12" t="s">
        <v>108</v>
      </c>
      <c r="BN1109" s="54" t="s">
        <v>108</v>
      </c>
      <c r="BO1109" s="12" t="s">
        <v>108</v>
      </c>
      <c r="BP1109" s="54" t="s">
        <v>108</v>
      </c>
      <c r="BQ1109" s="12" t="s">
        <v>108</v>
      </c>
      <c r="BR1109" s="12" t="s">
        <v>108</v>
      </c>
      <c r="BS1109" s="12" t="s">
        <v>108</v>
      </c>
      <c r="BT1109" s="54" t="s">
        <v>108</v>
      </c>
      <c r="BU1109" s="12" t="s">
        <v>108</v>
      </c>
      <c r="BV1109" s="54" t="s">
        <v>108</v>
      </c>
      <c r="BW1109" s="12" t="s">
        <v>108</v>
      </c>
      <c r="BX1109" s="12" t="s">
        <v>108</v>
      </c>
      <c r="BY1109" s="12" t="s">
        <v>108</v>
      </c>
      <c r="BZ1109" s="54" t="s">
        <v>108</v>
      </c>
      <c r="CA1109" s="12" t="s">
        <v>108</v>
      </c>
      <c r="CB1109" s="54" t="s">
        <v>108</v>
      </c>
      <c r="CC1109" s="12" t="s">
        <v>108</v>
      </c>
      <c r="CD1109" s="12" t="s">
        <v>108</v>
      </c>
      <c r="CE1109" s="12" t="s">
        <v>108</v>
      </c>
      <c r="CF1109" s="54" t="s">
        <v>108</v>
      </c>
      <c r="CG1109" s="54" t="s">
        <v>108</v>
      </c>
      <c r="CH1109" s="54" t="s">
        <v>108</v>
      </c>
      <c r="CI1109" s="54" t="s">
        <v>108</v>
      </c>
      <c r="CJ1109" s="54" t="s">
        <v>108</v>
      </c>
      <c r="CK1109" s="54" t="s">
        <v>108</v>
      </c>
      <c r="CL1109" s="54" t="s">
        <v>108</v>
      </c>
      <c r="CM1109" s="54" t="s">
        <v>108</v>
      </c>
      <c r="CN1109" s="64" t="s">
        <v>120</v>
      </c>
      <c r="CO1109" s="121" t="s">
        <v>2770</v>
      </c>
      <c r="CP1109" s="64" t="str">
        <f>TabelladatiSinottico[[#This Row],[Serial_Number]]</f>
        <v>HS664.91</v>
      </c>
      <c r="CQ1109" s="50" t="str">
        <f>TabelladatiSinottico[[#This Row],[Customer]]</f>
        <v>CAESAR GUERINI S.r.l.</v>
      </c>
      <c r="CR1109" s="54">
        <f t="shared" si="437"/>
        <v>1108</v>
      </c>
      <c r="CS1109" s="64" t="s">
        <v>108</v>
      </c>
    </row>
    <row r="1110" spans="1:97" ht="14.25" customHeight="1" x14ac:dyDescent="0.25">
      <c r="A1110" s="124" t="s">
        <v>2770</v>
      </c>
      <c r="B1110" s="137">
        <v>92</v>
      </c>
      <c r="C1110" s="113" t="s">
        <v>108</v>
      </c>
      <c r="D1110" s="136" t="s">
        <v>2163</v>
      </c>
      <c r="E1110" s="112">
        <v>2023</v>
      </c>
      <c r="F1110" s="112" t="s">
        <v>653</v>
      </c>
      <c r="G1110" s="112" t="s">
        <v>108</v>
      </c>
      <c r="H1110" s="112" t="s">
        <v>108</v>
      </c>
      <c r="I1110" s="112" t="s">
        <v>1539</v>
      </c>
      <c r="J1110" s="142" t="s">
        <v>2895</v>
      </c>
      <c r="K1110" s="134" t="s">
        <v>2424</v>
      </c>
      <c r="L1110" s="112" t="s">
        <v>108</v>
      </c>
      <c r="M1110" s="134" t="s">
        <v>2424</v>
      </c>
      <c r="N1110" s="12" t="s">
        <v>107</v>
      </c>
      <c r="O1110" s="12" t="s">
        <v>108</v>
      </c>
      <c r="P1110" s="128" t="s">
        <v>2425</v>
      </c>
      <c r="Q1110" s="135">
        <v>600</v>
      </c>
      <c r="R1110" s="135">
        <v>560</v>
      </c>
      <c r="S1110" s="135">
        <v>400</v>
      </c>
      <c r="T1110" s="119">
        <v>20</v>
      </c>
      <c r="U1110" s="112" t="s">
        <v>110</v>
      </c>
      <c r="V1110" s="118" t="s">
        <v>108</v>
      </c>
      <c r="W1110" s="112" t="s">
        <v>109</v>
      </c>
      <c r="X1110" s="112" t="s">
        <v>110</v>
      </c>
      <c r="Y1110" s="112" t="s">
        <v>110</v>
      </c>
      <c r="Z1110" s="112" t="s">
        <v>110</v>
      </c>
      <c r="AA1110" s="112" t="s">
        <v>110</v>
      </c>
      <c r="AB1110" s="114" t="s">
        <v>110</v>
      </c>
      <c r="AC1110" s="113" t="s">
        <v>368</v>
      </c>
      <c r="AD1110" s="47" t="s">
        <v>108</v>
      </c>
      <c r="AE1110" s="12" t="s">
        <v>108</v>
      </c>
      <c r="AF1110" s="102" t="s">
        <v>108</v>
      </c>
      <c r="AG1110" s="102" t="s">
        <v>108</v>
      </c>
      <c r="AH1110" s="102" t="s">
        <v>108</v>
      </c>
      <c r="AI1110" s="102" t="s">
        <v>108</v>
      </c>
      <c r="AJ1110" s="102" t="s">
        <v>108</v>
      </c>
      <c r="AK1110" s="93" t="s">
        <v>108</v>
      </c>
      <c r="AL1110" s="12" t="s">
        <v>108</v>
      </c>
      <c r="AM1110" s="12" t="s">
        <v>175</v>
      </c>
      <c r="AN1110" s="91" t="s">
        <v>2425</v>
      </c>
      <c r="AO1110" s="15" t="s">
        <v>175</v>
      </c>
      <c r="AQ1110" s="54" t="s">
        <v>108</v>
      </c>
      <c r="AR1110" s="50" t="str">
        <f t="shared" si="431"/>
        <v>HS664.92</v>
      </c>
      <c r="AS1110" s="50" t="str">
        <f t="shared" si="432"/>
        <v>HS664_-</v>
      </c>
      <c r="AT1110" s="12" t="s">
        <v>110</v>
      </c>
      <c r="AU1110" s="12" t="s">
        <v>110</v>
      </c>
      <c r="AV1110" s="12" t="s">
        <v>110</v>
      </c>
      <c r="AW1110" s="54" t="s">
        <v>108</v>
      </c>
      <c r="AX1110" s="50" t="s">
        <v>155</v>
      </c>
      <c r="AY1110" s="50" t="s">
        <v>110</v>
      </c>
      <c r="AZ1110" s="54" t="s">
        <v>108</v>
      </c>
      <c r="BA1110" s="12" t="s">
        <v>108</v>
      </c>
      <c r="BB1110" s="12" t="s">
        <v>108</v>
      </c>
      <c r="BC1110" s="12" t="str">
        <f t="shared" si="433"/>
        <v>M3A</v>
      </c>
      <c r="BD1110" s="54" t="s">
        <v>108</v>
      </c>
      <c r="BE1110" s="12" t="str">
        <f t="shared" si="434"/>
        <v>-</v>
      </c>
      <c r="BF1110" s="12" t="str">
        <f t="shared" si="435"/>
        <v>HSK-E 63</v>
      </c>
      <c r="BG1110" s="112" t="str">
        <f t="shared" si="436"/>
        <v>M3A_HS664</v>
      </c>
      <c r="BH1110" s="54" t="s">
        <v>108</v>
      </c>
      <c r="BI1110" s="12" t="s">
        <v>108</v>
      </c>
      <c r="BJ1110" s="54" t="s">
        <v>108</v>
      </c>
      <c r="BK1110" s="12" t="s">
        <v>108</v>
      </c>
      <c r="BL1110" s="12" t="s">
        <v>108</v>
      </c>
      <c r="BM1110" s="12" t="s">
        <v>108</v>
      </c>
      <c r="BN1110" s="54" t="s">
        <v>108</v>
      </c>
      <c r="BO1110" s="12" t="s">
        <v>108</v>
      </c>
      <c r="BP1110" s="54" t="s">
        <v>108</v>
      </c>
      <c r="BQ1110" s="12" t="s">
        <v>108</v>
      </c>
      <c r="BR1110" s="12" t="s">
        <v>108</v>
      </c>
      <c r="BS1110" s="12" t="s">
        <v>108</v>
      </c>
      <c r="BT1110" s="54" t="s">
        <v>108</v>
      </c>
      <c r="BU1110" s="12" t="s">
        <v>108</v>
      </c>
      <c r="BV1110" s="54" t="s">
        <v>108</v>
      </c>
      <c r="BW1110" s="12" t="s">
        <v>108</v>
      </c>
      <c r="BX1110" s="12" t="s">
        <v>108</v>
      </c>
      <c r="BY1110" s="12" t="s">
        <v>108</v>
      </c>
      <c r="BZ1110" s="54" t="s">
        <v>108</v>
      </c>
      <c r="CA1110" s="12" t="s">
        <v>108</v>
      </c>
      <c r="CB1110" s="54" t="s">
        <v>108</v>
      </c>
      <c r="CC1110" s="12" t="s">
        <v>108</v>
      </c>
      <c r="CD1110" s="12" t="s">
        <v>108</v>
      </c>
      <c r="CE1110" s="12" t="s">
        <v>108</v>
      </c>
      <c r="CF1110" s="54" t="s">
        <v>108</v>
      </c>
      <c r="CG1110" s="54" t="s">
        <v>108</v>
      </c>
      <c r="CH1110" s="54" t="s">
        <v>108</v>
      </c>
      <c r="CI1110" s="54" t="s">
        <v>108</v>
      </c>
      <c r="CJ1110" s="54" t="s">
        <v>108</v>
      </c>
      <c r="CK1110" s="54" t="s">
        <v>108</v>
      </c>
      <c r="CL1110" s="54" t="s">
        <v>108</v>
      </c>
      <c r="CM1110" s="54" t="s">
        <v>108</v>
      </c>
      <c r="CN1110" s="64" t="s">
        <v>120</v>
      </c>
      <c r="CO1110" s="121" t="s">
        <v>2770</v>
      </c>
      <c r="CP1110" s="64" t="str">
        <f>TabelladatiSinottico[[#This Row],[Serial_Number]]</f>
        <v>HS664.92</v>
      </c>
      <c r="CQ1110" s="50" t="str">
        <f>TabelladatiSinottico[[#This Row],[Customer]]</f>
        <v>VARESINA STAMPI S.p.A.</v>
      </c>
      <c r="CR1110" s="54">
        <f t="shared" si="437"/>
        <v>1109</v>
      </c>
      <c r="CS1110" s="64" t="s">
        <v>108</v>
      </c>
    </row>
    <row r="1111" spans="1:97" ht="14.25" customHeight="1" x14ac:dyDescent="0.25">
      <c r="A1111" s="124" t="s">
        <v>2770</v>
      </c>
      <c r="B1111" s="137">
        <v>93</v>
      </c>
      <c r="C1111" s="113" t="s">
        <v>108</v>
      </c>
      <c r="D1111" s="136" t="s">
        <v>2163</v>
      </c>
      <c r="E1111" s="112">
        <v>2023</v>
      </c>
      <c r="F1111" s="112" t="s">
        <v>653</v>
      </c>
      <c r="G1111" s="112" t="s">
        <v>108</v>
      </c>
      <c r="H1111" s="112" t="s">
        <v>108</v>
      </c>
      <c r="I1111" s="112" t="s">
        <v>1539</v>
      </c>
      <c r="J1111" s="142" t="s">
        <v>2895</v>
      </c>
      <c r="K1111" s="134" t="s">
        <v>2424</v>
      </c>
      <c r="L1111" s="112" t="s">
        <v>108</v>
      </c>
      <c r="M1111" s="134" t="s">
        <v>2424</v>
      </c>
      <c r="N1111" s="12" t="s">
        <v>107</v>
      </c>
      <c r="O1111" s="12" t="s">
        <v>108</v>
      </c>
      <c r="P1111" s="128" t="s">
        <v>2425</v>
      </c>
      <c r="Q1111" s="135">
        <v>600</v>
      </c>
      <c r="R1111" s="135">
        <v>560</v>
      </c>
      <c r="S1111" s="135">
        <v>400</v>
      </c>
      <c r="T1111" s="119">
        <v>20</v>
      </c>
      <c r="U1111" s="112" t="s">
        <v>110</v>
      </c>
      <c r="V1111" s="118" t="s">
        <v>108</v>
      </c>
      <c r="W1111" s="112" t="s">
        <v>109</v>
      </c>
      <c r="X1111" s="112" t="s">
        <v>110</v>
      </c>
      <c r="Y1111" s="112" t="s">
        <v>110</v>
      </c>
      <c r="Z1111" s="112" t="s">
        <v>110</v>
      </c>
      <c r="AA1111" s="112" t="s">
        <v>110</v>
      </c>
      <c r="AB1111" s="114" t="s">
        <v>110</v>
      </c>
      <c r="AC1111" s="113" t="s">
        <v>368</v>
      </c>
      <c r="AD1111" s="47" t="s">
        <v>108</v>
      </c>
      <c r="AE1111" s="12" t="s">
        <v>108</v>
      </c>
      <c r="AF1111" s="102" t="s">
        <v>108</v>
      </c>
      <c r="AG1111" s="102" t="s">
        <v>108</v>
      </c>
      <c r="AH1111" s="102" t="s">
        <v>108</v>
      </c>
      <c r="AI1111" s="102" t="s">
        <v>108</v>
      </c>
      <c r="AJ1111" s="102" t="s">
        <v>108</v>
      </c>
      <c r="AK1111" s="93" t="s">
        <v>108</v>
      </c>
      <c r="AL1111" s="12" t="s">
        <v>108</v>
      </c>
      <c r="AM1111" s="12" t="s">
        <v>175</v>
      </c>
      <c r="AN1111" s="91" t="s">
        <v>2425</v>
      </c>
      <c r="AO1111" s="15" t="s">
        <v>175</v>
      </c>
      <c r="AQ1111" s="54" t="s">
        <v>108</v>
      </c>
      <c r="AR1111" s="50" t="str">
        <f t="shared" ref="AR1111:AR1116" si="438">A1111&amp;"."&amp;B1111</f>
        <v>HS664.93</v>
      </c>
      <c r="AS1111" s="50" t="str">
        <f t="shared" ref="AS1111:AS1116" si="439">A1111&amp;"_"&amp;C1111</f>
        <v>HS664_-</v>
      </c>
      <c r="AT1111" s="12" t="s">
        <v>110</v>
      </c>
      <c r="AU1111" s="12" t="s">
        <v>110</v>
      </c>
      <c r="AV1111" s="12" t="s">
        <v>110</v>
      </c>
      <c r="AW1111" s="54" t="s">
        <v>108</v>
      </c>
      <c r="AX1111" s="50" t="s">
        <v>155</v>
      </c>
      <c r="AY1111" s="50" t="s">
        <v>110</v>
      </c>
      <c r="AZ1111" s="54" t="s">
        <v>108</v>
      </c>
      <c r="BA1111" s="12" t="s">
        <v>108</v>
      </c>
      <c r="BB1111" s="12" t="s">
        <v>108</v>
      </c>
      <c r="BC1111" s="12" t="str">
        <f t="shared" ref="BC1111:BC1116" si="440">F1111</f>
        <v>M3A</v>
      </c>
      <c r="BD1111" s="54" t="s">
        <v>108</v>
      </c>
      <c r="BE1111" s="12" t="str">
        <f t="shared" ref="BE1111:BE1116" si="441">G1111</f>
        <v>-</v>
      </c>
      <c r="BF1111" s="12" t="str">
        <f t="shared" ref="BF1111:BF1116" si="442">I1111</f>
        <v>HSK-E 63</v>
      </c>
      <c r="BG1111" s="112" t="str">
        <f t="shared" ref="BG1111:BG1116" si="443">F1111&amp;"_"&amp;A1111</f>
        <v>M3A_HS664</v>
      </c>
      <c r="BH1111" s="54" t="s">
        <v>108</v>
      </c>
      <c r="BI1111" s="12" t="s">
        <v>108</v>
      </c>
      <c r="BJ1111" s="54" t="s">
        <v>108</v>
      </c>
      <c r="BK1111" s="12" t="s">
        <v>108</v>
      </c>
      <c r="BL1111" s="12" t="s">
        <v>108</v>
      </c>
      <c r="BM1111" s="12" t="s">
        <v>108</v>
      </c>
      <c r="BN1111" s="54" t="s">
        <v>108</v>
      </c>
      <c r="BO1111" s="12" t="s">
        <v>108</v>
      </c>
      <c r="BP1111" s="54" t="s">
        <v>108</v>
      </c>
      <c r="BQ1111" s="12" t="s">
        <v>108</v>
      </c>
      <c r="BR1111" s="12" t="s">
        <v>108</v>
      </c>
      <c r="BS1111" s="12" t="s">
        <v>108</v>
      </c>
      <c r="BT1111" s="54" t="s">
        <v>108</v>
      </c>
      <c r="BU1111" s="12" t="s">
        <v>108</v>
      </c>
      <c r="BV1111" s="54" t="s">
        <v>108</v>
      </c>
      <c r="BW1111" s="12" t="s">
        <v>108</v>
      </c>
      <c r="BX1111" s="12" t="s">
        <v>108</v>
      </c>
      <c r="BY1111" s="12" t="s">
        <v>108</v>
      </c>
      <c r="BZ1111" s="54" t="s">
        <v>108</v>
      </c>
      <c r="CA1111" s="12" t="s">
        <v>108</v>
      </c>
      <c r="CB1111" s="54" t="s">
        <v>108</v>
      </c>
      <c r="CC1111" s="12" t="s">
        <v>108</v>
      </c>
      <c r="CD1111" s="12" t="s">
        <v>108</v>
      </c>
      <c r="CE1111" s="12" t="s">
        <v>108</v>
      </c>
      <c r="CF1111" s="54" t="s">
        <v>108</v>
      </c>
      <c r="CG1111" s="54" t="s">
        <v>108</v>
      </c>
      <c r="CH1111" s="54" t="s">
        <v>108</v>
      </c>
      <c r="CI1111" s="54" t="s">
        <v>108</v>
      </c>
      <c r="CJ1111" s="54" t="s">
        <v>108</v>
      </c>
      <c r="CK1111" s="54" t="s">
        <v>108</v>
      </c>
      <c r="CL1111" s="54" t="s">
        <v>108</v>
      </c>
      <c r="CM1111" s="54" t="s">
        <v>108</v>
      </c>
      <c r="CN1111" s="64" t="s">
        <v>120</v>
      </c>
      <c r="CO1111" s="121" t="s">
        <v>2770</v>
      </c>
      <c r="CP1111" s="64" t="str">
        <f>TabelladatiSinottico[[#This Row],[Serial_Number]]</f>
        <v>HS664.93</v>
      </c>
      <c r="CQ1111" s="50" t="str">
        <f>TabelladatiSinottico[[#This Row],[Customer]]</f>
        <v>VARESINA STAMPI S.p.A.</v>
      </c>
      <c r="CR1111" s="54">
        <f t="shared" si="437"/>
        <v>1110</v>
      </c>
      <c r="CS1111" s="64" t="s">
        <v>108</v>
      </c>
    </row>
    <row r="1112" spans="1:97" ht="14.25" customHeight="1" x14ac:dyDescent="0.25">
      <c r="A1112" s="124" t="s">
        <v>2770</v>
      </c>
      <c r="B1112" s="137">
        <v>94</v>
      </c>
      <c r="C1112" s="113" t="s">
        <v>108</v>
      </c>
      <c r="D1112" s="136" t="s">
        <v>2163</v>
      </c>
      <c r="E1112" s="112">
        <v>2023</v>
      </c>
      <c r="F1112" s="112" t="s">
        <v>653</v>
      </c>
      <c r="G1112" s="112" t="s">
        <v>108</v>
      </c>
      <c r="H1112" s="112" t="s">
        <v>108</v>
      </c>
      <c r="I1112" s="112" t="s">
        <v>1539</v>
      </c>
      <c r="J1112" s="142" t="s">
        <v>2895</v>
      </c>
      <c r="K1112" s="134" t="s">
        <v>2424</v>
      </c>
      <c r="L1112" s="112" t="s">
        <v>108</v>
      </c>
      <c r="M1112" s="134" t="s">
        <v>2424</v>
      </c>
      <c r="N1112" s="12" t="s">
        <v>107</v>
      </c>
      <c r="O1112" s="12" t="s">
        <v>108</v>
      </c>
      <c r="P1112" s="128" t="s">
        <v>2425</v>
      </c>
      <c r="Q1112" s="135">
        <v>600</v>
      </c>
      <c r="R1112" s="135">
        <v>560</v>
      </c>
      <c r="S1112" s="135">
        <v>400</v>
      </c>
      <c r="T1112" s="119">
        <v>20</v>
      </c>
      <c r="U1112" s="112" t="s">
        <v>110</v>
      </c>
      <c r="V1112" s="118" t="s">
        <v>108</v>
      </c>
      <c r="W1112" s="112" t="s">
        <v>109</v>
      </c>
      <c r="X1112" s="112" t="s">
        <v>110</v>
      </c>
      <c r="Y1112" s="112" t="s">
        <v>110</v>
      </c>
      <c r="Z1112" s="112" t="s">
        <v>110</v>
      </c>
      <c r="AA1112" s="112" t="s">
        <v>110</v>
      </c>
      <c r="AB1112" s="114" t="s">
        <v>110</v>
      </c>
      <c r="AC1112" s="113" t="s">
        <v>368</v>
      </c>
      <c r="AD1112" s="47" t="s">
        <v>108</v>
      </c>
      <c r="AE1112" s="12" t="s">
        <v>108</v>
      </c>
      <c r="AF1112" s="102" t="s">
        <v>108</v>
      </c>
      <c r="AG1112" s="102" t="s">
        <v>108</v>
      </c>
      <c r="AH1112" s="102" t="s">
        <v>108</v>
      </c>
      <c r="AI1112" s="102" t="s">
        <v>108</v>
      </c>
      <c r="AJ1112" s="102" t="s">
        <v>108</v>
      </c>
      <c r="AK1112" s="93" t="s">
        <v>108</v>
      </c>
      <c r="AL1112" s="12" t="s">
        <v>108</v>
      </c>
      <c r="AM1112" s="12" t="s">
        <v>175</v>
      </c>
      <c r="AN1112" s="91" t="s">
        <v>2425</v>
      </c>
      <c r="AO1112" s="15" t="s">
        <v>175</v>
      </c>
      <c r="AQ1112" s="54" t="s">
        <v>108</v>
      </c>
      <c r="AR1112" s="50" t="str">
        <f t="shared" si="438"/>
        <v>HS664.94</v>
      </c>
      <c r="AS1112" s="50" t="str">
        <f t="shared" si="439"/>
        <v>HS664_-</v>
      </c>
      <c r="AT1112" s="12" t="s">
        <v>110</v>
      </c>
      <c r="AU1112" s="12" t="s">
        <v>110</v>
      </c>
      <c r="AV1112" s="12" t="s">
        <v>110</v>
      </c>
      <c r="AW1112" s="54" t="s">
        <v>108</v>
      </c>
      <c r="AX1112" s="50" t="s">
        <v>155</v>
      </c>
      <c r="AY1112" s="50" t="s">
        <v>110</v>
      </c>
      <c r="AZ1112" s="54" t="s">
        <v>108</v>
      </c>
      <c r="BA1112" s="12" t="s">
        <v>108</v>
      </c>
      <c r="BB1112" s="12" t="s">
        <v>108</v>
      </c>
      <c r="BC1112" s="12" t="str">
        <f t="shared" si="440"/>
        <v>M3A</v>
      </c>
      <c r="BD1112" s="54" t="s">
        <v>108</v>
      </c>
      <c r="BE1112" s="12" t="str">
        <f t="shared" si="441"/>
        <v>-</v>
      </c>
      <c r="BF1112" s="12" t="str">
        <f t="shared" si="442"/>
        <v>HSK-E 63</v>
      </c>
      <c r="BG1112" s="112" t="str">
        <f t="shared" si="443"/>
        <v>M3A_HS664</v>
      </c>
      <c r="BH1112" s="54" t="s">
        <v>108</v>
      </c>
      <c r="BI1112" s="12" t="s">
        <v>108</v>
      </c>
      <c r="BJ1112" s="54" t="s">
        <v>108</v>
      </c>
      <c r="BK1112" s="12" t="s">
        <v>108</v>
      </c>
      <c r="BL1112" s="12" t="s">
        <v>108</v>
      </c>
      <c r="BM1112" s="12" t="s">
        <v>108</v>
      </c>
      <c r="BN1112" s="54" t="s">
        <v>108</v>
      </c>
      <c r="BO1112" s="12" t="s">
        <v>108</v>
      </c>
      <c r="BP1112" s="54" t="s">
        <v>108</v>
      </c>
      <c r="BQ1112" s="12" t="s">
        <v>108</v>
      </c>
      <c r="BR1112" s="12" t="s">
        <v>108</v>
      </c>
      <c r="BS1112" s="12" t="s">
        <v>108</v>
      </c>
      <c r="BT1112" s="54" t="s">
        <v>108</v>
      </c>
      <c r="BU1112" s="12" t="s">
        <v>108</v>
      </c>
      <c r="BV1112" s="54" t="s">
        <v>108</v>
      </c>
      <c r="BW1112" s="12" t="s">
        <v>108</v>
      </c>
      <c r="BX1112" s="12" t="s">
        <v>108</v>
      </c>
      <c r="BY1112" s="12" t="s">
        <v>108</v>
      </c>
      <c r="BZ1112" s="54" t="s">
        <v>108</v>
      </c>
      <c r="CA1112" s="12" t="s">
        <v>108</v>
      </c>
      <c r="CB1112" s="54" t="s">
        <v>108</v>
      </c>
      <c r="CC1112" s="12" t="s">
        <v>108</v>
      </c>
      <c r="CD1112" s="12" t="s">
        <v>108</v>
      </c>
      <c r="CE1112" s="12" t="s">
        <v>108</v>
      </c>
      <c r="CF1112" s="54" t="s">
        <v>108</v>
      </c>
      <c r="CG1112" s="54" t="s">
        <v>108</v>
      </c>
      <c r="CH1112" s="54" t="s">
        <v>108</v>
      </c>
      <c r="CI1112" s="54" t="s">
        <v>108</v>
      </c>
      <c r="CJ1112" s="54" t="s">
        <v>108</v>
      </c>
      <c r="CK1112" s="54" t="s">
        <v>108</v>
      </c>
      <c r="CL1112" s="54" t="s">
        <v>108</v>
      </c>
      <c r="CM1112" s="54" t="s">
        <v>108</v>
      </c>
      <c r="CN1112" s="64" t="s">
        <v>120</v>
      </c>
      <c r="CO1112" s="121" t="s">
        <v>2770</v>
      </c>
      <c r="CP1112" s="64" t="str">
        <f>TabelladatiSinottico[[#This Row],[Serial_Number]]</f>
        <v>HS664.94</v>
      </c>
      <c r="CQ1112" s="50" t="str">
        <f>TabelladatiSinottico[[#This Row],[Customer]]</f>
        <v>VARESINA STAMPI S.p.A.</v>
      </c>
      <c r="CR1112" s="54">
        <f t="shared" si="437"/>
        <v>1111</v>
      </c>
      <c r="CS1112" s="64" t="s">
        <v>108</v>
      </c>
    </row>
    <row r="1113" spans="1:97" ht="14.25" customHeight="1" x14ac:dyDescent="0.25">
      <c r="A1113" s="124" t="s">
        <v>2770</v>
      </c>
      <c r="B1113" s="137">
        <v>95</v>
      </c>
      <c r="C1113" s="113" t="s">
        <v>108</v>
      </c>
      <c r="D1113" s="136" t="s">
        <v>2896</v>
      </c>
      <c r="E1113" s="112">
        <v>2023</v>
      </c>
      <c r="F1113" s="112" t="s">
        <v>653</v>
      </c>
      <c r="G1113" s="112" t="s">
        <v>108</v>
      </c>
      <c r="H1113" s="112" t="s">
        <v>108</v>
      </c>
      <c r="I1113" s="112" t="s">
        <v>2438</v>
      </c>
      <c r="J1113" s="142" t="s">
        <v>2897</v>
      </c>
      <c r="K1113" s="134" t="s">
        <v>2424</v>
      </c>
      <c r="L1113" s="112" t="s">
        <v>108</v>
      </c>
      <c r="M1113" s="134" t="s">
        <v>2424</v>
      </c>
      <c r="N1113" s="12" t="s">
        <v>107</v>
      </c>
      <c r="O1113" s="12" t="s">
        <v>108</v>
      </c>
      <c r="P1113" s="128" t="s">
        <v>2425</v>
      </c>
      <c r="Q1113" s="135">
        <v>600</v>
      </c>
      <c r="R1113" s="135">
        <v>560</v>
      </c>
      <c r="S1113" s="135">
        <v>400</v>
      </c>
      <c r="T1113" s="119">
        <v>20</v>
      </c>
      <c r="U1113" s="112" t="s">
        <v>109</v>
      </c>
      <c r="V1113" s="118" t="s">
        <v>108</v>
      </c>
      <c r="W1113" s="112" t="s">
        <v>109</v>
      </c>
      <c r="X1113" s="112" t="s">
        <v>110</v>
      </c>
      <c r="Y1113" s="112" t="s">
        <v>110</v>
      </c>
      <c r="Z1113" s="112" t="s">
        <v>110</v>
      </c>
      <c r="AA1113" s="112" t="s">
        <v>110</v>
      </c>
      <c r="AB1113" s="114" t="s">
        <v>110</v>
      </c>
      <c r="AC1113" s="113" t="s">
        <v>108</v>
      </c>
      <c r="AD1113" s="47" t="s">
        <v>108</v>
      </c>
      <c r="AE1113" s="12" t="s">
        <v>108</v>
      </c>
      <c r="AF1113" s="102" t="s">
        <v>108</v>
      </c>
      <c r="AG1113" s="102" t="s">
        <v>108</v>
      </c>
      <c r="AH1113" s="102" t="s">
        <v>108</v>
      </c>
      <c r="AI1113" s="102" t="s">
        <v>108</v>
      </c>
      <c r="AJ1113" s="102" t="s">
        <v>108</v>
      </c>
      <c r="AK1113" s="93" t="s">
        <v>108</v>
      </c>
      <c r="AL1113" s="12" t="s">
        <v>108</v>
      </c>
      <c r="AM1113" s="12" t="s">
        <v>175</v>
      </c>
      <c r="AN1113" s="91" t="s">
        <v>2425</v>
      </c>
      <c r="AO1113" s="15" t="s">
        <v>175</v>
      </c>
      <c r="AQ1113" s="54" t="s">
        <v>108</v>
      </c>
      <c r="AR1113" s="50" t="str">
        <f t="shared" si="438"/>
        <v>HS664.95</v>
      </c>
      <c r="AS1113" s="50" t="str">
        <f t="shared" si="439"/>
        <v>HS664_-</v>
      </c>
      <c r="AT1113" s="12" t="s">
        <v>110</v>
      </c>
      <c r="AU1113" s="12" t="s">
        <v>110</v>
      </c>
      <c r="AV1113" s="12" t="s">
        <v>110</v>
      </c>
      <c r="AW1113" s="54" t="s">
        <v>108</v>
      </c>
      <c r="AX1113" s="50" t="s">
        <v>155</v>
      </c>
      <c r="AY1113" s="50" t="s">
        <v>110</v>
      </c>
      <c r="AZ1113" s="54" t="s">
        <v>108</v>
      </c>
      <c r="BA1113" s="12" t="s">
        <v>108</v>
      </c>
      <c r="BB1113" s="12" t="s">
        <v>108</v>
      </c>
      <c r="BC1113" s="12" t="str">
        <f t="shared" si="440"/>
        <v>M3A</v>
      </c>
      <c r="BD1113" s="54" t="s">
        <v>108</v>
      </c>
      <c r="BE1113" s="12" t="str">
        <f t="shared" si="441"/>
        <v>-</v>
      </c>
      <c r="BF1113" s="12" t="str">
        <f t="shared" si="442"/>
        <v>HSK-E 50</v>
      </c>
      <c r="BG1113" s="112" t="str">
        <f t="shared" si="443"/>
        <v>M3A_HS664</v>
      </c>
      <c r="BH1113" s="54" t="s">
        <v>108</v>
      </c>
      <c r="BI1113" s="12" t="s">
        <v>108</v>
      </c>
      <c r="BJ1113" s="54" t="s">
        <v>108</v>
      </c>
      <c r="BK1113" s="12" t="s">
        <v>108</v>
      </c>
      <c r="BL1113" s="12" t="s">
        <v>108</v>
      </c>
      <c r="BM1113" s="12" t="s">
        <v>108</v>
      </c>
      <c r="BN1113" s="54" t="s">
        <v>108</v>
      </c>
      <c r="BO1113" s="12" t="s">
        <v>108</v>
      </c>
      <c r="BP1113" s="54" t="s">
        <v>108</v>
      </c>
      <c r="BQ1113" s="12" t="s">
        <v>108</v>
      </c>
      <c r="BR1113" s="12" t="s">
        <v>108</v>
      </c>
      <c r="BS1113" s="12" t="s">
        <v>108</v>
      </c>
      <c r="BT1113" s="54" t="s">
        <v>108</v>
      </c>
      <c r="BU1113" s="12" t="s">
        <v>108</v>
      </c>
      <c r="BV1113" s="54" t="s">
        <v>108</v>
      </c>
      <c r="BW1113" s="12" t="s">
        <v>108</v>
      </c>
      <c r="BX1113" s="12" t="s">
        <v>108</v>
      </c>
      <c r="BY1113" s="12" t="s">
        <v>108</v>
      </c>
      <c r="BZ1113" s="54" t="s">
        <v>108</v>
      </c>
      <c r="CA1113" s="12" t="s">
        <v>108</v>
      </c>
      <c r="CB1113" s="54" t="s">
        <v>108</v>
      </c>
      <c r="CC1113" s="12" t="s">
        <v>108</v>
      </c>
      <c r="CD1113" s="12" t="s">
        <v>108</v>
      </c>
      <c r="CE1113" s="12" t="s">
        <v>108</v>
      </c>
      <c r="CF1113" s="54" t="s">
        <v>108</v>
      </c>
      <c r="CG1113" s="54" t="s">
        <v>108</v>
      </c>
      <c r="CH1113" s="54" t="s">
        <v>108</v>
      </c>
      <c r="CI1113" s="54" t="s">
        <v>108</v>
      </c>
      <c r="CJ1113" s="54" t="s">
        <v>108</v>
      </c>
      <c r="CK1113" s="54" t="s">
        <v>108</v>
      </c>
      <c r="CL1113" s="54" t="s">
        <v>108</v>
      </c>
      <c r="CM1113" s="54" t="s">
        <v>108</v>
      </c>
      <c r="CN1113" s="64" t="s">
        <v>120</v>
      </c>
      <c r="CO1113" s="121" t="s">
        <v>2770</v>
      </c>
      <c r="CP1113" s="64" t="str">
        <f>TabelladatiSinottico[[#This Row],[Serial_Number]]</f>
        <v>HS664.95</v>
      </c>
      <c r="CQ1113" s="50" t="str">
        <f>TabelladatiSinottico[[#This Row],[Customer]]</f>
        <v>NOMEC 92</v>
      </c>
      <c r="CR1113" s="54">
        <f t="shared" si="437"/>
        <v>1112</v>
      </c>
      <c r="CS1113" s="64" t="s">
        <v>108</v>
      </c>
    </row>
    <row r="1114" spans="1:97" ht="14.25" customHeight="1" x14ac:dyDescent="0.25">
      <c r="A1114" s="124" t="s">
        <v>2898</v>
      </c>
      <c r="B1114" s="137">
        <v>12</v>
      </c>
      <c r="C1114" s="113" t="s">
        <v>2899</v>
      </c>
      <c r="D1114" s="113" t="s">
        <v>2900</v>
      </c>
      <c r="E1114" s="112" t="s">
        <v>108</v>
      </c>
      <c r="F1114" s="112" t="s">
        <v>2411</v>
      </c>
      <c r="G1114" s="112" t="s">
        <v>108</v>
      </c>
      <c r="H1114" s="112" t="s">
        <v>108</v>
      </c>
      <c r="I1114" s="112" t="s">
        <v>108</v>
      </c>
      <c r="J1114" s="112" t="s">
        <v>2901</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2902</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107</v>
      </c>
      <c r="O1114" s="112" t="s">
        <v>108</v>
      </c>
      <c r="P1114" s="128" t="str">
        <f>HYPERLINK("https://fidiait.sharepoint.com/sites/SALES/Shared%20Documents/Forms/AllItems.aspx?id=%2Fsites%2FSALES%2FShared%20Documents%2FSales%5FDossier%2F"&amp;$A1114&amp;"."&amp;$B1114&amp;"/2Foto","Folder")</f>
        <v>Folder</v>
      </c>
      <c r="Q1114" s="135" t="s">
        <v>108</v>
      </c>
      <c r="R1114" s="135" t="s">
        <v>108</v>
      </c>
      <c r="S1114" s="135" t="s">
        <v>108</v>
      </c>
      <c r="T1114" s="119">
        <v>42</v>
      </c>
      <c r="U1114" s="119" t="s">
        <v>108</v>
      </c>
      <c r="V1114" s="118" t="s">
        <v>108</v>
      </c>
      <c r="W1114" s="112" t="s">
        <v>108</v>
      </c>
      <c r="X1114" s="112" t="s">
        <v>110</v>
      </c>
      <c r="Y1114" s="112" t="s">
        <v>110</v>
      </c>
      <c r="Z1114" s="112" t="s">
        <v>110</v>
      </c>
      <c r="AA1114" s="112" t="s">
        <v>110</v>
      </c>
      <c r="AB1114" s="114" t="s">
        <v>110</v>
      </c>
      <c r="AC1114" s="113" t="s">
        <v>108</v>
      </c>
      <c r="AD1114" s="47" t="s">
        <v>108</v>
      </c>
      <c r="AE1114" s="12" t="s">
        <v>108</v>
      </c>
      <c r="AF1114" s="102" t="s">
        <v>108</v>
      </c>
      <c r="AG1114" s="102" t="s">
        <v>108</v>
      </c>
      <c r="AH1114" s="102" t="s">
        <v>108</v>
      </c>
      <c r="AI1114" s="102" t="s">
        <v>108</v>
      </c>
      <c r="AJ1114" s="102" t="s">
        <v>108</v>
      </c>
      <c r="AK1114" s="93" t="s">
        <v>108</v>
      </c>
      <c r="AL1114" s="12" t="s">
        <v>108</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8"/>
        <v>Y2D41x.12</v>
      </c>
      <c r="AS1114" s="50" t="str">
        <f t="shared" si="439"/>
        <v>Y2D41x_Y2D</v>
      </c>
      <c r="AT1114" s="12" t="s">
        <v>110</v>
      </c>
      <c r="AU1114" s="12" t="s">
        <v>110</v>
      </c>
      <c r="AV1114" s="12" t="s">
        <v>110</v>
      </c>
      <c r="AW1114" s="54" t="s">
        <v>108</v>
      </c>
      <c r="AX1114" s="12" t="s">
        <v>108</v>
      </c>
      <c r="AY1114" s="50" t="s">
        <v>110</v>
      </c>
      <c r="AZ1114" s="54" t="s">
        <v>108</v>
      </c>
      <c r="BA1114" s="12" t="s">
        <v>108</v>
      </c>
      <c r="BB1114" s="12" t="s">
        <v>108</v>
      </c>
      <c r="BC1114" s="12" t="str">
        <f t="shared" si="440"/>
        <v>BSH</v>
      </c>
      <c r="BD1114" s="54" t="s">
        <v>108</v>
      </c>
      <c r="BE1114" s="12" t="str">
        <f t="shared" si="441"/>
        <v>-</v>
      </c>
      <c r="BF1114" s="12" t="str">
        <f t="shared" si="442"/>
        <v>-</v>
      </c>
      <c r="BG1114" s="112" t="str">
        <f t="shared" si="443"/>
        <v>BSH_Y2D41x</v>
      </c>
      <c r="BH1114" s="54" t="s">
        <v>108</v>
      </c>
      <c r="BI1114" s="12" t="s">
        <v>108</v>
      </c>
      <c r="BJ1114" s="54" t="s">
        <v>108</v>
      </c>
      <c r="BK1114" s="12" t="s">
        <v>108</v>
      </c>
      <c r="BL1114" s="12" t="s">
        <v>108</v>
      </c>
      <c r="BM1114" s="12" t="s">
        <v>108</v>
      </c>
      <c r="BN1114" s="54" t="s">
        <v>108</v>
      </c>
      <c r="BO1114" s="12" t="s">
        <v>108</v>
      </c>
      <c r="BP1114" s="54" t="s">
        <v>108</v>
      </c>
      <c r="BQ1114" s="12" t="s">
        <v>108</v>
      </c>
      <c r="BR1114" s="12" t="s">
        <v>108</v>
      </c>
      <c r="BS1114" s="12" t="s">
        <v>108</v>
      </c>
      <c r="BT1114" s="54" t="s">
        <v>108</v>
      </c>
      <c r="BU1114" s="12" t="s">
        <v>108</v>
      </c>
      <c r="BV1114" s="54" t="s">
        <v>108</v>
      </c>
      <c r="BW1114" s="12" t="s">
        <v>108</v>
      </c>
      <c r="BX1114" s="12" t="s">
        <v>108</v>
      </c>
      <c r="BY1114" s="12" t="s">
        <v>108</v>
      </c>
      <c r="BZ1114" s="54" t="s">
        <v>108</v>
      </c>
      <c r="CA1114" s="12" t="s">
        <v>108</v>
      </c>
      <c r="CB1114" s="54" t="s">
        <v>108</v>
      </c>
      <c r="CC1114" s="12" t="s">
        <v>108</v>
      </c>
      <c r="CD1114" s="12" t="s">
        <v>108</v>
      </c>
      <c r="CE1114" s="12" t="s">
        <v>108</v>
      </c>
      <c r="CF1114" s="54" t="s">
        <v>108</v>
      </c>
      <c r="CG1114" s="54" t="s">
        <v>108</v>
      </c>
      <c r="CH1114" s="54" t="s">
        <v>108</v>
      </c>
      <c r="CI1114" s="54" t="s">
        <v>108</v>
      </c>
      <c r="CJ1114" s="54" t="s">
        <v>108</v>
      </c>
      <c r="CK1114" s="54" t="s">
        <v>108</v>
      </c>
      <c r="CL1114" s="54" t="s">
        <v>108</v>
      </c>
      <c r="CM1114" s="54" t="s">
        <v>108</v>
      </c>
      <c r="CN1114" s="64" t="s">
        <v>120</v>
      </c>
      <c r="CO1114" s="121" t="s">
        <v>2903</v>
      </c>
      <c r="CP1114" s="121" t="str">
        <f>TabelladatiSinottico[[#This Row],[Serial_Number]]</f>
        <v>Y2D41x.12</v>
      </c>
      <c r="CQ1114" s="123" t="str">
        <f>TabelladatiSinottico[[#This Row],[Customer]]</f>
        <v>Semo</v>
      </c>
      <c r="CR1114" s="54">
        <f t="shared" si="437"/>
        <v>1113</v>
      </c>
      <c r="CS1114" s="64" t="s">
        <v>108</v>
      </c>
    </row>
    <row r="1115" spans="1:97" ht="14.25" customHeight="1" x14ac:dyDescent="0.25">
      <c r="A1115" s="124" t="s">
        <v>2898</v>
      </c>
      <c r="B1115" s="137">
        <v>13</v>
      </c>
      <c r="C1115" s="113" t="s">
        <v>2899</v>
      </c>
      <c r="D1115" s="113" t="s">
        <v>2904</v>
      </c>
      <c r="E1115" s="112" t="s">
        <v>108</v>
      </c>
      <c r="F1115" s="112" t="s">
        <v>2411</v>
      </c>
      <c r="G1115" s="112" t="s">
        <v>108</v>
      </c>
      <c r="H1115" s="112" t="s">
        <v>108</v>
      </c>
      <c r="I1115" s="112" t="s">
        <v>108</v>
      </c>
      <c r="J1115" s="112" t="s">
        <v>2905</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2906</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107</v>
      </c>
      <c r="O1115" s="112" t="s">
        <v>108</v>
      </c>
      <c r="P1115" s="128" t="str">
        <f>HYPERLINK("https://fidiait.sharepoint.com/sites/SALES/Shared%20Documents/Forms/AllItems.aspx?id=%2Fsites%2FSALES%2FShared%20Documents%2FSales%5FDossier%2F"&amp;$A1115&amp;"."&amp;$B1115&amp;"/2Foto","Folder")</f>
        <v>Folder</v>
      </c>
      <c r="Q1115" s="119" t="s">
        <v>108</v>
      </c>
      <c r="R1115" s="119" t="s">
        <v>108</v>
      </c>
      <c r="S1115" s="119" t="s">
        <v>108</v>
      </c>
      <c r="T1115" s="119">
        <v>42</v>
      </c>
      <c r="U1115" s="119" t="s">
        <v>108</v>
      </c>
      <c r="V1115" s="119" t="s">
        <v>108</v>
      </c>
      <c r="W1115" s="119" t="s">
        <v>108</v>
      </c>
      <c r="X1115" s="112" t="s">
        <v>110</v>
      </c>
      <c r="Y1115" s="112" t="s">
        <v>110</v>
      </c>
      <c r="Z1115" s="112" t="s">
        <v>110</v>
      </c>
      <c r="AA1115" s="112" t="s">
        <v>110</v>
      </c>
      <c r="AB1115" s="114" t="s">
        <v>110</v>
      </c>
      <c r="AC1115" s="113" t="s">
        <v>108</v>
      </c>
      <c r="AD1115" s="47" t="s">
        <v>108</v>
      </c>
      <c r="AE1115" s="12" t="s">
        <v>108</v>
      </c>
      <c r="AF1115" s="102" t="s">
        <v>108</v>
      </c>
      <c r="AG1115" s="102" t="s">
        <v>108</v>
      </c>
      <c r="AH1115" s="102" t="s">
        <v>108</v>
      </c>
      <c r="AI1115" s="102" t="s">
        <v>108</v>
      </c>
      <c r="AJ1115" s="102" t="s">
        <v>108</v>
      </c>
      <c r="AK1115" s="93" t="s">
        <v>108</v>
      </c>
      <c r="AL1115" s="12" t="s">
        <v>108</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8"/>
        <v>Y2D41x.13</v>
      </c>
      <c r="AS1115" s="50" t="str">
        <f t="shared" si="439"/>
        <v>Y2D41x_Y2D</v>
      </c>
      <c r="AT1115" s="12" t="s">
        <v>110</v>
      </c>
      <c r="AU1115" s="12" t="s">
        <v>110</v>
      </c>
      <c r="AV1115" s="12" t="s">
        <v>110</v>
      </c>
      <c r="AW1115" s="54" t="s">
        <v>108</v>
      </c>
      <c r="AX1115" s="12" t="s">
        <v>108</v>
      </c>
      <c r="AY1115" s="50" t="s">
        <v>110</v>
      </c>
      <c r="AZ1115" s="54" t="s">
        <v>108</v>
      </c>
      <c r="BA1115" s="12" t="s">
        <v>108</v>
      </c>
      <c r="BB1115" s="12" t="s">
        <v>108</v>
      </c>
      <c r="BC1115" s="12" t="str">
        <f t="shared" si="440"/>
        <v>BSH</v>
      </c>
      <c r="BD1115" s="54" t="s">
        <v>108</v>
      </c>
      <c r="BE1115" s="12" t="str">
        <f t="shared" si="441"/>
        <v>-</v>
      </c>
      <c r="BF1115" s="12" t="str">
        <f t="shared" si="442"/>
        <v>-</v>
      </c>
      <c r="BG1115" s="112" t="str">
        <f t="shared" si="443"/>
        <v>BSH_Y2D41x</v>
      </c>
      <c r="BH1115" s="54" t="s">
        <v>108</v>
      </c>
      <c r="BI1115" s="12" t="s">
        <v>108</v>
      </c>
      <c r="BJ1115" s="54" t="s">
        <v>108</v>
      </c>
      <c r="BK1115" s="12" t="s">
        <v>108</v>
      </c>
      <c r="BL1115" s="12" t="s">
        <v>108</v>
      </c>
      <c r="BM1115" s="12" t="s">
        <v>108</v>
      </c>
      <c r="BN1115" s="54" t="s">
        <v>108</v>
      </c>
      <c r="BO1115" s="12" t="s">
        <v>108</v>
      </c>
      <c r="BP1115" s="54" t="s">
        <v>108</v>
      </c>
      <c r="BQ1115" s="12" t="s">
        <v>108</v>
      </c>
      <c r="BR1115" s="12" t="s">
        <v>108</v>
      </c>
      <c r="BS1115" s="12" t="s">
        <v>108</v>
      </c>
      <c r="BT1115" s="54" t="s">
        <v>108</v>
      </c>
      <c r="BU1115" s="12" t="s">
        <v>108</v>
      </c>
      <c r="BV1115" s="54" t="s">
        <v>108</v>
      </c>
      <c r="BW1115" s="12" t="s">
        <v>108</v>
      </c>
      <c r="BX1115" s="12" t="s">
        <v>108</v>
      </c>
      <c r="BY1115" s="12" t="s">
        <v>108</v>
      </c>
      <c r="BZ1115" s="54" t="s">
        <v>108</v>
      </c>
      <c r="CA1115" s="12" t="s">
        <v>108</v>
      </c>
      <c r="CB1115" s="54" t="s">
        <v>108</v>
      </c>
      <c r="CC1115" s="12" t="s">
        <v>108</v>
      </c>
      <c r="CD1115" s="12" t="s">
        <v>108</v>
      </c>
      <c r="CE1115" s="12" t="s">
        <v>108</v>
      </c>
      <c r="CF1115" s="54" t="s">
        <v>108</v>
      </c>
      <c r="CG1115" s="54" t="s">
        <v>108</v>
      </c>
      <c r="CH1115" s="54" t="s">
        <v>108</v>
      </c>
      <c r="CI1115" s="54" t="s">
        <v>108</v>
      </c>
      <c r="CJ1115" s="54" t="s">
        <v>108</v>
      </c>
      <c r="CK1115" s="54" t="s">
        <v>108</v>
      </c>
      <c r="CL1115" s="54" t="s">
        <v>108</v>
      </c>
      <c r="CM1115" s="54" t="s">
        <v>108</v>
      </c>
      <c r="CN1115" s="64" t="s">
        <v>120</v>
      </c>
      <c r="CO1115" s="121" t="s">
        <v>2907</v>
      </c>
      <c r="CP1115" s="121" t="str">
        <f>TabelladatiSinottico[[#This Row],[Serial_Number]]</f>
        <v>Y2D41x.13</v>
      </c>
      <c r="CQ1115" s="123" t="str">
        <f>TabelladatiSinottico[[#This Row],[Customer]]</f>
        <v>Duarte</v>
      </c>
      <c r="CR1115" s="54">
        <f t="shared" si="437"/>
        <v>1114</v>
      </c>
      <c r="CS1115" s="64" t="s">
        <v>108</v>
      </c>
    </row>
    <row r="1116" spans="1:97" ht="14.25" customHeight="1" x14ac:dyDescent="0.25">
      <c r="A1116" s="124" t="s">
        <v>2898</v>
      </c>
      <c r="B1116" s="137">
        <v>14</v>
      </c>
      <c r="C1116" s="113" t="s">
        <v>2899</v>
      </c>
      <c r="D1116" s="113" t="s">
        <v>2908</v>
      </c>
      <c r="E1116" s="112" t="s">
        <v>108</v>
      </c>
      <c r="F1116" s="112" t="s">
        <v>2411</v>
      </c>
      <c r="G1116" s="112" t="s">
        <v>108</v>
      </c>
      <c r="H1116" s="112" t="s">
        <v>108</v>
      </c>
      <c r="I1116" s="112" t="s">
        <v>108</v>
      </c>
      <c r="J1116" s="112" t="s">
        <v>2909</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2910</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107</v>
      </c>
      <c r="O1116" s="112" t="s">
        <v>108</v>
      </c>
      <c r="P1116" s="128" t="str">
        <f>HYPERLINK("https://fidiait.sharepoint.com/sites/SALES/Shared%20Documents/Forms/AllItems.aspx?id=%2Fsites%2FSALES%2FShared%20Documents%2FSales%5FDossier%2F"&amp;$A1116&amp;"."&amp;$B1116&amp;"/2Foto","Folder")</f>
        <v>Folder</v>
      </c>
      <c r="Q1116" s="119" t="s">
        <v>108</v>
      </c>
      <c r="R1116" s="119" t="s">
        <v>108</v>
      </c>
      <c r="S1116" s="119" t="s">
        <v>108</v>
      </c>
      <c r="T1116" s="119"/>
      <c r="U1116" s="112" t="s">
        <v>109</v>
      </c>
      <c r="V1116" s="119" t="s">
        <v>108</v>
      </c>
      <c r="W1116" s="112" t="s">
        <v>108</v>
      </c>
      <c r="X1116" s="112" t="s">
        <v>110</v>
      </c>
      <c r="Y1116" s="112" t="s">
        <v>110</v>
      </c>
      <c r="Z1116" s="112" t="s">
        <v>110</v>
      </c>
      <c r="AA1116" s="112" t="s">
        <v>110</v>
      </c>
      <c r="AB1116" s="114" t="s">
        <v>110</v>
      </c>
      <c r="AC1116" s="113" t="s">
        <v>108</v>
      </c>
      <c r="AD1116" s="47" t="s">
        <v>108</v>
      </c>
      <c r="AE1116" s="12" t="s">
        <v>108</v>
      </c>
      <c r="AF1116" s="102" t="s">
        <v>108</v>
      </c>
      <c r="AG1116" s="102" t="s">
        <v>108</v>
      </c>
      <c r="AH1116" s="102" t="s">
        <v>108</v>
      </c>
      <c r="AI1116" s="102" t="s">
        <v>108</v>
      </c>
      <c r="AJ1116" s="102" t="s">
        <v>108</v>
      </c>
      <c r="AK1116" s="93" t="s">
        <v>108</v>
      </c>
      <c r="AL1116" s="12" t="s">
        <v>108</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8"/>
        <v>Y2D41x.14</v>
      </c>
      <c r="AS1116" s="50" t="str">
        <f t="shared" si="439"/>
        <v>Y2D41x_Y2D</v>
      </c>
      <c r="AT1116" s="12" t="s">
        <v>110</v>
      </c>
      <c r="AU1116" s="12" t="s">
        <v>110</v>
      </c>
      <c r="AV1116" s="12" t="s">
        <v>110</v>
      </c>
      <c r="AW1116" s="54" t="s">
        <v>108</v>
      </c>
      <c r="AX1116" s="12" t="s">
        <v>108</v>
      </c>
      <c r="AY1116" s="50" t="s">
        <v>110</v>
      </c>
      <c r="AZ1116" s="54" t="s">
        <v>108</v>
      </c>
      <c r="BA1116" s="12" t="s">
        <v>108</v>
      </c>
      <c r="BB1116" s="12" t="s">
        <v>108</v>
      </c>
      <c r="BC1116" s="12" t="str">
        <f t="shared" si="440"/>
        <v>BSH</v>
      </c>
      <c r="BD1116" s="54" t="s">
        <v>108</v>
      </c>
      <c r="BE1116" s="12" t="str">
        <f t="shared" si="441"/>
        <v>-</v>
      </c>
      <c r="BF1116" s="12" t="str">
        <f t="shared" si="442"/>
        <v>-</v>
      </c>
      <c r="BG1116" s="112" t="str">
        <f t="shared" si="443"/>
        <v>BSH_Y2D41x</v>
      </c>
      <c r="BH1116" s="54" t="s">
        <v>108</v>
      </c>
      <c r="BI1116" s="12" t="s">
        <v>108</v>
      </c>
      <c r="BJ1116" s="54" t="s">
        <v>108</v>
      </c>
      <c r="BK1116" s="12" t="s">
        <v>108</v>
      </c>
      <c r="BL1116" s="12" t="s">
        <v>108</v>
      </c>
      <c r="BM1116" s="12" t="s">
        <v>108</v>
      </c>
      <c r="BN1116" s="54" t="s">
        <v>108</v>
      </c>
      <c r="BO1116" s="12" t="s">
        <v>108</v>
      </c>
      <c r="BP1116" s="54" t="s">
        <v>108</v>
      </c>
      <c r="BQ1116" s="12" t="s">
        <v>108</v>
      </c>
      <c r="BR1116" s="12" t="s">
        <v>108</v>
      </c>
      <c r="BS1116" s="12" t="s">
        <v>108</v>
      </c>
      <c r="BT1116" s="54" t="s">
        <v>108</v>
      </c>
      <c r="BU1116" s="12" t="s">
        <v>108</v>
      </c>
      <c r="BV1116" s="54" t="s">
        <v>108</v>
      </c>
      <c r="BW1116" s="12" t="s">
        <v>108</v>
      </c>
      <c r="BX1116" s="12" t="s">
        <v>108</v>
      </c>
      <c r="BY1116" s="12" t="s">
        <v>108</v>
      </c>
      <c r="BZ1116" s="54" t="s">
        <v>108</v>
      </c>
      <c r="CA1116" s="12" t="s">
        <v>108</v>
      </c>
      <c r="CB1116" s="54" t="s">
        <v>108</v>
      </c>
      <c r="CC1116" s="12" t="s">
        <v>108</v>
      </c>
      <c r="CD1116" s="12" t="s">
        <v>108</v>
      </c>
      <c r="CE1116" s="12" t="s">
        <v>108</v>
      </c>
      <c r="CF1116" s="54" t="s">
        <v>108</v>
      </c>
      <c r="CG1116" s="54" t="s">
        <v>108</v>
      </c>
      <c r="CH1116" s="54" t="s">
        <v>108</v>
      </c>
      <c r="CI1116" s="54" t="s">
        <v>108</v>
      </c>
      <c r="CJ1116" s="54" t="s">
        <v>108</v>
      </c>
      <c r="CK1116" s="54" t="s">
        <v>108</v>
      </c>
      <c r="CL1116" s="54" t="s">
        <v>108</v>
      </c>
      <c r="CM1116" s="54" t="s">
        <v>108</v>
      </c>
      <c r="CN1116" s="64" t="s">
        <v>120</v>
      </c>
      <c r="CO1116" s="121" t="s">
        <v>2911</v>
      </c>
      <c r="CP1116" s="64" t="str">
        <f>TabelladatiSinottico[[#This Row],[Serial_Number]]</f>
        <v>Y2D41x.14</v>
      </c>
      <c r="CQ1116" s="50" t="str">
        <f>TabelladatiSinottico[[#This Row],[Customer]]</f>
        <v>ZIMBARDI</v>
      </c>
      <c r="CR1116" s="54">
        <f t="shared" si="437"/>
        <v>1115</v>
      </c>
      <c r="CS1116" s="64" t="s">
        <v>108</v>
      </c>
    </row>
  </sheetData>
  <sheetProtection formatCells="0" formatColumns="0" autoFilter="0"/>
  <phoneticPr fontId="24"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ECDBD835-9ED6-4E14-9516-28B5244A2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2025-10-30T10:08:37Z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