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15" windowWidth="16095" windowHeight="9660"/>
  </bookViews>
  <sheets>
    <sheet name="MAIN SHEET" sheetId="1" r:id="rId1"/>
    <sheet name="PIVOT TABLES" sheetId="2" r:id="rId2"/>
    <sheet name="DASHBOARDS" sheetId="4" r:id="rId3"/>
  </sheets>
  <definedNames>
    <definedName name="_xlnm._FilterDatabase" localSheetId="0" hidden="1">'MAIN SHEET'!$D$1:$D$51</definedName>
    <definedName name="_xlnm.Print_Area" localSheetId="2">DASHBOARDS!$BH$43</definedName>
    <definedName name="Slicer_Months">#N/A</definedName>
    <definedName name="Slicer_Region">#N/A</definedName>
    <definedName name="Slicer_SalesRep">#N/A</definedName>
  </definedNames>
  <calcPr calcId="145621"/>
  <pivotCaches>
    <pivotCache cacheId="0" r:id="rId4"/>
    <pivotCache cacheId="1" r:id="rId5"/>
    <pivotCache cacheId="2" r:id="rId6"/>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V16" i="4" l="1"/>
  <c r="W16" i="4"/>
  <c r="X16" i="4"/>
  <c r="Y16" i="4"/>
  <c r="V17" i="4"/>
  <c r="W17" i="4"/>
  <c r="X17" i="4"/>
  <c r="Y17" i="4"/>
  <c r="W15" i="4"/>
  <c r="Y13" i="4"/>
  <c r="Y14" i="4"/>
  <c r="Y15" i="4"/>
  <c r="W13" i="4"/>
  <c r="W14" i="4"/>
  <c r="X13" i="4"/>
  <c r="X14" i="4"/>
  <c r="X15" i="4"/>
  <c r="X12" i="4"/>
  <c r="Y12" i="4"/>
  <c r="W12" i="4"/>
  <c r="V13" i="4"/>
  <c r="V14" i="4"/>
  <c r="V15" i="4"/>
  <c r="V1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W23" i="4"/>
  <c r="W24" i="4"/>
  <c r="W25" i="4"/>
  <c r="W26" i="4"/>
  <c r="W27" i="4"/>
  <c r="W22" i="4"/>
  <c r="V24" i="4"/>
  <c r="V23" i="4"/>
  <c r="V25" i="4"/>
  <c r="V26" i="4"/>
  <c r="V27" i="4"/>
  <c r="V22"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E8" i="2"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alcChain>
</file>

<file path=xl/sharedStrings.xml><?xml version="1.0" encoding="utf-8"?>
<sst xmlns="http://schemas.openxmlformats.org/spreadsheetml/2006/main" count="308" uniqueCount="57">
  <si>
    <t>OrderID</t>
  </si>
  <si>
    <t>OrderDate</t>
  </si>
  <si>
    <t>Region</t>
  </si>
  <si>
    <t>SalesRep</t>
  </si>
  <si>
    <t>Product</t>
  </si>
  <si>
    <t>UnitsSold</t>
  </si>
  <si>
    <t>UnitPrice</t>
  </si>
  <si>
    <t>TotalSales</t>
  </si>
  <si>
    <t>Target</t>
  </si>
  <si>
    <t>PaymentMethod</t>
  </si>
  <si>
    <t>North</t>
  </si>
  <si>
    <t>West</t>
  </si>
  <si>
    <t>South</t>
  </si>
  <si>
    <t>East</t>
  </si>
  <si>
    <t>Amit Verma</t>
  </si>
  <si>
    <t>Kavita Joshi</t>
  </si>
  <si>
    <t>Neha Singh</t>
  </si>
  <si>
    <t>Rahul Mehta</t>
  </si>
  <si>
    <t>Anil Kumar</t>
  </si>
  <si>
    <t>Priya Rao</t>
  </si>
  <si>
    <t>Headphones</t>
  </si>
  <si>
    <t>Printer</t>
  </si>
  <si>
    <t>Tablet</t>
  </si>
  <si>
    <t>Smartphone</t>
  </si>
  <si>
    <t>Laptop</t>
  </si>
  <si>
    <t>Monitor</t>
  </si>
  <si>
    <t>Credit Card</t>
  </si>
  <si>
    <t>Cash</t>
  </si>
  <si>
    <t>UPI</t>
  </si>
  <si>
    <t>Bank Transfer</t>
  </si>
  <si>
    <t>Sum of TotalSales</t>
  </si>
  <si>
    <t>Row Labels</t>
  </si>
  <si>
    <t>Sum of Target</t>
  </si>
  <si>
    <t>Target Achieved</t>
  </si>
  <si>
    <t>% of Target Achieved</t>
  </si>
  <si>
    <t>SALES DASHBOARD</t>
  </si>
  <si>
    <t xml:space="preserve"> TotalSales</t>
  </si>
  <si>
    <t>Highest Sales value</t>
  </si>
  <si>
    <t>Average of TotalSales(ord)</t>
  </si>
  <si>
    <t>Months</t>
  </si>
  <si>
    <t>Jan</t>
  </si>
  <si>
    <t>Feb</t>
  </si>
  <si>
    <t>Mar</t>
  </si>
  <si>
    <t>Grand Total</t>
  </si>
  <si>
    <t>PRODUCT PERFORMANCE OVERVIEW</t>
  </si>
  <si>
    <t>PRODUCT</t>
  </si>
  <si>
    <t>TOTAL SALES</t>
  </si>
  <si>
    <t>Varince</t>
  </si>
  <si>
    <t>Sum of Varince</t>
  </si>
  <si>
    <t>SALESREP PERFORMANCE</t>
  </si>
  <si>
    <t>REPRESENTATIVE</t>
  </si>
  <si>
    <t>TARGET</t>
  </si>
  <si>
    <t>VARIANCE</t>
  </si>
  <si>
    <t>Count of PaymentMethod</t>
  </si>
  <si>
    <t>Max of TotalSales</t>
  </si>
  <si>
    <t>Min of TotalSales</t>
  </si>
  <si>
    <t>Count of OrderID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</si>
</sst>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00;[Red]0.00"/>
    <numFmt numFmtId="166" formatCode="0;[Red]0"/>
    <numFmt numFmtId="167" formatCode="0_);\(0\)"/>
  </numFmts>
  <fonts count="10" x14ac:knownFonts="1">
    <font>
      <sz val="11"/>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b/>
      <sz val="11"/>
      <color theme="0"/>
      <name val="Arial Black"/>
      <family val="2"/>
    </font>
    <font>
      <b/>
      <sz val="18"/>
      <color theme="0"/>
      <name val="Arial Black"/>
      <family val="2"/>
    </font>
    <font>
      <b/>
      <sz val="18"/>
      <color rgb="FFC00000"/>
      <name val="Calibri"/>
      <family val="2"/>
      <scheme val="minor"/>
    </font>
    <font>
      <b/>
      <sz val="18"/>
      <color rgb="FF0070C0"/>
      <name val="Calibri"/>
      <family val="2"/>
      <scheme val="minor"/>
    </font>
    <font>
      <b/>
      <sz val="18"/>
      <color rgb="FF002060"/>
      <name val="Calibri"/>
      <family val="2"/>
      <scheme val="minor"/>
    </font>
    <font>
      <b/>
      <sz val="24"/>
      <color theme="5"/>
      <name val="Arial Black"/>
      <family val="2"/>
    </font>
  </fonts>
  <fills count="7">
    <fill>
      <patternFill patternType="none"/>
    </fill>
    <fill>
      <patternFill patternType="gray125"/>
    </fill>
    <fill>
      <patternFill patternType="solid">
        <fgColor theme="2" tint="-9.9978637043366805E-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2"/>
        <bgColor indexed="64"/>
      </patternFill>
    </fill>
    <fill>
      <patternFill patternType="solid">
        <fgColor theme="6"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0">
    <xf numFmtId="0" fontId="0" fillId="0" borderId="0" xfId="0"/>
    <xf numFmtId="164" fontId="0" fillId="0" borderId="0" xfId="0" applyNumberFormat="1"/>
    <xf numFmtId="0" fontId="1" fillId="2" borderId="0"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9" fontId="0" fillId="0" borderId="0" xfId="0" applyNumberFormat="1"/>
    <xf numFmtId="0" fontId="2" fillId="4" borderId="1" xfId="0" applyFont="1" applyFill="1" applyBorder="1" applyAlignment="1">
      <alignment horizontal="center" vertical="center"/>
    </xf>
    <xf numFmtId="165" fontId="0" fillId="0" borderId="0" xfId="0" applyNumberFormat="1"/>
    <xf numFmtId="166" fontId="0" fillId="0" borderId="0" xfId="0" applyNumberFormat="1"/>
    <xf numFmtId="0" fontId="3" fillId="3" borderId="1" xfId="0" applyFont="1" applyFill="1" applyBorder="1"/>
    <xf numFmtId="167" fontId="3" fillId="3" borderId="1" xfId="0" applyNumberFormat="1" applyFont="1" applyFill="1" applyBorder="1"/>
    <xf numFmtId="1"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5" borderId="0" xfId="0" applyFill="1"/>
    <xf numFmtId="164" fontId="0" fillId="0" borderId="0" xfId="0" applyNumberFormat="1" applyAlignment="1">
      <alignment horizontal="left"/>
    </xf>
    <xf numFmtId="0" fontId="3" fillId="5" borderId="0" xfId="0" applyFont="1" applyFill="1"/>
    <xf numFmtId="0" fontId="3" fillId="5" borderId="0" xfId="0" applyFont="1" applyFill="1" applyAlignment="1">
      <alignment horizontal="left"/>
    </xf>
    <xf numFmtId="0" fontId="3" fillId="5" borderId="0" xfId="0" applyNumberFormat="1" applyFont="1" applyFill="1"/>
    <xf numFmtId="0" fontId="6" fillId="3" borderId="1" xfId="0" applyFont="1" applyFill="1" applyBorder="1"/>
    <xf numFmtId="0" fontId="7" fillId="3" borderId="1" xfId="0" applyFont="1" applyFill="1" applyBorder="1"/>
    <xf numFmtId="0" fontId="9" fillId="3" borderId="0" xfId="0" applyFont="1" applyFill="1" applyAlignment="1">
      <alignment horizontal="center" vertical="center"/>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7" xfId="0" applyFont="1" applyFill="1" applyBorder="1" applyAlignment="1">
      <alignment horizontal="center" vertical="center"/>
    </xf>
    <xf numFmtId="0" fontId="8" fillId="4" borderId="1" xfId="0" applyFont="1" applyFill="1" applyBorder="1" applyAlignment="1">
      <alignment horizontal="center" vertical="center"/>
    </xf>
  </cellXfs>
  <cellStyles count="1">
    <cellStyle name="Normal" xfId="0" builtinId="0"/>
  </cellStyles>
  <dxfs count="11">
    <dxf>
      <fill>
        <patternFill>
          <bgColor theme="9" tint="-0.24994659260841701"/>
        </patternFill>
      </fill>
    </dxf>
    <dxf>
      <fill>
        <patternFill>
          <bgColor theme="9" tint="-0.24994659260841701"/>
        </patternFill>
      </fill>
    </dxf>
    <dxf>
      <fill>
        <patternFill>
          <bgColor rgb="FF00B050"/>
        </patternFill>
      </fill>
    </dxf>
    <dxf>
      <fill>
        <patternFill>
          <bgColor theme="9" tint="0.39994506668294322"/>
        </patternFill>
      </fill>
    </dxf>
    <dxf>
      <numFmt numFmtId="13" formatCode="0%"/>
    </dxf>
    <dxf>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s>
  <tableStyles count="1" defaultTableStyle="TableStyleMedium9"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TABLES!PivotTable4</c:name>
    <c:fmtId val="0"/>
  </c:pivotSource>
  <c:chart>
    <c:title>
      <c:tx>
        <c:rich>
          <a:bodyPr/>
          <a:lstStyle/>
          <a:p>
            <a:pPr>
              <a:defRPr/>
            </a:pPr>
            <a:r>
              <a:rPr lang="en-US"/>
              <a:t>Monthly</a:t>
            </a:r>
            <a:r>
              <a:rPr lang="en-US" baseline="0"/>
              <a:t> Sales trend</a:t>
            </a:r>
            <a:endParaRPr lang="en-US"/>
          </a:p>
        </c:rich>
      </c:tx>
      <c:overlay val="0"/>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1"/>
        <c:dLbl>
          <c:idx val="0"/>
          <c:numFmt formatCode="0.0,,&quot;M&quot;" sourceLinked="0"/>
          <c:spPr/>
          <c:txPr>
            <a:bodyPr/>
            <a:lstStyle/>
            <a:p>
              <a:pPr>
                <a:defRPr/>
              </a:pPr>
              <a:endParaRPr lang="en-US"/>
            </a:p>
          </c:txPr>
          <c:showLegendKey val="0"/>
          <c:showVal val="1"/>
          <c:showCatName val="0"/>
          <c:showSerName val="0"/>
          <c:showPercent val="0"/>
          <c:showBubbleSize val="0"/>
        </c:dLbl>
      </c:pivotFmt>
      <c:pivotFmt>
        <c:idx val="2"/>
        <c:dLbl>
          <c:idx val="0"/>
          <c:tx>
            <c:rich>
              <a:bodyPr/>
              <a:lstStyle/>
              <a:p>
                <a:pPr>
                  <a:defRPr/>
                </a:pPr>
                <a:r>
                  <a:rPr lang="en-US"/>
                  <a:t>306,000</a:t>
                </a:r>
              </a:p>
            </c:rich>
          </c:tx>
          <c:numFmt formatCode="0.00,,&quot;M&quot;" sourceLinked="0"/>
          <c:spPr/>
          <c:dLblPos val="ctr"/>
          <c:showLegendKey val="0"/>
          <c:showVal val="1"/>
          <c:showCatName val="0"/>
          <c:showSerName val="0"/>
          <c:showPercent val="0"/>
          <c:showBubbleSize val="0"/>
        </c:dLbl>
      </c:pivotFmt>
      <c:pivotFmt>
        <c:idx val="3"/>
      </c:pivotFmt>
    </c:pivotFmts>
    <c:plotArea>
      <c:layout/>
      <c:barChart>
        <c:barDir val="col"/>
        <c:grouping val="stacked"/>
        <c:varyColors val="0"/>
        <c:ser>
          <c:idx val="0"/>
          <c:order val="0"/>
          <c:tx>
            <c:strRef>
              <c:f>'PIVOT TABLES'!$C$15</c:f>
              <c:strCache>
                <c:ptCount val="1"/>
                <c:pt idx="0">
                  <c:v>Total</c:v>
                </c:pt>
              </c:strCache>
            </c:strRef>
          </c:tx>
          <c:invertIfNegative val="0"/>
          <c:dLbls>
            <c:dLbl>
              <c:idx val="0"/>
              <c:numFmt formatCode="0.0,,&quot;M&quot;" sourceLinked="0"/>
              <c:spPr/>
              <c:txPr>
                <a:bodyPr/>
                <a:lstStyle/>
                <a:p>
                  <a:pPr>
                    <a:defRPr/>
                  </a:pPr>
                  <a:endParaRPr lang="en-US"/>
                </a:p>
              </c:txPr>
              <c:showLegendKey val="0"/>
              <c:showVal val="1"/>
              <c:showCatName val="0"/>
              <c:showSerName val="0"/>
              <c:showPercent val="0"/>
              <c:showBubbleSize val="0"/>
            </c:dLbl>
            <c:dLbl>
              <c:idx val="2"/>
              <c:tx>
                <c:rich>
                  <a:bodyPr/>
                  <a:lstStyle/>
                  <a:p>
                    <a:pPr>
                      <a:defRPr/>
                    </a:pPr>
                    <a:r>
                      <a:rPr lang="en-US"/>
                      <a:t>306,000</a:t>
                    </a:r>
                  </a:p>
                </c:rich>
              </c:tx>
              <c:numFmt formatCode="0.00,,&quot;M&quot;" sourceLinked="0"/>
              <c:spPr/>
              <c:dLblPos val="ctr"/>
              <c:showLegendKey val="0"/>
              <c:showVal val="1"/>
              <c:showCatName val="0"/>
              <c:showSerName val="0"/>
              <c:showPercent val="0"/>
              <c:showBubbleSize val="0"/>
            </c:dLbl>
            <c:spPr/>
            <c:txPr>
              <a:bodyPr/>
              <a:lstStyle/>
              <a:p>
                <a:pPr>
                  <a:defRPr/>
                </a:pPr>
                <a:endParaRPr lang="en-US"/>
              </a:p>
            </c:txPr>
            <c:dLblPos val="ctr"/>
            <c:showLegendKey val="0"/>
            <c:showVal val="1"/>
            <c:showCatName val="0"/>
            <c:showSerName val="0"/>
            <c:showPercent val="0"/>
            <c:showBubbleSize val="0"/>
            <c:showLeaderLines val="0"/>
          </c:dLbls>
          <c:cat>
            <c:strRef>
              <c:f>'PIVOT TABLES'!$B$16:$B$18</c:f>
              <c:strCache>
                <c:ptCount val="3"/>
                <c:pt idx="0">
                  <c:v>Jan</c:v>
                </c:pt>
                <c:pt idx="1">
                  <c:v>Feb</c:v>
                </c:pt>
                <c:pt idx="2">
                  <c:v>Mar</c:v>
                </c:pt>
              </c:strCache>
            </c:strRef>
          </c:cat>
          <c:val>
            <c:numRef>
              <c:f>'PIVOT TABLES'!$C$16:$C$18</c:f>
              <c:numCache>
                <c:formatCode>General</c:formatCode>
                <c:ptCount val="3"/>
                <c:pt idx="0">
                  <c:v>3550000</c:v>
                </c:pt>
                <c:pt idx="1">
                  <c:v>2194000</c:v>
                </c:pt>
                <c:pt idx="2">
                  <c:v>306000</c:v>
                </c:pt>
              </c:numCache>
            </c:numRef>
          </c:val>
        </c:ser>
        <c:dLbls>
          <c:dLblPos val="inEnd"/>
          <c:showLegendKey val="0"/>
          <c:showVal val="1"/>
          <c:showCatName val="0"/>
          <c:showSerName val="0"/>
          <c:showPercent val="0"/>
          <c:showBubbleSize val="0"/>
        </c:dLbls>
        <c:gapWidth val="150"/>
        <c:overlap val="100"/>
        <c:axId val="415270784"/>
        <c:axId val="415272320"/>
      </c:barChart>
      <c:catAx>
        <c:axId val="415270784"/>
        <c:scaling>
          <c:orientation val="minMax"/>
        </c:scaling>
        <c:delete val="0"/>
        <c:axPos val="b"/>
        <c:majorTickMark val="none"/>
        <c:minorTickMark val="none"/>
        <c:tickLblPos val="nextTo"/>
        <c:crossAx val="415272320"/>
        <c:crosses val="autoZero"/>
        <c:auto val="1"/>
        <c:lblAlgn val="ctr"/>
        <c:lblOffset val="100"/>
        <c:noMultiLvlLbl val="0"/>
      </c:catAx>
      <c:valAx>
        <c:axId val="415272320"/>
        <c:scaling>
          <c:orientation val="minMax"/>
        </c:scaling>
        <c:delete val="0"/>
        <c:axPos val="l"/>
        <c:numFmt formatCode="0.0,,&quot;M&quot;" sourceLinked="0"/>
        <c:majorTickMark val="none"/>
        <c:minorTickMark val="none"/>
        <c:tickLblPos val="nextTo"/>
        <c:crossAx val="4152707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[NEW dash.xlsx]PIVOT TABLES!PivotTable8</c:name>
    <c:fmtId val="6"/>
  </c:pivotSource>
  <c:chart>
    <c:title>
      <c:tx>
        <c:rich>
          <a:bodyPr/>
          <a:lstStyle/>
          <a:p>
            <a:pPr algn="ctr" rtl="0">
              <a:defRPr lang="en-US" sz="1600" b="0" i="0" u="none" strike="noStrike" kern="1200" baseline="0">
                <a:solidFill>
                  <a:srgbClr val="C00000"/>
                </a:solidFill>
                <a:latin typeface="Arial Black" panose="020B0A04020102020204" pitchFamily="34" charset="0"/>
                <a:ea typeface="+mn-ea"/>
                <a:cs typeface="+mn-cs"/>
              </a:defRPr>
            </a:pPr>
            <a:r>
              <a:rPr lang="en-US" sz="1600" b="0" i="0" u="none" strike="noStrike" kern="1200" baseline="0">
                <a:solidFill>
                  <a:srgbClr val="C00000"/>
                </a:solidFill>
                <a:latin typeface="Arial Black" panose="020B0A04020102020204" pitchFamily="34" charset="0"/>
                <a:ea typeface="+mn-ea"/>
                <a:cs typeface="+mn-cs"/>
              </a:rPr>
              <a:t>% Contribution of Each Region</a:t>
            </a:r>
          </a:p>
        </c:rich>
      </c:tx>
      <c:layout>
        <c:manualLayout>
          <c:xMode val="edge"/>
          <c:yMode val="edge"/>
          <c:x val="0.15589872386641326"/>
          <c:y val="1.7470300489168415E-2"/>
        </c:manualLayout>
      </c:layout>
      <c:overlay val="0"/>
    </c:title>
    <c:autoTitleDeleted val="0"/>
    <c:pivotFmts>
      <c:pivotFmt>
        <c:idx val="0"/>
        <c:dLbl>
          <c:idx val="0"/>
          <c:showLegendKey val="0"/>
          <c:showVal val="0"/>
          <c:showCatName val="1"/>
          <c:showSerName val="0"/>
          <c:showPercent val="1"/>
          <c:showBubbleSize val="0"/>
        </c:dLbl>
      </c:pivotFmt>
      <c:pivotFmt>
        <c:idx val="1"/>
        <c:dLbl>
          <c:idx val="0"/>
          <c:showLegendKey val="0"/>
          <c:showVal val="0"/>
          <c:showCatName val="1"/>
          <c:showSerName val="0"/>
          <c:showPercent val="1"/>
          <c:showBubbleSize val="0"/>
        </c:dLbl>
      </c:pivotFmt>
      <c:pivotFmt>
        <c:idx val="2"/>
        <c:marker>
          <c:symbol val="none"/>
        </c:marker>
        <c:dLbl>
          <c:idx val="0"/>
          <c:showLegendKey val="0"/>
          <c:showVal val="0"/>
          <c:showCatName val="1"/>
          <c:showSerName val="0"/>
          <c:showPercent val="1"/>
          <c:showBubbleSize val="0"/>
        </c:dLbl>
      </c:pivotFmt>
      <c:pivotFmt>
        <c:idx val="3"/>
        <c:dLbl>
          <c:idx val="0"/>
          <c:layout>
            <c:manualLayout>
              <c:x val="1.2701239914139633E-2"/>
              <c:y val="-1.7399601023911276E-2"/>
            </c:manualLayout>
          </c:layout>
          <c:showLegendKey val="0"/>
          <c:showVal val="0"/>
          <c:showCatName val="1"/>
          <c:showSerName val="0"/>
          <c:showPercent val="1"/>
          <c:showBubbleSize val="0"/>
        </c:dLbl>
      </c:pivotFmt>
      <c:pivotFmt>
        <c:idx val="4"/>
        <c:dLbl>
          <c:idx val="0"/>
          <c:layout>
            <c:manualLayout>
              <c:x val="9.5785440613026813E-3"/>
              <c:y val="4.3675751222921038E-3"/>
            </c:manualLayout>
          </c:layout>
          <c:showLegendKey val="0"/>
          <c:showVal val="0"/>
          <c:showCatName val="1"/>
          <c:showSerName val="0"/>
          <c:showPercent val="1"/>
          <c:showBubbleSize val="0"/>
        </c:dLbl>
      </c:pivotFmt>
      <c:pivotFmt>
        <c:idx val="5"/>
        <c:dLbl>
          <c:idx val="0"/>
          <c:layout>
            <c:manualLayout>
              <c:x val="0"/>
              <c:y val="1.310272536687631E-2"/>
            </c:manualLayout>
          </c:layout>
          <c:showLegendKey val="0"/>
          <c:showVal val="0"/>
          <c:showCatName val="1"/>
          <c:showSerName val="0"/>
          <c:showPercent val="1"/>
          <c:showBubbleSize val="0"/>
        </c:dLbl>
      </c:pivotFmt>
    </c:pivotFmts>
    <c:plotArea>
      <c:layout>
        <c:manualLayout>
          <c:layoutTarget val="inner"/>
          <c:xMode val="edge"/>
          <c:yMode val="edge"/>
          <c:x val="0.16383135704411386"/>
          <c:y val="0.15662183087815157"/>
          <c:w val="0.62577650402586116"/>
          <c:h val="0.76545739664159773"/>
        </c:manualLayout>
      </c:layout>
      <c:doughnutChart>
        <c:varyColors val="1"/>
        <c:ser>
          <c:idx val="0"/>
          <c:order val="0"/>
          <c:tx>
            <c:strRef>
              <c:f>'PIVOT TABLES'!$B$28</c:f>
              <c:strCache>
                <c:ptCount val="1"/>
                <c:pt idx="0">
                  <c:v>Total</c:v>
                </c:pt>
              </c:strCache>
            </c:strRef>
          </c:tx>
          <c:dLbls>
            <c:dLbl>
              <c:idx val="0"/>
              <c:layout>
                <c:manualLayout>
                  <c:x val="0"/>
                  <c:y val="1.310272536687631E-2"/>
                </c:manualLayout>
              </c:layout>
              <c:showLegendKey val="0"/>
              <c:showVal val="0"/>
              <c:showCatName val="1"/>
              <c:showSerName val="0"/>
              <c:showPercent val="1"/>
              <c:showBubbleSize val="0"/>
            </c:dLbl>
            <c:dLbl>
              <c:idx val="1"/>
              <c:layout>
                <c:manualLayout>
                  <c:x val="1.2701239914139633E-2"/>
                  <c:y val="-1.7399601023911276E-2"/>
                </c:manualLayout>
              </c:layout>
              <c:showLegendKey val="0"/>
              <c:showVal val="0"/>
              <c:showCatName val="1"/>
              <c:showSerName val="0"/>
              <c:showPercent val="1"/>
              <c:showBubbleSize val="0"/>
            </c:dLbl>
            <c:dLbl>
              <c:idx val="3"/>
              <c:layout>
                <c:manualLayout>
                  <c:x val="9.5785440613026813E-3"/>
                  <c:y val="4.3675751222921038E-3"/>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'PIVOT TABLES'!$A$29:$A$32</c:f>
              <c:strCache>
                <c:ptCount val="4"/>
                <c:pt idx="0">
                  <c:v>East</c:v>
                </c:pt>
                <c:pt idx="1">
                  <c:v>North</c:v>
                </c:pt>
                <c:pt idx="2">
                  <c:v>South</c:v>
                </c:pt>
                <c:pt idx="3">
                  <c:v>West</c:v>
                </c:pt>
              </c:strCache>
            </c:strRef>
          </c:cat>
          <c:val>
            <c:numRef>
              <c:f>'PIVOT TABLES'!$B$29:$B$32</c:f>
              <c:numCache>
                <c:formatCode>0%</c:formatCode>
                <c:ptCount val="4"/>
                <c:pt idx="0">
                  <c:v>0.15917355371900826</c:v>
                </c:pt>
                <c:pt idx="1">
                  <c:v>0.38330578512396696</c:v>
                </c:pt>
                <c:pt idx="2">
                  <c:v>0.21074380165289255</c:v>
                </c:pt>
                <c:pt idx="3">
                  <c:v>0.24677685950413222</c:v>
                </c:pt>
              </c:numCache>
            </c:numRef>
          </c:val>
        </c:ser>
        <c:dLbls>
          <c:showLegendKey val="0"/>
          <c:showVal val="1"/>
          <c:showCatName val="0"/>
          <c:showSerName val="0"/>
          <c:showPercent val="0"/>
          <c:showBubbleSize val="0"/>
          <c:showLeaderLines val="1"/>
        </c:dLbls>
        <c:firstSliceAng val="0"/>
        <c:holeSize val="50"/>
      </c:doughnutChart>
    </c:plotArea>
    <c:plotVisOnly val="1"/>
    <c:dispBlanksAs val="gap"/>
    <c:showDLblsOverMax val="0"/>
  </c:chart>
  <c:spPr>
    <a:solidFill>
      <a:schemeClr val="accent3">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TABLES!PivotTable9</c:name>
    <c:fmtId val="10"/>
  </c:pivotSource>
  <c:chart>
    <c:title>
      <c:tx>
        <c:rich>
          <a:bodyPr/>
          <a:lstStyle/>
          <a:p>
            <a:pPr algn="ctr" rtl="0">
              <a:defRPr lang="en-US" sz="1800" b="0" i="0" u="none" strike="noStrike" kern="1200" baseline="0">
                <a:solidFill>
                  <a:srgbClr val="C00000"/>
                </a:solidFill>
                <a:latin typeface="Arial Black" panose="020B0A04020102020204" pitchFamily="34" charset="0"/>
                <a:ea typeface="+mn-ea"/>
                <a:cs typeface="+mn-cs"/>
              </a:defRPr>
            </a:pPr>
            <a:r>
              <a:rPr lang="en-US" sz="1800" b="0" i="0" u="none" strike="noStrike" kern="1200" baseline="0">
                <a:solidFill>
                  <a:srgbClr val="C00000"/>
                </a:solidFill>
                <a:latin typeface="Arial Black" panose="020B0A04020102020204" pitchFamily="34" charset="0"/>
                <a:ea typeface="+mn-ea"/>
                <a:cs typeface="+mn-cs"/>
              </a:rPr>
              <a:t>Top 5 Products</a:t>
            </a:r>
          </a:p>
        </c:rich>
      </c:tx>
      <c:overlay val="0"/>
    </c:title>
    <c:autoTitleDeleted val="0"/>
    <c:pivotFmts>
      <c:pivotFmt>
        <c:idx val="0"/>
        <c:marker>
          <c:symbol val="none"/>
        </c:marker>
      </c:pivotFmt>
      <c:pivotFmt>
        <c:idx val="1"/>
        <c:marker>
          <c:symbol val="none"/>
        </c:marker>
      </c:pivotFmt>
      <c:pivotFmt>
        <c:idx val="2"/>
        <c:spPr>
          <a:solidFill>
            <a:srgbClr val="0070C0"/>
          </a:solidFill>
        </c:spPr>
        <c:marker>
          <c:symbol val="none"/>
        </c:marker>
        <c:dLbl>
          <c:idx val="0"/>
          <c:numFmt formatCode="0.0,,&quot;M&quot;" sourceLinked="0"/>
          <c:spPr/>
          <c:txPr>
            <a:bodyPr/>
            <a:lstStyle/>
            <a:p>
              <a:pPr>
                <a:defRPr sz="1200" b="1"/>
              </a:pPr>
              <a:endParaRPr lang="en-US"/>
            </a:p>
          </c:txPr>
          <c:dLblPos val="outEnd"/>
          <c:showLegendKey val="0"/>
          <c:showVal val="1"/>
          <c:showCatName val="0"/>
          <c:showSerName val="0"/>
          <c:showPercent val="0"/>
          <c:showBubbleSize val="0"/>
        </c:dLbl>
      </c:pivotFmt>
      <c:pivotFmt>
        <c:idx val="3"/>
        <c:dLbl>
          <c:idx val="0"/>
          <c:layout>
            <c:manualLayout>
              <c:x val="-7.5543752267073631E-4"/>
              <c:y val="5.7929175965303805E-3"/>
            </c:manualLayout>
          </c:layout>
          <c:dLblPos val="outEnd"/>
          <c:showLegendKey val="0"/>
          <c:showVal val="1"/>
          <c:showCatName val="0"/>
          <c:showSerName val="0"/>
          <c:showPercent val="0"/>
          <c:showBubbleSize val="0"/>
        </c:dLbl>
      </c:pivotFmt>
    </c:pivotFmts>
    <c:plotArea>
      <c:layout>
        <c:manualLayout>
          <c:layoutTarget val="inner"/>
          <c:xMode val="edge"/>
          <c:yMode val="edge"/>
          <c:x val="0.24269927788373161"/>
          <c:y val="0.14788331241577016"/>
          <c:w val="0.75730072211626842"/>
          <c:h val="0.84959471256489461"/>
        </c:manualLayout>
      </c:layout>
      <c:barChart>
        <c:barDir val="bar"/>
        <c:grouping val="clustered"/>
        <c:varyColors val="0"/>
        <c:ser>
          <c:idx val="0"/>
          <c:order val="0"/>
          <c:tx>
            <c:strRef>
              <c:f>'PIVOT TABLES'!$B$41</c:f>
              <c:strCache>
                <c:ptCount val="1"/>
                <c:pt idx="0">
                  <c:v>Total</c:v>
                </c:pt>
              </c:strCache>
            </c:strRef>
          </c:tx>
          <c:spPr>
            <a:solidFill>
              <a:srgbClr val="0070C0"/>
            </a:solidFill>
          </c:spPr>
          <c:invertIfNegative val="0"/>
          <c:dLbls>
            <c:dLbl>
              <c:idx val="0"/>
              <c:layout>
                <c:manualLayout>
                  <c:x val="-7.5543752267073631E-4"/>
                  <c:y val="5.7929175965303805E-3"/>
                </c:manualLayout>
              </c:layout>
              <c:dLblPos val="outEnd"/>
              <c:showLegendKey val="0"/>
              <c:showVal val="1"/>
              <c:showCatName val="0"/>
              <c:showSerName val="0"/>
              <c:showPercent val="0"/>
              <c:showBubbleSize val="0"/>
            </c:dLbl>
            <c:numFmt formatCode="0.0,,&quot;M&quot;" sourceLinked="0"/>
            <c:spPr/>
            <c:txPr>
              <a:bodyPr/>
              <a:lstStyle/>
              <a:p>
                <a:pPr>
                  <a:defRPr sz="1200" b="1"/>
                </a:pPr>
                <a:endParaRPr lang="en-US"/>
              </a:p>
            </c:txPr>
            <c:dLblPos val="outEnd"/>
            <c:showLegendKey val="0"/>
            <c:showVal val="1"/>
            <c:showCatName val="0"/>
            <c:showSerName val="0"/>
            <c:showPercent val="0"/>
            <c:showBubbleSize val="0"/>
            <c:showLeaderLines val="0"/>
          </c:dLbls>
          <c:cat>
            <c:strRef>
              <c:f>'PIVOT TABLES'!$A$42:$A$46</c:f>
              <c:strCache>
                <c:ptCount val="5"/>
                <c:pt idx="0">
                  <c:v>Tablet</c:v>
                </c:pt>
                <c:pt idx="1">
                  <c:v>Printer</c:v>
                </c:pt>
                <c:pt idx="2">
                  <c:v>Smartphone</c:v>
                </c:pt>
                <c:pt idx="3">
                  <c:v>Headphones</c:v>
                </c:pt>
                <c:pt idx="4">
                  <c:v>Monitor</c:v>
                </c:pt>
              </c:strCache>
            </c:strRef>
          </c:cat>
          <c:val>
            <c:numRef>
              <c:f>'PIVOT TABLES'!$B$42:$B$46</c:f>
              <c:numCache>
                <c:formatCode>General</c:formatCode>
                <c:ptCount val="5"/>
                <c:pt idx="0">
                  <c:v>1352000</c:v>
                </c:pt>
                <c:pt idx="1">
                  <c:v>1179000</c:v>
                </c:pt>
                <c:pt idx="2">
                  <c:v>1104000</c:v>
                </c:pt>
                <c:pt idx="3">
                  <c:v>939000</c:v>
                </c:pt>
                <c:pt idx="4">
                  <c:v>904000</c:v>
                </c:pt>
              </c:numCache>
            </c:numRef>
          </c:val>
        </c:ser>
        <c:dLbls>
          <c:dLblPos val="outEnd"/>
          <c:showLegendKey val="0"/>
          <c:showVal val="1"/>
          <c:showCatName val="0"/>
          <c:showSerName val="0"/>
          <c:showPercent val="0"/>
          <c:showBubbleSize val="0"/>
        </c:dLbls>
        <c:gapWidth val="150"/>
        <c:axId val="414967680"/>
        <c:axId val="414991104"/>
      </c:barChart>
      <c:catAx>
        <c:axId val="414967680"/>
        <c:scaling>
          <c:orientation val="maxMin"/>
        </c:scaling>
        <c:delete val="0"/>
        <c:axPos val="l"/>
        <c:majorTickMark val="out"/>
        <c:minorTickMark val="none"/>
        <c:tickLblPos val="nextTo"/>
        <c:txPr>
          <a:bodyPr/>
          <a:lstStyle/>
          <a:p>
            <a:pPr>
              <a:defRPr sz="1200" b="1">
                <a:solidFill>
                  <a:srgbClr val="002060"/>
                </a:solidFill>
              </a:defRPr>
            </a:pPr>
            <a:endParaRPr lang="en-US"/>
          </a:p>
        </c:txPr>
        <c:crossAx val="414991104"/>
        <c:crosses val="autoZero"/>
        <c:auto val="1"/>
        <c:lblAlgn val="ctr"/>
        <c:lblOffset val="100"/>
        <c:noMultiLvlLbl val="0"/>
      </c:catAx>
      <c:valAx>
        <c:axId val="414991104"/>
        <c:scaling>
          <c:orientation val="minMax"/>
        </c:scaling>
        <c:delete val="1"/>
        <c:axPos val="t"/>
        <c:numFmt formatCode="0.0,,&quot;M&quot;" sourceLinked="0"/>
        <c:majorTickMark val="out"/>
        <c:minorTickMark val="none"/>
        <c:tickLblPos val="nextTo"/>
        <c:crossAx val="414967680"/>
        <c:crosses val="autoZero"/>
        <c:crossBetween val="between"/>
      </c:valAx>
      <c:spPr>
        <a:solidFill>
          <a:schemeClr val="accent3">
            <a:lumMod val="40000"/>
            <a:lumOff val="60000"/>
          </a:schemeClr>
        </a:solidFill>
      </c:spPr>
    </c:plotArea>
    <c:plotVisOnly val="1"/>
    <c:dispBlanksAs val="gap"/>
    <c:showDLblsOverMax val="0"/>
  </c:chart>
  <c:spPr>
    <a:solidFill>
      <a:schemeClr val="accent3">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[NEW dash.xlsx]PIVOT TABLES!PivotTable15</c:name>
    <c:fmtId val="6"/>
  </c:pivotSource>
  <c:chart>
    <c:title>
      <c:tx>
        <c:rich>
          <a:bodyPr/>
          <a:lstStyle/>
          <a:p>
            <a:pPr algn="ctr" rtl="0">
              <a:defRPr lang="en-US" sz="1800" b="1" i="0" u="none" strike="noStrike" kern="1200" baseline="0">
                <a:solidFill>
                  <a:srgbClr val="C00000"/>
                </a:solidFill>
                <a:latin typeface="Arial Black" panose="020B0A04020102020204" pitchFamily="34" charset="0"/>
                <a:ea typeface="+mn-ea"/>
                <a:cs typeface="+mn-cs"/>
              </a:defRPr>
            </a:pPr>
            <a:r>
              <a:rPr lang="en-US" sz="1800" b="1" i="0" u="none" strike="noStrike" kern="1200" baseline="0">
                <a:solidFill>
                  <a:srgbClr val="C00000"/>
                </a:solidFill>
                <a:latin typeface="Arial Black" panose="020B0A04020102020204" pitchFamily="34" charset="0"/>
                <a:ea typeface="+mn-ea"/>
                <a:cs typeface="+mn-cs"/>
              </a:rPr>
              <a:t>Most Used Payment  Method</a:t>
            </a:r>
          </a:p>
        </c:rich>
      </c:tx>
      <c:layout>
        <c:manualLayout>
          <c:xMode val="edge"/>
          <c:yMode val="edge"/>
          <c:x val="0.16824352502868836"/>
          <c:y val="1.4478527887126764E-2"/>
        </c:manualLayout>
      </c:layout>
      <c:overlay val="0"/>
    </c:title>
    <c:autoTitleDeleted val="0"/>
    <c:pivotFmts>
      <c:pivotFmt>
        <c:idx val="0"/>
      </c:pivotFmt>
      <c:pivotFmt>
        <c:idx val="1"/>
      </c:pivotFmt>
      <c:pivotFmt>
        <c:idx val="2"/>
        <c:marker>
          <c:symbol val="none"/>
        </c:marker>
        <c:dLbl>
          <c:idx val="0"/>
          <c:spPr/>
          <c:txPr>
            <a:bodyPr/>
            <a:lstStyle/>
            <a:p>
              <a:pPr>
                <a:defRPr sz="1400" b="1">
                  <a:solidFill>
                    <a:schemeClr val="bg1"/>
                  </a:solidFill>
                </a:defRPr>
              </a:pPr>
              <a:endParaRPr lang="en-US"/>
            </a:p>
          </c:txPr>
          <c:dLblPos val="ctr"/>
          <c:showLegendKey val="0"/>
          <c:showVal val="0"/>
          <c:showCatName val="1"/>
          <c:showSerName val="0"/>
          <c:showPercent val="1"/>
          <c:showBubbleSize val="0"/>
        </c:dLbl>
      </c:pivotFmt>
      <c:pivotFmt>
        <c:idx val="3"/>
        <c:dLbl>
          <c:idx val="0"/>
          <c:layout>
            <c:manualLayout>
              <c:x val="-0.21555340969632392"/>
              <c:y val="-5.9785689368441704E-2"/>
            </c:manualLayout>
          </c:layout>
          <c:dLblPos val="bestFit"/>
          <c:showLegendKey val="0"/>
          <c:showVal val="0"/>
          <c:showCatName val="1"/>
          <c:showSerName val="0"/>
          <c:showPercent val="1"/>
          <c:showBubbleSize val="0"/>
        </c:dLbl>
      </c:pivotFmt>
      <c:pivotFmt>
        <c:idx val="4"/>
        <c:dLbl>
          <c:idx val="0"/>
          <c:layout>
            <c:manualLayout>
              <c:x val="-0.14396236054676012"/>
              <c:y val="0.1824693942038145"/>
            </c:manualLayout>
          </c:layout>
          <c:dLblPos val="bestFit"/>
          <c:showLegendKey val="0"/>
          <c:showVal val="0"/>
          <c:showCatName val="1"/>
          <c:showSerName val="0"/>
          <c:showPercent val="1"/>
          <c:showBubbleSize val="0"/>
        </c:dLbl>
      </c:pivotFmt>
      <c:pivotFmt>
        <c:idx val="5"/>
      </c:pivotFmt>
    </c:pivotFmts>
    <c:plotArea>
      <c:layout>
        <c:manualLayout>
          <c:layoutTarget val="inner"/>
          <c:xMode val="edge"/>
          <c:yMode val="edge"/>
          <c:x val="0.1187434214380812"/>
          <c:y val="0.26134280106466096"/>
          <c:w val="0.74061222799351079"/>
          <c:h val="0.85354756038135249"/>
        </c:manualLayout>
      </c:layout>
      <c:pieChart>
        <c:varyColors val="1"/>
        <c:ser>
          <c:idx val="0"/>
          <c:order val="0"/>
          <c:tx>
            <c:strRef>
              <c:f>'PIVOT TABLES'!$B$91</c:f>
              <c:strCache>
                <c:ptCount val="1"/>
                <c:pt idx="0">
                  <c:v>Total</c:v>
                </c:pt>
              </c:strCache>
            </c:strRef>
          </c:tx>
          <c:dLbls>
            <c:dLbl>
              <c:idx val="0"/>
              <c:layout>
                <c:manualLayout>
                  <c:x val="-0.14396236054676012"/>
                  <c:y val="0.1824693942038145"/>
                </c:manualLayout>
              </c:layout>
              <c:dLblPos val="bestFit"/>
              <c:showLegendKey val="0"/>
              <c:showVal val="0"/>
              <c:showCatName val="1"/>
              <c:showSerName val="0"/>
              <c:showPercent val="1"/>
              <c:showBubbleSize val="0"/>
            </c:dLbl>
            <c:dLbl>
              <c:idx val="1"/>
              <c:layout>
                <c:manualLayout>
                  <c:x val="-0.21555340969632392"/>
                  <c:y val="-5.9785689368441704E-2"/>
                </c:manualLayout>
              </c:layout>
              <c:dLblPos val="bestFit"/>
              <c:showLegendKey val="0"/>
              <c:showVal val="0"/>
              <c:showCatName val="1"/>
              <c:showSerName val="0"/>
              <c:showPercent val="1"/>
              <c:showBubbleSize val="0"/>
            </c:dLbl>
            <c:spPr/>
            <c:txPr>
              <a:bodyPr/>
              <a:lstStyle/>
              <a:p>
                <a:pPr>
                  <a:defRPr sz="1400" b="1">
                    <a:solidFill>
                      <a:schemeClr val="bg1"/>
                    </a:solidFill>
                  </a:defRPr>
                </a:pPr>
                <a:endParaRPr lang="en-US"/>
              </a:p>
            </c:txPr>
            <c:dLblPos val="ctr"/>
            <c:showLegendKey val="0"/>
            <c:showVal val="0"/>
            <c:showCatName val="1"/>
            <c:showSerName val="0"/>
            <c:showPercent val="1"/>
            <c:showBubbleSize val="0"/>
            <c:showLeaderLines val="0"/>
          </c:dLbls>
          <c:cat>
            <c:strRef>
              <c:f>'PIVOT TABLES'!$A$92:$A$95</c:f>
              <c:strCache>
                <c:ptCount val="4"/>
                <c:pt idx="0">
                  <c:v>Bank Transfer</c:v>
                </c:pt>
                <c:pt idx="1">
                  <c:v>Cash</c:v>
                </c:pt>
                <c:pt idx="2">
                  <c:v>Credit Card</c:v>
                </c:pt>
                <c:pt idx="3">
                  <c:v>UPI</c:v>
                </c:pt>
              </c:strCache>
            </c:strRef>
          </c:cat>
          <c:val>
            <c:numRef>
              <c:f>'PIVOT TABLES'!$B$92:$B$95</c:f>
              <c:numCache>
                <c:formatCode>General</c:formatCode>
                <c:ptCount val="4"/>
                <c:pt idx="0">
                  <c:v>7</c:v>
                </c:pt>
                <c:pt idx="1">
                  <c:v>14</c:v>
                </c:pt>
                <c:pt idx="2">
                  <c:v>17</c:v>
                </c:pt>
                <c:pt idx="3">
                  <c:v>12</c:v>
                </c:pt>
              </c:numCache>
            </c:numRef>
          </c:val>
        </c:ser>
        <c:dLbls>
          <c:showLegendKey val="0"/>
          <c:showVal val="0"/>
          <c:showCatName val="0"/>
          <c:showSerName val="0"/>
          <c:showPercent val="0"/>
          <c:showBubbleSize val="0"/>
          <c:showLeaderLines val="0"/>
        </c:dLbls>
        <c:firstSliceAng val="0"/>
      </c:pieChart>
    </c:plotArea>
    <c:plotVisOnly val="1"/>
    <c:dispBlanksAs val="gap"/>
    <c:showDLblsOverMax val="0"/>
  </c:chart>
  <c:spPr>
    <a:solidFill>
      <a:schemeClr val="accent3">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TABLES!PivotTable16</c:name>
    <c:fmtId val="10"/>
  </c:pivotSource>
  <c:chart>
    <c:title>
      <c:tx>
        <c:rich>
          <a:bodyPr/>
          <a:lstStyle/>
          <a:p>
            <a:pPr algn="ctr" rtl="0">
              <a:defRPr lang="en-US" sz="1600" b="0" i="0" u="none" strike="noStrike" kern="1200" baseline="0">
                <a:solidFill>
                  <a:srgbClr val="C00000"/>
                </a:solidFill>
                <a:latin typeface="Arial Black" panose="020B0A04020102020204" pitchFamily="34" charset="0"/>
                <a:ea typeface="+mn-ea"/>
                <a:cs typeface="+mn-cs"/>
              </a:defRPr>
            </a:pPr>
            <a:r>
              <a:rPr lang="en-US" sz="1600" b="0" i="0" u="none" strike="noStrike" kern="1200" baseline="0">
                <a:solidFill>
                  <a:srgbClr val="C00000"/>
                </a:solidFill>
                <a:latin typeface="Arial Black" panose="020B0A04020102020204" pitchFamily="34" charset="0"/>
                <a:ea typeface="+mn-ea"/>
                <a:cs typeface="+mn-cs"/>
              </a:rPr>
              <a:t>Average Value by Payment Method</a:t>
            </a:r>
          </a:p>
        </c:rich>
      </c:tx>
      <c:overlay val="0"/>
    </c:title>
    <c:autoTitleDeleted val="0"/>
    <c:pivotFmts>
      <c:pivotFmt>
        <c:idx val="0"/>
        <c:marker>
          <c:symbol val="none"/>
        </c:marker>
      </c:pivotFmt>
      <c:pivotFmt>
        <c:idx val="1"/>
        <c:marker>
          <c:symbol val="none"/>
        </c:marker>
      </c:pivotFmt>
      <c:pivotFmt>
        <c:idx val="2"/>
        <c:spPr>
          <a:solidFill>
            <a:srgbClr val="0070C0"/>
          </a:solidFill>
        </c:spPr>
        <c:marker>
          <c:symbol val="none"/>
        </c:marker>
      </c:pivotFmt>
    </c:pivotFmts>
    <c:plotArea>
      <c:layout>
        <c:manualLayout>
          <c:layoutTarget val="inner"/>
          <c:xMode val="edge"/>
          <c:yMode val="edge"/>
          <c:x val="0.1659183847973961"/>
          <c:y val="0.18769318603155608"/>
          <c:w val="0.80952846908599052"/>
          <c:h val="0.72295892264903616"/>
        </c:manualLayout>
      </c:layout>
      <c:barChart>
        <c:barDir val="col"/>
        <c:grouping val="stacked"/>
        <c:varyColors val="0"/>
        <c:ser>
          <c:idx val="0"/>
          <c:order val="0"/>
          <c:tx>
            <c:strRef>
              <c:f>'PIVOT TABLES'!$B$115</c:f>
              <c:strCache>
                <c:ptCount val="1"/>
                <c:pt idx="0">
                  <c:v>Total</c:v>
                </c:pt>
              </c:strCache>
            </c:strRef>
          </c:tx>
          <c:spPr>
            <a:solidFill>
              <a:srgbClr val="0070C0"/>
            </a:solidFill>
          </c:spPr>
          <c:invertIfNegative val="0"/>
          <c:cat>
            <c:strRef>
              <c:f>'PIVOT TABLES'!$A$116:$A$119</c:f>
              <c:strCache>
                <c:ptCount val="4"/>
                <c:pt idx="0">
                  <c:v>Bank Transfer</c:v>
                </c:pt>
                <c:pt idx="1">
                  <c:v>Cash</c:v>
                </c:pt>
                <c:pt idx="2">
                  <c:v>Credit Card</c:v>
                </c:pt>
                <c:pt idx="3">
                  <c:v>UPI</c:v>
                </c:pt>
              </c:strCache>
            </c:strRef>
          </c:cat>
          <c:val>
            <c:numRef>
              <c:f>'PIVOT TABLES'!$B$116:$B$119</c:f>
              <c:numCache>
                <c:formatCode>General</c:formatCode>
                <c:ptCount val="4"/>
                <c:pt idx="0">
                  <c:v>220000</c:v>
                </c:pt>
                <c:pt idx="1">
                  <c:v>450000</c:v>
                </c:pt>
                <c:pt idx="2">
                  <c:v>405000</c:v>
                </c:pt>
                <c:pt idx="3">
                  <c:v>450000</c:v>
                </c:pt>
              </c:numCache>
            </c:numRef>
          </c:val>
        </c:ser>
        <c:dLbls>
          <c:showLegendKey val="0"/>
          <c:showVal val="0"/>
          <c:showCatName val="0"/>
          <c:showSerName val="0"/>
          <c:showPercent val="0"/>
          <c:showBubbleSize val="0"/>
        </c:dLbls>
        <c:gapWidth val="150"/>
        <c:overlap val="100"/>
        <c:axId val="416435200"/>
        <c:axId val="416436992"/>
      </c:barChart>
      <c:catAx>
        <c:axId val="416435200"/>
        <c:scaling>
          <c:orientation val="minMax"/>
        </c:scaling>
        <c:delete val="0"/>
        <c:axPos val="b"/>
        <c:majorTickMark val="out"/>
        <c:minorTickMark val="none"/>
        <c:tickLblPos val="nextTo"/>
        <c:txPr>
          <a:bodyPr/>
          <a:lstStyle/>
          <a:p>
            <a:pPr>
              <a:defRPr sz="1400" b="1"/>
            </a:pPr>
            <a:endParaRPr lang="en-US"/>
          </a:p>
        </c:txPr>
        <c:crossAx val="416436992"/>
        <c:crosses val="autoZero"/>
        <c:auto val="1"/>
        <c:lblAlgn val="ctr"/>
        <c:lblOffset val="100"/>
        <c:noMultiLvlLbl val="0"/>
      </c:catAx>
      <c:valAx>
        <c:axId val="416436992"/>
        <c:scaling>
          <c:orientation val="minMax"/>
        </c:scaling>
        <c:delete val="0"/>
        <c:axPos val="l"/>
        <c:numFmt formatCode="General" sourceLinked="1"/>
        <c:majorTickMark val="out"/>
        <c:minorTickMark val="none"/>
        <c:tickLblPos val="nextTo"/>
        <c:txPr>
          <a:bodyPr/>
          <a:lstStyle/>
          <a:p>
            <a:pPr>
              <a:defRPr sz="1400" b="1">
                <a:solidFill>
                  <a:sysClr val="windowText" lastClr="000000"/>
                </a:solidFill>
              </a:defRPr>
            </a:pPr>
            <a:endParaRPr lang="en-US"/>
          </a:p>
        </c:txPr>
        <c:crossAx val="416435200"/>
        <c:crosses val="autoZero"/>
        <c:crossBetween val="between"/>
      </c:valAx>
      <c:spPr>
        <a:noFill/>
        <a:ln w="25400">
          <a:noFill/>
        </a:ln>
      </c:spPr>
    </c:plotArea>
    <c:plotVisOnly val="1"/>
    <c:dispBlanksAs val="gap"/>
    <c:showDLblsOverMax val="0"/>
  </c:chart>
  <c:spPr>
    <a:solidFill>
      <a:schemeClr val="accent3">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TABLES!PivotTable19</c:name>
    <c:fmtId val="13"/>
  </c:pivotSource>
  <c:chart>
    <c:title>
      <c:tx>
        <c:rich>
          <a:bodyPr/>
          <a:lstStyle/>
          <a:p>
            <a:pPr algn="ctr" rtl="0">
              <a:defRPr lang="en-US" sz="1600" b="0" i="0" u="none" strike="noStrike" kern="1200" baseline="0">
                <a:solidFill>
                  <a:srgbClr val="C00000"/>
                </a:solidFill>
                <a:latin typeface="Arial Black" panose="020B0A04020102020204" pitchFamily="34" charset="0"/>
                <a:ea typeface="+mn-ea"/>
                <a:cs typeface="+mn-cs"/>
              </a:defRPr>
            </a:pPr>
            <a:r>
              <a:rPr lang="hi-IN" sz="1600" b="0" i="0" u="none" strike="noStrike" kern="1200" baseline="0">
                <a:solidFill>
                  <a:srgbClr val="C00000"/>
                </a:solidFill>
                <a:latin typeface="Arial Black" panose="020B0A04020102020204" pitchFamily="34" charset="0"/>
                <a:ea typeface="+mn-ea"/>
                <a:cs typeface="+mn-cs"/>
              </a:rPr>
              <a:t>Order Count By SalesRep</a:t>
            </a:r>
            <a:endParaRPr lang="en-US" sz="1600" b="0" i="0" u="none" strike="noStrike" kern="1200" baseline="0">
              <a:solidFill>
                <a:srgbClr val="C00000"/>
              </a:solidFill>
              <a:latin typeface="Arial Black" panose="020B0A04020102020204" pitchFamily="34" charset="0"/>
              <a:ea typeface="+mn-ea"/>
              <a:cs typeface="+mn-cs"/>
            </a:endParaRPr>
          </a:p>
        </c:rich>
      </c:tx>
      <c:layout>
        <c:manualLayout>
          <c:xMode val="edge"/>
          <c:yMode val="edge"/>
          <c:x val="0.21358440443982488"/>
          <c:y val="4.5792994032487783E-3"/>
        </c:manualLayout>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sz="1100" b="1">
                  <a:solidFill>
                    <a:schemeClr val="bg1"/>
                  </a:solidFill>
                </a:defRPr>
              </a:pPr>
              <a:endParaRPr lang="en-US"/>
            </a:p>
          </c:txPr>
          <c:showLegendKey val="0"/>
          <c:showVal val="1"/>
          <c:showCatName val="1"/>
          <c:showSerName val="0"/>
          <c:showPercent val="0"/>
          <c:showBubbleSize val="0"/>
          <c:separator>
</c:separator>
        </c:dLbl>
      </c:pivotFmt>
      <c:pivotFmt>
        <c:idx val="3"/>
        <c:dLbl>
          <c:idx val="0"/>
          <c:tx>
            <c:rich>
              <a:bodyPr/>
              <a:lstStyle/>
              <a:p>
                <a:r>
                  <a:rPr lang="en-US" sz="1100" b="1"/>
                  <a:t>Amit 
12</a:t>
                </a:r>
                <a:endParaRPr lang="en-US"/>
              </a:p>
            </c:rich>
          </c:tx>
          <c:showLegendKey val="0"/>
          <c:showVal val="1"/>
          <c:showCatName val="1"/>
          <c:showSerName val="0"/>
          <c:showPercent val="0"/>
          <c:showBubbleSize val="0"/>
          <c:separator>
</c:separator>
        </c:dLbl>
      </c:pivotFmt>
      <c:pivotFmt>
        <c:idx val="4"/>
        <c:dLbl>
          <c:idx val="0"/>
          <c:tx>
            <c:rich>
              <a:bodyPr/>
              <a:lstStyle/>
              <a:p>
                <a:r>
                  <a:rPr lang="en-US" sz="1100" b="1"/>
                  <a:t>Anil 7</a:t>
                </a:r>
                <a:endParaRPr lang="en-US"/>
              </a:p>
            </c:rich>
          </c:tx>
          <c:showLegendKey val="0"/>
          <c:showVal val="1"/>
          <c:showCatName val="1"/>
          <c:showSerName val="0"/>
          <c:showPercent val="0"/>
          <c:showBubbleSize val="0"/>
          <c:separator>
</c:separator>
        </c:dLbl>
      </c:pivotFmt>
      <c:pivotFmt>
        <c:idx val="5"/>
        <c:dLbl>
          <c:idx val="0"/>
          <c:tx>
            <c:rich>
              <a:bodyPr/>
              <a:lstStyle/>
              <a:p>
                <a:r>
                  <a:rPr lang="en-US" sz="1100" b="1"/>
                  <a:t>Kavita 
11</a:t>
                </a:r>
                <a:endParaRPr lang="en-US"/>
              </a:p>
            </c:rich>
          </c:tx>
          <c:showLegendKey val="0"/>
          <c:showVal val="1"/>
          <c:showCatName val="1"/>
          <c:showSerName val="0"/>
          <c:showPercent val="0"/>
          <c:showBubbleSize val="0"/>
          <c:separator>
</c:separator>
        </c:dLbl>
      </c:pivotFmt>
      <c:pivotFmt>
        <c:idx val="6"/>
        <c:dLbl>
          <c:idx val="0"/>
          <c:tx>
            <c:rich>
              <a:bodyPr/>
              <a:lstStyle/>
              <a:p>
                <a:r>
                  <a:rPr lang="en-US" sz="1100" b="1"/>
                  <a:t>Neha 
11</a:t>
                </a:r>
                <a:endParaRPr lang="en-US"/>
              </a:p>
            </c:rich>
          </c:tx>
          <c:showLegendKey val="0"/>
          <c:showVal val="1"/>
          <c:showCatName val="1"/>
          <c:showSerName val="0"/>
          <c:showPercent val="0"/>
          <c:showBubbleSize val="0"/>
          <c:separator>
</c:separator>
        </c:dLbl>
      </c:pivotFmt>
      <c:pivotFmt>
        <c:idx val="7"/>
        <c:dLbl>
          <c:idx val="0"/>
          <c:tx>
            <c:rich>
              <a:bodyPr/>
              <a:lstStyle/>
              <a:p>
                <a:r>
                  <a:rPr lang="en-US" sz="1100" b="1"/>
                  <a:t>Priya 
3</a:t>
                </a:r>
                <a:endParaRPr lang="en-US"/>
              </a:p>
            </c:rich>
          </c:tx>
          <c:showLegendKey val="0"/>
          <c:showVal val="1"/>
          <c:showCatName val="1"/>
          <c:showSerName val="0"/>
          <c:showPercent val="0"/>
          <c:showBubbleSize val="0"/>
          <c:separator>
</c:separator>
        </c:dLbl>
      </c:pivotFmt>
      <c:pivotFmt>
        <c:idx val="8"/>
        <c:dLbl>
          <c:idx val="0"/>
          <c:tx>
            <c:rich>
              <a:bodyPr/>
              <a:lstStyle/>
              <a:p>
                <a:r>
                  <a:rPr lang="en-US" sz="1100" b="1"/>
                  <a:t>Rahul
6</a:t>
                </a:r>
                <a:endParaRPr lang="en-US"/>
              </a:p>
            </c:rich>
          </c:tx>
          <c:showLegendKey val="0"/>
          <c:showVal val="1"/>
          <c:showCatName val="1"/>
          <c:showSerName val="0"/>
          <c:showPercent val="0"/>
          <c:showBubbleSize val="0"/>
          <c:separator>
</c:separator>
        </c:dLbl>
      </c:pivotFmt>
    </c:pivotFmts>
    <c:plotArea>
      <c:layout>
        <c:manualLayout>
          <c:layoutTarget val="inner"/>
          <c:xMode val="edge"/>
          <c:yMode val="edge"/>
          <c:x val="0.23947661028509235"/>
          <c:y val="0.12148664971965313"/>
          <c:w val="0.48295505476078832"/>
          <c:h val="0.87422431355580799"/>
        </c:manualLayout>
      </c:layout>
      <c:doughnutChart>
        <c:varyColors val="1"/>
        <c:ser>
          <c:idx val="0"/>
          <c:order val="0"/>
          <c:tx>
            <c:strRef>
              <c:f>'PIVOT TABLES'!$B$153</c:f>
              <c:strCache>
                <c:ptCount val="1"/>
                <c:pt idx="0">
                  <c:v>Total</c:v>
                </c:pt>
              </c:strCache>
            </c:strRef>
          </c:tx>
          <c:dLbls>
            <c:dLbl>
              <c:idx val="0"/>
              <c:tx>
                <c:rich>
                  <a:bodyPr/>
                  <a:lstStyle/>
                  <a:p>
                    <a:r>
                      <a:rPr lang="en-US" sz="1100" b="1"/>
                      <a:t>Amit 
12</a:t>
                    </a:r>
                    <a:endParaRPr lang="en-US"/>
                  </a:p>
                </c:rich>
              </c:tx>
              <c:showLegendKey val="0"/>
              <c:showVal val="1"/>
              <c:showCatName val="1"/>
              <c:showSerName val="0"/>
              <c:showPercent val="0"/>
              <c:showBubbleSize val="0"/>
              <c:separator>
</c:separator>
            </c:dLbl>
            <c:dLbl>
              <c:idx val="1"/>
              <c:tx>
                <c:rich>
                  <a:bodyPr/>
                  <a:lstStyle/>
                  <a:p>
                    <a:r>
                      <a:rPr lang="en-US" sz="1100" b="1"/>
                      <a:t>Anil 7</a:t>
                    </a:r>
                    <a:endParaRPr lang="en-US"/>
                  </a:p>
                </c:rich>
              </c:tx>
              <c:showLegendKey val="0"/>
              <c:showVal val="1"/>
              <c:showCatName val="1"/>
              <c:showSerName val="0"/>
              <c:showPercent val="0"/>
              <c:showBubbleSize val="0"/>
              <c:separator>
</c:separator>
            </c:dLbl>
            <c:dLbl>
              <c:idx val="2"/>
              <c:tx>
                <c:rich>
                  <a:bodyPr/>
                  <a:lstStyle/>
                  <a:p>
                    <a:r>
                      <a:rPr lang="en-US" sz="1100" b="1"/>
                      <a:t>Kavita 
11</a:t>
                    </a:r>
                    <a:endParaRPr lang="en-US"/>
                  </a:p>
                </c:rich>
              </c:tx>
              <c:showLegendKey val="0"/>
              <c:showVal val="1"/>
              <c:showCatName val="1"/>
              <c:showSerName val="0"/>
              <c:showPercent val="0"/>
              <c:showBubbleSize val="0"/>
              <c:separator>
</c:separator>
            </c:dLbl>
            <c:dLbl>
              <c:idx val="3"/>
              <c:tx>
                <c:rich>
                  <a:bodyPr/>
                  <a:lstStyle/>
                  <a:p>
                    <a:r>
                      <a:rPr lang="en-US" sz="1100" b="1"/>
                      <a:t>Neha 
11</a:t>
                    </a:r>
                    <a:endParaRPr lang="en-US"/>
                  </a:p>
                </c:rich>
              </c:tx>
              <c:showLegendKey val="0"/>
              <c:showVal val="1"/>
              <c:showCatName val="1"/>
              <c:showSerName val="0"/>
              <c:showPercent val="0"/>
              <c:showBubbleSize val="0"/>
              <c:separator>
</c:separator>
            </c:dLbl>
            <c:dLbl>
              <c:idx val="4"/>
              <c:tx>
                <c:rich>
                  <a:bodyPr/>
                  <a:lstStyle/>
                  <a:p>
                    <a:r>
                      <a:rPr lang="en-US" sz="1100" b="1"/>
                      <a:t>Priya 
3</a:t>
                    </a:r>
                    <a:endParaRPr lang="en-US"/>
                  </a:p>
                </c:rich>
              </c:tx>
              <c:showLegendKey val="0"/>
              <c:showVal val="1"/>
              <c:showCatName val="1"/>
              <c:showSerName val="0"/>
              <c:showPercent val="0"/>
              <c:showBubbleSize val="0"/>
              <c:separator>
</c:separator>
            </c:dLbl>
            <c:dLbl>
              <c:idx val="5"/>
              <c:tx>
                <c:rich>
                  <a:bodyPr/>
                  <a:lstStyle/>
                  <a:p>
                    <a:r>
                      <a:rPr lang="en-US" sz="1100" b="1"/>
                      <a:t>Rahul
6</a:t>
                    </a:r>
                    <a:endParaRPr lang="en-US"/>
                  </a:p>
                </c:rich>
              </c:tx>
              <c:showLegendKey val="0"/>
              <c:showVal val="1"/>
              <c:showCatName val="1"/>
              <c:showSerName val="0"/>
              <c:showPercent val="0"/>
              <c:showBubbleSize val="0"/>
              <c:separator>
</c:separator>
            </c:dLbl>
            <c:spPr/>
            <c:txPr>
              <a:bodyPr/>
              <a:lstStyle/>
              <a:p>
                <a:pPr>
                  <a:defRPr sz="1100" b="1">
                    <a:solidFill>
                      <a:schemeClr val="bg1"/>
                    </a:solidFill>
                  </a:defRPr>
                </a:pPr>
                <a:endParaRPr lang="en-US"/>
              </a:p>
            </c:txPr>
            <c:showLegendKey val="0"/>
            <c:showVal val="1"/>
            <c:showCatName val="1"/>
            <c:showSerName val="0"/>
            <c:showPercent val="0"/>
            <c:showBubbleSize val="0"/>
            <c:separator>
</c:separator>
            <c:showLeaderLines val="1"/>
          </c:dLbls>
          <c:cat>
            <c:strRef>
              <c:f>'PIVOT TABLES'!$A$154:$A$159</c:f>
              <c:strCache>
                <c:ptCount val="6"/>
                <c:pt idx="0">
                  <c:v>Amit Verma</c:v>
                </c:pt>
                <c:pt idx="1">
                  <c:v>Anil Kumar</c:v>
                </c:pt>
                <c:pt idx="2">
                  <c:v>Kavita Joshi</c:v>
                </c:pt>
                <c:pt idx="3">
                  <c:v>Neha Singh</c:v>
                </c:pt>
                <c:pt idx="4">
                  <c:v>Priya Rao</c:v>
                </c:pt>
                <c:pt idx="5">
                  <c:v>Rahul Mehta</c:v>
                </c:pt>
              </c:strCache>
            </c:strRef>
          </c:cat>
          <c:val>
            <c:numRef>
              <c:f>'PIVOT TABLES'!$B$154:$B$159</c:f>
              <c:numCache>
                <c:formatCode>General</c:formatCode>
                <c:ptCount val="6"/>
                <c:pt idx="0">
                  <c:v>12</c:v>
                </c:pt>
                <c:pt idx="1">
                  <c:v>7</c:v>
                </c:pt>
                <c:pt idx="2">
                  <c:v>11</c:v>
                </c:pt>
                <c:pt idx="3">
                  <c:v>11</c:v>
                </c:pt>
                <c:pt idx="4">
                  <c:v>3</c:v>
                </c:pt>
                <c:pt idx="5">
                  <c:v>6</c:v>
                </c:pt>
              </c:numCache>
            </c:numRef>
          </c:val>
        </c:ser>
        <c:dLbls>
          <c:showLegendKey val="0"/>
          <c:showVal val="0"/>
          <c:showCatName val="0"/>
          <c:showSerName val="0"/>
          <c:showPercent val="0"/>
          <c:showBubbleSize val="0"/>
          <c:showLeaderLines val="1"/>
        </c:dLbls>
        <c:firstSliceAng val="0"/>
        <c:holeSize val="50"/>
      </c:doughnutChart>
    </c:plotArea>
    <c:plotVisOnly val="1"/>
    <c:dispBlanksAs val="zero"/>
    <c:showDLblsOverMax val="0"/>
  </c:chart>
  <c:spPr>
    <a:solidFill>
      <a:schemeClr val="accent3">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TABLES!PivotTable7</c:name>
    <c:fmtId val="0"/>
  </c:pivotSource>
  <c:chart>
    <c:title>
      <c:tx>
        <c:rich>
          <a:bodyPr/>
          <a:lstStyle/>
          <a:p>
            <a:pPr>
              <a:defRPr/>
            </a:pPr>
            <a:r>
              <a:rPr lang="en-US"/>
              <a:t>Region</a:t>
            </a:r>
            <a:r>
              <a:rPr lang="en-US" baseline="0"/>
              <a:t> Wise Sales</a:t>
            </a:r>
            <a:endParaRPr lang="en-US"/>
          </a:p>
        </c:rich>
      </c:tx>
      <c:overlay val="0"/>
    </c:title>
    <c:autoTitleDeleted val="0"/>
    <c:pivotFmts>
      <c:pivotFmt>
        <c:idx val="0"/>
        <c:marker>
          <c:symbol val="none"/>
        </c:marker>
        <c:dLbl>
          <c:idx val="0"/>
          <c:numFmt formatCode="0.0,,&quot;M&quot;" sourceLinked="0"/>
          <c:spPr/>
          <c:txPr>
            <a:bodyPr/>
            <a:lstStyle/>
            <a:p>
              <a:pPr>
                <a:defRPr/>
              </a:pPr>
              <a:endParaRPr lang="en-US"/>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'PIVOT TABLES'!$B$22</c:f>
              <c:strCache>
                <c:ptCount val="1"/>
                <c:pt idx="0">
                  <c:v>Total</c:v>
                </c:pt>
              </c:strCache>
            </c:strRef>
          </c:tx>
          <c:invertIfNegative val="0"/>
          <c:dLbls>
            <c:numFmt formatCode="0.0,,&quot;M&quot;" sourceLinked="0"/>
            <c:spPr/>
            <c:txPr>
              <a:bodyPr/>
              <a:lstStyle/>
              <a:p>
                <a:pPr>
                  <a:defRPr/>
                </a:pPr>
                <a:endParaRPr lang="en-US"/>
              </a:p>
            </c:txPr>
            <c:dLblPos val="inEnd"/>
            <c:showLegendKey val="0"/>
            <c:showVal val="1"/>
            <c:showCatName val="0"/>
            <c:showSerName val="0"/>
            <c:showPercent val="0"/>
            <c:showBubbleSize val="0"/>
            <c:showLeaderLines val="0"/>
          </c:dLbls>
          <c:cat>
            <c:strRef>
              <c:f>'PIVOT TABLES'!$A$23:$A$26</c:f>
              <c:strCache>
                <c:ptCount val="4"/>
                <c:pt idx="0">
                  <c:v>East</c:v>
                </c:pt>
                <c:pt idx="1">
                  <c:v>North</c:v>
                </c:pt>
                <c:pt idx="2">
                  <c:v>South</c:v>
                </c:pt>
                <c:pt idx="3">
                  <c:v>West</c:v>
                </c:pt>
              </c:strCache>
            </c:strRef>
          </c:cat>
          <c:val>
            <c:numRef>
              <c:f>'PIVOT TABLES'!$B$23:$B$26</c:f>
              <c:numCache>
                <c:formatCode>General</c:formatCode>
                <c:ptCount val="4"/>
                <c:pt idx="0">
                  <c:v>963000</c:v>
                </c:pt>
                <c:pt idx="1">
                  <c:v>2319000</c:v>
                </c:pt>
                <c:pt idx="2">
                  <c:v>1275000</c:v>
                </c:pt>
                <c:pt idx="3">
                  <c:v>1493000</c:v>
                </c:pt>
              </c:numCache>
            </c:numRef>
          </c:val>
        </c:ser>
        <c:dLbls>
          <c:showLegendKey val="0"/>
          <c:showVal val="1"/>
          <c:showCatName val="0"/>
          <c:showSerName val="0"/>
          <c:showPercent val="0"/>
          <c:showBubbleSize val="0"/>
        </c:dLbls>
        <c:gapWidth val="150"/>
        <c:overlap val="100"/>
        <c:axId val="415283840"/>
        <c:axId val="415299072"/>
      </c:barChart>
      <c:catAx>
        <c:axId val="415283840"/>
        <c:scaling>
          <c:orientation val="minMax"/>
        </c:scaling>
        <c:delete val="0"/>
        <c:axPos val="b"/>
        <c:majorTickMark val="out"/>
        <c:minorTickMark val="none"/>
        <c:tickLblPos val="nextTo"/>
        <c:crossAx val="415299072"/>
        <c:crosses val="autoZero"/>
        <c:auto val="1"/>
        <c:lblAlgn val="ctr"/>
        <c:lblOffset val="100"/>
        <c:noMultiLvlLbl val="0"/>
      </c:catAx>
      <c:valAx>
        <c:axId val="415299072"/>
        <c:scaling>
          <c:orientation val="minMax"/>
        </c:scaling>
        <c:delete val="0"/>
        <c:axPos val="l"/>
        <c:numFmt formatCode="0.0,,&quot;M&quot;" sourceLinked="0"/>
        <c:majorTickMark val="out"/>
        <c:minorTickMark val="none"/>
        <c:tickLblPos val="nextTo"/>
        <c:crossAx val="415283840"/>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TABLES!PivotTable8</c:name>
    <c:fmtId val="4"/>
  </c:pivotSource>
  <c:chart>
    <c:title>
      <c:tx>
        <c:rich>
          <a:bodyPr/>
          <a:lstStyle/>
          <a:p>
            <a:pPr>
              <a:defRPr/>
            </a:pPr>
            <a:r>
              <a:rPr lang="en-US"/>
              <a:t>%</a:t>
            </a:r>
            <a:r>
              <a:rPr lang="en-US" baseline="0"/>
              <a:t> Contribution of Each Region</a:t>
            </a:r>
            <a:endParaRPr lang="en-US"/>
          </a:p>
        </c:rich>
      </c:tx>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s>
    <c:plotArea>
      <c:layout/>
      <c:doughnutChart>
        <c:varyColors val="1"/>
        <c:ser>
          <c:idx val="0"/>
          <c:order val="0"/>
          <c:tx>
            <c:strRef>
              <c:f>'PIVOT TABLES'!$B$28</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TABLES'!$A$29:$A$32</c:f>
              <c:strCache>
                <c:ptCount val="4"/>
                <c:pt idx="0">
                  <c:v>East</c:v>
                </c:pt>
                <c:pt idx="1">
                  <c:v>North</c:v>
                </c:pt>
                <c:pt idx="2">
                  <c:v>South</c:v>
                </c:pt>
                <c:pt idx="3">
                  <c:v>West</c:v>
                </c:pt>
              </c:strCache>
            </c:strRef>
          </c:cat>
          <c:val>
            <c:numRef>
              <c:f>'PIVOT TABLES'!$B$29:$B$32</c:f>
              <c:numCache>
                <c:formatCode>0%</c:formatCode>
                <c:ptCount val="4"/>
                <c:pt idx="0">
                  <c:v>0.15917355371900826</c:v>
                </c:pt>
                <c:pt idx="1">
                  <c:v>0.38330578512396696</c:v>
                </c:pt>
                <c:pt idx="2">
                  <c:v>0.21074380165289255</c:v>
                </c:pt>
                <c:pt idx="3">
                  <c:v>0.24677685950413222</c:v>
                </c:pt>
              </c:numCache>
            </c:numRef>
          </c:val>
        </c:ser>
        <c:dLbls>
          <c:showLegendKey val="0"/>
          <c:showVal val="1"/>
          <c:showCatName val="0"/>
          <c:showSerName val="0"/>
          <c:showPercent val="0"/>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TABLES!PivotTable9</c:name>
    <c:fmtId val="4"/>
  </c:pivotSource>
  <c:chart>
    <c:title>
      <c:tx>
        <c:rich>
          <a:bodyPr/>
          <a:lstStyle/>
          <a:p>
            <a:pPr>
              <a:defRPr/>
            </a:pPr>
            <a:r>
              <a:rPr lang="en-US"/>
              <a:t>Top</a:t>
            </a:r>
            <a:r>
              <a:rPr lang="en-US" baseline="0"/>
              <a:t> 5 Products</a:t>
            </a:r>
            <a:endParaRPr lang="en-US"/>
          </a:p>
        </c:rich>
      </c:tx>
      <c:overlay val="0"/>
    </c:title>
    <c:autoTitleDeleted val="0"/>
    <c:pivotFmts>
      <c:pivotFmt>
        <c:idx val="0"/>
        <c:marker>
          <c:symbol val="none"/>
        </c:marker>
      </c:pivotFmt>
    </c:pivotFmts>
    <c:plotArea>
      <c:layout/>
      <c:barChart>
        <c:barDir val="bar"/>
        <c:grouping val="clustered"/>
        <c:varyColors val="0"/>
        <c:ser>
          <c:idx val="0"/>
          <c:order val="0"/>
          <c:tx>
            <c:strRef>
              <c:f>'PIVOT TABLES'!$B$41</c:f>
              <c:strCache>
                <c:ptCount val="1"/>
                <c:pt idx="0">
                  <c:v>Total</c:v>
                </c:pt>
              </c:strCache>
            </c:strRef>
          </c:tx>
          <c:invertIfNegative val="0"/>
          <c:cat>
            <c:strRef>
              <c:f>'PIVOT TABLES'!$A$42:$A$46</c:f>
              <c:strCache>
                <c:ptCount val="5"/>
                <c:pt idx="0">
                  <c:v>Tablet</c:v>
                </c:pt>
                <c:pt idx="1">
                  <c:v>Printer</c:v>
                </c:pt>
                <c:pt idx="2">
                  <c:v>Smartphone</c:v>
                </c:pt>
                <c:pt idx="3">
                  <c:v>Headphones</c:v>
                </c:pt>
                <c:pt idx="4">
                  <c:v>Monitor</c:v>
                </c:pt>
              </c:strCache>
            </c:strRef>
          </c:cat>
          <c:val>
            <c:numRef>
              <c:f>'PIVOT TABLES'!$B$42:$B$46</c:f>
              <c:numCache>
                <c:formatCode>General</c:formatCode>
                <c:ptCount val="5"/>
                <c:pt idx="0">
                  <c:v>1352000</c:v>
                </c:pt>
                <c:pt idx="1">
                  <c:v>1179000</c:v>
                </c:pt>
                <c:pt idx="2">
                  <c:v>1104000</c:v>
                </c:pt>
                <c:pt idx="3">
                  <c:v>939000</c:v>
                </c:pt>
                <c:pt idx="4">
                  <c:v>904000</c:v>
                </c:pt>
              </c:numCache>
            </c:numRef>
          </c:val>
        </c:ser>
        <c:dLbls>
          <c:showLegendKey val="0"/>
          <c:showVal val="0"/>
          <c:showCatName val="0"/>
          <c:showSerName val="0"/>
          <c:showPercent val="0"/>
          <c:showBubbleSize val="0"/>
        </c:dLbls>
        <c:gapWidth val="150"/>
        <c:axId val="415368704"/>
        <c:axId val="415370240"/>
      </c:barChart>
      <c:catAx>
        <c:axId val="415368704"/>
        <c:scaling>
          <c:orientation val="maxMin"/>
        </c:scaling>
        <c:delete val="0"/>
        <c:axPos val="l"/>
        <c:majorTickMark val="out"/>
        <c:minorTickMark val="none"/>
        <c:tickLblPos val="nextTo"/>
        <c:crossAx val="415370240"/>
        <c:crosses val="autoZero"/>
        <c:auto val="1"/>
        <c:lblAlgn val="ctr"/>
        <c:lblOffset val="100"/>
        <c:noMultiLvlLbl val="0"/>
      </c:catAx>
      <c:valAx>
        <c:axId val="415370240"/>
        <c:scaling>
          <c:orientation val="minMax"/>
        </c:scaling>
        <c:delete val="0"/>
        <c:axPos val="t"/>
        <c:numFmt formatCode="0.0,,&quot;M&quot;" sourceLinked="0"/>
        <c:majorTickMark val="out"/>
        <c:minorTickMark val="none"/>
        <c:tickLblPos val="nextTo"/>
        <c:crossAx val="4153687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TABLES!PivotTable15</c:name>
    <c:fmtId val="4"/>
  </c:pivotSource>
  <c:chart>
    <c:title>
      <c:tx>
        <c:rich>
          <a:bodyPr/>
          <a:lstStyle/>
          <a:p>
            <a:pPr>
              <a:defRPr/>
            </a:pPr>
            <a:r>
              <a:rPr lang="en-US"/>
              <a:t>Most</a:t>
            </a:r>
            <a:r>
              <a:rPr lang="en-US" baseline="0"/>
              <a:t>  Used Method</a:t>
            </a:r>
            <a:endParaRPr lang="en-US"/>
          </a:p>
        </c:rich>
      </c:tx>
      <c:overlay val="0"/>
    </c:title>
    <c:autoTitleDeleted val="0"/>
    <c:pivotFmts>
      <c:pivotFmt>
        <c:idx val="0"/>
        <c:marker>
          <c:symbol val="none"/>
        </c:marker>
      </c:pivotFmt>
    </c:pivotFmts>
    <c:plotArea>
      <c:layout/>
      <c:pieChart>
        <c:varyColors val="1"/>
        <c:ser>
          <c:idx val="0"/>
          <c:order val="0"/>
          <c:tx>
            <c:strRef>
              <c:f>'PIVOT TABLES'!$B$91</c:f>
              <c:strCache>
                <c:ptCount val="1"/>
                <c:pt idx="0">
                  <c:v>Total</c:v>
                </c:pt>
              </c:strCache>
            </c:strRef>
          </c:tx>
          <c:cat>
            <c:strRef>
              <c:f>'PIVOT TABLES'!$A$92:$A$95</c:f>
              <c:strCache>
                <c:ptCount val="4"/>
                <c:pt idx="0">
                  <c:v>Bank Transfer</c:v>
                </c:pt>
                <c:pt idx="1">
                  <c:v>Cash</c:v>
                </c:pt>
                <c:pt idx="2">
                  <c:v>Credit Card</c:v>
                </c:pt>
                <c:pt idx="3">
                  <c:v>UPI</c:v>
                </c:pt>
              </c:strCache>
            </c:strRef>
          </c:cat>
          <c:val>
            <c:numRef>
              <c:f>'PIVOT TABLES'!$B$92:$B$95</c:f>
              <c:numCache>
                <c:formatCode>General</c:formatCode>
                <c:ptCount val="4"/>
                <c:pt idx="0">
                  <c:v>7</c:v>
                </c:pt>
                <c:pt idx="1">
                  <c:v>14</c:v>
                </c:pt>
                <c:pt idx="2">
                  <c:v>17</c:v>
                </c:pt>
                <c:pt idx="3">
                  <c:v>12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TABLES!PivotTable16</c:name>
    <c:fmtId val="7"/>
  </c:pivotSource>
  <c:chart>
    <c:title>
      <c:tx>
        <c:rich>
          <a:bodyPr/>
          <a:lstStyle/>
          <a:p>
            <a:pPr>
              <a:defRPr/>
            </a:pPr>
            <a:r>
              <a:rPr lang="en-US"/>
              <a:t>Average</a:t>
            </a:r>
            <a:r>
              <a:rPr lang="en-US" baseline="0"/>
              <a:t> Value by Pym Method</a:t>
            </a:r>
            <a:endParaRPr lang="en-US"/>
          </a:p>
        </c:rich>
      </c:tx>
      <c:overlay val="0"/>
    </c:title>
    <c:autoTitleDeleted val="0"/>
    <c:pivotFmts>
      <c:pivotFmt>
        <c:idx val="0"/>
        <c:marker>
          <c:symbol val="none"/>
        </c:marker>
      </c:pivotFmt>
    </c:pivotFmts>
    <c:plotArea>
      <c:layout/>
      <c:barChart>
        <c:barDir val="col"/>
        <c:grouping val="stacked"/>
        <c:varyColors val="0"/>
        <c:ser>
          <c:idx val="0"/>
          <c:order val="0"/>
          <c:tx>
            <c:strRef>
              <c:f>'PIVOT TABLES'!$B$115</c:f>
              <c:strCache>
                <c:ptCount val="1"/>
                <c:pt idx="0">
                  <c:v>Total</c:v>
                </c:pt>
              </c:strCache>
            </c:strRef>
          </c:tx>
          <c:invertIfNegative val="0"/>
          <c:cat>
            <c:strRef>
              <c:f>'PIVOT TABLES'!$A$116:$A$119</c:f>
              <c:strCache>
                <c:ptCount val="4"/>
                <c:pt idx="0">
                  <c:v>Bank Transfer</c:v>
                </c:pt>
                <c:pt idx="1">
                  <c:v>Cash</c:v>
                </c:pt>
                <c:pt idx="2">
                  <c:v>Credit Card</c:v>
                </c:pt>
                <c:pt idx="3">
                  <c:v>UPI</c:v>
                </c:pt>
              </c:strCache>
            </c:strRef>
          </c:cat>
          <c:val>
            <c:numRef>
              <c:f>'PIVOT TABLES'!$B$116:$B$119</c:f>
              <c:numCache>
                <c:formatCode>General</c:formatCode>
                <c:ptCount val="4"/>
                <c:pt idx="0">
                  <c:v>220000</c:v>
                </c:pt>
                <c:pt idx="1">
                  <c:v>450000</c:v>
                </c:pt>
                <c:pt idx="2">
                  <c:v>405000</c:v>
                </c:pt>
                <c:pt idx="3">
                  <c:v>450000</c:v>
                </c:pt>
              </c:numCache>
            </c:numRef>
          </c:val>
        </c:ser>
        <c:dLbls>
          <c:showLegendKey val="0"/>
          <c:showVal val="0"/>
          <c:showCatName val="0"/>
          <c:showSerName val="0"/>
          <c:showPercent val="0"/>
          <c:showBubbleSize val="0"/>
        </c:dLbls>
        <c:gapWidth val="150"/>
        <c:overlap val="100"/>
        <c:axId val="415394816"/>
        <c:axId val="415417088"/>
      </c:barChart>
      <c:catAx>
        <c:axId val="415394816"/>
        <c:scaling>
          <c:orientation val="minMax"/>
        </c:scaling>
        <c:delete val="0"/>
        <c:axPos val="b"/>
        <c:majorTickMark val="out"/>
        <c:minorTickMark val="none"/>
        <c:tickLblPos val="nextTo"/>
        <c:crossAx val="415417088"/>
        <c:crosses val="autoZero"/>
        <c:auto val="1"/>
        <c:lblAlgn val="ctr"/>
        <c:lblOffset val="100"/>
        <c:noMultiLvlLbl val="0"/>
      </c:catAx>
      <c:valAx>
        <c:axId val="415417088"/>
        <c:scaling>
          <c:orientation val="minMax"/>
        </c:scaling>
        <c:delete val="0"/>
        <c:axPos val="l"/>
        <c:numFmt formatCode="General" sourceLinked="1"/>
        <c:majorTickMark val="out"/>
        <c:minorTickMark val="none"/>
        <c:tickLblPos val="nextTo"/>
        <c:crossAx val="415394816"/>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TABLES!PivotTable19</c:name>
    <c:fmtId val="11"/>
  </c:pivotSource>
  <c:chart>
    <c:title>
      <c:overlay val="0"/>
    </c:title>
    <c:autoTitleDeleted val="0"/>
    <c:pivotFmts>
      <c:pivotFmt>
        <c:idx val="0"/>
        <c:marker>
          <c:symbol val="none"/>
        </c:marker>
      </c:pivotFmt>
    </c:pivotFmts>
    <c:plotArea>
      <c:layout/>
      <c:doughnutChart>
        <c:varyColors val="1"/>
        <c:ser>
          <c:idx val="0"/>
          <c:order val="0"/>
          <c:tx>
            <c:strRef>
              <c:f>'PIVOT TABLES'!$B$153</c:f>
              <c:strCache>
                <c:ptCount val="1"/>
                <c:pt idx="0">
                  <c:v>Total</c:v>
                </c:pt>
              </c:strCache>
            </c:strRef>
          </c:tx>
          <c:cat>
            <c:strRef>
              <c:f>'PIVOT TABLES'!$A$154:$A$159</c:f>
              <c:strCache>
                <c:ptCount val="6"/>
                <c:pt idx="0">
                  <c:v>Amit Verma</c:v>
                </c:pt>
                <c:pt idx="1">
                  <c:v>Anil Kumar</c:v>
                </c:pt>
                <c:pt idx="2">
                  <c:v>Kavita Joshi</c:v>
                </c:pt>
                <c:pt idx="3">
                  <c:v>Neha Singh</c:v>
                </c:pt>
                <c:pt idx="4">
                  <c:v>Priya Rao</c:v>
                </c:pt>
                <c:pt idx="5">
                  <c:v>Rahul Mehta</c:v>
                </c:pt>
              </c:strCache>
            </c:strRef>
          </c:cat>
          <c:val>
            <c:numRef>
              <c:f>'PIVOT TABLES'!$B$154:$B$159</c:f>
              <c:numCache>
                <c:formatCode>General</c:formatCode>
                <c:ptCount val="6"/>
                <c:pt idx="0">
                  <c:v>12</c:v>
                </c:pt>
                <c:pt idx="1">
                  <c:v>7</c:v>
                </c:pt>
                <c:pt idx="2">
                  <c:v>11</c:v>
                </c:pt>
                <c:pt idx="3">
                  <c:v>11</c:v>
                </c:pt>
                <c:pt idx="4">
                  <c:v>3</c:v>
                </c:pt>
                <c:pt idx="5">
                  <c:v>6</c:v>
                </c:pt>
              </c:numCache>
            </c:numRef>
          </c:val>
        </c:ser>
        <c:dLbls>
          <c:showLegendKey val="0"/>
          <c:showVal val="0"/>
          <c:showCatName val="0"/>
          <c:showSerName val="0"/>
          <c:showPercent val="0"/>
          <c:showBubbleSize val="0"/>
          <c:showLeaderLines val="1"/>
        </c:dLbls>
        <c:firstSliceAng val="0"/>
        <c:holeSize val="50"/>
      </c:doughnutChart>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TABLES!PivotTable4</c:name>
    <c:fmtId val="3"/>
  </c:pivotSource>
  <c:chart>
    <c:title>
      <c:tx>
        <c:rich>
          <a:bodyPr/>
          <a:lstStyle/>
          <a:p>
            <a:pPr>
              <a:defRPr sz="1600" b="0">
                <a:solidFill>
                  <a:srgbClr val="C00000"/>
                </a:solidFill>
                <a:latin typeface="Arial Black" panose="020B0A04020102020204" pitchFamily="34" charset="0"/>
              </a:defRPr>
            </a:pPr>
            <a:r>
              <a:rPr lang="en-US" sz="1600" b="0">
                <a:solidFill>
                  <a:srgbClr val="C00000"/>
                </a:solidFill>
                <a:latin typeface="Arial Black" panose="020B0A04020102020204" pitchFamily="34" charset="0"/>
              </a:rPr>
              <a:t>Monthly Sales trend</a:t>
            </a:r>
          </a:p>
        </c:rich>
      </c:tx>
      <c:layout>
        <c:manualLayout>
          <c:xMode val="edge"/>
          <c:yMode val="edge"/>
          <c:x val="0.17273113944627067"/>
          <c:y val="3.3626571456297036E-2"/>
        </c:manualLayout>
      </c:layout>
      <c:overlay val="0"/>
    </c:title>
    <c:autoTitleDeleted val="0"/>
    <c:pivotFmts>
      <c:pivotFmt>
        <c:idx val="0"/>
        <c:marker>
          <c:symbol val="none"/>
        </c:marker>
        <c:dLbl>
          <c:idx val="0"/>
          <c:dLblPos val="ctr"/>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tx>
            <c:rich>
              <a:bodyPr/>
              <a:lstStyle/>
              <a:p>
                <a:r>
                  <a:rPr lang="en-US"/>
                  <a:t>306,000</a:t>
                </a:r>
              </a:p>
            </c:rich>
          </c:tx>
          <c:dLblPos val="ctr"/>
          <c:showLegendKey val="0"/>
          <c:showVal val="1"/>
          <c:showCatName val="0"/>
          <c:showSerName val="0"/>
          <c:showPercent val="0"/>
          <c:showBubbleSize val="0"/>
        </c:dLbl>
      </c:pivotFmt>
      <c:pivotFmt>
        <c:idx val="3"/>
      </c:pivotFmt>
      <c:pivotFmt>
        <c:idx val="4"/>
        <c:marker>
          <c:symbol val="none"/>
        </c:marker>
        <c:dLbl>
          <c:idx val="0"/>
          <c:dLblPos val="ctr"/>
          <c:showLegendKey val="0"/>
          <c:showVal val="1"/>
          <c:showCatName val="0"/>
          <c:showSerName val="0"/>
          <c:showPercent val="0"/>
          <c:showBubbleSize val="0"/>
        </c:dLbl>
      </c:pivotFmt>
      <c:pivotFmt>
        <c:idx val="5"/>
        <c:dLbl>
          <c:idx val="0"/>
          <c:dLblPos val="ctr"/>
          <c:showLegendKey val="0"/>
          <c:showVal val="1"/>
          <c:showCatName val="0"/>
          <c:showSerName val="0"/>
          <c:showPercent val="0"/>
          <c:showBubbleSize val="0"/>
        </c:dLbl>
      </c:pivotFmt>
      <c:pivotFmt>
        <c:idx val="6"/>
        <c:dLbl>
          <c:idx val="0"/>
          <c:dLblPos val="ctr"/>
          <c:showLegendKey val="0"/>
          <c:showVal val="1"/>
          <c:showCatName val="0"/>
          <c:showSerName val="0"/>
          <c:showPercent val="0"/>
          <c:showBubbleSize val="0"/>
        </c:dLbl>
      </c:pivotFmt>
      <c:pivotFmt>
        <c:idx val="7"/>
        <c:dLbl>
          <c:idx val="0"/>
          <c:dLblPos val="ctr"/>
          <c:showLegendKey val="0"/>
          <c:showVal val="1"/>
          <c:showCatName val="0"/>
          <c:showSerName val="0"/>
          <c:showPercent val="0"/>
          <c:showBubbleSize val="0"/>
        </c:dLbl>
      </c:pivotFmt>
      <c:pivotFmt>
        <c:idx val="8"/>
        <c:spPr>
          <a:ln w="34925"/>
        </c:spPr>
      </c:pivotFmt>
      <c:pivotFmt>
        <c:idx val="9"/>
      </c:pivotFmt>
      <c:pivotFmt>
        <c:idx val="10"/>
      </c:pivotFmt>
      <c:pivotFmt>
        <c:idx val="11"/>
      </c:pivotFmt>
    </c:pivotFmts>
    <c:plotArea>
      <c:layout>
        <c:manualLayout>
          <c:layoutTarget val="inner"/>
          <c:xMode val="edge"/>
          <c:yMode val="edge"/>
          <c:x val="0.13218349283382255"/>
          <c:y val="0.16847186100735945"/>
          <c:w val="0.85535761924888121"/>
          <c:h val="0.72010409800745645"/>
        </c:manualLayout>
      </c:layout>
      <c:lineChart>
        <c:grouping val="standard"/>
        <c:varyColors val="0"/>
        <c:ser>
          <c:idx val="0"/>
          <c:order val="0"/>
          <c:tx>
            <c:strRef>
              <c:f>'PIVOT TABLES'!$C$15</c:f>
              <c:strCache>
                <c:ptCount val="1"/>
                <c:pt idx="0">
                  <c:v>Total</c:v>
                </c:pt>
              </c:strCache>
            </c:strRef>
          </c:tx>
          <c:spPr>
            <a:ln w="34925"/>
          </c:spPr>
          <c:dLbls>
            <c:delete val="1"/>
          </c:dLbls>
          <c:cat>
            <c:strRef>
              <c:f>'PIVOT TABLES'!$B$16:$B$18</c:f>
              <c:strCache>
                <c:ptCount val="3"/>
                <c:pt idx="0">
                  <c:v>Jan</c:v>
                </c:pt>
                <c:pt idx="1">
                  <c:v>Feb</c:v>
                </c:pt>
                <c:pt idx="2">
                  <c:v>Mar</c:v>
                </c:pt>
              </c:strCache>
            </c:strRef>
          </c:cat>
          <c:val>
            <c:numRef>
              <c:f>'PIVOT TABLES'!$C$16:$C$18</c:f>
              <c:numCache>
                <c:formatCode>General</c:formatCode>
                <c:ptCount val="3"/>
                <c:pt idx="0">
                  <c:v>3550000</c:v>
                </c:pt>
                <c:pt idx="1">
                  <c:v>2194000</c:v>
                </c:pt>
                <c:pt idx="2">
                  <c:v>306000</c:v>
                </c:pt>
              </c:numCache>
            </c:numRef>
          </c:val>
          <c:smooth val="0"/>
        </c:ser>
        <c:dLbls>
          <c:showLegendKey val="0"/>
          <c:showVal val="1"/>
          <c:showCatName val="0"/>
          <c:showSerName val="0"/>
          <c:showPercent val="0"/>
          <c:showBubbleSize val="0"/>
        </c:dLbls>
        <c:marker val="1"/>
        <c:smooth val="0"/>
        <c:axId val="13352960"/>
        <c:axId val="13354496"/>
      </c:lineChart>
      <c:catAx>
        <c:axId val="13352960"/>
        <c:scaling>
          <c:orientation val="minMax"/>
        </c:scaling>
        <c:delete val="0"/>
        <c:axPos val="b"/>
        <c:majorTickMark val="none"/>
        <c:minorTickMark val="none"/>
        <c:tickLblPos val="nextTo"/>
        <c:txPr>
          <a:bodyPr/>
          <a:lstStyle/>
          <a:p>
            <a:pPr>
              <a:defRPr sz="1200">
                <a:solidFill>
                  <a:sysClr val="windowText" lastClr="000000"/>
                </a:solidFill>
              </a:defRPr>
            </a:pPr>
            <a:endParaRPr lang="en-US"/>
          </a:p>
        </c:txPr>
        <c:crossAx val="13354496"/>
        <c:crosses val="autoZero"/>
        <c:auto val="1"/>
        <c:lblAlgn val="ctr"/>
        <c:lblOffset val="100"/>
        <c:noMultiLvlLbl val="0"/>
      </c:catAx>
      <c:valAx>
        <c:axId val="13354496"/>
        <c:scaling>
          <c:orientation val="minMax"/>
        </c:scaling>
        <c:delete val="0"/>
        <c:axPos val="l"/>
        <c:numFmt formatCode="0.0,,&quot;M&quot;" sourceLinked="0"/>
        <c:majorTickMark val="none"/>
        <c:minorTickMark val="none"/>
        <c:tickLblPos val="nextTo"/>
        <c:txPr>
          <a:bodyPr/>
          <a:lstStyle/>
          <a:p>
            <a:pPr>
              <a:defRPr sz="1200">
                <a:solidFill>
                  <a:sysClr val="windowText" lastClr="000000"/>
                </a:solidFill>
              </a:defRPr>
            </a:pPr>
            <a:endParaRPr lang="en-US"/>
          </a:p>
        </c:txPr>
        <c:crossAx val="13352960"/>
        <c:crosses val="autoZero"/>
        <c:crossBetween val="between"/>
      </c:valAx>
      <c:spPr>
        <a:noFill/>
        <a:ln w="25400">
          <a:noFill/>
        </a:ln>
      </c:spPr>
    </c:plotArea>
    <c:plotVisOnly val="1"/>
    <c:dispBlanksAs val="gap"/>
    <c:showDLblsOverMax val="0"/>
  </c:chart>
  <c:spPr>
    <a:solidFill>
      <a:schemeClr val="accent3">
        <a:lumMod val="40000"/>
        <a:lumOff val="60000"/>
      </a:schemeClr>
    </a:solidFill>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dash.xlsx]PIVOT TABLES!PivotTable7</c:name>
    <c:fmtId val="2"/>
  </c:pivotSource>
  <c:chart>
    <c:title>
      <c:tx>
        <c:rich>
          <a:bodyPr/>
          <a:lstStyle/>
          <a:p>
            <a:pPr algn="ctr" rtl="0">
              <a:defRPr lang="en-US" sz="1600" b="0" i="0" u="none" strike="noStrike" kern="1200" baseline="0">
                <a:solidFill>
                  <a:srgbClr val="C00000"/>
                </a:solidFill>
                <a:latin typeface="Arial Black" panose="020B0A04020102020204" pitchFamily="34" charset="0"/>
                <a:ea typeface="+mn-ea"/>
                <a:cs typeface="+mn-cs"/>
              </a:defRPr>
            </a:pPr>
            <a:r>
              <a:rPr lang="en-US" sz="1600" b="0" i="0" u="none" strike="noStrike" kern="1200" baseline="0">
                <a:solidFill>
                  <a:srgbClr val="C00000"/>
                </a:solidFill>
                <a:latin typeface="Arial Black" panose="020B0A04020102020204" pitchFamily="34" charset="0"/>
                <a:ea typeface="+mn-ea"/>
                <a:cs typeface="+mn-cs"/>
              </a:rPr>
              <a:t>Region Wise Sales</a:t>
            </a:r>
          </a:p>
        </c:rich>
      </c:tx>
      <c:overlay val="0"/>
    </c:title>
    <c:autoTitleDeleted val="0"/>
    <c:pivotFmts>
      <c:pivotFmt>
        <c:idx val="0"/>
        <c:marker>
          <c:symbol val="none"/>
        </c:marker>
      </c:pivotFmt>
      <c:pivotFmt>
        <c:idx val="1"/>
        <c:marker>
          <c:symbol val="none"/>
        </c:marker>
      </c:pivotFmt>
      <c:pivotFmt>
        <c:idx val="2"/>
        <c:spPr>
          <a:solidFill>
            <a:srgbClr val="0070C0"/>
          </a:solidFill>
        </c:spPr>
        <c:marker>
          <c:symbol val="none"/>
        </c:marker>
        <c:dLbl>
          <c:idx val="0"/>
          <c:numFmt formatCode="0.0,,&quot;M&quot;" sourceLinked="0"/>
          <c:spPr/>
          <c:txPr>
            <a:bodyPr/>
            <a:lstStyle/>
            <a:p>
              <a:pPr>
                <a:defRPr sz="1050" b="1">
                  <a:solidFill>
                    <a:schemeClr val="bg1"/>
                  </a:solidFill>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13363694121568137"/>
          <c:y val="0.14928957968332976"/>
          <c:w val="0.83990803232929212"/>
          <c:h val="0.73411497988745711"/>
        </c:manualLayout>
      </c:layout>
      <c:barChart>
        <c:barDir val="col"/>
        <c:grouping val="stacked"/>
        <c:varyColors val="0"/>
        <c:ser>
          <c:idx val="0"/>
          <c:order val="0"/>
          <c:tx>
            <c:strRef>
              <c:f>'PIVOT TABLES'!$B$22</c:f>
              <c:strCache>
                <c:ptCount val="1"/>
                <c:pt idx="0">
                  <c:v>Total</c:v>
                </c:pt>
              </c:strCache>
            </c:strRef>
          </c:tx>
          <c:spPr>
            <a:solidFill>
              <a:srgbClr val="0070C0"/>
            </a:solidFill>
          </c:spPr>
          <c:invertIfNegative val="0"/>
          <c:dLbls>
            <c:numFmt formatCode="0.0,,&quot;M&quot;" sourceLinked="0"/>
            <c:spPr/>
            <c:txPr>
              <a:bodyPr/>
              <a:lstStyle/>
              <a:p>
                <a:pPr>
                  <a:defRPr sz="1050" b="1">
                    <a:solidFill>
                      <a:schemeClr val="bg1"/>
                    </a:solidFill>
                  </a:defRPr>
                </a:pPr>
                <a:endParaRPr lang="en-US"/>
              </a:p>
            </c:txPr>
            <c:dLblPos val="ctr"/>
            <c:showLegendKey val="0"/>
            <c:showVal val="1"/>
            <c:showCatName val="0"/>
            <c:showSerName val="0"/>
            <c:showPercent val="0"/>
            <c:showBubbleSize val="0"/>
            <c:showLeaderLines val="0"/>
          </c:dLbls>
          <c:cat>
            <c:strRef>
              <c:f>'PIVOT TABLES'!$A$23:$A$26</c:f>
              <c:strCache>
                <c:ptCount val="4"/>
                <c:pt idx="0">
                  <c:v>East</c:v>
                </c:pt>
                <c:pt idx="1">
                  <c:v>North</c:v>
                </c:pt>
                <c:pt idx="2">
                  <c:v>South</c:v>
                </c:pt>
                <c:pt idx="3">
                  <c:v>West</c:v>
                </c:pt>
              </c:strCache>
            </c:strRef>
          </c:cat>
          <c:val>
            <c:numRef>
              <c:f>'PIVOT TABLES'!$B$23:$B$26</c:f>
              <c:numCache>
                <c:formatCode>General</c:formatCode>
                <c:ptCount val="4"/>
                <c:pt idx="0">
                  <c:v>963000</c:v>
                </c:pt>
                <c:pt idx="1">
                  <c:v>2319000</c:v>
                </c:pt>
                <c:pt idx="2">
                  <c:v>1275000</c:v>
                </c:pt>
                <c:pt idx="3">
                  <c:v>1493000</c:v>
                </c:pt>
              </c:numCache>
            </c:numRef>
          </c:val>
        </c:ser>
        <c:dLbls>
          <c:dLblPos val="ctr"/>
          <c:showLegendKey val="0"/>
          <c:showVal val="1"/>
          <c:showCatName val="0"/>
          <c:showSerName val="0"/>
          <c:showPercent val="0"/>
          <c:showBubbleSize val="0"/>
        </c:dLbls>
        <c:gapWidth val="150"/>
        <c:overlap val="100"/>
        <c:axId val="414909568"/>
        <c:axId val="414916608"/>
      </c:barChart>
      <c:catAx>
        <c:axId val="414909568"/>
        <c:scaling>
          <c:orientation val="minMax"/>
        </c:scaling>
        <c:delete val="0"/>
        <c:axPos val="b"/>
        <c:majorTickMark val="out"/>
        <c:minorTickMark val="none"/>
        <c:tickLblPos val="nextTo"/>
        <c:txPr>
          <a:bodyPr/>
          <a:lstStyle/>
          <a:p>
            <a:pPr>
              <a:defRPr sz="1100" b="1">
                <a:solidFill>
                  <a:sysClr val="windowText" lastClr="000000"/>
                </a:solidFill>
              </a:defRPr>
            </a:pPr>
            <a:endParaRPr lang="en-US"/>
          </a:p>
        </c:txPr>
        <c:crossAx val="414916608"/>
        <c:crosses val="autoZero"/>
        <c:auto val="1"/>
        <c:lblAlgn val="ctr"/>
        <c:lblOffset val="100"/>
        <c:noMultiLvlLbl val="0"/>
      </c:catAx>
      <c:valAx>
        <c:axId val="414916608"/>
        <c:scaling>
          <c:orientation val="minMax"/>
        </c:scaling>
        <c:delete val="0"/>
        <c:axPos val="l"/>
        <c:numFmt formatCode="0.0,,&quot;M&quot;" sourceLinked="0"/>
        <c:majorTickMark val="out"/>
        <c:minorTickMark val="none"/>
        <c:tickLblPos val="nextTo"/>
        <c:txPr>
          <a:bodyPr/>
          <a:lstStyle/>
          <a:p>
            <a:pPr>
              <a:defRPr sz="1100" b="1">
                <a:solidFill>
                  <a:sysClr val="windowText" lastClr="000000"/>
                </a:solidFill>
              </a:defRPr>
            </a:pPr>
            <a:endParaRPr lang="en-US"/>
          </a:p>
        </c:txPr>
        <c:crossAx val="414909568"/>
        <c:crosses val="autoZero"/>
        <c:crossBetween val="between"/>
      </c:valAx>
      <c:spPr>
        <a:noFill/>
        <a:ln w="25400">
          <a:noFill/>
        </a:ln>
      </c:spPr>
    </c:plotArea>
    <c:plotVisOnly val="1"/>
    <c:dispBlanksAs val="gap"/>
    <c:showDLblsOverMax val="0"/>
  </c:chart>
  <c:spPr>
    <a:solidFill>
      <a:schemeClr val="accent3">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295275</xdr:colOff>
      <xdr:row>4</xdr:row>
      <xdr:rowOff>161925</xdr:rowOff>
    </xdr:from>
    <xdr:to>
      <xdr:col>35</xdr:col>
      <xdr:colOff>95250</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323850</xdr:colOff>
      <xdr:row>18</xdr:row>
      <xdr:rowOff>47625</xdr:rowOff>
    </xdr:from>
    <xdr:to>
      <xdr:col>25</xdr:col>
      <xdr:colOff>361950</xdr:colOff>
      <xdr:row>32</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781050</xdr:colOff>
      <xdr:row>12</xdr:row>
      <xdr:rowOff>9525</xdr:rowOff>
    </xdr:from>
    <xdr:to>
      <xdr:col>15</xdr:col>
      <xdr:colOff>209550</xdr:colOff>
      <xdr:row>26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990600</xdr:colOff>
      <xdr:row>42</xdr:row>
      <xdr:rowOff>142875</xdr:rowOff>
    </xdr:from>
    <xdr:to>
      <xdr:col>10</xdr:col>
      <xdr:colOff>390525</xdr:colOff>
      <xdr:row>57</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466725</xdr:colOff>
      <xdr:row>92</xdr:row>
      <xdr:rowOff>57150</xdr:rowOff>
    </xdr:from>
    <xdr:to>
      <xdr:col>8</xdr:col>
      <xdr:colOff>104775</xdr:colOff>
      <xdr:row>106</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628650</xdr:colOff>
      <xdr:row>113</xdr:row>
      <xdr:rowOff>47625</xdr:rowOff>
    </xdr:from>
    <xdr:to>
      <xdr:col>8</xdr:col>
      <xdr:colOff>266700</xdr:colOff>
      <xdr:row>127</xdr:row>
      <xdr:rowOff>123825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304800</xdr:colOff>
      <xdr:row>148</xdr:row>
      <xdr:rowOff>57150</xdr:rowOff>
    </xdr:from>
    <xdr:to>
      <xdr:col>8</xdr:col>
      <xdr:colOff>400050</xdr:colOff>
      <xdr:row>162</xdr:row>
      <xdr:rowOff>133350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xdr:row>
      <xdr:rowOff>13683</xdr:rowOff>
    </xdr:from>
    <xdr:to>
      <xdr:col>24</xdr:col>
      <xdr:colOff>1124782</xdr:colOff>
      <xdr:row>5</xdr:row>
      <xdr:rowOff>108933</xdr:rowOff>
    </xdr:to>
    <xdr:grpSp>
      <xdr:nvGrpSpPr>
        <xdr:cNvPr id="39" name="Group 38"/>
        <xdr:cNvGrpSpPr/>
      </xdr:nvGrpSpPr>
      <xdr:grpSpPr>
        <a:xfrm>
          <a:off x="1" y="387879"/>
          <a:ext cx="21909692" cy="656545"/>
          <a:chOff x="0" y="404888"/>
          <a:chExt cx="18916121" cy="656545"/>
        </a:xfrm>
      </xdr:grpSpPr>
      <xdr:sp macro="" textlink="">
        <xdr:nvSpPr>
          <xdr:cNvPr id="2" name="Rectangle 1"/>
          <xdr:cNvSpPr/>
        </xdr:nvSpPr>
        <xdr:spPr>
          <a:xfrm>
            <a:off x="0" y="404888"/>
            <a:ext cx="18916121" cy="656545"/>
          </a:xfrm>
          <a:prstGeom prst="rect">
            <a:avLst/>
          </a:prstGeom>
          <a:solidFill>
            <a:schemeClr val="accent3">
              <a:lumMod val="40000"/>
              <a:lumOff val="60000"/>
            </a:schemeClr>
          </a:solidFill>
          <a:ln>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PIVOT TABLES'!A3:A4">
        <xdr:nvSpPr>
          <xdr:cNvPr id="3" name="TextBox 2"/>
          <xdr:cNvSpPr txBox="1"/>
        </xdr:nvSpPr>
        <xdr:spPr>
          <a:xfrm>
            <a:off x="18904" y="467404"/>
            <a:ext cx="3811361" cy="263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60DE98-26B3-4AFE-8906-484FFCDE9E47}" type="TxLink">
              <a:rPr lang="en-US" sz="2400" b="1" i="0" u="none" strike="noStrike">
                <a:solidFill>
                  <a:schemeClr val="accent1"/>
                </a:solidFill>
                <a:latin typeface="Arial Black" panose="020B0A04020102020204" pitchFamily="34" charset="0"/>
                <a:cs typeface="Calibri"/>
              </a:rPr>
              <a:pPr algn="ctr"/>
              <a:t> TotalSales</a:t>
            </a:fld>
            <a:endParaRPr lang="en-US" sz="2400" b="1">
              <a:solidFill>
                <a:schemeClr val="accent1"/>
              </a:solidFill>
              <a:latin typeface="Arial Black" panose="020B0A04020102020204" pitchFamily="34" charset="0"/>
            </a:endParaRPr>
          </a:p>
        </xdr:txBody>
      </xdr:sp>
      <xdr:sp macro="" textlink="'PIVOT TABLES'!A4">
        <xdr:nvSpPr>
          <xdr:cNvPr id="4" name="TextBox 3"/>
          <xdr:cNvSpPr txBox="1"/>
        </xdr:nvSpPr>
        <xdr:spPr>
          <a:xfrm>
            <a:off x="1239300" y="806224"/>
            <a:ext cx="2050747" cy="231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D7BA61-1530-46CD-8A31-E31A2125A5A9}" type="TxLink">
              <a:rPr lang="en-US" sz="1800" b="1" i="0" u="none" strike="noStrike">
                <a:solidFill>
                  <a:schemeClr val="accent1"/>
                </a:solidFill>
                <a:latin typeface="Arial Black" panose="020B0A04020102020204" pitchFamily="34" charset="0"/>
                <a:ea typeface="+mn-ea"/>
                <a:cs typeface="Calibri"/>
              </a:rPr>
              <a:pPr marL="0" indent="0" algn="ctr"/>
              <a:t>6050000</a:t>
            </a:fld>
            <a:endParaRPr lang="en-US" sz="1800" b="1" i="0" u="none" strike="noStrike">
              <a:solidFill>
                <a:schemeClr val="accent1"/>
              </a:solidFill>
              <a:latin typeface="Arial Black" panose="020B0A04020102020204" pitchFamily="34" charset="0"/>
              <a:ea typeface="+mn-ea"/>
              <a:cs typeface="Calibri"/>
            </a:endParaRPr>
          </a:p>
        </xdr:txBody>
      </xdr:sp>
    </xdr:grpSp>
    <xdr:clientData/>
  </xdr:twoCellAnchor>
  <xdr:twoCellAnchor>
    <xdr:from>
      <xdr:col>4</xdr:col>
      <xdr:colOff>9525</xdr:colOff>
      <xdr:row>2</xdr:row>
      <xdr:rowOff>104775</xdr:rowOff>
    </xdr:from>
    <xdr:to>
      <xdr:col>4</xdr:col>
      <xdr:colOff>9525</xdr:colOff>
      <xdr:row>4</xdr:row>
      <xdr:rowOff>180975</xdr:rowOff>
    </xdr:to>
    <xdr:cxnSp macro="">
      <xdr:nvCxnSpPr>
        <xdr:cNvPr id="6" name="Straight Connector 5"/>
        <xdr:cNvCxnSpPr/>
      </xdr:nvCxnSpPr>
      <xdr:spPr>
        <a:xfrm>
          <a:off x="2447925" y="485775"/>
          <a:ext cx="0" cy="457200"/>
        </a:xfrm>
        <a:prstGeom prst="line">
          <a:avLst/>
        </a:prstGeom>
        <a:ln w="3175">
          <a:solidFill>
            <a:schemeClr val="bg2">
              <a:lumMod val="50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1416807</xdr:colOff>
      <xdr:row>2</xdr:row>
      <xdr:rowOff>51708</xdr:rowOff>
    </xdr:from>
    <xdr:to>
      <xdr:col>24</xdr:col>
      <xdr:colOff>858234</xdr:colOff>
      <xdr:row>4</xdr:row>
      <xdr:rowOff>51027</xdr:rowOff>
    </xdr:to>
    <xdr:sp macro="" textlink="'PIVOT TABLES'!E7">
      <xdr:nvSpPr>
        <xdr:cNvPr id="9" name="TextBox 8"/>
        <xdr:cNvSpPr txBox="1"/>
      </xdr:nvSpPr>
      <xdr:spPr>
        <a:xfrm>
          <a:off x="15228057" y="425904"/>
          <a:ext cx="6415088" cy="373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80197F-020F-4983-9D60-AF926C87BFBA}" type="TxLink">
            <a:rPr lang="en-US" sz="2400" b="1" i="0" u="none" strike="noStrike">
              <a:solidFill>
                <a:schemeClr val="accent1"/>
              </a:solidFill>
              <a:latin typeface="Arial Black" panose="020B0A04020102020204" pitchFamily="34" charset="0"/>
              <a:ea typeface="+mn-ea"/>
              <a:cs typeface="Calibri"/>
            </a:rPr>
            <a:pPr marL="0" indent="0" algn="ctr"/>
            <a:t>% of Target Achieved</a:t>
          </a:fld>
          <a:endParaRPr lang="en-US" sz="2400" b="1" i="0" u="none" strike="noStrike">
            <a:solidFill>
              <a:schemeClr val="accent1"/>
            </a:solidFill>
            <a:latin typeface="Arial Black" panose="020B0A04020102020204" pitchFamily="34" charset="0"/>
            <a:ea typeface="+mn-ea"/>
            <a:cs typeface="Calibri"/>
          </a:endParaRPr>
        </a:p>
      </xdr:txBody>
    </xdr:sp>
    <xdr:clientData/>
  </xdr:twoCellAnchor>
  <xdr:twoCellAnchor>
    <xdr:from>
      <xdr:col>12</xdr:col>
      <xdr:colOff>323093</xdr:colOff>
      <xdr:row>2</xdr:row>
      <xdr:rowOff>77184</xdr:rowOff>
    </xdr:from>
    <xdr:to>
      <xdr:col>20</xdr:col>
      <xdr:colOff>323170</xdr:colOff>
      <xdr:row>3</xdr:row>
      <xdr:rowOff>153081</xdr:rowOff>
    </xdr:to>
    <xdr:sp macro="" textlink="'PIVOT TABLES'!E3">
      <xdr:nvSpPr>
        <xdr:cNvPr id="10" name="TextBox 9"/>
        <xdr:cNvSpPr txBox="1"/>
      </xdr:nvSpPr>
      <xdr:spPr>
        <a:xfrm>
          <a:off x="9388852" y="451380"/>
          <a:ext cx="4745568" cy="262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EE42D0-29EC-4C27-A73E-8104C0C7155D}" type="TxLink">
            <a:rPr lang="en-US" sz="2400" b="1" i="0" u="none" strike="noStrike">
              <a:solidFill>
                <a:schemeClr val="accent1"/>
              </a:solidFill>
              <a:latin typeface="Arial Black" panose="020B0A04020102020204" pitchFamily="34" charset="0"/>
              <a:ea typeface="+mn-ea"/>
              <a:cs typeface="Calibri"/>
            </a:rPr>
            <a:pPr marL="0" indent="0" algn="ctr"/>
            <a:t>Highest Sales value</a:t>
          </a:fld>
          <a:endParaRPr lang="en-US" sz="2400" b="1" i="0" u="none" strike="noStrike">
            <a:solidFill>
              <a:schemeClr val="accent1"/>
            </a:solidFill>
            <a:latin typeface="Arial Black" panose="020B0A04020102020204" pitchFamily="34" charset="0"/>
            <a:ea typeface="+mn-ea"/>
            <a:cs typeface="Calibri"/>
          </a:endParaRPr>
        </a:p>
      </xdr:txBody>
    </xdr:sp>
    <xdr:clientData/>
  </xdr:twoCellAnchor>
  <xdr:twoCellAnchor>
    <xdr:from>
      <xdr:col>3</xdr:col>
      <xdr:colOff>424767</xdr:colOff>
      <xdr:row>1</xdr:row>
      <xdr:rowOff>178178</xdr:rowOff>
    </xdr:from>
    <xdr:to>
      <xdr:col>12</xdr:col>
      <xdr:colOff>442231</xdr:colOff>
      <xdr:row>4</xdr:row>
      <xdr:rowOff>51027</xdr:rowOff>
    </xdr:to>
    <xdr:sp macro="" textlink="'PIVOT TABLES'!C3">
      <xdr:nvSpPr>
        <xdr:cNvPr id="11" name="TextBox 10"/>
        <xdr:cNvSpPr txBox="1"/>
      </xdr:nvSpPr>
      <xdr:spPr>
        <a:xfrm>
          <a:off x="4064678" y="365276"/>
          <a:ext cx="5443312" cy="434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CCCFF5-0221-4BC4-9853-C1F9C5549377}" type="TxLink">
            <a:rPr lang="en-US" sz="2000" b="1" i="0" u="none" strike="noStrike">
              <a:solidFill>
                <a:schemeClr val="accent1"/>
              </a:solidFill>
              <a:latin typeface="Arial Black" panose="020B0A04020102020204" pitchFamily="34" charset="0"/>
              <a:ea typeface="+mn-ea"/>
              <a:cs typeface="Calibri"/>
            </a:rPr>
            <a:pPr marL="0" indent="0" algn="ctr"/>
            <a:t>Average of TotalSales(ord)</a:t>
          </a:fld>
          <a:endParaRPr lang="en-US" sz="2000" b="1" i="0" u="none" strike="noStrike">
            <a:solidFill>
              <a:schemeClr val="accent1"/>
            </a:solidFill>
            <a:latin typeface="Arial Black" panose="020B0A04020102020204" pitchFamily="34" charset="0"/>
            <a:ea typeface="+mn-ea"/>
            <a:cs typeface="Calibri"/>
          </a:endParaRPr>
        </a:p>
      </xdr:txBody>
    </xdr:sp>
    <xdr:clientData/>
  </xdr:twoCellAnchor>
  <xdr:twoCellAnchor>
    <xdr:from>
      <xdr:col>20</xdr:col>
      <xdr:colOff>2652259</xdr:colOff>
      <xdr:row>3</xdr:row>
      <xdr:rowOff>179917</xdr:rowOff>
    </xdr:from>
    <xdr:to>
      <xdr:col>23</xdr:col>
      <xdr:colOff>743177</xdr:colOff>
      <xdr:row>5</xdr:row>
      <xdr:rowOff>65617</xdr:rowOff>
    </xdr:to>
    <xdr:sp macro="" textlink="'PIVOT TABLES'!E8">
      <xdr:nvSpPr>
        <xdr:cNvPr id="13" name="TextBox 12"/>
        <xdr:cNvSpPr txBox="1"/>
      </xdr:nvSpPr>
      <xdr:spPr>
        <a:xfrm>
          <a:off x="16463509" y="741212"/>
          <a:ext cx="4095070" cy="259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D86FB9-5EFF-4952-AEE7-E669D036BD89}" type="TxLink">
            <a:rPr lang="en-US" sz="2000" b="1" i="0" u="none" strike="noStrike">
              <a:solidFill>
                <a:schemeClr val="accent1"/>
              </a:solidFill>
              <a:latin typeface="Arial Black" panose="020B0A04020102020204" pitchFamily="34" charset="0"/>
              <a:ea typeface="+mn-ea"/>
              <a:cs typeface="Calibri"/>
            </a:rPr>
            <a:pPr marL="0" indent="0" algn="ctr"/>
            <a:t>101.94</a:t>
          </a:fld>
          <a:endParaRPr lang="en-US" sz="2000" b="1" i="0" u="none" strike="noStrike">
            <a:solidFill>
              <a:schemeClr val="accent1"/>
            </a:solidFill>
            <a:latin typeface="Arial Black" panose="020B0A04020102020204" pitchFamily="34" charset="0"/>
            <a:ea typeface="+mn-ea"/>
            <a:cs typeface="Calibri"/>
          </a:endParaRPr>
        </a:p>
      </xdr:txBody>
    </xdr:sp>
    <xdr:clientData/>
  </xdr:twoCellAnchor>
  <xdr:twoCellAnchor>
    <xdr:from>
      <xdr:col>16</xdr:col>
      <xdr:colOff>124203</xdr:colOff>
      <xdr:row>3</xdr:row>
      <xdr:rowOff>171450</xdr:rowOff>
    </xdr:from>
    <xdr:to>
      <xdr:col>18</xdr:col>
      <xdr:colOff>460300</xdr:colOff>
      <xdr:row>5</xdr:row>
      <xdr:rowOff>57150</xdr:rowOff>
    </xdr:to>
    <xdr:sp macro="" textlink="'PIVOT TABLES'!E4">
      <xdr:nvSpPr>
        <xdr:cNvPr id="14" name="TextBox 13"/>
        <xdr:cNvSpPr txBox="1"/>
      </xdr:nvSpPr>
      <xdr:spPr>
        <a:xfrm>
          <a:off x="11180007" y="732745"/>
          <a:ext cx="1560739" cy="259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52A8D6-E24E-4891-805C-916DB8FAE761}" type="TxLink">
            <a:rPr lang="en-US" sz="2000" b="1" i="0" u="none" strike="noStrike">
              <a:solidFill>
                <a:schemeClr val="accent1"/>
              </a:solidFill>
              <a:latin typeface="Arial Black" panose="020B0A04020102020204" pitchFamily="34" charset="0"/>
              <a:ea typeface="+mn-ea"/>
              <a:cs typeface="Calibri"/>
            </a:rPr>
            <a:pPr marL="0" indent="0" algn="ctr"/>
            <a:t>450000</a:t>
          </a:fld>
          <a:endParaRPr lang="en-US" sz="2000" b="1" i="0" u="none" strike="noStrike">
            <a:solidFill>
              <a:schemeClr val="accent1"/>
            </a:solidFill>
            <a:latin typeface="Arial Black" panose="020B0A04020102020204" pitchFamily="34" charset="0"/>
            <a:ea typeface="+mn-ea"/>
            <a:cs typeface="Calibri"/>
          </a:endParaRPr>
        </a:p>
      </xdr:txBody>
    </xdr:sp>
    <xdr:clientData/>
  </xdr:twoCellAnchor>
  <xdr:twoCellAnchor>
    <xdr:from>
      <xdr:col>6</xdr:col>
      <xdr:colOff>234421</xdr:colOff>
      <xdr:row>3</xdr:row>
      <xdr:rowOff>171450</xdr:rowOff>
    </xdr:from>
    <xdr:to>
      <xdr:col>9</xdr:col>
      <xdr:colOff>43240</xdr:colOff>
      <xdr:row>5</xdr:row>
      <xdr:rowOff>57150</xdr:rowOff>
    </xdr:to>
    <xdr:sp macro="" textlink="'PIVOT TABLES'!C4">
      <xdr:nvSpPr>
        <xdr:cNvPr id="15" name="TextBox 14"/>
        <xdr:cNvSpPr txBox="1"/>
      </xdr:nvSpPr>
      <xdr:spPr>
        <a:xfrm>
          <a:off x="5711296" y="732745"/>
          <a:ext cx="1560739" cy="259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926F7E-64EC-4CC3-87FF-5F5647BCA4F2}" type="TxLink">
            <a:rPr lang="en-US" sz="2000" b="1" i="0" u="none" strike="noStrike">
              <a:solidFill>
                <a:schemeClr val="accent1"/>
              </a:solidFill>
              <a:latin typeface="Arial Black" panose="020B0A04020102020204" pitchFamily="34" charset="0"/>
              <a:ea typeface="+mn-ea"/>
              <a:cs typeface="Calibri"/>
            </a:rPr>
            <a:pPr marL="0" indent="0" algn="ctr"/>
            <a:t>121000</a:t>
          </a:fld>
          <a:endParaRPr lang="en-US" sz="2000" b="1" i="0" u="none" strike="noStrike">
            <a:solidFill>
              <a:schemeClr val="accent1"/>
            </a:solidFill>
            <a:latin typeface="Arial Black" panose="020B0A04020102020204" pitchFamily="34" charset="0"/>
            <a:ea typeface="+mn-ea"/>
            <a:cs typeface="Calibri"/>
          </a:endParaRPr>
        </a:p>
      </xdr:txBody>
    </xdr:sp>
    <xdr:clientData/>
  </xdr:twoCellAnchor>
  <xdr:twoCellAnchor>
    <xdr:from>
      <xdr:col>20</xdr:col>
      <xdr:colOff>1329570</xdr:colOff>
      <xdr:row>2</xdr:row>
      <xdr:rowOff>129117</xdr:rowOff>
    </xdr:from>
    <xdr:to>
      <xdr:col>20</xdr:col>
      <xdr:colOff>1329570</xdr:colOff>
      <xdr:row>5</xdr:row>
      <xdr:rowOff>14817</xdr:rowOff>
    </xdr:to>
    <xdr:cxnSp macro="">
      <xdr:nvCxnSpPr>
        <xdr:cNvPr id="16" name="Straight Connector 15"/>
        <xdr:cNvCxnSpPr/>
      </xdr:nvCxnSpPr>
      <xdr:spPr>
        <a:xfrm>
          <a:off x="15140820" y="503313"/>
          <a:ext cx="0" cy="446995"/>
        </a:xfrm>
        <a:prstGeom prst="line">
          <a:avLst/>
        </a:prstGeom>
        <a:ln w="3175">
          <a:solidFill>
            <a:schemeClr val="bg2">
              <a:lumMod val="50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564998</xdr:colOff>
      <xdr:row>2</xdr:row>
      <xdr:rowOff>144009</xdr:rowOff>
    </xdr:from>
    <xdr:to>
      <xdr:col>11</xdr:col>
      <xdr:colOff>564998</xdr:colOff>
      <xdr:row>5</xdr:row>
      <xdr:rowOff>29709</xdr:rowOff>
    </xdr:to>
    <xdr:cxnSp macro="">
      <xdr:nvCxnSpPr>
        <xdr:cNvPr id="17" name="Straight Connector 16"/>
        <xdr:cNvCxnSpPr/>
      </xdr:nvCxnSpPr>
      <xdr:spPr>
        <a:xfrm>
          <a:off x="9018436" y="518205"/>
          <a:ext cx="0" cy="446995"/>
        </a:xfrm>
        <a:prstGeom prst="line">
          <a:avLst/>
        </a:prstGeom>
        <a:ln w="3175">
          <a:solidFill>
            <a:schemeClr val="bg2">
              <a:lumMod val="50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77704</xdr:rowOff>
    </xdr:from>
    <xdr:to>
      <xdr:col>2</xdr:col>
      <xdr:colOff>31750</xdr:colOff>
      <xdr:row>11</xdr:row>
      <xdr:rowOff>221116</xdr:rowOff>
    </xdr:to>
    <xdr:grpSp>
      <xdr:nvGrpSpPr>
        <xdr:cNvPr id="24" name="Group 23"/>
        <xdr:cNvGrpSpPr/>
      </xdr:nvGrpSpPr>
      <xdr:grpSpPr>
        <a:xfrm>
          <a:off x="0" y="1200293"/>
          <a:ext cx="3059339" cy="1300019"/>
          <a:chOff x="4477808" y="1162050"/>
          <a:chExt cx="2060575" cy="638175"/>
        </a:xfrm>
        <a:solidFill>
          <a:schemeClr val="accent3">
            <a:lumMod val="20000"/>
            <a:lumOff val="80000"/>
          </a:schemeClr>
        </a:solidFill>
        <a:effectLst>
          <a:outerShdw blurRad="50800" dist="38100" dir="2700000" algn="tl" rotWithShape="0">
            <a:prstClr val="black">
              <a:alpha val="40000"/>
            </a:prstClr>
          </a:outerShdw>
        </a:effectLst>
      </xdr:grpSpPr>
      <xdr:sp macro="" textlink="">
        <xdr:nvSpPr>
          <xdr:cNvPr id="20" name="Rounded Rectangle 19"/>
          <xdr:cNvSpPr/>
        </xdr:nvSpPr>
        <xdr:spPr>
          <a:xfrm>
            <a:off x="4477808" y="1162050"/>
            <a:ext cx="2060575" cy="638175"/>
          </a:xfrm>
          <a:prstGeom prst="roundRect">
            <a:avLst/>
          </a:prstGeom>
          <a:grp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PIVOT TABLES'!C12">
        <xdr:nvSpPr>
          <xdr:cNvPr id="22" name="TextBox 21"/>
          <xdr:cNvSpPr txBox="1"/>
        </xdr:nvSpPr>
        <xdr:spPr>
          <a:xfrm>
            <a:off x="4506085" y="1353678"/>
            <a:ext cx="2012950"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C85AC0F-118B-4A5F-9646-26FA052A6D96}" type="TxLink">
              <a:rPr lang="en-US" sz="2400" b="1" i="0" u="none" strike="noStrike">
                <a:solidFill>
                  <a:schemeClr val="accent1"/>
                </a:solidFill>
                <a:latin typeface="Arial Black" panose="020B0A04020102020204" pitchFamily="34" charset="0"/>
                <a:ea typeface="+mn-ea"/>
                <a:cs typeface="Calibri"/>
              </a:rPr>
              <a:pPr marL="0" indent="0" algn="ctr"/>
              <a:t>Amit Verma</a:t>
            </a:fld>
            <a:endParaRPr lang="en-US" sz="2400" b="1" i="0" u="none" strike="noStrike">
              <a:solidFill>
                <a:schemeClr val="accent1"/>
              </a:solidFill>
              <a:latin typeface="Arial Black" panose="020B0A04020102020204" pitchFamily="34" charset="0"/>
              <a:ea typeface="+mn-ea"/>
              <a:cs typeface="Calibri"/>
            </a:endParaRPr>
          </a:p>
        </xdr:txBody>
      </xdr:sp>
      <xdr:sp macro="" textlink="'PIVOT TABLES'!D12">
        <xdr:nvSpPr>
          <xdr:cNvPr id="23" name="TextBox 22"/>
          <xdr:cNvSpPr txBox="1"/>
        </xdr:nvSpPr>
        <xdr:spPr>
          <a:xfrm>
            <a:off x="4739218" y="1561071"/>
            <a:ext cx="1498600" cy="2381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5807B2-AF4E-4210-ACD6-7AC598FBD185}" type="TxLink">
              <a:rPr lang="en-US" sz="2400" b="1" i="0" u="none" strike="noStrike">
                <a:solidFill>
                  <a:schemeClr val="accent1"/>
                </a:solidFill>
                <a:latin typeface="Arial Black" panose="020B0A04020102020204" pitchFamily="34" charset="0"/>
                <a:ea typeface="+mn-ea"/>
                <a:cs typeface="Calibri"/>
              </a:rPr>
              <a:pPr marL="0" indent="0" algn="ctr"/>
              <a:t>1559000</a:t>
            </a:fld>
            <a:endParaRPr lang="en-US" sz="2400" b="1" i="0" u="none" strike="noStrike">
              <a:solidFill>
                <a:schemeClr val="accent1"/>
              </a:solidFill>
              <a:latin typeface="Arial Black" panose="020B0A04020102020204" pitchFamily="34" charset="0"/>
              <a:ea typeface="+mn-ea"/>
              <a:cs typeface="Calibri"/>
            </a:endParaRPr>
          </a:p>
        </xdr:txBody>
      </xdr:sp>
      <xdr:sp macro="" textlink="">
        <xdr:nvSpPr>
          <xdr:cNvPr id="25" name="TextBox 24"/>
          <xdr:cNvSpPr txBox="1"/>
        </xdr:nvSpPr>
        <xdr:spPr>
          <a:xfrm>
            <a:off x="4722285" y="1193434"/>
            <a:ext cx="1784877" cy="22155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1" i="0" u="none" strike="noStrike">
                <a:solidFill>
                  <a:schemeClr val="accent2"/>
                </a:solidFill>
                <a:latin typeface="Arial Black" panose="020B0A04020102020204" pitchFamily="34" charset="0"/>
                <a:ea typeface="+mn-ea"/>
                <a:cs typeface="Calibri"/>
              </a:rPr>
              <a:t>TOP</a:t>
            </a:r>
            <a:r>
              <a:rPr lang="en-US" sz="2000" b="1" i="0" u="none" strike="noStrike" baseline="0">
                <a:solidFill>
                  <a:schemeClr val="accent2"/>
                </a:solidFill>
                <a:latin typeface="Arial Black" panose="020B0A04020102020204" pitchFamily="34" charset="0"/>
                <a:ea typeface="+mn-ea"/>
                <a:cs typeface="Calibri"/>
              </a:rPr>
              <a:t> PERFORMER</a:t>
            </a:r>
            <a:endParaRPr lang="en-US" sz="2000" b="1" i="0" u="none" strike="noStrike">
              <a:solidFill>
                <a:schemeClr val="accent2"/>
              </a:solidFill>
              <a:latin typeface="Arial Black" panose="020B0A04020102020204" pitchFamily="34" charset="0"/>
              <a:ea typeface="+mn-ea"/>
              <a:cs typeface="Calibri"/>
            </a:endParaRPr>
          </a:p>
        </xdr:txBody>
      </xdr:sp>
    </xdr:grpSp>
    <xdr:clientData/>
  </xdr:twoCellAnchor>
  <xdr:twoCellAnchor>
    <xdr:from>
      <xdr:col>2</xdr:col>
      <xdr:colOff>214879</xdr:colOff>
      <xdr:row>5</xdr:row>
      <xdr:rowOff>180324</xdr:rowOff>
    </xdr:from>
    <xdr:to>
      <xdr:col>8</xdr:col>
      <xdr:colOff>506820</xdr:colOff>
      <xdr:row>19</xdr:row>
      <xdr:rowOff>123128</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59695</xdr:colOff>
      <xdr:row>5</xdr:row>
      <xdr:rowOff>180324</xdr:rowOff>
    </xdr:from>
    <xdr:to>
      <xdr:col>17</xdr:col>
      <xdr:colOff>360956</xdr:colOff>
      <xdr:row>19</xdr:row>
      <xdr:rowOff>136256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321182</xdr:colOff>
      <xdr:row>5</xdr:row>
      <xdr:rowOff>180324</xdr:rowOff>
    </xdr:from>
    <xdr:to>
      <xdr:col>20</xdr:col>
      <xdr:colOff>2726649</xdr:colOff>
      <xdr:row>19</xdr:row>
      <xdr:rowOff>135946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305040</xdr:colOff>
      <xdr:row>19</xdr:row>
      <xdr:rowOff>233381</xdr:rowOff>
    </xdr:from>
    <xdr:to>
      <xdr:col>20</xdr:col>
      <xdr:colOff>2710505</xdr:colOff>
      <xdr:row>38</xdr:row>
      <xdr:rowOff>167016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17274</xdr:colOff>
      <xdr:row>19</xdr:row>
      <xdr:rowOff>233381</xdr:rowOff>
    </xdr:from>
    <xdr:to>
      <xdr:col>8</xdr:col>
      <xdr:colOff>367633</xdr:colOff>
      <xdr:row>40</xdr:row>
      <xdr:rowOff>66842</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434191</xdr:colOff>
      <xdr:row>19</xdr:row>
      <xdr:rowOff>233381</xdr:rowOff>
    </xdr:from>
    <xdr:to>
      <xdr:col>17</xdr:col>
      <xdr:colOff>208175</xdr:colOff>
      <xdr:row>39</xdr:row>
      <xdr:rowOff>64037</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2769891</xdr:colOff>
      <xdr:row>27</xdr:row>
      <xdr:rowOff>50132</xdr:rowOff>
    </xdr:from>
    <xdr:to>
      <xdr:col>24</xdr:col>
      <xdr:colOff>816428</xdr:colOff>
      <xdr:row>38</xdr:row>
      <xdr:rowOff>153080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96864</xdr:colOff>
      <xdr:row>11</xdr:row>
      <xdr:rowOff>291457</xdr:rowOff>
    </xdr:from>
    <xdr:to>
      <xdr:col>1</xdr:col>
      <xdr:colOff>1517542</xdr:colOff>
      <xdr:row>41</xdr:row>
      <xdr:rowOff>126557</xdr:rowOff>
    </xdr:to>
    <xdr:sp macro="" textlink="">
      <xdr:nvSpPr>
        <xdr:cNvPr id="38" name="Rectangle 37"/>
        <xdr:cNvSpPr/>
      </xdr:nvSpPr>
      <xdr:spPr>
        <a:xfrm>
          <a:off x="96864" y="2570653"/>
          <a:ext cx="2900455" cy="762519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250451</xdr:colOff>
      <xdr:row>12</xdr:row>
      <xdr:rowOff>116028</xdr:rowOff>
    </xdr:from>
    <xdr:to>
      <xdr:col>1</xdr:col>
      <xdr:colOff>1324679</xdr:colOff>
      <xdr:row>19</xdr:row>
      <xdr:rowOff>49535</xdr:rowOff>
    </xdr:to>
    <mc:AlternateContent xmlns:mc="http://schemas.openxmlformats.org/markup-compatibility/2006" xmlns:a14="http://schemas.microsoft.com/office/drawing/2010/main">
      <mc:Choice Requires="a14">
        <xdr:graphicFrame macro="">
          <xdr:nvGraphicFramePr>
            <xdr:cNvPr id="3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0451" y="2718394"/>
              <a:ext cx="2554005" cy="18725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259041</xdr:colOff>
      <xdr:row>19</xdr:row>
      <xdr:rowOff>175390</xdr:rowOff>
    </xdr:from>
    <xdr:to>
      <xdr:col>1</xdr:col>
      <xdr:colOff>1247381</xdr:colOff>
      <xdr:row>26</xdr:row>
      <xdr:rowOff>267298</xdr:rowOff>
    </xdr:to>
    <mc:AlternateContent xmlns:mc="http://schemas.openxmlformats.org/markup-compatibility/2006" xmlns:a14="http://schemas.microsoft.com/office/drawing/2010/main">
      <mc:Choice Requires="a14">
        <xdr:graphicFrame macro="">
          <xdr:nvGraphicFramePr>
            <xdr:cNvPr id="37" name="Months"/>
            <xdr:cNvGraphicFramePr>
              <a:graphicFrameLock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59041" y="4716774"/>
              <a:ext cx="2468117" cy="20989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291673</xdr:colOff>
      <xdr:row>27</xdr:row>
      <xdr:rowOff>87491</xdr:rowOff>
    </xdr:from>
    <xdr:to>
      <xdr:col>1</xdr:col>
      <xdr:colOff>1212533</xdr:colOff>
      <xdr:row>37</xdr:row>
      <xdr:rowOff>68036</xdr:rowOff>
    </xdr:to>
    <mc:AlternateContent xmlns:mc="http://schemas.openxmlformats.org/markup-compatibility/2006" xmlns:a14="http://schemas.microsoft.com/office/drawing/2010/main">
      <mc:Choice Requires="a14">
        <xdr:graphicFrame macro="">
          <xdr:nvGraphicFramePr>
            <xdr:cNvPr id="36" name="SalesRep"/>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291673" y="6925080"/>
              <a:ext cx="2400637" cy="24638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LENOVO" refreshedDate="45883.736575810188" createdVersion="4" refreshedVersion="4" minRefreshableVersion="3" recordCount="50">
  <cacheSource type="worksheet">
    <worksheetSource ref="A1:J51" sheet="MAIN SHEET"/>
  </cacheSource>
  <cacheFields count="10">
    <cacheField name="OrderID" numFmtId="0">
      <sharedItems containsSemiMixedTypes="0" containsString="0" containsNumber="1" containsInteger="1" minValue="1001" maxValue="1050" count="5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sharedItems>
    </cacheField>
    <cacheField name="OrderDate" numFmtId="164">
      <sharedItems containsSemiMixedTypes="0" containsNonDate="0" containsDate="1" containsString="0" minDate="2025-01-02T00:00:00" maxDate="2025-03-02T00:00:00"/>
    </cacheField>
    <cacheField name="Region" numFmtId="0">
      <sharedItems/>
    </cacheField>
    <cacheField name="SalesRep" numFmtId="0">
      <sharedItems count="6">
        <s v="Amit Verma"/>
        <s v="Kavita Joshi"/>
        <s v="Neha Singh"/>
        <s v="Rahul Mehta"/>
        <s v="Anil Kumar"/>
        <s v="Priya Rao"/>
      </sharedItems>
    </cacheField>
    <cacheField name="Product" numFmtId="0">
      <sharedItems/>
    </cacheField>
    <cacheField name="UnitsSold" numFmtId="0">
      <sharedItems containsSemiMixedTypes="0" containsString="0" containsNumber="1" containsInteger="1" minValue="1" maxValue="10"/>
    </cacheField>
    <cacheField name="UnitPrice" numFmtId="0">
      <sharedItems containsSemiMixedTypes="0" containsString="0" containsNumber="1" containsInteger="1" minValue="12000" maxValue="45000"/>
    </cacheField>
    <cacheField name="TotalSales" numFmtId="0">
      <sharedItems containsSemiMixedTypes="0" containsString="0" containsNumber="1" containsInteger="1" minValue="12000" maxValue="450000" count="27">
        <n v="75000"/>
        <n v="108000"/>
        <n v="405000"/>
        <n v="180000"/>
        <n v="45000"/>
        <n v="270000"/>
        <n v="84000"/>
        <n v="15000"/>
        <n v="110000"/>
        <n v="60000"/>
        <n v="135000"/>
        <n v="120000"/>
        <n v="315000"/>
        <n v="24000"/>
        <n v="105000"/>
        <n v="48000"/>
        <n v="72000"/>
        <n v="12000"/>
        <n v="220000"/>
        <n v="44000"/>
        <n v="66000"/>
        <n v="198000"/>
        <n v="36000"/>
        <n v="450000"/>
        <n v="54000"/>
        <n v="162000"/>
        <n v="126000"/>
      </sharedItems>
    </cacheField>
    <cacheField name="Target" numFmtId="0">
      <sharedItems containsSemiMixedTypes="0" containsString="0" containsNumber="1" containsInteger="1" minValue="75000" maxValue="200000" count="8">
        <n v="95000"/>
        <n v="150000"/>
        <n v="75000"/>
        <n v="120000"/>
        <n v="100000"/>
        <n v="90000"/>
        <n v="85000"/>
        <n v="200000"/>
      </sharedItems>
    </cacheField>
    <cacheField name="PaymentMetho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883.749304166668" createdVersion="4" refreshedVersion="4" minRefreshableVersion="3" recordCount="50">
  <cacheSource type="worksheet">
    <worksheetSource ref="A1:K51" sheet="MAIN SHEET"/>
  </cacheSource>
  <cacheFields count="11">
    <cacheField name="OrderID" numFmtId="0">
      <sharedItems containsSemiMixedTypes="0" containsString="0" containsNumber="1" containsInteger="1" minValue="1001" maxValue="1050"/>
    </cacheField>
    <cacheField name="OrderDate" numFmtId="164">
      <sharedItems containsSemiMixedTypes="0" containsNonDate="0" containsDate="1" containsString="0" minDate="2025-01-02T00:00:00" maxDate="2025-03-02T00:00:00"/>
    </cacheField>
    <cacheField name="Region" numFmtId="0">
      <sharedItems/>
    </cacheField>
    <cacheField name="SalesRep" numFmtId="0">
      <sharedItems count="6">
        <s v="Amit Verma"/>
        <s v="Kavita Joshi"/>
        <s v="Neha Singh"/>
        <s v="Rahul Mehta"/>
        <s v="Anil Kumar"/>
        <s v="Priya Rao"/>
      </sharedItems>
    </cacheField>
    <cacheField name="Product" numFmtId="0">
      <sharedItems/>
    </cacheField>
    <cacheField name="UnitsSold" numFmtId="0">
      <sharedItems containsSemiMixedTypes="0" containsString="0" containsNumber="1" containsInteger="1" minValue="1" maxValue="10"/>
    </cacheField>
    <cacheField name="UnitPrice" numFmtId="0">
      <sharedItems containsSemiMixedTypes="0" containsString="0" containsNumber="1" containsInteger="1" minValue="12000" maxValue="45000"/>
    </cacheField>
    <cacheField name="TotalSales" numFmtId="0">
      <sharedItems containsSemiMixedTypes="0" containsString="0" containsNumber="1" containsInteger="1" minValue="12000" maxValue="450000" count="27">
        <n v="75000"/>
        <n v="108000"/>
        <n v="405000"/>
        <n v="180000"/>
        <n v="45000"/>
        <n v="270000"/>
        <n v="84000"/>
        <n v="15000"/>
        <n v="110000"/>
        <n v="60000"/>
        <n v="135000"/>
        <n v="120000"/>
        <n v="315000"/>
        <n v="24000"/>
        <n v="105000"/>
        <n v="48000"/>
        <n v="72000"/>
        <n v="12000"/>
        <n v="220000"/>
        <n v="44000"/>
        <n v="66000"/>
        <n v="198000"/>
        <n v="36000"/>
        <n v="450000"/>
        <n v="54000"/>
        <n v="162000"/>
        <n v="126000"/>
      </sharedItems>
    </cacheField>
    <cacheField name="Target" numFmtId="0">
      <sharedItems containsSemiMixedTypes="0" containsString="0" containsNumber="1" containsInteger="1" minValue="75000" maxValue="200000"/>
    </cacheField>
    <cacheField name="PaymentMethod" numFmtId="0">
      <sharedItems/>
    </cacheField>
    <cacheField name="Target Achieved" numFmtId="0">
      <sharedItems count="2">
        <s v="Achieved"/>
        <s v="NO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5883.904136689816" createdVersion="4" refreshedVersion="4" minRefreshableVersion="3" recordCount="50">
  <cacheSource type="worksheet">
    <worksheetSource ref="A1:L51" sheet="MAIN SHEET"/>
  </cacheSource>
  <cacheFields count="12">
    <cacheField name="OrderID" numFmtId="0">
      <sharedItems containsSemiMixedTypes="0" containsString="0" containsNumber="1" containsInteger="1" minValue="1001" maxValue="1050" count="5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sharedItems>
    </cacheField>
    <cacheField name="OrderDate" numFmtId="164">
      <sharedItems containsSemiMixedTypes="0" containsNonDate="0" containsDate="1" containsString="0" minDate="2025-01-02T00:00:00" maxDate="2025-03-02T00:00:00" count="34">
        <d v="2025-02-10T00:00:00"/>
        <d v="2025-02-17T00:00:00"/>
        <d v="2025-01-02T00:00:00"/>
        <d v="2025-02-15T00:00:00"/>
        <d v="2025-02-14T00:00:00"/>
        <d v="2025-01-06T00:00:00"/>
        <d v="2025-02-16T00:00:00"/>
        <d v="2025-02-06T00:00:00"/>
        <d v="2025-02-24T00:00:00"/>
        <d v="2025-01-24T00:00:00"/>
        <d v="2025-01-11T00:00:00"/>
        <d v="2025-01-15T00:00:00"/>
        <d v="2025-01-14T00:00:00"/>
        <d v="2025-01-16T00:00:00"/>
        <d v="2025-02-08T00:00:00"/>
        <d v="2025-02-19T00:00:00"/>
        <d v="2025-01-10T00:00:00"/>
        <d v="2025-01-17T00:00:00"/>
        <d v="2025-01-29T00:00:00"/>
        <d v="2025-02-07T00:00:00"/>
        <d v="2025-01-05T00:00:00"/>
        <d v="2025-02-21T00:00:00"/>
        <d v="2025-01-27T00:00:00"/>
        <d v="2025-01-28T00:00:00"/>
        <d v="2025-01-04T00:00:00"/>
        <d v="2025-03-01T00:00:00"/>
        <d v="2025-01-19T00:00:00"/>
        <d v="2025-02-09T00:00:00"/>
        <d v="2025-01-21T00:00:00"/>
        <d v="2025-02-04T00:00:00"/>
        <d v="2025-02-27T00:00:00"/>
        <d v="2025-01-22T00:00:00"/>
        <d v="2025-01-08T00:00:00"/>
        <d v="2025-02-13T00:00:00"/>
      </sharedItems>
    </cacheField>
    <cacheField name="Region" numFmtId="0">
      <sharedItems count="4">
        <s v="North"/>
        <s v="West"/>
        <s v="South"/>
        <s v="East"/>
      </sharedItems>
    </cacheField>
    <cacheField name="SalesRep" numFmtId="0">
      <sharedItems count="6">
        <s v="Amit Verma"/>
        <s v="Kavita Joshi"/>
        <s v="Neha Singh"/>
        <s v="Rahul Mehta"/>
        <s v="Anil Kumar"/>
        <s v="Priya Rao"/>
      </sharedItems>
    </cacheField>
    <cacheField name="Product" numFmtId="0">
      <sharedItems count="6">
        <s v="Headphones"/>
        <s v="Printer"/>
        <s v="Tablet"/>
        <s v="Smartphone"/>
        <s v="Laptop"/>
        <s v="Monitor"/>
      </sharedItems>
    </cacheField>
    <cacheField name="UnitsSold" numFmtId="0">
      <sharedItems containsSemiMixedTypes="0" containsString="0" containsNumber="1" containsInteger="1" minValue="1" maxValue="10"/>
    </cacheField>
    <cacheField name="UnitPrice" numFmtId="0">
      <sharedItems containsSemiMixedTypes="0" containsString="0" containsNumber="1" containsInteger="1" minValue="12000" maxValue="45000"/>
    </cacheField>
    <cacheField name="TotalSales" numFmtId="0">
      <sharedItems containsSemiMixedTypes="0" containsString="0" containsNumber="1" containsInteger="1" minValue="12000" maxValue="450000"/>
    </cacheField>
    <cacheField name="Target" numFmtId="0">
      <sharedItems containsSemiMixedTypes="0" containsString="0" containsNumber="1" containsInteger="1" minValue="75000" maxValue="200000"/>
    </cacheField>
    <cacheField name="PaymentMethod" numFmtId="0">
      <sharedItems count="4">
        <s v="Credit Card"/>
        <s v="Cash"/>
        <s v="UPI"/>
        <s v="Bank Transfer"/>
      </sharedItems>
    </cacheField>
    <cacheField name="Target Achieved" numFmtId="0">
      <sharedItems/>
    </cacheField>
    <cacheField name="Months" numFmtId="0">
      <sharedItems count="3">
        <s v="Feb"/>
        <s v="Jan"/>
        <s v="Mar"/>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refreshedBy="LENOVO" refreshedDate="45884.657001967593" createdVersion="4" refreshedVersion="4" minRefreshableVersion="3" recordCount="50">
  <cacheSource type="worksheet">
    <worksheetSource ref="A1:M51" sheet="MAIN SHEET"/>
  </cacheSource>
  <cacheFields count="13">
    <cacheField name="OrderID" numFmtId="0">
      <sharedItems containsSemiMixedTypes="0" containsString="0" containsNumber="1" containsInteger="1" minValue="1001" maxValue="1050"/>
    </cacheField>
    <cacheField name="OrderDate" numFmtId="164">
      <sharedItems containsSemiMixedTypes="0" containsNonDate="0" containsDate="1" containsString="0" minDate="2025-01-02T00:00:00" maxDate="2025-03-02T00:00:00"/>
    </cacheField>
    <cacheField name="Region" numFmtId="0">
      <sharedItems/>
    </cacheField>
    <cacheField name="SalesRep" numFmtId="0">
      <sharedItems count="6">
        <s v="Amit Verma"/>
        <s v="Kavita Joshi"/>
        <s v="Neha Singh"/>
        <s v="Rahul Mehta"/>
        <s v="Anil Kumar"/>
        <s v="Priya Rao"/>
      </sharedItems>
    </cacheField>
    <cacheField name="Product" numFmtId="0">
      <sharedItems count="6">
        <s v="Headphones"/>
        <s v="Printer"/>
        <s v="Tablet"/>
        <s v="Smartphone"/>
        <s v="Laptop"/>
        <s v="Monitor"/>
      </sharedItems>
    </cacheField>
    <cacheField name="UnitsSold" numFmtId="0">
      <sharedItems containsSemiMixedTypes="0" containsString="0" containsNumber="1" containsInteger="1" minValue="1" maxValue="10"/>
    </cacheField>
    <cacheField name="UnitPrice" numFmtId="0">
      <sharedItems containsSemiMixedTypes="0" containsString="0" containsNumber="1" containsInteger="1" minValue="12000" maxValue="45000"/>
    </cacheField>
    <cacheField name="TotalSales" numFmtId="0">
      <sharedItems containsSemiMixedTypes="0" containsString="0" containsNumber="1" containsInteger="1" minValue="12000" maxValue="450000"/>
    </cacheField>
    <cacheField name="Target" numFmtId="0">
      <sharedItems containsSemiMixedTypes="0" containsString="0" containsNumber="1" containsInteger="1" minValue="75000" maxValue="200000"/>
    </cacheField>
    <cacheField name="PaymentMethod" numFmtId="0">
      <sharedItems/>
    </cacheField>
    <cacheField name="Target Achieved" numFmtId="0">
      <sharedItems/>
    </cacheField>
    <cacheField name="Months" numFmtId="0">
      <sharedItems/>
    </cacheField>
    <cacheField name="Varince" numFmtId="165">
      <sharedItems containsSemiMixedTypes="0" containsString="0" containsNumber="1" containsInteger="1" minValue="-155000" maxValue="36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d v="2025-02-10T00:00:00"/>
    <s v="North"/>
    <x v="0"/>
    <s v="Headphones"/>
    <n v="5"/>
    <n v="15000"/>
    <x v="0"/>
    <x v="0"/>
    <s v="Credit Card"/>
  </r>
  <r>
    <x v="1"/>
    <d v="2025-02-17T00:00:00"/>
    <s v="North"/>
    <x v="1"/>
    <s v="Headphones"/>
    <n v="9"/>
    <n v="12000"/>
    <x v="1"/>
    <x v="1"/>
    <s v="Cash"/>
  </r>
  <r>
    <x v="2"/>
    <d v="2025-01-02T00:00:00"/>
    <s v="North"/>
    <x v="2"/>
    <s v="Printer"/>
    <n v="9"/>
    <n v="45000"/>
    <x v="2"/>
    <x v="2"/>
    <s v="Credit Card"/>
  </r>
  <r>
    <x v="3"/>
    <d v="2025-02-15T00:00:00"/>
    <s v="West"/>
    <x v="2"/>
    <s v="Tablet"/>
    <n v="10"/>
    <n v="18000"/>
    <x v="3"/>
    <x v="2"/>
    <s v="Credit Card"/>
  </r>
  <r>
    <x v="4"/>
    <d v="2025-02-14T00:00:00"/>
    <s v="West"/>
    <x v="3"/>
    <s v="Smartphone"/>
    <n v="3"/>
    <n v="15000"/>
    <x v="4"/>
    <x v="3"/>
    <s v="Cash"/>
  </r>
  <r>
    <x v="5"/>
    <d v="2025-01-06T00:00:00"/>
    <s v="West"/>
    <x v="0"/>
    <s v="Smartphone"/>
    <n v="6"/>
    <n v="45000"/>
    <x v="5"/>
    <x v="4"/>
    <s v="Cash"/>
  </r>
  <r>
    <x v="6"/>
    <d v="2025-02-16T00:00:00"/>
    <s v="West"/>
    <x v="4"/>
    <s v="Laptop"/>
    <n v="7"/>
    <n v="12000"/>
    <x v="6"/>
    <x v="4"/>
    <s v="UPI"/>
  </r>
  <r>
    <x v="7"/>
    <d v="2025-02-06T00:00:00"/>
    <s v="South"/>
    <x v="1"/>
    <s v="Laptop"/>
    <n v="1"/>
    <n v="15000"/>
    <x v="7"/>
    <x v="4"/>
    <s v="Cash"/>
  </r>
  <r>
    <x v="8"/>
    <d v="2025-02-24T00:00:00"/>
    <s v="South"/>
    <x v="0"/>
    <s v="Tablet"/>
    <n v="5"/>
    <n v="22000"/>
    <x v="8"/>
    <x v="3"/>
    <s v="Credit Card"/>
  </r>
  <r>
    <x v="9"/>
    <d v="2025-01-24T00:00:00"/>
    <s v="East"/>
    <x v="2"/>
    <s v="Headphones"/>
    <n v="5"/>
    <n v="12000"/>
    <x v="9"/>
    <x v="5"/>
    <s v="Credit Card"/>
  </r>
  <r>
    <x v="10"/>
    <d v="2025-01-11T00:00:00"/>
    <s v="West"/>
    <x v="5"/>
    <s v="Smartphone"/>
    <n v="9"/>
    <n v="15000"/>
    <x v="10"/>
    <x v="3"/>
    <s v="Cash"/>
  </r>
  <r>
    <x v="11"/>
    <d v="2025-01-15T00:00:00"/>
    <s v="North"/>
    <x v="3"/>
    <s v="Tablet"/>
    <n v="5"/>
    <n v="12000"/>
    <x v="9"/>
    <x v="0"/>
    <s v="UPI"/>
  </r>
  <r>
    <x v="12"/>
    <d v="2025-01-14T00:00:00"/>
    <s v="West"/>
    <x v="5"/>
    <s v="Headphones"/>
    <n v="8"/>
    <n v="15000"/>
    <x v="11"/>
    <x v="4"/>
    <s v="Credit Card"/>
  </r>
  <r>
    <x v="13"/>
    <d v="2025-01-16T00:00:00"/>
    <s v="East"/>
    <x v="1"/>
    <s v="Monitor"/>
    <n v="7"/>
    <n v="45000"/>
    <x v="12"/>
    <x v="1"/>
    <s v="UPI"/>
  </r>
  <r>
    <x v="14"/>
    <d v="2025-01-15T00:00:00"/>
    <s v="South"/>
    <x v="4"/>
    <s v="Tablet"/>
    <n v="2"/>
    <n v="12000"/>
    <x v="13"/>
    <x v="6"/>
    <s v="Credit Card"/>
  </r>
  <r>
    <x v="15"/>
    <d v="2025-02-10T00:00:00"/>
    <s v="South"/>
    <x v="1"/>
    <s v="Tablet"/>
    <n v="10"/>
    <n v="12000"/>
    <x v="11"/>
    <x v="1"/>
    <s v="Bank Transfer"/>
  </r>
  <r>
    <x v="16"/>
    <d v="2025-02-08T00:00:00"/>
    <s v="West"/>
    <x v="4"/>
    <s v="Smartphone"/>
    <n v="9"/>
    <n v="12000"/>
    <x v="1"/>
    <x v="6"/>
    <s v="UPI"/>
  </r>
  <r>
    <x v="17"/>
    <d v="2025-02-19T00:00:00"/>
    <s v="East"/>
    <x v="0"/>
    <s v="Smartphone"/>
    <n v="7"/>
    <n v="15000"/>
    <x v="14"/>
    <x v="7"/>
    <s v="Cash"/>
  </r>
  <r>
    <x v="18"/>
    <d v="2025-02-16T00:00:00"/>
    <s v="East"/>
    <x v="4"/>
    <s v="Printer"/>
    <n v="9"/>
    <n v="12000"/>
    <x v="1"/>
    <x v="4"/>
    <s v="Credit Card"/>
  </r>
  <r>
    <x v="19"/>
    <d v="2025-01-10T00:00:00"/>
    <s v="East"/>
    <x v="2"/>
    <s v="Monitor"/>
    <n v="9"/>
    <n v="12000"/>
    <x v="1"/>
    <x v="3"/>
    <s v="Bank Transfer"/>
  </r>
  <r>
    <x v="20"/>
    <d v="2025-01-02T00:00:00"/>
    <s v="North"/>
    <x v="3"/>
    <s v="Smartphone"/>
    <n v="4"/>
    <n v="12000"/>
    <x v="15"/>
    <x v="0"/>
    <s v="Cash"/>
  </r>
  <r>
    <x v="21"/>
    <d v="2025-01-06T00:00:00"/>
    <s v="West"/>
    <x v="0"/>
    <s v="Monitor"/>
    <n v="3"/>
    <n v="15000"/>
    <x v="4"/>
    <x v="7"/>
    <s v="Credit Card"/>
  </r>
  <r>
    <x v="22"/>
    <d v="2025-01-17T00:00:00"/>
    <s v="West"/>
    <x v="2"/>
    <s v="Monitor"/>
    <n v="4"/>
    <n v="18000"/>
    <x v="16"/>
    <x v="1"/>
    <s v="UPI"/>
  </r>
  <r>
    <x v="23"/>
    <d v="2025-01-29T00:00:00"/>
    <s v="West"/>
    <x v="0"/>
    <s v="Printer"/>
    <n v="4"/>
    <n v="12000"/>
    <x v="15"/>
    <x v="3"/>
    <s v="Cash"/>
  </r>
  <r>
    <x v="24"/>
    <d v="2025-02-07T00:00:00"/>
    <s v="South"/>
    <x v="4"/>
    <s v="Printer"/>
    <n v="1"/>
    <n v="12000"/>
    <x v="17"/>
    <x v="2"/>
    <s v="Credit Card"/>
  </r>
  <r>
    <x v="25"/>
    <d v="2025-01-05T00:00:00"/>
    <s v="North"/>
    <x v="3"/>
    <s v="Laptop"/>
    <n v="9"/>
    <n v="15000"/>
    <x v="10"/>
    <x v="4"/>
    <s v="Bank Transfer"/>
  </r>
  <r>
    <x v="26"/>
    <d v="2025-01-14T00:00:00"/>
    <s v="South"/>
    <x v="1"/>
    <s v="Monitor"/>
    <n v="10"/>
    <n v="22000"/>
    <x v="18"/>
    <x v="0"/>
    <s v="Bank Transfer"/>
  </r>
  <r>
    <x v="27"/>
    <d v="2025-02-21T00:00:00"/>
    <s v="West"/>
    <x v="2"/>
    <s v="Laptop"/>
    <n v="2"/>
    <n v="22000"/>
    <x v="19"/>
    <x v="3"/>
    <s v="Bank Transfer"/>
  </r>
  <r>
    <x v="28"/>
    <d v="2025-01-27T00:00:00"/>
    <s v="West"/>
    <x v="1"/>
    <s v="Laptop"/>
    <n v="2"/>
    <n v="12000"/>
    <x v="13"/>
    <x v="1"/>
    <s v="UPI"/>
  </r>
  <r>
    <x v="29"/>
    <d v="2025-02-21T00:00:00"/>
    <s v="North"/>
    <x v="2"/>
    <s v="Printer"/>
    <n v="4"/>
    <n v="45000"/>
    <x v="3"/>
    <x v="7"/>
    <s v="Credit Card"/>
  </r>
  <r>
    <x v="30"/>
    <d v="2025-01-28T00:00:00"/>
    <s v="South"/>
    <x v="3"/>
    <s v="Tablet"/>
    <n v="4"/>
    <n v="12000"/>
    <x v="15"/>
    <x v="7"/>
    <s v="Cash"/>
  </r>
  <r>
    <x v="31"/>
    <d v="2025-01-04T00:00:00"/>
    <s v="North"/>
    <x v="0"/>
    <s v="Printer"/>
    <n v="3"/>
    <n v="22000"/>
    <x v="20"/>
    <x v="7"/>
    <s v="Bank Transfer"/>
  </r>
  <r>
    <x v="32"/>
    <d v="2025-01-14T00:00:00"/>
    <s v="West"/>
    <x v="0"/>
    <s v="Printer"/>
    <n v="7"/>
    <n v="12000"/>
    <x v="6"/>
    <x v="1"/>
    <s v="UPI"/>
  </r>
  <r>
    <x v="33"/>
    <d v="2025-03-01T00:00:00"/>
    <s v="West"/>
    <x v="3"/>
    <s v="Tablet"/>
    <n v="9"/>
    <n v="22000"/>
    <x v="21"/>
    <x v="5"/>
    <s v="Credit Card"/>
  </r>
  <r>
    <x v="34"/>
    <d v="2025-01-19T00:00:00"/>
    <s v="South"/>
    <x v="0"/>
    <s v="Monitor"/>
    <n v="9"/>
    <n v="12000"/>
    <x v="1"/>
    <x v="3"/>
    <s v="Cash"/>
  </r>
  <r>
    <x v="35"/>
    <d v="2025-01-04T00:00:00"/>
    <s v="West"/>
    <x v="4"/>
    <s v="Monitor"/>
    <n v="3"/>
    <n v="12000"/>
    <x v="22"/>
    <x v="6"/>
    <s v="Credit Card"/>
  </r>
  <r>
    <x v="36"/>
    <d v="2025-01-05T00:00:00"/>
    <s v="North"/>
    <x v="1"/>
    <s v="Printer"/>
    <n v="7"/>
    <n v="12000"/>
    <x v="6"/>
    <x v="0"/>
    <s v="Cash"/>
  </r>
  <r>
    <x v="37"/>
    <d v="2025-02-09T00:00:00"/>
    <s v="North"/>
    <x v="5"/>
    <s v="Headphones"/>
    <n v="10"/>
    <n v="45000"/>
    <x v="23"/>
    <x v="3"/>
    <s v="UPI"/>
  </r>
  <r>
    <x v="38"/>
    <d v="2025-01-14T00:00:00"/>
    <s v="East"/>
    <x v="2"/>
    <s v="Smartphone"/>
    <n v="7"/>
    <n v="15000"/>
    <x v="14"/>
    <x v="4"/>
    <s v="Bank Transfer"/>
  </r>
  <r>
    <x v="39"/>
    <d v="2025-01-21T00:00:00"/>
    <s v="North"/>
    <x v="0"/>
    <s v="Tablet"/>
    <n v="10"/>
    <n v="45000"/>
    <x v="23"/>
    <x v="6"/>
    <s v="Cash"/>
  </r>
  <r>
    <x v="40"/>
    <d v="2025-02-04T00:00:00"/>
    <s v="South"/>
    <x v="4"/>
    <s v="Smartphone"/>
    <n v="3"/>
    <n v="18000"/>
    <x v="24"/>
    <x v="6"/>
    <s v="Credit Card"/>
  </r>
  <r>
    <x v="41"/>
    <d v="2025-01-24T00:00:00"/>
    <s v="East"/>
    <x v="2"/>
    <s v="Tablet"/>
    <n v="9"/>
    <n v="18000"/>
    <x v="25"/>
    <x v="2"/>
    <s v="UPI"/>
  </r>
  <r>
    <x v="42"/>
    <d v="2025-03-01T00:00:00"/>
    <s v="North"/>
    <x v="2"/>
    <s v="Smartphone"/>
    <n v="2"/>
    <n v="12000"/>
    <x v="13"/>
    <x v="5"/>
    <s v="UPI"/>
  </r>
  <r>
    <x v="43"/>
    <d v="2025-01-19T00:00:00"/>
    <s v="South"/>
    <x v="1"/>
    <s v="Smartphone"/>
    <n v="4"/>
    <n v="18000"/>
    <x v="16"/>
    <x v="7"/>
    <s v="UPI"/>
  </r>
  <r>
    <x v="44"/>
    <d v="2025-02-27T00:00:00"/>
    <s v="North"/>
    <x v="0"/>
    <s v="Headphones"/>
    <n v="7"/>
    <n v="18000"/>
    <x v="26"/>
    <x v="2"/>
    <s v="Cash"/>
  </r>
  <r>
    <x v="45"/>
    <d v="2025-01-22T00:00:00"/>
    <s v="South"/>
    <x v="1"/>
    <s v="Smartphone"/>
    <n v="3"/>
    <n v="22000"/>
    <x v="20"/>
    <x v="1"/>
    <s v="Cash"/>
  </r>
  <r>
    <x v="46"/>
    <d v="2025-01-08T00:00:00"/>
    <s v="North"/>
    <x v="1"/>
    <s v="Printer"/>
    <n v="9"/>
    <n v="12000"/>
    <x v="1"/>
    <x v="3"/>
    <s v="Credit Card"/>
  </r>
  <r>
    <x v="47"/>
    <d v="2025-01-28T00:00:00"/>
    <s v="South"/>
    <x v="0"/>
    <s v="Smartphone"/>
    <n v="6"/>
    <n v="12000"/>
    <x v="16"/>
    <x v="3"/>
    <s v="Credit Card"/>
  </r>
  <r>
    <x v="48"/>
    <d v="2025-02-13T00:00:00"/>
    <s v="South"/>
    <x v="1"/>
    <s v="Laptop"/>
    <n v="6"/>
    <n v="45000"/>
    <x v="5"/>
    <x v="1"/>
    <s v="Credit Card"/>
  </r>
  <r>
    <x v="49"/>
    <d v="2025-03-01T00:00:00"/>
    <s v="South"/>
    <x v="2"/>
    <s v="Printer"/>
    <n v="7"/>
    <n v="12000"/>
    <x v="6"/>
    <x v="5"/>
    <s v="UPI"/>
  </r>
</pivotCacheRecords>
</file>

<file path=xl/pivotCache/pivotCacheRecords2.xml><?xml version="1.0" encoding="utf-8"?>
<pivotCacheRecords xmlns="http://schemas.openxmlformats.org/spreadsheetml/2006/main" xmlns:r="http://schemas.openxmlformats.org/officeDocument/2006/relationships" count="50">
  <r>
    <n v="1001"/>
    <d v="2025-02-10T00:00:00"/>
    <s v="North"/>
    <x v="0"/>
    <s v="Headphones"/>
    <n v="5"/>
    <n v="15000"/>
    <x v="0"/>
    <n v="95000"/>
    <s v="Credit Card"/>
    <x v="0"/>
  </r>
  <r>
    <n v="1002"/>
    <d v="2025-02-17T00:00:00"/>
    <s v="North"/>
    <x v="1"/>
    <s v="Headphones"/>
    <n v="9"/>
    <n v="12000"/>
    <x v="1"/>
    <n v="150000"/>
    <s v="Cash"/>
    <x v="0"/>
  </r>
  <r>
    <n v="1003"/>
    <d v="2025-01-02T00:00:00"/>
    <s v="North"/>
    <x v="2"/>
    <s v="Printer"/>
    <n v="9"/>
    <n v="45000"/>
    <x v="2"/>
    <n v="75000"/>
    <s v="Credit Card"/>
    <x v="1"/>
  </r>
  <r>
    <n v="1004"/>
    <d v="2025-02-15T00:00:00"/>
    <s v="West"/>
    <x v="2"/>
    <s v="Tablet"/>
    <n v="10"/>
    <n v="18000"/>
    <x v="3"/>
    <n v="75000"/>
    <s v="Credit Card"/>
    <x v="1"/>
  </r>
  <r>
    <n v="1005"/>
    <d v="2025-02-14T00:00:00"/>
    <s v="West"/>
    <x v="3"/>
    <s v="Smartphone"/>
    <n v="3"/>
    <n v="15000"/>
    <x v="4"/>
    <n v="120000"/>
    <s v="Cash"/>
    <x v="0"/>
  </r>
  <r>
    <n v="1006"/>
    <d v="2025-01-06T00:00:00"/>
    <s v="West"/>
    <x v="0"/>
    <s v="Smartphone"/>
    <n v="6"/>
    <n v="45000"/>
    <x v="5"/>
    <n v="100000"/>
    <s v="Cash"/>
    <x v="1"/>
  </r>
  <r>
    <n v="1007"/>
    <d v="2025-02-16T00:00:00"/>
    <s v="West"/>
    <x v="4"/>
    <s v="Laptop"/>
    <n v="7"/>
    <n v="12000"/>
    <x v="6"/>
    <n v="100000"/>
    <s v="UPI"/>
    <x v="0"/>
  </r>
  <r>
    <n v="1008"/>
    <d v="2025-02-06T00:00:00"/>
    <s v="South"/>
    <x v="1"/>
    <s v="Laptop"/>
    <n v="1"/>
    <n v="15000"/>
    <x v="7"/>
    <n v="100000"/>
    <s v="Cash"/>
    <x v="0"/>
  </r>
  <r>
    <n v="1009"/>
    <d v="2025-02-24T00:00:00"/>
    <s v="South"/>
    <x v="0"/>
    <s v="Tablet"/>
    <n v="5"/>
    <n v="22000"/>
    <x v="8"/>
    <n v="120000"/>
    <s v="Credit Card"/>
    <x v="0"/>
  </r>
  <r>
    <n v="1010"/>
    <d v="2025-01-24T00:00:00"/>
    <s v="East"/>
    <x v="2"/>
    <s v="Headphones"/>
    <n v="5"/>
    <n v="12000"/>
    <x v="9"/>
    <n v="90000"/>
    <s v="Credit Card"/>
    <x v="0"/>
  </r>
  <r>
    <n v="1011"/>
    <d v="2025-01-11T00:00:00"/>
    <s v="West"/>
    <x v="5"/>
    <s v="Smartphone"/>
    <n v="9"/>
    <n v="15000"/>
    <x v="10"/>
    <n v="120000"/>
    <s v="Cash"/>
    <x v="1"/>
  </r>
  <r>
    <n v="1012"/>
    <d v="2025-01-15T00:00:00"/>
    <s v="North"/>
    <x v="3"/>
    <s v="Tablet"/>
    <n v="5"/>
    <n v="12000"/>
    <x v="9"/>
    <n v="95000"/>
    <s v="UPI"/>
    <x v="0"/>
  </r>
  <r>
    <n v="1013"/>
    <d v="2025-01-14T00:00:00"/>
    <s v="West"/>
    <x v="5"/>
    <s v="Headphones"/>
    <n v="8"/>
    <n v="15000"/>
    <x v="11"/>
    <n v="100000"/>
    <s v="Credit Card"/>
    <x v="1"/>
  </r>
  <r>
    <n v="1014"/>
    <d v="2025-01-16T00:00:00"/>
    <s v="East"/>
    <x v="1"/>
    <s v="Monitor"/>
    <n v="7"/>
    <n v="45000"/>
    <x v="12"/>
    <n v="150000"/>
    <s v="UPI"/>
    <x v="1"/>
  </r>
  <r>
    <n v="1015"/>
    <d v="2025-01-15T00:00:00"/>
    <s v="South"/>
    <x v="4"/>
    <s v="Tablet"/>
    <n v="2"/>
    <n v="12000"/>
    <x v="13"/>
    <n v="85000"/>
    <s v="Credit Card"/>
    <x v="0"/>
  </r>
  <r>
    <n v="1016"/>
    <d v="2025-02-10T00:00:00"/>
    <s v="South"/>
    <x v="1"/>
    <s v="Tablet"/>
    <n v="10"/>
    <n v="12000"/>
    <x v="11"/>
    <n v="150000"/>
    <s v="Bank Transfer"/>
    <x v="0"/>
  </r>
  <r>
    <n v="1017"/>
    <d v="2025-02-08T00:00:00"/>
    <s v="West"/>
    <x v="4"/>
    <s v="Smartphone"/>
    <n v="9"/>
    <n v="12000"/>
    <x v="1"/>
    <n v="85000"/>
    <s v="UPI"/>
    <x v="1"/>
  </r>
  <r>
    <n v="1018"/>
    <d v="2025-02-19T00:00:00"/>
    <s v="East"/>
    <x v="0"/>
    <s v="Smartphone"/>
    <n v="7"/>
    <n v="15000"/>
    <x v="14"/>
    <n v="200000"/>
    <s v="Cash"/>
    <x v="0"/>
  </r>
  <r>
    <n v="1019"/>
    <d v="2025-02-16T00:00:00"/>
    <s v="East"/>
    <x v="4"/>
    <s v="Printer"/>
    <n v="9"/>
    <n v="12000"/>
    <x v="1"/>
    <n v="100000"/>
    <s v="Credit Card"/>
    <x v="1"/>
  </r>
  <r>
    <n v="1020"/>
    <d v="2025-01-10T00:00:00"/>
    <s v="East"/>
    <x v="2"/>
    <s v="Monitor"/>
    <n v="9"/>
    <n v="12000"/>
    <x v="1"/>
    <n v="120000"/>
    <s v="Bank Transfer"/>
    <x v="0"/>
  </r>
  <r>
    <n v="1021"/>
    <d v="2025-01-02T00:00:00"/>
    <s v="North"/>
    <x v="3"/>
    <s v="Smartphone"/>
    <n v="4"/>
    <n v="12000"/>
    <x v="15"/>
    <n v="95000"/>
    <s v="Cash"/>
    <x v="0"/>
  </r>
  <r>
    <n v="1022"/>
    <d v="2025-01-06T00:00:00"/>
    <s v="West"/>
    <x v="0"/>
    <s v="Monitor"/>
    <n v="3"/>
    <n v="15000"/>
    <x v="4"/>
    <n v="200000"/>
    <s v="Credit Card"/>
    <x v="0"/>
  </r>
  <r>
    <n v="1023"/>
    <d v="2025-01-17T00:00:00"/>
    <s v="West"/>
    <x v="2"/>
    <s v="Monitor"/>
    <n v="4"/>
    <n v="18000"/>
    <x v="16"/>
    <n v="150000"/>
    <s v="UPI"/>
    <x v="0"/>
  </r>
  <r>
    <n v="1024"/>
    <d v="2025-01-29T00:00:00"/>
    <s v="West"/>
    <x v="0"/>
    <s v="Printer"/>
    <n v="4"/>
    <n v="12000"/>
    <x v="15"/>
    <n v="120000"/>
    <s v="Cash"/>
    <x v="0"/>
  </r>
  <r>
    <n v="1025"/>
    <d v="2025-02-07T00:00:00"/>
    <s v="South"/>
    <x v="4"/>
    <s v="Printer"/>
    <n v="1"/>
    <n v="12000"/>
    <x v="17"/>
    <n v="75000"/>
    <s v="Credit Card"/>
    <x v="0"/>
  </r>
  <r>
    <n v="1026"/>
    <d v="2025-01-05T00:00:00"/>
    <s v="North"/>
    <x v="3"/>
    <s v="Laptop"/>
    <n v="9"/>
    <n v="15000"/>
    <x v="10"/>
    <n v="100000"/>
    <s v="Bank Transfer"/>
    <x v="1"/>
  </r>
  <r>
    <n v="1027"/>
    <d v="2025-01-14T00:00:00"/>
    <s v="South"/>
    <x v="1"/>
    <s v="Monitor"/>
    <n v="10"/>
    <n v="22000"/>
    <x v="18"/>
    <n v="95000"/>
    <s v="Bank Transfer"/>
    <x v="1"/>
  </r>
  <r>
    <n v="1028"/>
    <d v="2025-02-21T00:00:00"/>
    <s v="West"/>
    <x v="2"/>
    <s v="Laptop"/>
    <n v="2"/>
    <n v="22000"/>
    <x v="19"/>
    <n v="120000"/>
    <s v="Bank Transfer"/>
    <x v="0"/>
  </r>
  <r>
    <n v="1029"/>
    <d v="2025-01-27T00:00:00"/>
    <s v="West"/>
    <x v="1"/>
    <s v="Laptop"/>
    <n v="2"/>
    <n v="12000"/>
    <x v="13"/>
    <n v="150000"/>
    <s v="UPI"/>
    <x v="0"/>
  </r>
  <r>
    <n v="1030"/>
    <d v="2025-02-21T00:00:00"/>
    <s v="North"/>
    <x v="2"/>
    <s v="Printer"/>
    <n v="4"/>
    <n v="45000"/>
    <x v="3"/>
    <n v="200000"/>
    <s v="Credit Card"/>
    <x v="0"/>
  </r>
  <r>
    <n v="1031"/>
    <d v="2025-01-28T00:00:00"/>
    <s v="South"/>
    <x v="3"/>
    <s v="Tablet"/>
    <n v="4"/>
    <n v="12000"/>
    <x v="15"/>
    <n v="200000"/>
    <s v="Cash"/>
    <x v="0"/>
  </r>
  <r>
    <n v="1032"/>
    <d v="2025-01-04T00:00:00"/>
    <s v="North"/>
    <x v="0"/>
    <s v="Printer"/>
    <n v="3"/>
    <n v="22000"/>
    <x v="20"/>
    <n v="200000"/>
    <s v="Bank Transfer"/>
    <x v="0"/>
  </r>
  <r>
    <n v="1033"/>
    <d v="2025-01-14T00:00:00"/>
    <s v="West"/>
    <x v="0"/>
    <s v="Printer"/>
    <n v="7"/>
    <n v="12000"/>
    <x v="6"/>
    <n v="150000"/>
    <s v="UPI"/>
    <x v="0"/>
  </r>
  <r>
    <n v="1034"/>
    <d v="2025-03-01T00:00:00"/>
    <s v="West"/>
    <x v="3"/>
    <s v="Tablet"/>
    <n v="9"/>
    <n v="22000"/>
    <x v="21"/>
    <n v="90000"/>
    <s v="Credit Card"/>
    <x v="1"/>
  </r>
  <r>
    <n v="1035"/>
    <d v="2025-01-19T00:00:00"/>
    <s v="South"/>
    <x v="0"/>
    <s v="Monitor"/>
    <n v="9"/>
    <n v="12000"/>
    <x v="1"/>
    <n v="120000"/>
    <s v="Cash"/>
    <x v="0"/>
  </r>
  <r>
    <n v="1036"/>
    <d v="2025-01-04T00:00:00"/>
    <s v="West"/>
    <x v="4"/>
    <s v="Monitor"/>
    <n v="3"/>
    <n v="12000"/>
    <x v="22"/>
    <n v="85000"/>
    <s v="Credit Card"/>
    <x v="0"/>
  </r>
  <r>
    <n v="1037"/>
    <d v="2025-01-05T00:00:00"/>
    <s v="North"/>
    <x v="1"/>
    <s v="Printer"/>
    <n v="7"/>
    <n v="12000"/>
    <x v="6"/>
    <n v="95000"/>
    <s v="Cash"/>
    <x v="0"/>
  </r>
  <r>
    <n v="1038"/>
    <d v="2025-02-09T00:00:00"/>
    <s v="North"/>
    <x v="5"/>
    <s v="Headphones"/>
    <n v="10"/>
    <n v="45000"/>
    <x v="23"/>
    <n v="120000"/>
    <s v="UPI"/>
    <x v="1"/>
  </r>
  <r>
    <n v="1039"/>
    <d v="2025-01-14T00:00:00"/>
    <s v="East"/>
    <x v="2"/>
    <s v="Smartphone"/>
    <n v="7"/>
    <n v="15000"/>
    <x v="14"/>
    <n v="100000"/>
    <s v="Bank Transfer"/>
    <x v="1"/>
  </r>
  <r>
    <n v="1040"/>
    <d v="2025-01-21T00:00:00"/>
    <s v="North"/>
    <x v="0"/>
    <s v="Tablet"/>
    <n v="10"/>
    <n v="45000"/>
    <x v="23"/>
    <n v="85000"/>
    <s v="Cash"/>
    <x v="1"/>
  </r>
  <r>
    <n v="1041"/>
    <d v="2025-02-04T00:00:00"/>
    <s v="South"/>
    <x v="4"/>
    <s v="Smartphone"/>
    <n v="3"/>
    <n v="18000"/>
    <x v="24"/>
    <n v="85000"/>
    <s v="Credit Card"/>
    <x v="0"/>
  </r>
  <r>
    <n v="1042"/>
    <d v="2025-01-24T00:00:00"/>
    <s v="East"/>
    <x v="2"/>
    <s v="Tablet"/>
    <n v="9"/>
    <n v="18000"/>
    <x v="25"/>
    <n v="75000"/>
    <s v="UPI"/>
    <x v="1"/>
  </r>
  <r>
    <n v="1043"/>
    <d v="2025-03-01T00:00:00"/>
    <s v="North"/>
    <x v="2"/>
    <s v="Smartphone"/>
    <n v="2"/>
    <n v="12000"/>
    <x v="13"/>
    <n v="90000"/>
    <s v="UPI"/>
    <x v="0"/>
  </r>
  <r>
    <n v="1044"/>
    <d v="2025-01-19T00:00:00"/>
    <s v="South"/>
    <x v="1"/>
    <s v="Smartphone"/>
    <n v="4"/>
    <n v="18000"/>
    <x v="16"/>
    <n v="200000"/>
    <s v="UPI"/>
    <x v="0"/>
  </r>
  <r>
    <n v="1045"/>
    <d v="2025-02-27T00:00:00"/>
    <s v="North"/>
    <x v="0"/>
    <s v="Headphones"/>
    <n v="7"/>
    <n v="18000"/>
    <x v="26"/>
    <n v="75000"/>
    <s v="Cash"/>
    <x v="1"/>
  </r>
  <r>
    <n v="1046"/>
    <d v="2025-01-22T00:00:00"/>
    <s v="South"/>
    <x v="1"/>
    <s v="Smartphone"/>
    <n v="3"/>
    <n v="22000"/>
    <x v="20"/>
    <n v="150000"/>
    <s v="Cash"/>
    <x v="0"/>
  </r>
  <r>
    <n v="1047"/>
    <d v="2025-01-08T00:00:00"/>
    <s v="North"/>
    <x v="1"/>
    <s v="Printer"/>
    <n v="9"/>
    <n v="12000"/>
    <x v="1"/>
    <n v="120000"/>
    <s v="Credit Card"/>
    <x v="0"/>
  </r>
  <r>
    <n v="1048"/>
    <d v="2025-01-28T00:00:00"/>
    <s v="South"/>
    <x v="0"/>
    <s v="Smartphone"/>
    <n v="6"/>
    <n v="12000"/>
    <x v="16"/>
    <n v="120000"/>
    <s v="Credit Card"/>
    <x v="0"/>
  </r>
  <r>
    <n v="1049"/>
    <d v="2025-02-13T00:00:00"/>
    <s v="South"/>
    <x v="1"/>
    <s v="Laptop"/>
    <n v="6"/>
    <n v="45000"/>
    <x v="5"/>
    <n v="150000"/>
    <s v="Credit Card"/>
    <x v="1"/>
  </r>
  <r>
    <n v="1050"/>
    <d v="2025-03-01T00:00:00"/>
    <s v="South"/>
    <x v="2"/>
    <s v="Printer"/>
    <n v="7"/>
    <n v="12000"/>
    <x v="6"/>
    <n v="90000"/>
    <s v="UPI"/>
    <x v="0"/>
  </r>
</pivotCacheRecords>
</file>

<file path=xl/pivotCache/pivotCacheRecords3.xml><?xml version="1.0" encoding="utf-8"?>
<pivotCacheRecords xmlns="http://schemas.openxmlformats.org/spreadsheetml/2006/main" xmlns:r="http://schemas.openxmlformats.org/officeDocument/2006/relationships" count="50">
  <r>
    <x v="0"/>
    <x v="0"/>
    <x v="0"/>
    <x v="0"/>
    <x v="0"/>
    <n v="5"/>
    <n v="15000"/>
    <n v="75000"/>
    <n v="95000"/>
    <x v="0"/>
    <s v="Achieved"/>
    <x v="0"/>
  </r>
  <r>
    <x v="1"/>
    <x v="1"/>
    <x v="0"/>
    <x v="1"/>
    <x v="0"/>
    <n v="9"/>
    <n v="12000"/>
    <n v="108000"/>
    <n v="150000"/>
    <x v="1"/>
    <s v="Achieved"/>
    <x v="0"/>
  </r>
  <r>
    <x v="2"/>
    <x v="2"/>
    <x v="0"/>
    <x v="2"/>
    <x v="1"/>
    <n v="9"/>
    <n v="45000"/>
    <n v="405000"/>
    <n v="75000"/>
    <x v="0"/>
    <s v="NOT"/>
    <x v="1"/>
  </r>
  <r>
    <x v="3"/>
    <x v="3"/>
    <x v="1"/>
    <x v="2"/>
    <x v="2"/>
    <n v="10"/>
    <n v="18000"/>
    <n v="180000"/>
    <n v="75000"/>
    <x v="0"/>
    <s v="NOT"/>
    <x v="0"/>
  </r>
  <r>
    <x v="4"/>
    <x v="4"/>
    <x v="1"/>
    <x v="3"/>
    <x v="3"/>
    <n v="3"/>
    <n v="15000"/>
    <n v="45000"/>
    <n v="120000"/>
    <x v="1"/>
    <s v="Achieved"/>
    <x v="0"/>
  </r>
  <r>
    <x v="5"/>
    <x v="5"/>
    <x v="1"/>
    <x v="0"/>
    <x v="3"/>
    <n v="6"/>
    <n v="45000"/>
    <n v="270000"/>
    <n v="100000"/>
    <x v="1"/>
    <s v="NOT"/>
    <x v="1"/>
  </r>
  <r>
    <x v="6"/>
    <x v="6"/>
    <x v="1"/>
    <x v="4"/>
    <x v="4"/>
    <n v="7"/>
    <n v="12000"/>
    <n v="84000"/>
    <n v="100000"/>
    <x v="2"/>
    <s v="Achieved"/>
    <x v="0"/>
  </r>
  <r>
    <x v="7"/>
    <x v="7"/>
    <x v="2"/>
    <x v="1"/>
    <x v="4"/>
    <n v="1"/>
    <n v="15000"/>
    <n v="15000"/>
    <n v="100000"/>
    <x v="1"/>
    <s v="Achieved"/>
    <x v="0"/>
  </r>
  <r>
    <x v="8"/>
    <x v="8"/>
    <x v="2"/>
    <x v="0"/>
    <x v="2"/>
    <n v="5"/>
    <n v="22000"/>
    <n v="110000"/>
    <n v="120000"/>
    <x v="0"/>
    <s v="Achieved"/>
    <x v="0"/>
  </r>
  <r>
    <x v="9"/>
    <x v="9"/>
    <x v="3"/>
    <x v="2"/>
    <x v="0"/>
    <n v="5"/>
    <n v="12000"/>
    <n v="60000"/>
    <n v="90000"/>
    <x v="0"/>
    <s v="Achieved"/>
    <x v="1"/>
  </r>
  <r>
    <x v="10"/>
    <x v="10"/>
    <x v="1"/>
    <x v="5"/>
    <x v="3"/>
    <n v="9"/>
    <n v="15000"/>
    <n v="135000"/>
    <n v="120000"/>
    <x v="1"/>
    <s v="NOT"/>
    <x v="1"/>
  </r>
  <r>
    <x v="11"/>
    <x v="11"/>
    <x v="0"/>
    <x v="3"/>
    <x v="2"/>
    <n v="5"/>
    <n v="12000"/>
    <n v="60000"/>
    <n v="95000"/>
    <x v="2"/>
    <s v="Achieved"/>
    <x v="1"/>
  </r>
  <r>
    <x v="12"/>
    <x v="12"/>
    <x v="1"/>
    <x v="5"/>
    <x v="0"/>
    <n v="8"/>
    <n v="15000"/>
    <n v="120000"/>
    <n v="100000"/>
    <x v="0"/>
    <s v="NOT"/>
    <x v="1"/>
  </r>
  <r>
    <x v="13"/>
    <x v="13"/>
    <x v="3"/>
    <x v="1"/>
    <x v="5"/>
    <n v="7"/>
    <n v="45000"/>
    <n v="315000"/>
    <n v="150000"/>
    <x v="2"/>
    <s v="NOT"/>
    <x v="1"/>
  </r>
  <r>
    <x v="14"/>
    <x v="11"/>
    <x v="2"/>
    <x v="4"/>
    <x v="2"/>
    <n v="2"/>
    <n v="12000"/>
    <n v="24000"/>
    <n v="85000"/>
    <x v="0"/>
    <s v="Achieved"/>
    <x v="1"/>
  </r>
  <r>
    <x v="15"/>
    <x v="0"/>
    <x v="2"/>
    <x v="1"/>
    <x v="2"/>
    <n v="10"/>
    <n v="12000"/>
    <n v="120000"/>
    <n v="150000"/>
    <x v="3"/>
    <s v="Achieved"/>
    <x v="0"/>
  </r>
  <r>
    <x v="16"/>
    <x v="14"/>
    <x v="1"/>
    <x v="4"/>
    <x v="3"/>
    <n v="9"/>
    <n v="12000"/>
    <n v="108000"/>
    <n v="85000"/>
    <x v="2"/>
    <s v="NOT"/>
    <x v="0"/>
  </r>
  <r>
    <x v="17"/>
    <x v="15"/>
    <x v="3"/>
    <x v="0"/>
    <x v="3"/>
    <n v="7"/>
    <n v="15000"/>
    <n v="105000"/>
    <n v="200000"/>
    <x v="1"/>
    <s v="Achieved"/>
    <x v="0"/>
  </r>
  <r>
    <x v="18"/>
    <x v="6"/>
    <x v="3"/>
    <x v="4"/>
    <x v="1"/>
    <n v="9"/>
    <n v="12000"/>
    <n v="108000"/>
    <n v="100000"/>
    <x v="0"/>
    <s v="NOT"/>
    <x v="0"/>
  </r>
  <r>
    <x v="19"/>
    <x v="16"/>
    <x v="3"/>
    <x v="2"/>
    <x v="5"/>
    <n v="9"/>
    <n v="12000"/>
    <n v="108000"/>
    <n v="120000"/>
    <x v="3"/>
    <s v="Achieved"/>
    <x v="1"/>
  </r>
  <r>
    <x v="20"/>
    <x v="2"/>
    <x v="0"/>
    <x v="3"/>
    <x v="3"/>
    <n v="4"/>
    <n v="12000"/>
    <n v="48000"/>
    <n v="95000"/>
    <x v="1"/>
    <s v="Achieved"/>
    <x v="1"/>
  </r>
  <r>
    <x v="21"/>
    <x v="5"/>
    <x v="1"/>
    <x v="0"/>
    <x v="5"/>
    <n v="3"/>
    <n v="15000"/>
    <n v="45000"/>
    <n v="200000"/>
    <x v="0"/>
    <s v="Achieved"/>
    <x v="1"/>
  </r>
  <r>
    <x v="22"/>
    <x v="17"/>
    <x v="1"/>
    <x v="2"/>
    <x v="5"/>
    <n v="4"/>
    <n v="18000"/>
    <n v="72000"/>
    <n v="150000"/>
    <x v="2"/>
    <s v="Achieved"/>
    <x v="1"/>
  </r>
  <r>
    <x v="23"/>
    <x v="18"/>
    <x v="1"/>
    <x v="0"/>
    <x v="1"/>
    <n v="4"/>
    <n v="12000"/>
    <n v="48000"/>
    <n v="120000"/>
    <x v="1"/>
    <s v="Achieved"/>
    <x v="1"/>
  </r>
  <r>
    <x v="24"/>
    <x v="19"/>
    <x v="2"/>
    <x v="4"/>
    <x v="1"/>
    <n v="1"/>
    <n v="12000"/>
    <n v="12000"/>
    <n v="75000"/>
    <x v="0"/>
    <s v="Achieved"/>
    <x v="0"/>
  </r>
  <r>
    <x v="25"/>
    <x v="20"/>
    <x v="0"/>
    <x v="3"/>
    <x v="4"/>
    <n v="9"/>
    <n v="15000"/>
    <n v="135000"/>
    <n v="100000"/>
    <x v="3"/>
    <s v="NOT"/>
    <x v="1"/>
  </r>
  <r>
    <x v="26"/>
    <x v="12"/>
    <x v="2"/>
    <x v="1"/>
    <x v="5"/>
    <n v="10"/>
    <n v="22000"/>
    <n v="220000"/>
    <n v="95000"/>
    <x v="3"/>
    <s v="NOT"/>
    <x v="1"/>
  </r>
  <r>
    <x v="27"/>
    <x v="21"/>
    <x v="1"/>
    <x v="2"/>
    <x v="4"/>
    <n v="2"/>
    <n v="22000"/>
    <n v="44000"/>
    <n v="120000"/>
    <x v="3"/>
    <s v="Achieved"/>
    <x v="0"/>
  </r>
  <r>
    <x v="28"/>
    <x v="22"/>
    <x v="1"/>
    <x v="1"/>
    <x v="4"/>
    <n v="2"/>
    <n v="12000"/>
    <n v="24000"/>
    <n v="150000"/>
    <x v="2"/>
    <s v="Achieved"/>
    <x v="1"/>
  </r>
  <r>
    <x v="29"/>
    <x v="21"/>
    <x v="0"/>
    <x v="2"/>
    <x v="1"/>
    <n v="4"/>
    <n v="45000"/>
    <n v="180000"/>
    <n v="200000"/>
    <x v="0"/>
    <s v="Achieved"/>
    <x v="0"/>
  </r>
  <r>
    <x v="30"/>
    <x v="23"/>
    <x v="2"/>
    <x v="3"/>
    <x v="2"/>
    <n v="4"/>
    <n v="12000"/>
    <n v="48000"/>
    <n v="200000"/>
    <x v="1"/>
    <s v="Achieved"/>
    <x v="1"/>
  </r>
  <r>
    <x v="31"/>
    <x v="24"/>
    <x v="0"/>
    <x v="0"/>
    <x v="1"/>
    <n v="3"/>
    <n v="22000"/>
    <n v="66000"/>
    <n v="200000"/>
    <x v="3"/>
    <s v="Achieved"/>
    <x v="1"/>
  </r>
  <r>
    <x v="32"/>
    <x v="12"/>
    <x v="1"/>
    <x v="0"/>
    <x v="1"/>
    <n v="7"/>
    <n v="12000"/>
    <n v="84000"/>
    <n v="150000"/>
    <x v="2"/>
    <s v="Achieved"/>
    <x v="1"/>
  </r>
  <r>
    <x v="33"/>
    <x v="25"/>
    <x v="1"/>
    <x v="3"/>
    <x v="2"/>
    <n v="9"/>
    <n v="22000"/>
    <n v="198000"/>
    <n v="90000"/>
    <x v="0"/>
    <s v="NOT"/>
    <x v="2"/>
  </r>
  <r>
    <x v="34"/>
    <x v="26"/>
    <x v="2"/>
    <x v="0"/>
    <x v="5"/>
    <n v="9"/>
    <n v="12000"/>
    <n v="108000"/>
    <n v="120000"/>
    <x v="1"/>
    <s v="Achieved"/>
    <x v="1"/>
  </r>
  <r>
    <x v="35"/>
    <x v="24"/>
    <x v="1"/>
    <x v="4"/>
    <x v="5"/>
    <n v="3"/>
    <n v="12000"/>
    <n v="36000"/>
    <n v="85000"/>
    <x v="0"/>
    <s v="Achieved"/>
    <x v="1"/>
  </r>
  <r>
    <x v="36"/>
    <x v="20"/>
    <x v="0"/>
    <x v="1"/>
    <x v="1"/>
    <n v="7"/>
    <n v="12000"/>
    <n v="84000"/>
    <n v="95000"/>
    <x v="1"/>
    <s v="Achieved"/>
    <x v="1"/>
  </r>
  <r>
    <x v="37"/>
    <x v="27"/>
    <x v="0"/>
    <x v="5"/>
    <x v="0"/>
    <n v="10"/>
    <n v="45000"/>
    <n v="450000"/>
    <n v="120000"/>
    <x v="2"/>
    <s v="NOT"/>
    <x v="0"/>
  </r>
  <r>
    <x v="38"/>
    <x v="12"/>
    <x v="3"/>
    <x v="2"/>
    <x v="3"/>
    <n v="7"/>
    <n v="15000"/>
    <n v="105000"/>
    <n v="100000"/>
    <x v="3"/>
    <s v="NOT"/>
    <x v="1"/>
  </r>
  <r>
    <x v="39"/>
    <x v="28"/>
    <x v="0"/>
    <x v="0"/>
    <x v="2"/>
    <n v="10"/>
    <n v="45000"/>
    <n v="450000"/>
    <n v="85000"/>
    <x v="1"/>
    <s v="NOT"/>
    <x v="1"/>
  </r>
  <r>
    <x v="40"/>
    <x v="29"/>
    <x v="2"/>
    <x v="4"/>
    <x v="3"/>
    <n v="3"/>
    <n v="18000"/>
    <n v="54000"/>
    <n v="85000"/>
    <x v="0"/>
    <s v="Achieved"/>
    <x v="0"/>
  </r>
  <r>
    <x v="41"/>
    <x v="9"/>
    <x v="3"/>
    <x v="2"/>
    <x v="2"/>
    <n v="9"/>
    <n v="18000"/>
    <n v="162000"/>
    <n v="75000"/>
    <x v="2"/>
    <s v="NOT"/>
    <x v="1"/>
  </r>
  <r>
    <x v="42"/>
    <x v="25"/>
    <x v="0"/>
    <x v="2"/>
    <x v="3"/>
    <n v="2"/>
    <n v="12000"/>
    <n v="24000"/>
    <n v="90000"/>
    <x v="2"/>
    <s v="Achieved"/>
    <x v="2"/>
  </r>
  <r>
    <x v="43"/>
    <x v="26"/>
    <x v="2"/>
    <x v="1"/>
    <x v="3"/>
    <n v="4"/>
    <n v="18000"/>
    <n v="72000"/>
    <n v="200000"/>
    <x v="2"/>
    <s v="Achieved"/>
    <x v="1"/>
  </r>
  <r>
    <x v="44"/>
    <x v="30"/>
    <x v="0"/>
    <x v="0"/>
    <x v="0"/>
    <n v="7"/>
    <n v="18000"/>
    <n v="126000"/>
    <n v="75000"/>
    <x v="1"/>
    <s v="NOT"/>
    <x v="0"/>
  </r>
  <r>
    <x v="45"/>
    <x v="31"/>
    <x v="2"/>
    <x v="1"/>
    <x v="3"/>
    <n v="3"/>
    <n v="22000"/>
    <n v="66000"/>
    <n v="150000"/>
    <x v="1"/>
    <s v="Achieved"/>
    <x v="1"/>
  </r>
  <r>
    <x v="46"/>
    <x v="32"/>
    <x v="0"/>
    <x v="1"/>
    <x v="1"/>
    <n v="9"/>
    <n v="12000"/>
    <n v="108000"/>
    <n v="120000"/>
    <x v="0"/>
    <s v="Achieved"/>
    <x v="1"/>
  </r>
  <r>
    <x v="47"/>
    <x v="23"/>
    <x v="2"/>
    <x v="0"/>
    <x v="3"/>
    <n v="6"/>
    <n v="12000"/>
    <n v="72000"/>
    <n v="120000"/>
    <x v="0"/>
    <s v="Achieved"/>
    <x v="1"/>
  </r>
  <r>
    <x v="48"/>
    <x v="33"/>
    <x v="2"/>
    <x v="1"/>
    <x v="4"/>
    <n v="6"/>
    <n v="45000"/>
    <n v="270000"/>
    <n v="150000"/>
    <x v="0"/>
    <s v="NOT"/>
    <x v="0"/>
  </r>
  <r>
    <x v="49"/>
    <x v="25"/>
    <x v="2"/>
    <x v="2"/>
    <x v="1"/>
    <n v="7"/>
    <n v="12000"/>
    <n v="84000"/>
    <n v="90000"/>
    <x v="2"/>
    <s v="Achieved"/>
    <x v="2"/>
  </r>
</pivotCacheRecords>
</file>

<file path=xl/pivotCache/pivotCacheRecords4.xml><?xml version="1.0" encoding="utf-8"?>
<pivotCacheRecords xmlns="http://schemas.openxmlformats.org/spreadsheetml/2006/main" xmlns:r="http://schemas.openxmlformats.org/officeDocument/2006/relationships" count="50">
  <r>
    <n v="1001"/>
    <d v="2025-02-10T00:00:00"/>
    <s v="North"/>
    <x v="0"/>
    <x v="0"/>
    <n v="5"/>
    <n v="15000"/>
    <n v="75000"/>
    <n v="95000"/>
    <s v="Credit Card"/>
    <s v="Achieved"/>
    <s v="Feb"/>
    <n v="-20000"/>
  </r>
  <r>
    <n v="1002"/>
    <d v="2025-02-17T00:00:00"/>
    <s v="North"/>
    <x v="1"/>
    <x v="0"/>
    <n v="9"/>
    <n v="12000"/>
    <n v="108000"/>
    <n v="150000"/>
    <s v="Cash"/>
    <s v="Achieved"/>
    <s v="Feb"/>
    <n v="-42000"/>
  </r>
  <r>
    <n v="1003"/>
    <d v="2025-01-02T00:00:00"/>
    <s v="North"/>
    <x v="2"/>
    <x v="1"/>
    <n v="9"/>
    <n v="45000"/>
    <n v="405000"/>
    <n v="75000"/>
    <s v="Credit Card"/>
    <s v="NOT"/>
    <s v="Jan"/>
    <n v="330000"/>
  </r>
  <r>
    <n v="1004"/>
    <d v="2025-02-15T00:00:00"/>
    <s v="West"/>
    <x v="2"/>
    <x v="2"/>
    <n v="10"/>
    <n v="18000"/>
    <n v="180000"/>
    <n v="75000"/>
    <s v="Credit Card"/>
    <s v="NOT"/>
    <s v="Feb"/>
    <n v="105000"/>
  </r>
  <r>
    <n v="1005"/>
    <d v="2025-02-14T00:00:00"/>
    <s v="West"/>
    <x v="3"/>
    <x v="3"/>
    <n v="3"/>
    <n v="15000"/>
    <n v="45000"/>
    <n v="120000"/>
    <s v="Cash"/>
    <s v="Achieved"/>
    <s v="Feb"/>
    <n v="-75000"/>
  </r>
  <r>
    <n v="1006"/>
    <d v="2025-01-06T00:00:00"/>
    <s v="West"/>
    <x v="0"/>
    <x v="3"/>
    <n v="6"/>
    <n v="45000"/>
    <n v="270000"/>
    <n v="100000"/>
    <s v="Cash"/>
    <s v="NOT"/>
    <s v="Jan"/>
    <n v="170000"/>
  </r>
  <r>
    <n v="1007"/>
    <d v="2025-02-16T00:00:00"/>
    <s v="West"/>
    <x v="4"/>
    <x v="4"/>
    <n v="7"/>
    <n v="12000"/>
    <n v="84000"/>
    <n v="100000"/>
    <s v="UPI"/>
    <s v="Achieved"/>
    <s v="Feb"/>
    <n v="-16000"/>
  </r>
  <r>
    <n v="1008"/>
    <d v="2025-02-06T00:00:00"/>
    <s v="South"/>
    <x v="1"/>
    <x v="4"/>
    <n v="1"/>
    <n v="15000"/>
    <n v="15000"/>
    <n v="100000"/>
    <s v="Cash"/>
    <s v="Achieved"/>
    <s v="Feb"/>
    <n v="-85000"/>
  </r>
  <r>
    <n v="1009"/>
    <d v="2025-02-24T00:00:00"/>
    <s v="South"/>
    <x v="0"/>
    <x v="2"/>
    <n v="5"/>
    <n v="22000"/>
    <n v="110000"/>
    <n v="120000"/>
    <s v="Credit Card"/>
    <s v="Achieved"/>
    <s v="Feb"/>
    <n v="-10000"/>
  </r>
  <r>
    <n v="1010"/>
    <d v="2025-01-24T00:00:00"/>
    <s v="East"/>
    <x v="2"/>
    <x v="0"/>
    <n v="5"/>
    <n v="12000"/>
    <n v="60000"/>
    <n v="90000"/>
    <s v="Credit Card"/>
    <s v="Achieved"/>
    <s v="Jan"/>
    <n v="-30000"/>
  </r>
  <r>
    <n v="1011"/>
    <d v="2025-01-11T00:00:00"/>
    <s v="West"/>
    <x v="5"/>
    <x v="3"/>
    <n v="9"/>
    <n v="15000"/>
    <n v="135000"/>
    <n v="120000"/>
    <s v="Cash"/>
    <s v="NOT"/>
    <s v="Jan"/>
    <n v="15000"/>
  </r>
  <r>
    <n v="1012"/>
    <d v="2025-01-15T00:00:00"/>
    <s v="North"/>
    <x v="3"/>
    <x v="2"/>
    <n v="5"/>
    <n v="12000"/>
    <n v="60000"/>
    <n v="95000"/>
    <s v="UPI"/>
    <s v="Achieved"/>
    <s v="Jan"/>
    <n v="-35000"/>
  </r>
  <r>
    <n v="1013"/>
    <d v="2025-01-14T00:00:00"/>
    <s v="West"/>
    <x v="5"/>
    <x v="0"/>
    <n v="8"/>
    <n v="15000"/>
    <n v="120000"/>
    <n v="100000"/>
    <s v="Credit Card"/>
    <s v="NOT"/>
    <s v="Jan"/>
    <n v="20000"/>
  </r>
  <r>
    <n v="1014"/>
    <d v="2025-01-16T00:00:00"/>
    <s v="East"/>
    <x v="1"/>
    <x v="5"/>
    <n v="7"/>
    <n v="45000"/>
    <n v="315000"/>
    <n v="150000"/>
    <s v="UPI"/>
    <s v="NOT"/>
    <s v="Jan"/>
    <n v="165000"/>
  </r>
  <r>
    <n v="1015"/>
    <d v="2025-01-15T00:00:00"/>
    <s v="South"/>
    <x v="4"/>
    <x v="2"/>
    <n v="2"/>
    <n v="12000"/>
    <n v="24000"/>
    <n v="85000"/>
    <s v="Credit Card"/>
    <s v="Achieved"/>
    <s v="Jan"/>
    <n v="-61000"/>
  </r>
  <r>
    <n v="1016"/>
    <d v="2025-02-10T00:00:00"/>
    <s v="South"/>
    <x v="1"/>
    <x v="2"/>
    <n v="10"/>
    <n v="12000"/>
    <n v="120000"/>
    <n v="150000"/>
    <s v="Bank Transfer"/>
    <s v="Achieved"/>
    <s v="Feb"/>
    <n v="-30000"/>
  </r>
  <r>
    <n v="1017"/>
    <d v="2025-02-08T00:00:00"/>
    <s v="West"/>
    <x v="4"/>
    <x v="3"/>
    <n v="9"/>
    <n v="12000"/>
    <n v="108000"/>
    <n v="85000"/>
    <s v="UPI"/>
    <s v="NOT"/>
    <s v="Feb"/>
    <n v="23000"/>
  </r>
  <r>
    <n v="1018"/>
    <d v="2025-02-19T00:00:00"/>
    <s v="East"/>
    <x v="0"/>
    <x v="3"/>
    <n v="7"/>
    <n v="15000"/>
    <n v="105000"/>
    <n v="200000"/>
    <s v="Cash"/>
    <s v="Achieved"/>
    <s v="Feb"/>
    <n v="-95000"/>
  </r>
  <r>
    <n v="1019"/>
    <d v="2025-02-16T00:00:00"/>
    <s v="East"/>
    <x v="4"/>
    <x v="1"/>
    <n v="9"/>
    <n v="12000"/>
    <n v="108000"/>
    <n v="100000"/>
    <s v="Credit Card"/>
    <s v="NOT"/>
    <s v="Feb"/>
    <n v="8000"/>
  </r>
  <r>
    <n v="1020"/>
    <d v="2025-01-10T00:00:00"/>
    <s v="East"/>
    <x v="2"/>
    <x v="5"/>
    <n v="9"/>
    <n v="12000"/>
    <n v="108000"/>
    <n v="120000"/>
    <s v="Bank Transfer"/>
    <s v="Achieved"/>
    <s v="Jan"/>
    <n v="-12000"/>
  </r>
  <r>
    <n v="1021"/>
    <d v="2025-01-02T00:00:00"/>
    <s v="North"/>
    <x v="3"/>
    <x v="3"/>
    <n v="4"/>
    <n v="12000"/>
    <n v="48000"/>
    <n v="95000"/>
    <s v="Cash"/>
    <s v="Achieved"/>
    <s v="Jan"/>
    <n v="-47000"/>
  </r>
  <r>
    <n v="1022"/>
    <d v="2025-01-06T00:00:00"/>
    <s v="West"/>
    <x v="0"/>
    <x v="5"/>
    <n v="3"/>
    <n v="15000"/>
    <n v="45000"/>
    <n v="200000"/>
    <s v="Credit Card"/>
    <s v="Achieved"/>
    <s v="Jan"/>
    <n v="-155000"/>
  </r>
  <r>
    <n v="1023"/>
    <d v="2025-01-17T00:00:00"/>
    <s v="West"/>
    <x v="2"/>
    <x v="5"/>
    <n v="4"/>
    <n v="18000"/>
    <n v="72000"/>
    <n v="150000"/>
    <s v="UPI"/>
    <s v="Achieved"/>
    <s v="Jan"/>
    <n v="-78000"/>
  </r>
  <r>
    <n v="1024"/>
    <d v="2025-01-29T00:00:00"/>
    <s v="West"/>
    <x v="0"/>
    <x v="1"/>
    <n v="4"/>
    <n v="12000"/>
    <n v="48000"/>
    <n v="120000"/>
    <s v="Cash"/>
    <s v="Achieved"/>
    <s v="Jan"/>
    <n v="-72000"/>
  </r>
  <r>
    <n v="1025"/>
    <d v="2025-02-07T00:00:00"/>
    <s v="South"/>
    <x v="4"/>
    <x v="1"/>
    <n v="1"/>
    <n v="12000"/>
    <n v="12000"/>
    <n v="75000"/>
    <s v="Credit Card"/>
    <s v="Achieved"/>
    <s v="Feb"/>
    <n v="-63000"/>
  </r>
  <r>
    <n v="1026"/>
    <d v="2025-01-05T00:00:00"/>
    <s v="North"/>
    <x v="3"/>
    <x v="4"/>
    <n v="9"/>
    <n v="15000"/>
    <n v="135000"/>
    <n v="100000"/>
    <s v="Bank Transfer"/>
    <s v="NOT"/>
    <s v="Jan"/>
    <n v="35000"/>
  </r>
  <r>
    <n v="1027"/>
    <d v="2025-01-14T00:00:00"/>
    <s v="South"/>
    <x v="1"/>
    <x v="5"/>
    <n v="10"/>
    <n v="22000"/>
    <n v="220000"/>
    <n v="95000"/>
    <s v="Bank Transfer"/>
    <s v="NOT"/>
    <s v="Jan"/>
    <n v="125000"/>
  </r>
  <r>
    <n v="1028"/>
    <d v="2025-02-21T00:00:00"/>
    <s v="West"/>
    <x v="2"/>
    <x v="4"/>
    <n v="2"/>
    <n v="22000"/>
    <n v="44000"/>
    <n v="120000"/>
    <s v="Bank Transfer"/>
    <s v="Achieved"/>
    <s v="Feb"/>
    <n v="-76000"/>
  </r>
  <r>
    <n v="1029"/>
    <d v="2025-01-27T00:00:00"/>
    <s v="West"/>
    <x v="1"/>
    <x v="4"/>
    <n v="2"/>
    <n v="12000"/>
    <n v="24000"/>
    <n v="150000"/>
    <s v="UPI"/>
    <s v="Achieved"/>
    <s v="Jan"/>
    <n v="-126000"/>
  </r>
  <r>
    <n v="1030"/>
    <d v="2025-02-21T00:00:00"/>
    <s v="North"/>
    <x v="2"/>
    <x v="1"/>
    <n v="4"/>
    <n v="45000"/>
    <n v="180000"/>
    <n v="200000"/>
    <s v="Credit Card"/>
    <s v="Achieved"/>
    <s v="Feb"/>
    <n v="-20000"/>
  </r>
  <r>
    <n v="1031"/>
    <d v="2025-01-28T00:00:00"/>
    <s v="South"/>
    <x v="3"/>
    <x v="2"/>
    <n v="4"/>
    <n v="12000"/>
    <n v="48000"/>
    <n v="200000"/>
    <s v="Cash"/>
    <s v="Achieved"/>
    <s v="Jan"/>
    <n v="-152000"/>
  </r>
  <r>
    <n v="1032"/>
    <d v="2025-01-04T00:00:00"/>
    <s v="North"/>
    <x v="0"/>
    <x v="1"/>
    <n v="3"/>
    <n v="22000"/>
    <n v="66000"/>
    <n v="200000"/>
    <s v="Bank Transfer"/>
    <s v="Achieved"/>
    <s v="Jan"/>
    <n v="-134000"/>
  </r>
  <r>
    <n v="1033"/>
    <d v="2025-01-14T00:00:00"/>
    <s v="West"/>
    <x v="0"/>
    <x v="1"/>
    <n v="7"/>
    <n v="12000"/>
    <n v="84000"/>
    <n v="150000"/>
    <s v="UPI"/>
    <s v="Achieved"/>
    <s v="Jan"/>
    <n v="-66000"/>
  </r>
  <r>
    <n v="1034"/>
    <d v="2025-03-01T00:00:00"/>
    <s v="West"/>
    <x v="3"/>
    <x v="2"/>
    <n v="9"/>
    <n v="22000"/>
    <n v="198000"/>
    <n v="90000"/>
    <s v="Credit Card"/>
    <s v="NOT"/>
    <s v="Mar"/>
    <n v="108000"/>
  </r>
  <r>
    <n v="1035"/>
    <d v="2025-01-19T00:00:00"/>
    <s v="South"/>
    <x v="0"/>
    <x v="5"/>
    <n v="9"/>
    <n v="12000"/>
    <n v="108000"/>
    <n v="120000"/>
    <s v="Cash"/>
    <s v="Achieved"/>
    <s v="Jan"/>
    <n v="-12000"/>
  </r>
  <r>
    <n v="1036"/>
    <d v="2025-01-04T00:00:00"/>
    <s v="West"/>
    <x v="4"/>
    <x v="5"/>
    <n v="3"/>
    <n v="12000"/>
    <n v="36000"/>
    <n v="85000"/>
    <s v="Credit Card"/>
    <s v="Achieved"/>
    <s v="Jan"/>
    <n v="-49000"/>
  </r>
  <r>
    <n v="1037"/>
    <d v="2025-01-05T00:00:00"/>
    <s v="North"/>
    <x v="1"/>
    <x v="1"/>
    <n v="7"/>
    <n v="12000"/>
    <n v="84000"/>
    <n v="95000"/>
    <s v="Cash"/>
    <s v="Achieved"/>
    <s v="Jan"/>
    <n v="-11000"/>
  </r>
  <r>
    <n v="1038"/>
    <d v="2025-02-09T00:00:00"/>
    <s v="North"/>
    <x v="5"/>
    <x v="0"/>
    <n v="10"/>
    <n v="45000"/>
    <n v="450000"/>
    <n v="120000"/>
    <s v="UPI"/>
    <s v="NOT"/>
    <s v="Feb"/>
    <n v="330000"/>
  </r>
  <r>
    <n v="1039"/>
    <d v="2025-01-14T00:00:00"/>
    <s v="East"/>
    <x v="2"/>
    <x v="3"/>
    <n v="7"/>
    <n v="15000"/>
    <n v="105000"/>
    <n v="100000"/>
    <s v="Bank Transfer"/>
    <s v="NOT"/>
    <s v="Jan"/>
    <n v="5000"/>
  </r>
  <r>
    <n v="1040"/>
    <d v="2025-01-21T00:00:00"/>
    <s v="North"/>
    <x v="0"/>
    <x v="2"/>
    <n v="10"/>
    <n v="45000"/>
    <n v="450000"/>
    <n v="85000"/>
    <s v="Cash"/>
    <s v="NOT"/>
    <s v="Jan"/>
    <n v="365000"/>
  </r>
  <r>
    <n v="1041"/>
    <d v="2025-02-04T00:00:00"/>
    <s v="South"/>
    <x v="4"/>
    <x v="3"/>
    <n v="3"/>
    <n v="18000"/>
    <n v="54000"/>
    <n v="85000"/>
    <s v="Credit Card"/>
    <s v="Achieved"/>
    <s v="Feb"/>
    <n v="-31000"/>
  </r>
  <r>
    <n v="1042"/>
    <d v="2025-01-24T00:00:00"/>
    <s v="East"/>
    <x v="2"/>
    <x v="2"/>
    <n v="9"/>
    <n v="18000"/>
    <n v="162000"/>
    <n v="75000"/>
    <s v="UPI"/>
    <s v="NOT"/>
    <s v="Jan"/>
    <n v="87000"/>
  </r>
  <r>
    <n v="1043"/>
    <d v="2025-03-01T00:00:00"/>
    <s v="North"/>
    <x v="2"/>
    <x v="3"/>
    <n v="2"/>
    <n v="12000"/>
    <n v="24000"/>
    <n v="90000"/>
    <s v="UPI"/>
    <s v="Achieved"/>
    <s v="Mar"/>
    <n v="-66000"/>
  </r>
  <r>
    <n v="1044"/>
    <d v="2025-01-19T00:00:00"/>
    <s v="South"/>
    <x v="1"/>
    <x v="3"/>
    <n v="4"/>
    <n v="18000"/>
    <n v="72000"/>
    <n v="200000"/>
    <s v="UPI"/>
    <s v="Achieved"/>
    <s v="Jan"/>
    <n v="-128000"/>
  </r>
  <r>
    <n v="1045"/>
    <d v="2025-02-27T00:00:00"/>
    <s v="North"/>
    <x v="0"/>
    <x v="0"/>
    <n v="7"/>
    <n v="18000"/>
    <n v="126000"/>
    <n v="75000"/>
    <s v="Cash"/>
    <s v="NOT"/>
    <s v="Feb"/>
    <n v="51000"/>
  </r>
  <r>
    <n v="1046"/>
    <d v="2025-01-22T00:00:00"/>
    <s v="South"/>
    <x v="1"/>
    <x v="3"/>
    <n v="3"/>
    <n v="22000"/>
    <n v="66000"/>
    <n v="150000"/>
    <s v="Cash"/>
    <s v="Achieved"/>
    <s v="Jan"/>
    <n v="-84000"/>
  </r>
  <r>
    <n v="1047"/>
    <d v="2025-01-08T00:00:00"/>
    <s v="North"/>
    <x v="1"/>
    <x v="1"/>
    <n v="9"/>
    <n v="12000"/>
    <n v="108000"/>
    <n v="120000"/>
    <s v="Credit Card"/>
    <s v="Achieved"/>
    <s v="Jan"/>
    <n v="-12000"/>
  </r>
  <r>
    <n v="1048"/>
    <d v="2025-01-28T00:00:00"/>
    <s v="South"/>
    <x v="0"/>
    <x v="3"/>
    <n v="6"/>
    <n v="12000"/>
    <n v="72000"/>
    <n v="120000"/>
    <s v="Credit Card"/>
    <s v="Achieved"/>
    <s v="Jan"/>
    <n v="-48000"/>
  </r>
  <r>
    <n v="1049"/>
    <d v="2025-02-13T00:00:00"/>
    <s v="South"/>
    <x v="1"/>
    <x v="4"/>
    <n v="6"/>
    <n v="45000"/>
    <n v="270000"/>
    <n v="150000"/>
    <s v="Credit Card"/>
    <s v="NOT"/>
    <s v="Feb"/>
    <n v="120000"/>
  </r>
  <r>
    <n v="1050"/>
    <d v="2025-03-01T00:00:00"/>
    <s v="South"/>
    <x v="2"/>
    <x v="1"/>
    <n v="7"/>
    <n v="12000"/>
    <n v="84000"/>
    <n v="90000"/>
    <s v="UPI"/>
    <s v="Achieved"/>
    <s v="Mar"/>
    <n v="-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A22:B26" firstHeaderRow="1" firstDataRow="1" firstDataCol="1"/>
  <pivotFields count="12">
    <pivotField showAll="0"/>
    <pivotField numFmtId="164" showAll="0"/>
    <pivotField axis="axisRow" showAll="0">
      <items count="5">
        <item x="3"/>
        <item x="0"/>
        <item x="2"/>
        <item x="1"/>
        <item t="default"/>
      </items>
    </pivotField>
    <pivotField showAll="0">
      <items count="7">
        <item x="0"/>
        <item x="4"/>
        <item x="1"/>
        <item x="2"/>
        <item x="5"/>
        <item x="3"/>
        <item t="default"/>
      </items>
    </pivotField>
    <pivotField showAll="0"/>
    <pivotField showAll="0"/>
    <pivotField showAll="0"/>
    <pivotField dataField="1" showAll="0"/>
    <pivotField showAll="0"/>
    <pivotField showAll="0"/>
    <pivotField showAll="0" defaultSubtotal="0"/>
    <pivotField showAll="0" defaultSubtotal="0">
      <items count="3">
        <item x="1"/>
        <item x="0"/>
        <item x="2"/>
      </items>
    </pivotField>
  </pivotFields>
  <rowFields count="1">
    <field x="2"/>
  </rowFields>
  <rowItems count="4">
    <i>
      <x/>
    </i>
    <i>
      <x v="1"/>
    </i>
    <i>
      <x v="2"/>
    </i>
    <i>
      <x v="3"/>
    </i>
  </rowItems>
  <colItems count="1">
    <i/>
  </colItems>
  <dataFields count="1">
    <dataField name=" TotalSales" fld="7" baseField="0"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C11:D12" firstHeaderRow="1" firstDataRow="1" firstDataCol="1"/>
  <pivotFields count="10">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umFmtId="164" showAll="0"/>
    <pivotField showAll="0"/>
    <pivotField axis="axisRow" showAll="0" measureFilter="1" sortType="descending">
      <items count="7">
        <item x="3"/>
        <item x="5"/>
        <item x="2"/>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s>
  <rowFields count="1">
    <field x="3"/>
  </rowFields>
  <rowItems count="1">
    <i>
      <x v="5"/>
    </i>
  </rowItems>
  <colItems count="1">
    <i/>
  </colItems>
  <dataFields count="1">
    <dataField name="Sum of TotalSales" fld="7" baseField="0" baseItem="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3:I38" firstHeaderRow="1" firstDataRow="1" firstDataCol="1"/>
  <pivotFields count="12">
    <pivotField showAll="0"/>
    <pivotField axis="axisRow" numFmtId="164" showAll="0">
      <items count="35">
        <item x="2"/>
        <item x="24"/>
        <item x="20"/>
        <item x="5"/>
        <item x="32"/>
        <item x="16"/>
        <item x="10"/>
        <item x="12"/>
        <item x="11"/>
        <item x="13"/>
        <item x="17"/>
        <item x="26"/>
        <item x="28"/>
        <item x="31"/>
        <item x="9"/>
        <item x="22"/>
        <item x="23"/>
        <item x="18"/>
        <item x="29"/>
        <item x="7"/>
        <item x="19"/>
        <item x="14"/>
        <item x="27"/>
        <item x="0"/>
        <item x="33"/>
        <item x="4"/>
        <item x="3"/>
        <item x="6"/>
        <item x="1"/>
        <item x="15"/>
        <item x="21"/>
        <item x="8"/>
        <item x="30"/>
        <item x="25"/>
        <item t="default"/>
      </items>
    </pivotField>
    <pivotField showAll="0">
      <items count="5">
        <item x="3"/>
        <item x="0"/>
        <item x="2"/>
        <item x="1"/>
        <item t="default"/>
      </items>
    </pivotField>
    <pivotField showAll="0">
      <items count="7">
        <item x="0"/>
        <item x="4"/>
        <item x="1"/>
        <item x="2"/>
        <item x="5"/>
        <item x="3"/>
        <item t="default"/>
      </items>
    </pivotField>
    <pivotField showAll="0"/>
    <pivotField showAll="0"/>
    <pivotField showAll="0"/>
    <pivotField dataField="1" showAll="0"/>
    <pivotField showAll="0"/>
    <pivotField showAll="0"/>
    <pivotField showAll="0" defaultSubtotal="0"/>
    <pivotField showAll="0" defaultSubtotal="0">
      <items count="3">
        <item x="1"/>
        <item x="0"/>
        <item x="2"/>
      </items>
    </pivotField>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 TotalSales" fld="7"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A91:B95" firstHeaderRow="1" firstDataRow="1" firstDataCol="1"/>
  <pivotFields count="12">
    <pivotField showAll="0"/>
    <pivotField numFmtId="164" showAll="0"/>
    <pivotField showAll="0">
      <items count="5">
        <item x="3"/>
        <item x="0"/>
        <item x="2"/>
        <item x="1"/>
        <item t="default"/>
      </items>
    </pivotField>
    <pivotField showAll="0">
      <items count="7">
        <item x="0"/>
        <item x="4"/>
        <item x="1"/>
        <item x="2"/>
        <item x="5"/>
        <item x="3"/>
        <item t="default"/>
      </items>
    </pivotField>
    <pivotField showAll="0"/>
    <pivotField showAll="0"/>
    <pivotField showAll="0"/>
    <pivotField showAll="0"/>
    <pivotField showAll="0"/>
    <pivotField axis="axisRow" dataField="1" showAll="0">
      <items count="5">
        <item x="3"/>
        <item x="1"/>
        <item x="0"/>
        <item x="2"/>
        <item t="default"/>
      </items>
    </pivotField>
    <pivotField showAll="0" defaultSubtotal="0"/>
    <pivotField showAll="0" defaultSubtotal="0">
      <items count="3">
        <item x="1"/>
        <item x="0"/>
        <item x="2"/>
      </items>
    </pivotField>
  </pivotFields>
  <rowFields count="1">
    <field x="9"/>
  </rowFields>
  <rowItems count="4">
    <i>
      <x/>
    </i>
    <i>
      <x v="1"/>
    </i>
    <i>
      <x v="2"/>
    </i>
    <i>
      <x v="3"/>
    </i>
  </rowItems>
  <colItems count="1">
    <i/>
  </colItems>
  <dataFields count="1">
    <dataField name="Count of PaymentMethod" fld="9" subtotal="count" baseField="0" baseItem="0"/>
  </dataFields>
  <chartFormats count="5">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9" count="1" selected="0">
            <x v="1"/>
          </reference>
        </references>
      </pivotArea>
    </chartFormat>
    <chartFormat chart="6" format="4">
      <pivotArea type="data" outline="0" fieldPosition="0">
        <references count="2">
          <reference field="4294967294" count="1" selected="0">
            <x v="0"/>
          </reference>
          <reference field="9" count="1" selected="0">
            <x v="0"/>
          </reference>
        </references>
      </pivotArea>
    </chartFormat>
    <chartFormat chart="6" format="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1">
  <location ref="A71:B77" firstHeaderRow="1" firstDataRow="1" firstDataCol="1"/>
  <pivotFields count="12">
    <pivotField showAll="0"/>
    <pivotField numFmtId="164" showAll="0"/>
    <pivotField showAll="0">
      <items count="5">
        <item x="3"/>
        <item x="0"/>
        <item x="2"/>
        <item x="1"/>
        <item t="default"/>
      </items>
    </pivotField>
    <pivotField showAll="0">
      <items count="7">
        <item x="0"/>
        <item x="4"/>
        <item x="1"/>
        <item x="2"/>
        <item x="5"/>
        <item x="3"/>
        <item t="default"/>
      </items>
    </pivotField>
    <pivotField axis="axisRow" showAll="0" sortType="descending">
      <items count="7">
        <item x="0"/>
        <item x="4"/>
        <item x="5"/>
        <item x="1"/>
        <item x="3"/>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defaultSubtotal="0"/>
    <pivotField showAll="0" defaultSubtotal="0">
      <items count="3">
        <item x="1"/>
        <item x="0"/>
        <item x="2"/>
      </items>
    </pivotField>
  </pivotFields>
  <rowFields count="1">
    <field x="4"/>
  </rowFields>
  <rowItems count="6">
    <i>
      <x v="5"/>
    </i>
    <i>
      <x v="3"/>
    </i>
    <i>
      <x v="4"/>
    </i>
    <i>
      <x/>
    </i>
    <i>
      <x v="2"/>
    </i>
    <i>
      <x v="1"/>
    </i>
  </rowItems>
  <colItems count="1">
    <i/>
  </colItems>
  <dataFields count="1">
    <dataField name=" TotalSales" fld="7" baseField="0" baseItem="2"/>
  </dataFields>
  <conditionalFormats count="1">
    <conditionalFormat type="all" priority="4">
      <pivotAreas count="1">
        <pivotArea type="data" outline="0" collapsedLevelsAreSubtotals="1" fieldPosition="0">
          <references count="1">
            <reference field="4294967294" count="1" selected="0">
              <x v="0"/>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9"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4">
  <location ref="A153:B159" firstHeaderRow="1" firstDataRow="1" firstDataCol="1"/>
  <pivotFields count="12">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umFmtId="164" showAll="0"/>
    <pivotField showAll="0">
      <items count="5">
        <item sd="0" x="3"/>
        <item sd="0" x="0"/>
        <item x="2"/>
        <item sd="0" x="1"/>
        <item t="default"/>
      </items>
    </pivotField>
    <pivotField axis="axisRow" showAll="0">
      <items count="7">
        <item x="0"/>
        <item x="4"/>
        <item x="1"/>
        <item x="2"/>
        <item x="5"/>
        <item x="3"/>
        <item t="default"/>
      </items>
    </pivotField>
    <pivotField showAll="0">
      <items count="7">
        <item x="0"/>
        <item x="4"/>
        <item x="5"/>
        <item x="1"/>
        <item x="3"/>
        <item x="2"/>
        <item t="default"/>
      </items>
    </pivotField>
    <pivotField showAll="0"/>
    <pivotField showAll="0"/>
    <pivotField showAll="0"/>
    <pivotField showAll="0"/>
    <pivotField showAll="0">
      <items count="5">
        <item x="3"/>
        <item x="1"/>
        <item x="0"/>
        <item x="2"/>
        <item t="default"/>
      </items>
    </pivotField>
    <pivotField showAll="0" defaultSubtotal="0"/>
    <pivotField showAll="0" defaultSubtotal="0">
      <items count="3">
        <item x="1"/>
        <item x="0"/>
        <item x="2"/>
      </items>
    </pivotField>
  </pivotFields>
  <rowFields count="1">
    <field x="3"/>
  </rowFields>
  <rowItems count="6">
    <i>
      <x/>
    </i>
    <i>
      <x v="1"/>
    </i>
    <i>
      <x v="2"/>
    </i>
    <i>
      <x v="3"/>
    </i>
    <i>
      <x v="4"/>
    </i>
    <i>
      <x v="5"/>
    </i>
  </rowItems>
  <colItems count="1">
    <i/>
  </colItems>
  <dataFields count="1">
    <dataField name="Count of OrderID" fld="0" subtotal="count" baseField="3" baseItem="0"/>
  </dataFields>
  <chartFormats count="8">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0"/>
          </reference>
        </references>
      </pivotArea>
    </chartFormat>
    <chartFormat chart="13" format="4">
      <pivotArea type="data" outline="0" fieldPosition="0">
        <references count="2">
          <reference field="4294967294" count="1" selected="0">
            <x v="0"/>
          </reference>
          <reference field="3" count="1" selected="0">
            <x v="1"/>
          </reference>
        </references>
      </pivotArea>
    </chartFormat>
    <chartFormat chart="13" format="5">
      <pivotArea type="data" outline="0" fieldPosition="0">
        <references count="2">
          <reference field="4294967294" count="1" selected="0">
            <x v="0"/>
          </reference>
          <reference field="3" count="1" selected="0">
            <x v="2"/>
          </reference>
        </references>
      </pivotArea>
    </chartFormat>
    <chartFormat chart="13" format="6">
      <pivotArea type="data" outline="0" fieldPosition="0">
        <references count="2">
          <reference field="4294967294" count="1" selected="0">
            <x v="0"/>
          </reference>
          <reference field="3" count="1" selected="0">
            <x v="3"/>
          </reference>
        </references>
      </pivotArea>
    </chartFormat>
    <chartFormat chart="13" format="7">
      <pivotArea type="data" outline="0" fieldPosition="0">
        <references count="2">
          <reference field="4294967294" count="1" selected="0">
            <x v="0"/>
          </reference>
          <reference field="3" count="1" selected="0">
            <x v="4"/>
          </reference>
        </references>
      </pivotArea>
    </chartFormat>
    <chartFormat chart="13" format="8">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A28:B32" firstHeaderRow="1" firstDataRow="1" firstDataCol="1"/>
  <pivotFields count="12">
    <pivotField showAll="0"/>
    <pivotField numFmtId="164" showAll="0"/>
    <pivotField axis="axisRow" showAll="0">
      <items count="5">
        <item x="3"/>
        <item x="0"/>
        <item x="2"/>
        <item x="1"/>
        <item t="default"/>
      </items>
    </pivotField>
    <pivotField showAll="0">
      <items count="7">
        <item x="0"/>
        <item x="4"/>
        <item x="1"/>
        <item x="2"/>
        <item x="5"/>
        <item x="3"/>
        <item t="default"/>
      </items>
    </pivotField>
    <pivotField showAll="0"/>
    <pivotField showAll="0"/>
    <pivotField showAll="0"/>
    <pivotField dataField="1" showAll="0"/>
    <pivotField showAll="0"/>
    <pivotField showAll="0"/>
    <pivotField showAll="0" defaultSubtotal="0"/>
    <pivotField showAll="0" defaultSubtotal="0">
      <items count="3">
        <item x="1"/>
        <item x="0"/>
        <item x="2"/>
      </items>
    </pivotField>
  </pivotFields>
  <rowFields count="1">
    <field x="2"/>
  </rowFields>
  <rowItems count="4">
    <i>
      <x/>
    </i>
    <i>
      <x v="1"/>
    </i>
    <i>
      <x v="2"/>
    </i>
    <i>
      <x v="3"/>
    </i>
  </rowItems>
  <colItems count="1">
    <i/>
  </colItems>
  <dataFields count="1">
    <dataField name=" TotalSales" fld="7" showDataAs="percentOfTotal" baseField="2" baseItem="0" numFmtId="9"/>
  </dataFields>
  <formats count="1">
    <format dxfId="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 chart="6" format="4">
      <pivotArea type="data" outline="0" fieldPosition="0">
        <references count="2">
          <reference field="4294967294" count="1" selected="0">
            <x v="0"/>
          </reference>
          <reference field="2" count="1" selected="0">
            <x v="3"/>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4" firstHeaderRow="1" firstDataRow="1" firstDataCol="0"/>
  <pivotFields count="12">
    <pivotField showAll="0"/>
    <pivotField numFmtId="164" showAll="0"/>
    <pivotField showAll="0">
      <items count="5">
        <item x="3"/>
        <item x="0"/>
        <item x="2"/>
        <item x="1"/>
        <item t="default"/>
      </items>
    </pivotField>
    <pivotField showAll="0">
      <items count="7">
        <item x="0"/>
        <item x="4"/>
        <item x="1"/>
        <item x="2"/>
        <item x="5"/>
        <item x="3"/>
        <item t="default"/>
      </items>
    </pivotField>
    <pivotField showAll="0"/>
    <pivotField showAll="0"/>
    <pivotField showAll="0"/>
    <pivotField dataField="1" showAll="0"/>
    <pivotField showAll="0"/>
    <pivotField showAll="0"/>
    <pivotField showAll="0" defaultSubtotal="0"/>
    <pivotField showAll="0" defaultSubtotal="0">
      <items count="3">
        <item x="1"/>
        <item x="0"/>
        <item x="2"/>
      </items>
    </pivotField>
  </pivotFields>
  <rowItems count="1">
    <i/>
  </rowItems>
  <colItems count="1">
    <i/>
  </colItems>
  <dataFields count="1">
    <dataField name=" TotalSales" fld="7"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1">
  <location ref="A115:B119" firstHeaderRow="1" firstDataRow="1" firstDataCol="1"/>
  <pivotFields count="12">
    <pivotField showAll="0"/>
    <pivotField numFmtId="164" showAll="0"/>
    <pivotField showAll="0">
      <items count="5">
        <item x="3"/>
        <item x="0"/>
        <item x="2"/>
        <item x="1"/>
        <item t="default"/>
      </items>
    </pivotField>
    <pivotField showAll="0">
      <items count="7">
        <item x="0"/>
        <item x="4"/>
        <item x="1"/>
        <item x="2"/>
        <item x="5"/>
        <item x="3"/>
        <item t="default"/>
      </items>
    </pivotField>
    <pivotField showAll="0"/>
    <pivotField showAll="0"/>
    <pivotField showAll="0"/>
    <pivotField dataField="1" showAll="0"/>
    <pivotField showAll="0"/>
    <pivotField axis="axisRow" showAll="0">
      <items count="5">
        <item x="3"/>
        <item x="1"/>
        <item x="0"/>
        <item x="2"/>
        <item t="default"/>
      </items>
    </pivotField>
    <pivotField showAll="0" defaultSubtotal="0"/>
    <pivotField showAll="0" defaultSubtotal="0">
      <items count="3">
        <item x="1"/>
        <item x="0"/>
        <item x="2"/>
      </items>
    </pivotField>
  </pivotFields>
  <rowFields count="1">
    <field x="9"/>
  </rowFields>
  <rowItems count="4">
    <i>
      <x/>
    </i>
    <i>
      <x v="1"/>
    </i>
    <i>
      <x v="2"/>
    </i>
    <i>
      <x v="3"/>
    </i>
  </rowItems>
  <colItems count="1">
    <i/>
  </colItems>
  <dataFields count="1">
    <dataField name="Max of TotalSales" fld="7" subtotal="max" baseField="0" baseItem="1765320"/>
  </dataFields>
  <formats count="1">
    <format dxfId="5">
      <pivotArea collapsedLevelsAreSubtotals="1" fieldPosition="0">
        <references count="1">
          <reference field="9" count="1">
            <x v="1"/>
          </reference>
        </references>
      </pivotArea>
    </format>
  </format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E3:E4" firstHeaderRow="1" firstDataRow="1" firstDataCol="0"/>
  <pivotFields count="10">
    <pivotField showAll="0"/>
    <pivotField numFmtId="164" showAll="0"/>
    <pivotField showAll="0"/>
    <pivotField showAll="0">
      <items count="7">
        <item x="0"/>
        <item x="4"/>
        <item x="1"/>
        <item x="2"/>
        <item x="5"/>
        <item x="3"/>
        <item t="default"/>
      </items>
    </pivotField>
    <pivotField showAll="0"/>
    <pivotField showAll="0"/>
    <pivotField showAll="0"/>
    <pivotField dataField="1" showAll="0" sortType="descending">
      <items count="28">
        <item x="23"/>
        <item x="2"/>
        <item x="12"/>
        <item x="5"/>
        <item x="18"/>
        <item x="21"/>
        <item x="3"/>
        <item x="25"/>
        <item x="10"/>
        <item x="26"/>
        <item x="11"/>
        <item x="8"/>
        <item x="1"/>
        <item x="14"/>
        <item x="6"/>
        <item x="0"/>
        <item x="16"/>
        <item x="20"/>
        <item x="9"/>
        <item x="24"/>
        <item x="15"/>
        <item x="4"/>
        <item x="19"/>
        <item x="22"/>
        <item x="13"/>
        <item x="7"/>
        <item x="17"/>
        <item t="default"/>
      </items>
    </pivotField>
    <pivotField showAll="0"/>
    <pivotField showAll="0"/>
  </pivotFields>
  <rowItems count="1">
    <i/>
  </rowItems>
  <colItems count="1">
    <i/>
  </colItems>
  <dataFields count="1">
    <dataField name="Highest Sales value" fld="7" subtotal="max"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4" firstHeaderRow="1" firstDataRow="1" firstDataCol="0"/>
  <pivotFields count="10">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umFmtId="164" showAll="0"/>
    <pivotField showAll="0"/>
    <pivotField showAll="0"/>
    <pivotField showAll="0"/>
    <pivotField showAll="0"/>
    <pivotField showAll="0"/>
    <pivotField dataField="1" showAll="0"/>
    <pivotField showAll="0"/>
    <pivotField showAll="0"/>
  </pivotFields>
  <rowItems count="1">
    <i/>
  </rowItems>
  <colItems count="1">
    <i/>
  </colItems>
  <dataFields count="1">
    <dataField name="Average of TotalSales(ord)" fld="7"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C7:C8" firstHeaderRow="1" firstDataRow="1" firstDataCol="0"/>
  <pivotFields count="11">
    <pivotField showAll="0"/>
    <pivotField numFmtId="164" showAll="0"/>
    <pivotField showAll="0"/>
    <pivotField showAll="0"/>
    <pivotField showAll="0"/>
    <pivotField showAll="0"/>
    <pivotField showAll="0"/>
    <pivotField showAll="0" sortType="descending"/>
    <pivotField dataField="1" showAll="0"/>
    <pivotField showAll="0"/>
    <pivotField showAll="0" defaultSubtotal="0">
      <items count="2">
        <item x="0"/>
        <item x="1"/>
      </items>
    </pivotField>
  </pivotFields>
  <rowItems count="1">
    <i/>
  </rowItems>
  <colItems count="1">
    <i/>
  </colItems>
  <dataFields count="1">
    <dataField name="Sum of Targe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2">
  <location ref="A137:B145" firstHeaderRow="1" firstDataRow="1" firstDataCol="1"/>
  <pivotFields count="12">
    <pivotField axis="axisRow" showAll="0" measureFilter="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umFmtId="164" showAll="0"/>
    <pivotField axis="axisRow" showAll="0">
      <items count="5">
        <item sd="0" x="3"/>
        <item x="0"/>
        <item sd="0" x="2"/>
        <item sd="0" x="1"/>
        <item t="default"/>
      </items>
    </pivotField>
    <pivotField axis="axisRow" showAll="0">
      <items count="7">
        <item x="0"/>
        <item x="4"/>
        <item x="1"/>
        <item x="2"/>
        <item x="5"/>
        <item x="3"/>
        <item t="default"/>
      </items>
    </pivotField>
    <pivotField axis="axisRow" showAll="0">
      <items count="7">
        <item x="0"/>
        <item x="4"/>
        <item x="5"/>
        <item x="1"/>
        <item x="3"/>
        <item x="2"/>
        <item t="default"/>
      </items>
    </pivotField>
    <pivotField showAll="0"/>
    <pivotField showAll="0"/>
    <pivotField dataField="1" showAll="0"/>
    <pivotField showAll="0"/>
    <pivotField showAll="0">
      <items count="5">
        <item x="3"/>
        <item x="1"/>
        <item x="0"/>
        <item x="2"/>
        <item t="default"/>
      </items>
    </pivotField>
    <pivotField showAll="0" defaultSubtotal="0"/>
    <pivotField showAll="0" defaultSubtotal="0">
      <items count="3">
        <item x="1"/>
        <item x="0"/>
        <item x="2"/>
      </items>
    </pivotField>
  </pivotFields>
  <rowFields count="4">
    <field x="0"/>
    <field x="3"/>
    <field x="2"/>
    <field x="4"/>
  </rowFields>
  <rowItems count="8">
    <i>
      <x v="37"/>
    </i>
    <i r="1">
      <x v="4"/>
    </i>
    <i r="2">
      <x v="1"/>
    </i>
    <i r="3">
      <x/>
    </i>
    <i>
      <x v="39"/>
    </i>
    <i r="1">
      <x/>
    </i>
    <i r="2">
      <x v="1"/>
    </i>
    <i r="3">
      <x v="5"/>
    </i>
  </rowItems>
  <colItems count="1">
    <i/>
  </colItems>
  <dataFields count="1">
    <dataField name="Max of TotalSales" fld="7" subtotal="max"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8"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1">
  <location ref="D137:E141" firstHeaderRow="1" firstDataRow="1" firstDataCol="1"/>
  <pivotFields count="12">
    <pivotField axis="axisRow" showAll="0" measureFilter="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umFmtId="164" showAll="0"/>
    <pivotField axis="axisRow" showAll="0">
      <items count="5">
        <item sd="0" x="3"/>
        <item sd="0" x="0"/>
        <item x="2"/>
        <item sd="0" x="1"/>
        <item t="default"/>
      </items>
    </pivotField>
    <pivotField axis="axisRow" showAll="0">
      <items count="7">
        <item x="0"/>
        <item x="4"/>
        <item x="1"/>
        <item x="2"/>
        <item x="5"/>
        <item x="3"/>
        <item t="default"/>
      </items>
    </pivotField>
    <pivotField axis="axisRow" showAll="0">
      <items count="7">
        <item x="0"/>
        <item x="4"/>
        <item x="5"/>
        <item x="1"/>
        <item x="3"/>
        <item x="2"/>
        <item t="default"/>
      </items>
    </pivotField>
    <pivotField showAll="0"/>
    <pivotField showAll="0"/>
    <pivotField dataField="1" showAll="0"/>
    <pivotField showAll="0"/>
    <pivotField showAll="0">
      <items count="5">
        <item x="3"/>
        <item x="1"/>
        <item x="0"/>
        <item x="2"/>
        <item t="default"/>
      </items>
    </pivotField>
    <pivotField showAll="0" defaultSubtotal="0"/>
    <pivotField showAll="0" defaultSubtotal="0">
      <items count="3">
        <item x="1"/>
        <item x="0"/>
        <item x="2"/>
      </items>
    </pivotField>
  </pivotFields>
  <rowFields count="4">
    <field x="0"/>
    <field x="3"/>
    <field x="2"/>
    <field x="4"/>
  </rowFields>
  <rowItems count="4">
    <i>
      <x v="24"/>
    </i>
    <i r="1">
      <x v="1"/>
    </i>
    <i r="2">
      <x v="2"/>
    </i>
    <i r="3">
      <x v="3"/>
    </i>
  </rowItems>
  <colItems count="1">
    <i/>
  </colItems>
  <dataFields count="1">
    <dataField name="Min of TotalSales" fld="7" subtotal="min"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2">
  <location ref="A41:B46" firstHeaderRow="1" firstDataRow="1" firstDataCol="1"/>
  <pivotFields count="12">
    <pivotField showAll="0"/>
    <pivotField numFmtId="164" showAll="0"/>
    <pivotField showAll="0">
      <items count="5">
        <item x="3"/>
        <item x="0"/>
        <item x="2"/>
        <item x="1"/>
        <item t="default"/>
      </items>
    </pivotField>
    <pivotField showAll="0">
      <items count="7">
        <item x="0"/>
        <item x="4"/>
        <item x="1"/>
        <item x="2"/>
        <item x="5"/>
        <item x="3"/>
        <item t="default"/>
      </items>
    </pivotField>
    <pivotField axis="axisRow" showAll="0" measureFilter="1" sortType="descending">
      <items count="7">
        <item x="0"/>
        <item x="4"/>
        <item x="5"/>
        <item x="1"/>
        <item x="3"/>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defaultSubtotal="0"/>
    <pivotField showAll="0" defaultSubtotal="0">
      <items count="3">
        <item x="1"/>
        <item x="0"/>
        <item x="2"/>
      </items>
    </pivotField>
  </pivotFields>
  <rowFields count="1">
    <field x="4"/>
  </rowFields>
  <rowItems count="5">
    <i>
      <x v="5"/>
    </i>
    <i>
      <x v="3"/>
    </i>
    <i>
      <x v="4"/>
    </i>
    <i>
      <x/>
    </i>
    <i>
      <x v="2"/>
    </i>
  </rowItems>
  <colItems count="1">
    <i/>
  </colItems>
  <dataFields count="1">
    <dataField name=" TotalSales" fld="7" baseField="0" baseItem="2"/>
  </dataFields>
  <conditionalFormats count="2">
    <conditionalFormat type="all" priority="3">
      <pivotAreas count="1">
        <pivotArea type="data" outline="0" collapsedLevelsAreSubtotals="1" fieldPosition="0">
          <references count="1">
            <reference field="4294967294" count="1" selected="0">
              <x v="0"/>
            </reference>
          </references>
        </pivotArea>
      </pivotAreas>
    </conditionalFormat>
    <conditionalFormat type="all" priority="6">
      <pivotAreas count="1">
        <pivotArea type="data" outline="0" collapsedLevelsAreSubtotals="1" fieldPosition="0">
          <references count="1">
            <reference field="4294967294" count="1" selected="0">
              <x v="0"/>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5"/>
          </reference>
        </references>
      </pivotArea>
    </chartFormat>
  </chartFormats>
  <pivotTableStyleInfo name="PivotStyleLight16" showRowHeaders="0"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B15:C18" firstHeaderRow="1" firstDataRow="1" firstDataCol="1"/>
  <pivotFields count="12">
    <pivotField showAll="0"/>
    <pivotField numFmtId="164" showAll="0"/>
    <pivotField showAll="0">
      <items count="5">
        <item x="3"/>
        <item x="0"/>
        <item x="2"/>
        <item x="1"/>
        <item t="default"/>
      </items>
    </pivotField>
    <pivotField showAll="0">
      <items count="7">
        <item x="0"/>
        <item x="4"/>
        <item x="1"/>
        <item x="2"/>
        <item x="5"/>
        <item x="3"/>
        <item t="default"/>
      </items>
    </pivotField>
    <pivotField showAll="0"/>
    <pivotField showAll="0"/>
    <pivotField showAll="0"/>
    <pivotField dataField="1" showAll="0"/>
    <pivotField showAll="0"/>
    <pivotField showAll="0"/>
    <pivotField showAll="0" defaultSubtotal="0"/>
    <pivotField axis="axisRow" showAll="0" defaultSubtotal="0">
      <items count="3">
        <item x="1"/>
        <item x="0"/>
        <item x="2"/>
      </items>
    </pivotField>
  </pivotFields>
  <rowFields count="1">
    <field x="11"/>
  </rowFields>
  <rowItems count="3">
    <i>
      <x/>
    </i>
    <i>
      <x v="1"/>
    </i>
    <i>
      <x v="2"/>
    </i>
  </rowItems>
  <colItems count="1">
    <i/>
  </colItems>
  <dataFields count="1">
    <dataField name="Sum of TotalSales" fld="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1"/>
          </reference>
        </references>
      </pivotArea>
    </chartFormat>
    <chartFormat chart="3"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4" cacheId="3"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1">
  <location ref="D71:G77" firstHeaderRow="0" firstDataRow="1" firstDataCol="1"/>
  <pivotFields count="13">
    <pivotField showAll="0"/>
    <pivotField numFmtId="164" showAll="0"/>
    <pivotField showAll="0"/>
    <pivotField axis="axisRow" showAll="0" sortType="descending">
      <items count="7">
        <item x="0"/>
        <item x="4"/>
        <item x="1"/>
        <item x="2"/>
        <item x="5"/>
        <item x="3"/>
        <item t="default"/>
      </items>
      <autoSortScope>
        <pivotArea dataOnly="0" outline="0" fieldPosition="0">
          <references count="1">
            <reference field="4294967294" count="1" selected="0">
              <x v="2"/>
            </reference>
          </references>
        </pivotArea>
      </autoSortScope>
    </pivotField>
    <pivotField showAll="0" sortType="descending">
      <items count="7">
        <item x="0"/>
        <item x="4"/>
        <item x="5"/>
        <item x="1"/>
        <item x="3"/>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 showAll="0" defaultSubtotal="0"/>
    <pivotField showAll="0" defaultSubtotal="0"/>
    <pivotField dataField="1" numFmtId="165" showAll="0" defaultSubtotal="0"/>
  </pivotFields>
  <rowFields count="1">
    <field x="3"/>
  </rowFields>
  <rowItems count="6">
    <i>
      <x v="4"/>
    </i>
    <i>
      <x v="3"/>
    </i>
    <i>
      <x/>
    </i>
    <i>
      <x v="2"/>
    </i>
    <i>
      <x v="5"/>
    </i>
    <i>
      <x v="1"/>
    </i>
  </rowItems>
  <colFields count="1">
    <field x="-2"/>
  </colFields>
  <colItems count="3">
    <i>
      <x/>
    </i>
    <i i="1">
      <x v="1"/>
    </i>
    <i i="2">
      <x v="2"/>
    </i>
  </colItems>
  <dataFields count="3">
    <dataField name=" TotalSales" fld="7" baseField="0" baseItem="2"/>
    <dataField name="Sum of Target" fld="8" baseField="0" baseItem="0"/>
    <dataField name="Sum of Varince" fld="12" baseField="3" baseItem="0" numFmtId="166"/>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7"/>
    <pivotTable tabId="2" name="PivotTable1"/>
    <pivotTable tabId="2" name="PivotTable11"/>
    <pivotTable tabId="2" name="PivotTable15"/>
    <pivotTable tabId="2" name="PivotTable16"/>
    <pivotTable tabId="2" name="PivotTable17"/>
    <pivotTable tabId="2" name="PivotTable18"/>
    <pivotTable tabId="2" name="PivotTable19"/>
    <pivotTable tabId="2" name="PivotTable4"/>
    <pivotTable tabId="2" name="PivotTable8"/>
    <pivotTable tabId="2" name="PivotTable9"/>
    <pivotTable tabId="2" name="PivotTable20"/>
  </pivotTables>
  <data>
    <tabular pivotCacheId="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Rep" sourceName="SalesRep">
  <pivotTables>
    <pivotTable tabId="2" name="PivotTable7"/>
    <pivotTable tabId="2" name="PivotTable1"/>
    <pivotTable tabId="2" name="PivotTable11"/>
    <pivotTable tabId="2" name="PivotTable15"/>
    <pivotTable tabId="2" name="PivotTable16"/>
    <pivotTable tabId="2" name="PivotTable17"/>
    <pivotTable tabId="2" name="PivotTable18"/>
    <pivotTable tabId="2" name="PivotTable19"/>
    <pivotTable tabId="2" name="PivotTable4"/>
    <pivotTable tabId="2" name="PivotTable8"/>
    <pivotTable tabId="2" name="PivotTable9"/>
    <pivotTable tabId="2" name="PivotTable20"/>
  </pivotTables>
  <data>
    <tabular pivotCacheId="1">
      <items count="6">
        <i x="0" s="1"/>
        <i x="4" s="1"/>
        <i x="1"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7"/>
    <pivotTable tabId="2" name="PivotTable1"/>
    <pivotTable tabId="2" name="PivotTable11"/>
    <pivotTable tabId="2" name="PivotTable15"/>
    <pivotTable tabId="2" name="PivotTable16"/>
    <pivotTable tabId="2" name="PivotTable17"/>
    <pivotTable tabId="2" name="PivotTable18"/>
    <pivotTable tabId="2" name="PivotTable19"/>
    <pivotTable tabId="2" name="PivotTable4"/>
    <pivotTable tabId="2" name="PivotTable8"/>
    <pivotTable tabId="2" name="PivotTable9"/>
    <pivotTable tabId="2" name="PivotTable20"/>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style="SlicerStyleDark2" rowHeight="640080"/>
  <slicer name="SalesRep" cache="Slicer_SalesRep" caption="SalesRep" columnCount="2" style="SlicerStyleDark2" rowHeight="640080"/>
  <slicer name="Months" cache="Slicer_Months" caption="Months" style="SlicerStyleDark2"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abSelected="1" topLeftCell="A3" workbookViewId="0">
      <selection activeCell="O1" sqref="O1"/>
    </sheetView>
  </sheetViews>
  <sheetFormatPr defaultRowHeight="15" x14ac:dyDescent="0.25"/>
  <cols>
    <col min="1" max="1" width="8" bestFit="1" customWidth="1"/>
    <col min="2" max="2" width="13.28515625" customWidth="1"/>
    <col min="3" max="3" width="9" customWidth="1"/>
    <col min="4" max="4" width="13.5703125" customWidth="1"/>
    <col min="5" max="5" width="12.85546875" customWidth="1"/>
    <col min="6" max="6" width="9.5703125" bestFit="1" customWidth="1"/>
    <col min="7" max="7" width="11.28515625" customWidth="1"/>
    <col min="8" max="8" width="11.42578125" customWidth="1"/>
    <col min="9" max="9" width="8.85546875" customWidth="1"/>
    <col min="10" max="10" width="16.140625" bestFit="1" customWidth="1"/>
    <col min="11" max="11" width="15.42578125" bestFit="1" customWidth="1"/>
    <col min="13" max="13" width="9.5703125" bestFit="1" customWidth="1"/>
  </cols>
  <sheetData>
    <row r="1" spans="1:13" x14ac:dyDescent="0.25">
      <c r="A1" s="2" t="s">
        <v>0</v>
      </c>
      <c r="B1" s="2" t="s">
        <v>1</v>
      </c>
      <c r="C1" s="2" t="s">
        <v>2</v>
      </c>
      <c r="D1" s="2" t="s">
        <v>3</v>
      </c>
      <c r="E1" s="2" t="s">
        <v>4</v>
      </c>
      <c r="F1" s="2" t="s">
        <v>5</v>
      </c>
      <c r="G1" s="2" t="s">
        <v>6</v>
      </c>
      <c r="H1" s="2" t="s">
        <v>7</v>
      </c>
      <c r="I1" s="2" t="s">
        <v>8</v>
      </c>
      <c r="J1" s="2" t="s">
        <v>9</v>
      </c>
      <c r="K1" s="2" t="s">
        <v>33</v>
      </c>
      <c r="L1" s="2" t="s">
        <v>39</v>
      </c>
      <c r="M1" s="2" t="s">
        <v>47</v>
      </c>
    </row>
    <row r="2" spans="1:13" x14ac:dyDescent="0.25">
      <c r="A2">
        <v>1001</v>
      </c>
      <c r="B2" s="1">
        <v>45698</v>
      </c>
      <c r="C2" t="s">
        <v>10</v>
      </c>
      <c r="D2" t="s">
        <v>14</v>
      </c>
      <c r="E2" t="s">
        <v>20</v>
      </c>
      <c r="F2">
        <v>5</v>
      </c>
      <c r="G2">
        <v>15000</v>
      </c>
      <c r="H2">
        <v>75000</v>
      </c>
      <c r="I2">
        <v>95000</v>
      </c>
      <c r="J2" t="s">
        <v>26</v>
      </c>
      <c r="K2" t="str">
        <f>IF(I2&gt;H2,"Achieved","NOT")</f>
        <v>Achieved</v>
      </c>
      <c r="L2" t="str">
        <f>TEXT(B2,"mmm")</f>
        <v>Feb</v>
      </c>
      <c r="M2" s="10">
        <f>H2-I2</f>
        <v>-20000</v>
      </c>
    </row>
    <row r="3" spans="1:13" x14ac:dyDescent="0.25">
      <c r="A3">
        <v>1002</v>
      </c>
      <c r="B3" s="1">
        <v>45705</v>
      </c>
      <c r="C3" t="s">
        <v>10</v>
      </c>
      <c r="D3" t="s">
        <v>15</v>
      </c>
      <c r="E3" t="s">
        <v>20</v>
      </c>
      <c r="F3">
        <v>9</v>
      </c>
      <c r="G3">
        <v>12000</v>
      </c>
      <c r="H3">
        <v>108000</v>
      </c>
      <c r="I3">
        <v>150000</v>
      </c>
      <c r="J3" t="s">
        <v>27</v>
      </c>
      <c r="K3" t="str">
        <f t="shared" ref="K3:K51" si="0">IF(I3&gt;H3,"Achieved","NOT")</f>
        <v>Achieved</v>
      </c>
      <c r="L3" t="str">
        <f t="shared" ref="L3:L51" si="1">TEXT(B3,"mmm")</f>
        <v>Feb</v>
      </c>
      <c r="M3" s="10">
        <f t="shared" ref="M3:M51" si="2">H3-I3</f>
        <v>-42000</v>
      </c>
    </row>
    <row r="4" spans="1:13" x14ac:dyDescent="0.25">
      <c r="A4">
        <v>1003</v>
      </c>
      <c r="B4" s="1">
        <v>45659</v>
      </c>
      <c r="C4" t="s">
        <v>10</v>
      </c>
      <c r="D4" t="s">
        <v>16</v>
      </c>
      <c r="E4" t="s">
        <v>21</v>
      </c>
      <c r="F4">
        <v>9</v>
      </c>
      <c r="G4">
        <v>45000</v>
      </c>
      <c r="H4">
        <v>405000</v>
      </c>
      <c r="I4">
        <v>75000</v>
      </c>
      <c r="J4" t="s">
        <v>26</v>
      </c>
      <c r="K4" t="str">
        <f t="shared" si="0"/>
        <v>NOT</v>
      </c>
      <c r="L4" t="str">
        <f t="shared" si="1"/>
        <v>Jan</v>
      </c>
      <c r="M4" s="10">
        <f t="shared" si="2"/>
        <v>330000</v>
      </c>
    </row>
    <row r="5" spans="1:13" x14ac:dyDescent="0.25">
      <c r="A5">
        <v>1004</v>
      </c>
      <c r="B5" s="1">
        <v>45703</v>
      </c>
      <c r="C5" t="s">
        <v>11</v>
      </c>
      <c r="D5" t="s">
        <v>16</v>
      </c>
      <c r="E5" t="s">
        <v>22</v>
      </c>
      <c r="F5">
        <v>10</v>
      </c>
      <c r="G5">
        <v>18000</v>
      </c>
      <c r="H5">
        <v>180000</v>
      </c>
      <c r="I5">
        <v>75000</v>
      </c>
      <c r="J5" t="s">
        <v>26</v>
      </c>
      <c r="K5" t="str">
        <f t="shared" si="0"/>
        <v>NOT</v>
      </c>
      <c r="L5" t="str">
        <f t="shared" si="1"/>
        <v>Feb</v>
      </c>
      <c r="M5" s="10">
        <f t="shared" si="2"/>
        <v>105000</v>
      </c>
    </row>
    <row r="6" spans="1:13" x14ac:dyDescent="0.25">
      <c r="A6">
        <v>1005</v>
      </c>
      <c r="B6" s="1">
        <v>45702</v>
      </c>
      <c r="C6" t="s">
        <v>11</v>
      </c>
      <c r="D6" t="s">
        <v>17</v>
      </c>
      <c r="E6" t="s">
        <v>23</v>
      </c>
      <c r="F6">
        <v>3</v>
      </c>
      <c r="G6">
        <v>15000</v>
      </c>
      <c r="H6">
        <v>45000</v>
      </c>
      <c r="I6">
        <v>120000</v>
      </c>
      <c r="J6" t="s">
        <v>27</v>
      </c>
      <c r="K6" t="str">
        <f t="shared" si="0"/>
        <v>Achieved</v>
      </c>
      <c r="L6" t="str">
        <f t="shared" si="1"/>
        <v>Feb</v>
      </c>
      <c r="M6" s="10">
        <f t="shared" si="2"/>
        <v>-75000</v>
      </c>
    </row>
    <row r="7" spans="1:13" x14ac:dyDescent="0.25">
      <c r="A7">
        <v>1006</v>
      </c>
      <c r="B7" s="1">
        <v>45663</v>
      </c>
      <c r="C7" t="s">
        <v>11</v>
      </c>
      <c r="D7" t="s">
        <v>14</v>
      </c>
      <c r="E7" t="s">
        <v>23</v>
      </c>
      <c r="F7">
        <v>6</v>
      </c>
      <c r="G7">
        <v>45000</v>
      </c>
      <c r="H7">
        <v>270000</v>
      </c>
      <c r="I7">
        <v>100000</v>
      </c>
      <c r="J7" t="s">
        <v>27</v>
      </c>
      <c r="K7" t="str">
        <f t="shared" si="0"/>
        <v>NOT</v>
      </c>
      <c r="L7" t="str">
        <f t="shared" si="1"/>
        <v>Jan</v>
      </c>
      <c r="M7" s="10">
        <f t="shared" si="2"/>
        <v>170000</v>
      </c>
    </row>
    <row r="8" spans="1:13" x14ac:dyDescent="0.25">
      <c r="A8">
        <v>1007</v>
      </c>
      <c r="B8" s="1">
        <v>45704</v>
      </c>
      <c r="C8" t="s">
        <v>11</v>
      </c>
      <c r="D8" t="s">
        <v>18</v>
      </c>
      <c r="E8" t="s">
        <v>24</v>
      </c>
      <c r="F8">
        <v>7</v>
      </c>
      <c r="G8">
        <v>12000</v>
      </c>
      <c r="H8">
        <v>84000</v>
      </c>
      <c r="I8">
        <v>100000</v>
      </c>
      <c r="J8" t="s">
        <v>28</v>
      </c>
      <c r="K8" t="str">
        <f t="shared" si="0"/>
        <v>Achieved</v>
      </c>
      <c r="L8" t="str">
        <f t="shared" si="1"/>
        <v>Feb</v>
      </c>
      <c r="M8" s="10">
        <f t="shared" si="2"/>
        <v>-16000</v>
      </c>
    </row>
    <row r="9" spans="1:13" x14ac:dyDescent="0.25">
      <c r="A9">
        <v>1008</v>
      </c>
      <c r="B9" s="1">
        <v>45694</v>
      </c>
      <c r="C9" t="s">
        <v>12</v>
      </c>
      <c r="D9" t="s">
        <v>15</v>
      </c>
      <c r="E9" t="s">
        <v>24</v>
      </c>
      <c r="F9">
        <v>1</v>
      </c>
      <c r="G9">
        <v>15000</v>
      </c>
      <c r="H9">
        <v>15000</v>
      </c>
      <c r="I9">
        <v>100000</v>
      </c>
      <c r="J9" t="s">
        <v>27</v>
      </c>
      <c r="K9" t="str">
        <f t="shared" si="0"/>
        <v>Achieved</v>
      </c>
      <c r="L9" t="str">
        <f t="shared" si="1"/>
        <v>Feb</v>
      </c>
      <c r="M9" s="10">
        <f t="shared" si="2"/>
        <v>-85000</v>
      </c>
    </row>
    <row r="10" spans="1:13" x14ac:dyDescent="0.25">
      <c r="A10">
        <v>1009</v>
      </c>
      <c r="B10" s="1">
        <v>45712</v>
      </c>
      <c r="C10" t="s">
        <v>12</v>
      </c>
      <c r="D10" t="s">
        <v>14</v>
      </c>
      <c r="E10" t="s">
        <v>22</v>
      </c>
      <c r="F10">
        <v>5</v>
      </c>
      <c r="G10">
        <v>22000</v>
      </c>
      <c r="H10">
        <v>110000</v>
      </c>
      <c r="I10">
        <v>120000</v>
      </c>
      <c r="J10" t="s">
        <v>26</v>
      </c>
      <c r="K10" t="str">
        <f t="shared" si="0"/>
        <v>Achieved</v>
      </c>
      <c r="L10" t="str">
        <f t="shared" si="1"/>
        <v>Feb</v>
      </c>
      <c r="M10" s="10">
        <f t="shared" si="2"/>
        <v>-10000</v>
      </c>
    </row>
    <row r="11" spans="1:13" x14ac:dyDescent="0.25">
      <c r="A11">
        <v>1010</v>
      </c>
      <c r="B11" s="1">
        <v>45681</v>
      </c>
      <c r="C11" t="s">
        <v>13</v>
      </c>
      <c r="D11" t="s">
        <v>16</v>
      </c>
      <c r="E11" t="s">
        <v>20</v>
      </c>
      <c r="F11">
        <v>5</v>
      </c>
      <c r="G11">
        <v>12000</v>
      </c>
      <c r="H11">
        <v>60000</v>
      </c>
      <c r="I11">
        <v>90000</v>
      </c>
      <c r="J11" t="s">
        <v>26</v>
      </c>
      <c r="K11" t="str">
        <f t="shared" si="0"/>
        <v>Achieved</v>
      </c>
      <c r="L11" t="str">
        <f t="shared" si="1"/>
        <v>Jan</v>
      </c>
      <c r="M11" s="10">
        <f t="shared" si="2"/>
        <v>-30000</v>
      </c>
    </row>
    <row r="12" spans="1:13" x14ac:dyDescent="0.25">
      <c r="A12">
        <v>1011</v>
      </c>
      <c r="B12" s="1">
        <v>45668</v>
      </c>
      <c r="C12" t="s">
        <v>11</v>
      </c>
      <c r="D12" t="s">
        <v>19</v>
      </c>
      <c r="E12" t="s">
        <v>23</v>
      </c>
      <c r="F12">
        <v>9</v>
      </c>
      <c r="G12">
        <v>15000</v>
      </c>
      <c r="H12">
        <v>135000</v>
      </c>
      <c r="I12">
        <v>120000</v>
      </c>
      <c r="J12" t="s">
        <v>27</v>
      </c>
      <c r="K12" t="str">
        <f t="shared" si="0"/>
        <v>NOT</v>
      </c>
      <c r="L12" t="str">
        <f t="shared" si="1"/>
        <v>Jan</v>
      </c>
      <c r="M12" s="10">
        <f t="shared" si="2"/>
        <v>15000</v>
      </c>
    </row>
    <row r="13" spans="1:13" x14ac:dyDescent="0.25">
      <c r="A13">
        <v>1012</v>
      </c>
      <c r="B13" s="1">
        <v>45672</v>
      </c>
      <c r="C13" t="s">
        <v>10</v>
      </c>
      <c r="D13" t="s">
        <v>17</v>
      </c>
      <c r="E13" t="s">
        <v>22</v>
      </c>
      <c r="F13">
        <v>5</v>
      </c>
      <c r="G13">
        <v>12000</v>
      </c>
      <c r="H13">
        <v>60000</v>
      </c>
      <c r="I13">
        <v>95000</v>
      </c>
      <c r="J13" t="s">
        <v>28</v>
      </c>
      <c r="K13" t="str">
        <f t="shared" si="0"/>
        <v>Achieved</v>
      </c>
      <c r="L13" t="str">
        <f t="shared" si="1"/>
        <v>Jan</v>
      </c>
      <c r="M13" s="10">
        <f t="shared" si="2"/>
        <v>-35000</v>
      </c>
    </row>
    <row r="14" spans="1:13" x14ac:dyDescent="0.25">
      <c r="A14">
        <v>1013</v>
      </c>
      <c r="B14" s="1">
        <v>45671</v>
      </c>
      <c r="C14" t="s">
        <v>11</v>
      </c>
      <c r="D14" t="s">
        <v>19</v>
      </c>
      <c r="E14" t="s">
        <v>20</v>
      </c>
      <c r="F14">
        <v>8</v>
      </c>
      <c r="G14">
        <v>15000</v>
      </c>
      <c r="H14">
        <v>120000</v>
      </c>
      <c r="I14">
        <v>100000</v>
      </c>
      <c r="J14" t="s">
        <v>26</v>
      </c>
      <c r="K14" t="str">
        <f t="shared" si="0"/>
        <v>NOT</v>
      </c>
      <c r="L14" t="str">
        <f t="shared" si="1"/>
        <v>Jan</v>
      </c>
      <c r="M14" s="10">
        <f t="shared" si="2"/>
        <v>20000</v>
      </c>
    </row>
    <row r="15" spans="1:13" x14ac:dyDescent="0.25">
      <c r="A15">
        <v>1014</v>
      </c>
      <c r="B15" s="1">
        <v>45673</v>
      </c>
      <c r="C15" t="s">
        <v>13</v>
      </c>
      <c r="D15" t="s">
        <v>15</v>
      </c>
      <c r="E15" t="s">
        <v>25</v>
      </c>
      <c r="F15">
        <v>7</v>
      </c>
      <c r="G15">
        <v>45000</v>
      </c>
      <c r="H15">
        <v>315000</v>
      </c>
      <c r="I15">
        <v>150000</v>
      </c>
      <c r="J15" t="s">
        <v>28</v>
      </c>
      <c r="K15" t="str">
        <f t="shared" si="0"/>
        <v>NOT</v>
      </c>
      <c r="L15" t="str">
        <f t="shared" si="1"/>
        <v>Jan</v>
      </c>
      <c r="M15" s="10">
        <f t="shared" si="2"/>
        <v>165000</v>
      </c>
    </row>
    <row r="16" spans="1:13" x14ac:dyDescent="0.25">
      <c r="A16">
        <v>1015</v>
      </c>
      <c r="B16" s="1">
        <v>45672</v>
      </c>
      <c r="C16" t="s">
        <v>12</v>
      </c>
      <c r="D16" t="s">
        <v>18</v>
      </c>
      <c r="E16" t="s">
        <v>22</v>
      </c>
      <c r="F16">
        <v>2</v>
      </c>
      <c r="G16">
        <v>12000</v>
      </c>
      <c r="H16">
        <v>24000</v>
      </c>
      <c r="I16">
        <v>85000</v>
      </c>
      <c r="J16" t="s">
        <v>26</v>
      </c>
      <c r="K16" t="str">
        <f t="shared" si="0"/>
        <v>Achieved</v>
      </c>
      <c r="L16" t="str">
        <f t="shared" si="1"/>
        <v>Jan</v>
      </c>
      <c r="M16" s="10">
        <f t="shared" si="2"/>
        <v>-61000</v>
      </c>
    </row>
    <row r="17" spans="1:13" x14ac:dyDescent="0.25">
      <c r="A17">
        <v>1016</v>
      </c>
      <c r="B17" s="1">
        <v>45698</v>
      </c>
      <c r="C17" t="s">
        <v>12</v>
      </c>
      <c r="D17" t="s">
        <v>15</v>
      </c>
      <c r="E17" t="s">
        <v>22</v>
      </c>
      <c r="F17">
        <v>10</v>
      </c>
      <c r="G17">
        <v>12000</v>
      </c>
      <c r="H17">
        <v>120000</v>
      </c>
      <c r="I17">
        <v>150000</v>
      </c>
      <c r="J17" t="s">
        <v>29</v>
      </c>
      <c r="K17" t="str">
        <f t="shared" si="0"/>
        <v>Achieved</v>
      </c>
      <c r="L17" t="str">
        <f t="shared" si="1"/>
        <v>Feb</v>
      </c>
      <c r="M17" s="10">
        <f t="shared" si="2"/>
        <v>-30000</v>
      </c>
    </row>
    <row r="18" spans="1:13" x14ac:dyDescent="0.25">
      <c r="A18">
        <v>1017</v>
      </c>
      <c r="B18" s="1">
        <v>45696</v>
      </c>
      <c r="C18" t="s">
        <v>11</v>
      </c>
      <c r="D18" t="s">
        <v>18</v>
      </c>
      <c r="E18" t="s">
        <v>23</v>
      </c>
      <c r="F18">
        <v>9</v>
      </c>
      <c r="G18">
        <v>12000</v>
      </c>
      <c r="H18">
        <v>108000</v>
      </c>
      <c r="I18">
        <v>85000</v>
      </c>
      <c r="J18" t="s">
        <v>28</v>
      </c>
      <c r="K18" t="str">
        <f t="shared" si="0"/>
        <v>NOT</v>
      </c>
      <c r="L18" t="str">
        <f t="shared" si="1"/>
        <v>Feb</v>
      </c>
      <c r="M18" s="10">
        <f t="shared" si="2"/>
        <v>23000</v>
      </c>
    </row>
    <row r="19" spans="1:13" x14ac:dyDescent="0.25">
      <c r="A19">
        <v>1018</v>
      </c>
      <c r="B19" s="1">
        <v>45707</v>
      </c>
      <c r="C19" t="s">
        <v>13</v>
      </c>
      <c r="D19" t="s">
        <v>14</v>
      </c>
      <c r="E19" t="s">
        <v>23</v>
      </c>
      <c r="F19">
        <v>7</v>
      </c>
      <c r="G19">
        <v>15000</v>
      </c>
      <c r="H19">
        <v>105000</v>
      </c>
      <c r="I19">
        <v>200000</v>
      </c>
      <c r="J19" t="s">
        <v>27</v>
      </c>
      <c r="K19" t="str">
        <f t="shared" si="0"/>
        <v>Achieved</v>
      </c>
      <c r="L19" t="str">
        <f t="shared" si="1"/>
        <v>Feb</v>
      </c>
      <c r="M19" s="10">
        <f t="shared" si="2"/>
        <v>-95000</v>
      </c>
    </row>
    <row r="20" spans="1:13" x14ac:dyDescent="0.25">
      <c r="A20">
        <v>1019</v>
      </c>
      <c r="B20" s="1">
        <v>45704</v>
      </c>
      <c r="C20" t="s">
        <v>13</v>
      </c>
      <c r="D20" t="s">
        <v>18</v>
      </c>
      <c r="E20" t="s">
        <v>21</v>
      </c>
      <c r="F20">
        <v>9</v>
      </c>
      <c r="G20">
        <v>12000</v>
      </c>
      <c r="H20">
        <v>108000</v>
      </c>
      <c r="I20">
        <v>100000</v>
      </c>
      <c r="J20" t="s">
        <v>26</v>
      </c>
      <c r="K20" t="str">
        <f t="shared" si="0"/>
        <v>NOT</v>
      </c>
      <c r="L20" t="str">
        <f t="shared" si="1"/>
        <v>Feb</v>
      </c>
      <c r="M20" s="10">
        <f t="shared" si="2"/>
        <v>8000</v>
      </c>
    </row>
    <row r="21" spans="1:13" x14ac:dyDescent="0.25">
      <c r="A21">
        <v>1020</v>
      </c>
      <c r="B21" s="1">
        <v>45667</v>
      </c>
      <c r="C21" t="s">
        <v>13</v>
      </c>
      <c r="D21" t="s">
        <v>16</v>
      </c>
      <c r="E21" t="s">
        <v>25</v>
      </c>
      <c r="F21">
        <v>9</v>
      </c>
      <c r="G21">
        <v>12000</v>
      </c>
      <c r="H21">
        <v>108000</v>
      </c>
      <c r="I21">
        <v>120000</v>
      </c>
      <c r="J21" t="s">
        <v>29</v>
      </c>
      <c r="K21" t="str">
        <f t="shared" si="0"/>
        <v>Achieved</v>
      </c>
      <c r="L21" t="str">
        <f t="shared" si="1"/>
        <v>Jan</v>
      </c>
      <c r="M21" s="10">
        <f t="shared" si="2"/>
        <v>-12000</v>
      </c>
    </row>
    <row r="22" spans="1:13" x14ac:dyDescent="0.25">
      <c r="A22">
        <v>1021</v>
      </c>
      <c r="B22" s="1">
        <v>45659</v>
      </c>
      <c r="C22" t="s">
        <v>10</v>
      </c>
      <c r="D22" t="s">
        <v>17</v>
      </c>
      <c r="E22" t="s">
        <v>23</v>
      </c>
      <c r="F22">
        <v>4</v>
      </c>
      <c r="G22">
        <v>12000</v>
      </c>
      <c r="H22">
        <v>48000</v>
      </c>
      <c r="I22">
        <v>95000</v>
      </c>
      <c r="J22" t="s">
        <v>27</v>
      </c>
      <c r="K22" t="str">
        <f t="shared" si="0"/>
        <v>Achieved</v>
      </c>
      <c r="L22" t="str">
        <f t="shared" si="1"/>
        <v>Jan</v>
      </c>
      <c r="M22" s="10">
        <f t="shared" si="2"/>
        <v>-47000</v>
      </c>
    </row>
    <row r="23" spans="1:13" x14ac:dyDescent="0.25">
      <c r="A23">
        <v>1022</v>
      </c>
      <c r="B23" s="1">
        <v>45663</v>
      </c>
      <c r="C23" t="s">
        <v>11</v>
      </c>
      <c r="D23" t="s">
        <v>14</v>
      </c>
      <c r="E23" t="s">
        <v>25</v>
      </c>
      <c r="F23">
        <v>3</v>
      </c>
      <c r="G23">
        <v>15000</v>
      </c>
      <c r="H23">
        <v>45000</v>
      </c>
      <c r="I23">
        <v>200000</v>
      </c>
      <c r="J23" t="s">
        <v>26</v>
      </c>
      <c r="K23" t="str">
        <f t="shared" si="0"/>
        <v>Achieved</v>
      </c>
      <c r="L23" t="str">
        <f t="shared" si="1"/>
        <v>Jan</v>
      </c>
      <c r="M23" s="10">
        <f t="shared" si="2"/>
        <v>-155000</v>
      </c>
    </row>
    <row r="24" spans="1:13" x14ac:dyDescent="0.25">
      <c r="A24">
        <v>1023</v>
      </c>
      <c r="B24" s="1">
        <v>45674</v>
      </c>
      <c r="C24" t="s">
        <v>11</v>
      </c>
      <c r="D24" t="s">
        <v>16</v>
      </c>
      <c r="E24" t="s">
        <v>25</v>
      </c>
      <c r="F24">
        <v>4</v>
      </c>
      <c r="G24">
        <v>18000</v>
      </c>
      <c r="H24">
        <v>72000</v>
      </c>
      <c r="I24">
        <v>150000</v>
      </c>
      <c r="J24" t="s">
        <v>28</v>
      </c>
      <c r="K24" t="str">
        <f t="shared" si="0"/>
        <v>Achieved</v>
      </c>
      <c r="L24" t="str">
        <f t="shared" si="1"/>
        <v>Jan</v>
      </c>
      <c r="M24" s="10">
        <f t="shared" si="2"/>
        <v>-78000</v>
      </c>
    </row>
    <row r="25" spans="1:13" x14ac:dyDescent="0.25">
      <c r="A25">
        <v>1024</v>
      </c>
      <c r="B25" s="1">
        <v>45686</v>
      </c>
      <c r="C25" t="s">
        <v>11</v>
      </c>
      <c r="D25" t="s">
        <v>14</v>
      </c>
      <c r="E25" t="s">
        <v>21</v>
      </c>
      <c r="F25">
        <v>4</v>
      </c>
      <c r="G25">
        <v>12000</v>
      </c>
      <c r="H25">
        <v>48000</v>
      </c>
      <c r="I25">
        <v>120000</v>
      </c>
      <c r="J25" t="s">
        <v>27</v>
      </c>
      <c r="K25" t="str">
        <f t="shared" si="0"/>
        <v>Achieved</v>
      </c>
      <c r="L25" t="str">
        <f t="shared" si="1"/>
        <v>Jan</v>
      </c>
      <c r="M25" s="10">
        <f t="shared" si="2"/>
        <v>-72000</v>
      </c>
    </row>
    <row r="26" spans="1:13" x14ac:dyDescent="0.25">
      <c r="A26">
        <v>1025</v>
      </c>
      <c r="B26" s="1">
        <v>45695</v>
      </c>
      <c r="C26" t="s">
        <v>12</v>
      </c>
      <c r="D26" t="s">
        <v>18</v>
      </c>
      <c r="E26" t="s">
        <v>21</v>
      </c>
      <c r="F26">
        <v>1</v>
      </c>
      <c r="G26">
        <v>12000</v>
      </c>
      <c r="H26">
        <v>12000</v>
      </c>
      <c r="I26">
        <v>75000</v>
      </c>
      <c r="J26" t="s">
        <v>26</v>
      </c>
      <c r="K26" t="str">
        <f t="shared" si="0"/>
        <v>Achieved</v>
      </c>
      <c r="L26" t="str">
        <f t="shared" si="1"/>
        <v>Feb</v>
      </c>
      <c r="M26" s="10">
        <f t="shared" si="2"/>
        <v>-63000</v>
      </c>
    </row>
    <row r="27" spans="1:13" x14ac:dyDescent="0.25">
      <c r="A27">
        <v>1026</v>
      </c>
      <c r="B27" s="1">
        <v>45662</v>
      </c>
      <c r="C27" t="s">
        <v>10</v>
      </c>
      <c r="D27" t="s">
        <v>17</v>
      </c>
      <c r="E27" t="s">
        <v>24</v>
      </c>
      <c r="F27">
        <v>9</v>
      </c>
      <c r="G27">
        <v>15000</v>
      </c>
      <c r="H27">
        <v>135000</v>
      </c>
      <c r="I27">
        <v>100000</v>
      </c>
      <c r="J27" t="s">
        <v>29</v>
      </c>
      <c r="K27" t="str">
        <f t="shared" si="0"/>
        <v>NOT</v>
      </c>
      <c r="L27" t="str">
        <f t="shared" si="1"/>
        <v>Jan</v>
      </c>
      <c r="M27" s="10">
        <f t="shared" si="2"/>
        <v>35000</v>
      </c>
    </row>
    <row r="28" spans="1:13" x14ac:dyDescent="0.25">
      <c r="A28">
        <v>1027</v>
      </c>
      <c r="B28" s="1">
        <v>45671</v>
      </c>
      <c r="C28" t="s">
        <v>12</v>
      </c>
      <c r="D28" t="s">
        <v>15</v>
      </c>
      <c r="E28" t="s">
        <v>25</v>
      </c>
      <c r="F28">
        <v>10</v>
      </c>
      <c r="G28">
        <v>22000</v>
      </c>
      <c r="H28">
        <v>220000</v>
      </c>
      <c r="I28">
        <v>95000</v>
      </c>
      <c r="J28" t="s">
        <v>29</v>
      </c>
      <c r="K28" t="str">
        <f t="shared" si="0"/>
        <v>NOT</v>
      </c>
      <c r="L28" t="str">
        <f t="shared" si="1"/>
        <v>Jan</v>
      </c>
      <c r="M28" s="10">
        <f t="shared" si="2"/>
        <v>125000</v>
      </c>
    </row>
    <row r="29" spans="1:13" x14ac:dyDescent="0.25">
      <c r="A29">
        <v>1028</v>
      </c>
      <c r="B29" s="1">
        <v>45709</v>
      </c>
      <c r="C29" t="s">
        <v>11</v>
      </c>
      <c r="D29" t="s">
        <v>16</v>
      </c>
      <c r="E29" t="s">
        <v>24</v>
      </c>
      <c r="F29">
        <v>2</v>
      </c>
      <c r="G29">
        <v>22000</v>
      </c>
      <c r="H29">
        <v>44000</v>
      </c>
      <c r="I29">
        <v>120000</v>
      </c>
      <c r="J29" t="s">
        <v>29</v>
      </c>
      <c r="K29" t="str">
        <f t="shared" si="0"/>
        <v>Achieved</v>
      </c>
      <c r="L29" t="str">
        <f t="shared" si="1"/>
        <v>Feb</v>
      </c>
      <c r="M29" s="10">
        <f t="shared" si="2"/>
        <v>-76000</v>
      </c>
    </row>
    <row r="30" spans="1:13" x14ac:dyDescent="0.25">
      <c r="A30">
        <v>1029</v>
      </c>
      <c r="B30" s="1">
        <v>45684</v>
      </c>
      <c r="C30" t="s">
        <v>11</v>
      </c>
      <c r="D30" t="s">
        <v>15</v>
      </c>
      <c r="E30" t="s">
        <v>24</v>
      </c>
      <c r="F30">
        <v>2</v>
      </c>
      <c r="G30">
        <v>12000</v>
      </c>
      <c r="H30">
        <v>24000</v>
      </c>
      <c r="I30">
        <v>150000</v>
      </c>
      <c r="J30" t="s">
        <v>28</v>
      </c>
      <c r="K30" t="str">
        <f t="shared" si="0"/>
        <v>Achieved</v>
      </c>
      <c r="L30" t="str">
        <f t="shared" si="1"/>
        <v>Jan</v>
      </c>
      <c r="M30" s="10">
        <f t="shared" si="2"/>
        <v>-126000</v>
      </c>
    </row>
    <row r="31" spans="1:13" x14ac:dyDescent="0.25">
      <c r="A31">
        <v>1030</v>
      </c>
      <c r="B31" s="1">
        <v>45709</v>
      </c>
      <c r="C31" t="s">
        <v>10</v>
      </c>
      <c r="D31" t="s">
        <v>16</v>
      </c>
      <c r="E31" t="s">
        <v>21</v>
      </c>
      <c r="F31">
        <v>4</v>
      </c>
      <c r="G31">
        <v>45000</v>
      </c>
      <c r="H31">
        <v>180000</v>
      </c>
      <c r="I31">
        <v>200000</v>
      </c>
      <c r="J31" t="s">
        <v>26</v>
      </c>
      <c r="K31" t="str">
        <f t="shared" si="0"/>
        <v>Achieved</v>
      </c>
      <c r="L31" t="str">
        <f t="shared" si="1"/>
        <v>Feb</v>
      </c>
      <c r="M31" s="10">
        <f t="shared" si="2"/>
        <v>-20000</v>
      </c>
    </row>
    <row r="32" spans="1:13" x14ac:dyDescent="0.25">
      <c r="A32">
        <v>1031</v>
      </c>
      <c r="B32" s="1">
        <v>45685</v>
      </c>
      <c r="C32" t="s">
        <v>12</v>
      </c>
      <c r="D32" t="s">
        <v>17</v>
      </c>
      <c r="E32" t="s">
        <v>22</v>
      </c>
      <c r="F32">
        <v>4</v>
      </c>
      <c r="G32">
        <v>12000</v>
      </c>
      <c r="H32">
        <v>48000</v>
      </c>
      <c r="I32">
        <v>200000</v>
      </c>
      <c r="J32" t="s">
        <v>27</v>
      </c>
      <c r="K32" t="str">
        <f t="shared" si="0"/>
        <v>Achieved</v>
      </c>
      <c r="L32" t="str">
        <f t="shared" si="1"/>
        <v>Jan</v>
      </c>
      <c r="M32" s="10">
        <f t="shared" si="2"/>
        <v>-152000</v>
      </c>
    </row>
    <row r="33" spans="1:13" x14ac:dyDescent="0.25">
      <c r="A33">
        <v>1032</v>
      </c>
      <c r="B33" s="1">
        <v>45661</v>
      </c>
      <c r="C33" t="s">
        <v>10</v>
      </c>
      <c r="D33" t="s">
        <v>14</v>
      </c>
      <c r="E33" t="s">
        <v>21</v>
      </c>
      <c r="F33">
        <v>3</v>
      </c>
      <c r="G33">
        <v>22000</v>
      </c>
      <c r="H33">
        <v>66000</v>
      </c>
      <c r="I33">
        <v>200000</v>
      </c>
      <c r="J33" t="s">
        <v>29</v>
      </c>
      <c r="K33" t="str">
        <f t="shared" si="0"/>
        <v>Achieved</v>
      </c>
      <c r="L33" t="str">
        <f t="shared" si="1"/>
        <v>Jan</v>
      </c>
      <c r="M33" s="10">
        <f t="shared" si="2"/>
        <v>-134000</v>
      </c>
    </row>
    <row r="34" spans="1:13" x14ac:dyDescent="0.25">
      <c r="A34">
        <v>1033</v>
      </c>
      <c r="B34" s="1">
        <v>45671</v>
      </c>
      <c r="C34" t="s">
        <v>11</v>
      </c>
      <c r="D34" t="s">
        <v>14</v>
      </c>
      <c r="E34" t="s">
        <v>21</v>
      </c>
      <c r="F34">
        <v>7</v>
      </c>
      <c r="G34">
        <v>12000</v>
      </c>
      <c r="H34">
        <v>84000</v>
      </c>
      <c r="I34">
        <v>150000</v>
      </c>
      <c r="J34" t="s">
        <v>28</v>
      </c>
      <c r="K34" t="str">
        <f t="shared" si="0"/>
        <v>Achieved</v>
      </c>
      <c r="L34" t="str">
        <f t="shared" si="1"/>
        <v>Jan</v>
      </c>
      <c r="M34" s="10">
        <f t="shared" si="2"/>
        <v>-66000</v>
      </c>
    </row>
    <row r="35" spans="1:13" x14ac:dyDescent="0.25">
      <c r="A35">
        <v>1034</v>
      </c>
      <c r="B35" s="1">
        <v>45717</v>
      </c>
      <c r="C35" t="s">
        <v>11</v>
      </c>
      <c r="D35" t="s">
        <v>17</v>
      </c>
      <c r="E35" t="s">
        <v>22</v>
      </c>
      <c r="F35">
        <v>9</v>
      </c>
      <c r="G35">
        <v>22000</v>
      </c>
      <c r="H35">
        <v>198000</v>
      </c>
      <c r="I35">
        <v>90000</v>
      </c>
      <c r="J35" t="s">
        <v>26</v>
      </c>
      <c r="K35" t="str">
        <f t="shared" si="0"/>
        <v>NOT</v>
      </c>
      <c r="L35" t="str">
        <f t="shared" si="1"/>
        <v>Mar</v>
      </c>
      <c r="M35" s="10">
        <f t="shared" si="2"/>
        <v>108000</v>
      </c>
    </row>
    <row r="36" spans="1:13" x14ac:dyDescent="0.25">
      <c r="A36">
        <v>1035</v>
      </c>
      <c r="B36" s="1">
        <v>45676</v>
      </c>
      <c r="C36" t="s">
        <v>12</v>
      </c>
      <c r="D36" t="s">
        <v>14</v>
      </c>
      <c r="E36" t="s">
        <v>25</v>
      </c>
      <c r="F36">
        <v>9</v>
      </c>
      <c r="G36">
        <v>12000</v>
      </c>
      <c r="H36">
        <v>108000</v>
      </c>
      <c r="I36">
        <v>120000</v>
      </c>
      <c r="J36" t="s">
        <v>27</v>
      </c>
      <c r="K36" t="str">
        <f t="shared" si="0"/>
        <v>Achieved</v>
      </c>
      <c r="L36" t="str">
        <f t="shared" si="1"/>
        <v>Jan</v>
      </c>
      <c r="M36" s="10">
        <f t="shared" si="2"/>
        <v>-12000</v>
      </c>
    </row>
    <row r="37" spans="1:13" x14ac:dyDescent="0.25">
      <c r="A37">
        <v>1036</v>
      </c>
      <c r="B37" s="1">
        <v>45661</v>
      </c>
      <c r="C37" t="s">
        <v>11</v>
      </c>
      <c r="D37" t="s">
        <v>18</v>
      </c>
      <c r="E37" t="s">
        <v>25</v>
      </c>
      <c r="F37">
        <v>3</v>
      </c>
      <c r="G37">
        <v>12000</v>
      </c>
      <c r="H37">
        <v>36000</v>
      </c>
      <c r="I37">
        <v>85000</v>
      </c>
      <c r="J37" t="s">
        <v>26</v>
      </c>
      <c r="K37" t="str">
        <f t="shared" si="0"/>
        <v>Achieved</v>
      </c>
      <c r="L37" t="str">
        <f t="shared" si="1"/>
        <v>Jan</v>
      </c>
      <c r="M37" s="10">
        <f t="shared" si="2"/>
        <v>-49000</v>
      </c>
    </row>
    <row r="38" spans="1:13" x14ac:dyDescent="0.25">
      <c r="A38">
        <v>1037</v>
      </c>
      <c r="B38" s="1">
        <v>45662</v>
      </c>
      <c r="C38" t="s">
        <v>10</v>
      </c>
      <c r="D38" t="s">
        <v>15</v>
      </c>
      <c r="E38" t="s">
        <v>21</v>
      </c>
      <c r="F38">
        <v>7</v>
      </c>
      <c r="G38">
        <v>12000</v>
      </c>
      <c r="H38">
        <v>84000</v>
      </c>
      <c r="I38">
        <v>95000</v>
      </c>
      <c r="J38" t="s">
        <v>27</v>
      </c>
      <c r="K38" t="str">
        <f t="shared" si="0"/>
        <v>Achieved</v>
      </c>
      <c r="L38" t="str">
        <f t="shared" si="1"/>
        <v>Jan</v>
      </c>
      <c r="M38" s="10">
        <f t="shared" si="2"/>
        <v>-11000</v>
      </c>
    </row>
    <row r="39" spans="1:13" x14ac:dyDescent="0.25">
      <c r="A39">
        <v>1038</v>
      </c>
      <c r="B39" s="1">
        <v>45697</v>
      </c>
      <c r="C39" t="s">
        <v>10</v>
      </c>
      <c r="D39" t="s">
        <v>19</v>
      </c>
      <c r="E39" t="s">
        <v>20</v>
      </c>
      <c r="F39">
        <v>10</v>
      </c>
      <c r="G39">
        <v>45000</v>
      </c>
      <c r="H39">
        <v>450000</v>
      </c>
      <c r="I39">
        <v>120000</v>
      </c>
      <c r="J39" t="s">
        <v>28</v>
      </c>
      <c r="K39" t="str">
        <f t="shared" si="0"/>
        <v>NOT</v>
      </c>
      <c r="L39" t="str">
        <f t="shared" si="1"/>
        <v>Feb</v>
      </c>
      <c r="M39" s="10">
        <f t="shared" si="2"/>
        <v>330000</v>
      </c>
    </row>
    <row r="40" spans="1:13" x14ac:dyDescent="0.25">
      <c r="A40">
        <v>1039</v>
      </c>
      <c r="B40" s="1">
        <v>45671</v>
      </c>
      <c r="C40" t="s">
        <v>13</v>
      </c>
      <c r="D40" t="s">
        <v>16</v>
      </c>
      <c r="E40" t="s">
        <v>23</v>
      </c>
      <c r="F40">
        <v>7</v>
      </c>
      <c r="G40">
        <v>15000</v>
      </c>
      <c r="H40">
        <v>105000</v>
      </c>
      <c r="I40">
        <v>100000</v>
      </c>
      <c r="J40" t="s">
        <v>29</v>
      </c>
      <c r="K40" t="str">
        <f t="shared" si="0"/>
        <v>NOT</v>
      </c>
      <c r="L40" t="str">
        <f t="shared" si="1"/>
        <v>Jan</v>
      </c>
      <c r="M40" s="10">
        <f t="shared" si="2"/>
        <v>5000</v>
      </c>
    </row>
    <row r="41" spans="1:13" x14ac:dyDescent="0.25">
      <c r="A41">
        <v>1040</v>
      </c>
      <c r="B41" s="1">
        <v>45678</v>
      </c>
      <c r="C41" t="s">
        <v>10</v>
      </c>
      <c r="D41" t="s">
        <v>14</v>
      </c>
      <c r="E41" t="s">
        <v>22</v>
      </c>
      <c r="F41">
        <v>10</v>
      </c>
      <c r="G41">
        <v>45000</v>
      </c>
      <c r="H41">
        <v>450000</v>
      </c>
      <c r="I41">
        <v>85000</v>
      </c>
      <c r="J41" t="s">
        <v>27</v>
      </c>
      <c r="K41" t="str">
        <f t="shared" si="0"/>
        <v>NOT</v>
      </c>
      <c r="L41" t="str">
        <f t="shared" si="1"/>
        <v>Jan</v>
      </c>
      <c r="M41" s="10">
        <f t="shared" si="2"/>
        <v>365000</v>
      </c>
    </row>
    <row r="42" spans="1:13" x14ac:dyDescent="0.25">
      <c r="A42">
        <v>1041</v>
      </c>
      <c r="B42" s="1">
        <v>45692</v>
      </c>
      <c r="C42" t="s">
        <v>12</v>
      </c>
      <c r="D42" t="s">
        <v>18</v>
      </c>
      <c r="E42" t="s">
        <v>23</v>
      </c>
      <c r="F42">
        <v>3</v>
      </c>
      <c r="G42">
        <v>18000</v>
      </c>
      <c r="H42">
        <v>54000</v>
      </c>
      <c r="I42">
        <v>85000</v>
      </c>
      <c r="J42" t="s">
        <v>26</v>
      </c>
      <c r="K42" t="str">
        <f t="shared" si="0"/>
        <v>Achieved</v>
      </c>
      <c r="L42" t="str">
        <f t="shared" si="1"/>
        <v>Feb</v>
      </c>
      <c r="M42" s="10">
        <f t="shared" si="2"/>
        <v>-31000</v>
      </c>
    </row>
    <row r="43" spans="1:13" x14ac:dyDescent="0.25">
      <c r="A43">
        <v>1042</v>
      </c>
      <c r="B43" s="1">
        <v>45681</v>
      </c>
      <c r="C43" t="s">
        <v>13</v>
      </c>
      <c r="D43" t="s">
        <v>16</v>
      </c>
      <c r="E43" t="s">
        <v>22</v>
      </c>
      <c r="F43">
        <v>9</v>
      </c>
      <c r="G43">
        <v>18000</v>
      </c>
      <c r="H43">
        <v>162000</v>
      </c>
      <c r="I43">
        <v>75000</v>
      </c>
      <c r="J43" t="s">
        <v>28</v>
      </c>
      <c r="K43" t="str">
        <f t="shared" si="0"/>
        <v>NOT</v>
      </c>
      <c r="L43" t="str">
        <f t="shared" si="1"/>
        <v>Jan</v>
      </c>
      <c r="M43" s="10">
        <f t="shared" si="2"/>
        <v>87000</v>
      </c>
    </row>
    <row r="44" spans="1:13" x14ac:dyDescent="0.25">
      <c r="A44">
        <v>1043</v>
      </c>
      <c r="B44" s="1">
        <v>45717</v>
      </c>
      <c r="C44" t="s">
        <v>10</v>
      </c>
      <c r="D44" t="s">
        <v>16</v>
      </c>
      <c r="E44" t="s">
        <v>23</v>
      </c>
      <c r="F44">
        <v>2</v>
      </c>
      <c r="G44">
        <v>12000</v>
      </c>
      <c r="H44">
        <v>24000</v>
      </c>
      <c r="I44">
        <v>90000</v>
      </c>
      <c r="J44" t="s">
        <v>28</v>
      </c>
      <c r="K44" t="str">
        <f t="shared" si="0"/>
        <v>Achieved</v>
      </c>
      <c r="L44" t="str">
        <f t="shared" si="1"/>
        <v>Mar</v>
      </c>
      <c r="M44" s="10">
        <f t="shared" si="2"/>
        <v>-66000</v>
      </c>
    </row>
    <row r="45" spans="1:13" x14ac:dyDescent="0.25">
      <c r="A45">
        <v>1044</v>
      </c>
      <c r="B45" s="1">
        <v>45676</v>
      </c>
      <c r="C45" t="s">
        <v>12</v>
      </c>
      <c r="D45" t="s">
        <v>15</v>
      </c>
      <c r="E45" t="s">
        <v>23</v>
      </c>
      <c r="F45">
        <v>4</v>
      </c>
      <c r="G45">
        <v>18000</v>
      </c>
      <c r="H45">
        <v>72000</v>
      </c>
      <c r="I45">
        <v>200000</v>
      </c>
      <c r="J45" t="s">
        <v>28</v>
      </c>
      <c r="K45" t="str">
        <f t="shared" si="0"/>
        <v>Achieved</v>
      </c>
      <c r="L45" t="str">
        <f t="shared" si="1"/>
        <v>Jan</v>
      </c>
      <c r="M45" s="10">
        <f t="shared" si="2"/>
        <v>-128000</v>
      </c>
    </row>
    <row r="46" spans="1:13" x14ac:dyDescent="0.25">
      <c r="A46">
        <v>1045</v>
      </c>
      <c r="B46" s="1">
        <v>45715</v>
      </c>
      <c r="C46" t="s">
        <v>10</v>
      </c>
      <c r="D46" t="s">
        <v>14</v>
      </c>
      <c r="E46" t="s">
        <v>20</v>
      </c>
      <c r="F46">
        <v>7</v>
      </c>
      <c r="G46">
        <v>18000</v>
      </c>
      <c r="H46">
        <v>126000</v>
      </c>
      <c r="I46">
        <v>75000</v>
      </c>
      <c r="J46" t="s">
        <v>27</v>
      </c>
      <c r="K46" t="str">
        <f t="shared" si="0"/>
        <v>NOT</v>
      </c>
      <c r="L46" t="str">
        <f t="shared" si="1"/>
        <v>Feb</v>
      </c>
      <c r="M46" s="10">
        <f t="shared" si="2"/>
        <v>51000</v>
      </c>
    </row>
    <row r="47" spans="1:13" x14ac:dyDescent="0.25">
      <c r="A47">
        <v>1046</v>
      </c>
      <c r="B47" s="1">
        <v>45679</v>
      </c>
      <c r="C47" t="s">
        <v>12</v>
      </c>
      <c r="D47" t="s">
        <v>15</v>
      </c>
      <c r="E47" t="s">
        <v>23</v>
      </c>
      <c r="F47">
        <v>3</v>
      </c>
      <c r="G47">
        <v>22000</v>
      </c>
      <c r="H47">
        <v>66000</v>
      </c>
      <c r="I47">
        <v>150000</v>
      </c>
      <c r="J47" t="s">
        <v>27</v>
      </c>
      <c r="K47" t="str">
        <f t="shared" si="0"/>
        <v>Achieved</v>
      </c>
      <c r="L47" t="str">
        <f t="shared" si="1"/>
        <v>Jan</v>
      </c>
      <c r="M47" s="10">
        <f t="shared" si="2"/>
        <v>-84000</v>
      </c>
    </row>
    <row r="48" spans="1:13" x14ac:dyDescent="0.25">
      <c r="A48">
        <v>1047</v>
      </c>
      <c r="B48" s="1">
        <v>45665</v>
      </c>
      <c r="C48" t="s">
        <v>10</v>
      </c>
      <c r="D48" t="s">
        <v>15</v>
      </c>
      <c r="E48" t="s">
        <v>21</v>
      </c>
      <c r="F48">
        <v>9</v>
      </c>
      <c r="G48">
        <v>12000</v>
      </c>
      <c r="H48">
        <v>108000</v>
      </c>
      <c r="I48">
        <v>120000</v>
      </c>
      <c r="J48" t="s">
        <v>26</v>
      </c>
      <c r="K48" t="str">
        <f t="shared" si="0"/>
        <v>Achieved</v>
      </c>
      <c r="L48" t="str">
        <f t="shared" si="1"/>
        <v>Jan</v>
      </c>
      <c r="M48" s="10">
        <f t="shared" si="2"/>
        <v>-12000</v>
      </c>
    </row>
    <row r="49" spans="1:13" x14ac:dyDescent="0.25">
      <c r="A49">
        <v>1048</v>
      </c>
      <c r="B49" s="1">
        <v>45685</v>
      </c>
      <c r="C49" t="s">
        <v>12</v>
      </c>
      <c r="D49" t="s">
        <v>14</v>
      </c>
      <c r="E49" t="s">
        <v>23</v>
      </c>
      <c r="F49">
        <v>6</v>
      </c>
      <c r="G49">
        <v>12000</v>
      </c>
      <c r="H49">
        <v>72000</v>
      </c>
      <c r="I49">
        <v>120000</v>
      </c>
      <c r="J49" t="s">
        <v>26</v>
      </c>
      <c r="K49" t="str">
        <f t="shared" si="0"/>
        <v>Achieved</v>
      </c>
      <c r="L49" t="str">
        <f t="shared" si="1"/>
        <v>Jan</v>
      </c>
      <c r="M49" s="10">
        <f t="shared" si="2"/>
        <v>-48000</v>
      </c>
    </row>
    <row r="50" spans="1:13" x14ac:dyDescent="0.25">
      <c r="A50">
        <v>1049</v>
      </c>
      <c r="B50" s="1">
        <v>45701</v>
      </c>
      <c r="C50" t="s">
        <v>12</v>
      </c>
      <c r="D50" t="s">
        <v>15</v>
      </c>
      <c r="E50" t="s">
        <v>24</v>
      </c>
      <c r="F50">
        <v>6</v>
      </c>
      <c r="G50">
        <v>45000</v>
      </c>
      <c r="H50">
        <v>270000</v>
      </c>
      <c r="I50">
        <v>150000</v>
      </c>
      <c r="J50" t="s">
        <v>26</v>
      </c>
      <c r="K50" t="str">
        <f t="shared" si="0"/>
        <v>NOT</v>
      </c>
      <c r="L50" t="str">
        <f t="shared" si="1"/>
        <v>Feb</v>
      </c>
      <c r="M50" s="10">
        <f t="shared" si="2"/>
        <v>120000</v>
      </c>
    </row>
    <row r="51" spans="1:13" x14ac:dyDescent="0.25">
      <c r="A51">
        <v>1050</v>
      </c>
      <c r="B51" s="1">
        <v>45717</v>
      </c>
      <c r="C51" t="s">
        <v>12</v>
      </c>
      <c r="D51" t="s">
        <v>16</v>
      </c>
      <c r="E51" t="s">
        <v>21</v>
      </c>
      <c r="F51">
        <v>7</v>
      </c>
      <c r="G51">
        <v>12000</v>
      </c>
      <c r="H51">
        <v>84000</v>
      </c>
      <c r="I51">
        <v>90000</v>
      </c>
      <c r="J51" t="s">
        <v>28</v>
      </c>
      <c r="K51" t="str">
        <f t="shared" si="0"/>
        <v>Achieved</v>
      </c>
      <c r="L51" t="str">
        <f t="shared" si="1"/>
        <v>Mar</v>
      </c>
      <c r="M51" s="10">
        <f t="shared" si="2"/>
        <v>-6000</v>
      </c>
    </row>
  </sheetData>
  <conditionalFormatting sqref="K2:K1048576">
    <cfRule type="containsText" dxfId="10" priority="1" operator="containsText" text="Achieved">
      <formula>NOT(ISERROR(SEARCH("Achieved",K2)))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59"/>
  <sheetViews>
    <sheetView topLeftCell="B134" workbookViewId="0">
      <selection activeCell="E3" sqref="E3"/>
    </sheetView>
  </sheetViews>
  <sheetFormatPr defaultRowHeight="15" x14ac:dyDescent="0.25"/>
  <cols>
    <col min="1" max="1" width="13.140625" customWidth="1"/>
    <col min="2" max="2" width="10.42578125" customWidth="1"/>
    <col min="3" max="3" width="16.7109375" customWidth="1"/>
    <col min="4" max="4" width="14.5703125" customWidth="1"/>
    <col min="5" max="5" width="16.42578125" customWidth="1"/>
    <col min="6" max="6" width="9.140625" customWidth="1"/>
    <col min="7" max="7" width="12.28515625" customWidth="1"/>
    <col min="8" max="8" width="13.140625" customWidth="1"/>
    <col min="9" max="9" width="10.42578125" customWidth="1"/>
    <col min="10" max="10" width="14.7109375" customWidth="1"/>
    <col min="11" max="11" width="16" customWidth="1"/>
    <col min="12" max="12" width="14.7109375" customWidth="1"/>
    <col min="13" max="13" width="16" customWidth="1"/>
    <col min="14" max="14" width="13.140625" customWidth="1"/>
    <col min="15" max="15" width="7" customWidth="1"/>
    <col min="16" max="16" width="8.28515625" customWidth="1"/>
    <col min="17" max="17" width="7.140625" customWidth="1"/>
    <col min="18" max="18" width="11.85546875" customWidth="1"/>
    <col min="19" max="19" width="6.5703125" customWidth="1"/>
    <col min="20" max="20" width="16.28515625" customWidth="1"/>
    <col min="21" max="21" width="12.85546875" customWidth="1"/>
    <col min="22" max="22" width="7" customWidth="1"/>
    <col min="23" max="23" width="8.28515625" customWidth="1"/>
    <col min="24" max="24" width="7.140625" customWidth="1"/>
    <col min="25" max="25" width="11.85546875" customWidth="1"/>
    <col min="26" max="26" width="6.5703125" customWidth="1"/>
    <col min="27" max="27" width="16" customWidth="1"/>
    <col min="28" max="28" width="12.140625" customWidth="1"/>
    <col min="29" max="29" width="11.85546875" customWidth="1"/>
    <col min="30" max="31" width="14.140625" customWidth="1"/>
    <col min="32" max="32" width="11.85546875" bestFit="1" customWidth="1"/>
    <col min="33" max="33" width="6.5703125" customWidth="1"/>
    <col min="34" max="34" width="17.42578125" bestFit="1" customWidth="1"/>
  </cols>
  <sheetData>
    <row r="3" spans="1:9" x14ac:dyDescent="0.25">
      <c r="A3" t="s">
        <v>36</v>
      </c>
      <c r="C3" t="s">
        <v>38</v>
      </c>
      <c r="E3" t="s">
        <v>37</v>
      </c>
      <c r="H3" s="4" t="s">
        <v>31</v>
      </c>
      <c r="I3" t="s">
        <v>36</v>
      </c>
    </row>
    <row r="4" spans="1:9" x14ac:dyDescent="0.25">
      <c r="A4" s="3">
        <v>6050000</v>
      </c>
      <c r="C4" s="3">
        <v>121000</v>
      </c>
      <c r="E4" s="3">
        <v>450000</v>
      </c>
      <c r="H4" s="19">
        <v>45659</v>
      </c>
      <c r="I4" s="3">
        <v>453000</v>
      </c>
    </row>
    <row r="5" spans="1:9" x14ac:dyDescent="0.25">
      <c r="H5" s="19">
        <v>45661</v>
      </c>
      <c r="I5" s="3">
        <v>102000</v>
      </c>
    </row>
    <row r="6" spans="1:9" x14ac:dyDescent="0.25">
      <c r="H6" s="19">
        <v>45662</v>
      </c>
      <c r="I6" s="3">
        <v>219000</v>
      </c>
    </row>
    <row r="7" spans="1:9" x14ac:dyDescent="0.25">
      <c r="C7" t="s">
        <v>32</v>
      </c>
      <c r="E7" s="7" t="s">
        <v>34</v>
      </c>
      <c r="H7" s="19">
        <v>45663</v>
      </c>
      <c r="I7" s="3">
        <v>315000</v>
      </c>
    </row>
    <row r="8" spans="1:9" x14ac:dyDescent="0.25">
      <c r="C8" s="3">
        <v>5935000</v>
      </c>
      <c r="E8" s="6">
        <f>A4/C8*100</f>
        <v>101.93765796124683</v>
      </c>
      <c r="H8" s="19">
        <v>45665</v>
      </c>
      <c r="I8" s="3">
        <v>108000</v>
      </c>
    </row>
    <row r="9" spans="1:9" x14ac:dyDescent="0.25">
      <c r="H9" s="19">
        <v>45667</v>
      </c>
      <c r="I9" s="3">
        <v>108000</v>
      </c>
    </row>
    <row r="10" spans="1:9" x14ac:dyDescent="0.25">
      <c r="H10" s="19">
        <v>45668</v>
      </c>
      <c r="I10" s="3">
        <v>135000</v>
      </c>
    </row>
    <row r="11" spans="1:9" x14ac:dyDescent="0.25">
      <c r="C11" s="4" t="s">
        <v>31</v>
      </c>
      <c r="D11" t="s">
        <v>30</v>
      </c>
      <c r="H11" s="19">
        <v>45671</v>
      </c>
      <c r="I11" s="3">
        <v>529000</v>
      </c>
    </row>
    <row r="12" spans="1:9" x14ac:dyDescent="0.25">
      <c r="C12" s="5" t="s">
        <v>14</v>
      </c>
      <c r="D12" s="3">
        <v>1559000</v>
      </c>
      <c r="H12" s="19">
        <v>45672</v>
      </c>
      <c r="I12" s="3">
        <v>84000</v>
      </c>
    </row>
    <row r="13" spans="1:9" x14ac:dyDescent="0.25">
      <c r="H13" s="19">
        <v>45673</v>
      </c>
      <c r="I13" s="3">
        <v>315000</v>
      </c>
    </row>
    <row r="14" spans="1:9" x14ac:dyDescent="0.25">
      <c r="H14" s="19">
        <v>45674</v>
      </c>
      <c r="I14" s="3">
        <v>72000</v>
      </c>
    </row>
    <row r="15" spans="1:9" x14ac:dyDescent="0.25">
      <c r="B15" s="4" t="s">
        <v>31</v>
      </c>
      <c r="C15" t="s">
        <v>30</v>
      </c>
      <c r="H15" s="19">
        <v>45676</v>
      </c>
      <c r="I15" s="3">
        <v>180000</v>
      </c>
    </row>
    <row r="16" spans="1:9" x14ac:dyDescent="0.25">
      <c r="B16" s="5" t="s">
        <v>40</v>
      </c>
      <c r="C16" s="3">
        <v>3550000</v>
      </c>
      <c r="H16" s="19">
        <v>45678</v>
      </c>
      <c r="I16" s="3">
        <v>450000</v>
      </c>
    </row>
    <row r="17" spans="1:9" x14ac:dyDescent="0.25">
      <c r="B17" s="5" t="s">
        <v>41</v>
      </c>
      <c r="C17" s="3">
        <v>2194000</v>
      </c>
      <c r="H17" s="19">
        <v>45679</v>
      </c>
      <c r="I17" s="3">
        <v>66000</v>
      </c>
    </row>
    <row r="18" spans="1:9" x14ac:dyDescent="0.25">
      <c r="B18" s="5" t="s">
        <v>42</v>
      </c>
      <c r="C18" s="3">
        <v>306000</v>
      </c>
      <c r="H18" s="19">
        <v>45681</v>
      </c>
      <c r="I18" s="3">
        <v>222000</v>
      </c>
    </row>
    <row r="19" spans="1:9" x14ac:dyDescent="0.25">
      <c r="H19" s="19">
        <v>45684</v>
      </c>
      <c r="I19" s="3">
        <v>24000</v>
      </c>
    </row>
    <row r="20" spans="1:9" x14ac:dyDescent="0.25">
      <c r="H20" s="19">
        <v>45685</v>
      </c>
      <c r="I20" s="3">
        <v>120000</v>
      </c>
    </row>
    <row r="21" spans="1:9" x14ac:dyDescent="0.25">
      <c r="H21" s="19">
        <v>45686</v>
      </c>
      <c r="I21" s="3">
        <v>48000</v>
      </c>
    </row>
    <row r="22" spans="1:9" x14ac:dyDescent="0.25">
      <c r="A22" s="4" t="s">
        <v>31</v>
      </c>
      <c r="B22" t="s">
        <v>36</v>
      </c>
      <c r="H22" s="19">
        <v>45692</v>
      </c>
      <c r="I22" s="3">
        <v>54000</v>
      </c>
    </row>
    <row r="23" spans="1:9" x14ac:dyDescent="0.25">
      <c r="A23" s="5" t="s">
        <v>13</v>
      </c>
      <c r="B23" s="3">
        <v>963000</v>
      </c>
      <c r="H23" s="19">
        <v>45694</v>
      </c>
      <c r="I23" s="3">
        <v>15000</v>
      </c>
    </row>
    <row r="24" spans="1:9" x14ac:dyDescent="0.25">
      <c r="A24" s="5" t="s">
        <v>10</v>
      </c>
      <c r="B24" s="3">
        <v>2319000</v>
      </c>
      <c r="H24" s="19">
        <v>45695</v>
      </c>
      <c r="I24" s="3">
        <v>12000</v>
      </c>
    </row>
    <row r="25" spans="1:9" x14ac:dyDescent="0.25">
      <c r="A25" s="5" t="s">
        <v>12</v>
      </c>
      <c r="B25" s="3">
        <v>1275000</v>
      </c>
      <c r="H25" s="19">
        <v>45696</v>
      </c>
      <c r="I25" s="3">
        <v>108000</v>
      </c>
    </row>
    <row r="26" spans="1:9" x14ac:dyDescent="0.25">
      <c r="A26" s="5" t="s">
        <v>11</v>
      </c>
      <c r="B26" s="3">
        <v>1493000</v>
      </c>
      <c r="H26" s="19">
        <v>45697</v>
      </c>
      <c r="I26" s="3">
        <v>450000</v>
      </c>
    </row>
    <row r="27" spans="1:9" x14ac:dyDescent="0.25">
      <c r="H27" s="19">
        <v>45698</v>
      </c>
      <c r="I27" s="3">
        <v>195000</v>
      </c>
    </row>
    <row r="28" spans="1:9" x14ac:dyDescent="0.25">
      <c r="A28" s="4" t="s">
        <v>31</v>
      </c>
      <c r="B28" t="s">
        <v>36</v>
      </c>
      <c r="H28" s="19">
        <v>45701</v>
      </c>
      <c r="I28" s="3">
        <v>270000</v>
      </c>
    </row>
    <row r="29" spans="1:9" x14ac:dyDescent="0.25">
      <c r="A29" s="5" t="s">
        <v>13</v>
      </c>
      <c r="B29" s="8">
        <v>0.15917355371900826</v>
      </c>
      <c r="H29" s="19">
        <v>45702</v>
      </c>
      <c r="I29" s="3">
        <v>45000</v>
      </c>
    </row>
    <row r="30" spans="1:9" x14ac:dyDescent="0.25">
      <c r="A30" s="5" t="s">
        <v>10</v>
      </c>
      <c r="B30" s="8">
        <v>0.38330578512396696</v>
      </c>
      <c r="H30" s="19">
        <v>45703</v>
      </c>
      <c r="I30" s="3">
        <v>180000</v>
      </c>
    </row>
    <row r="31" spans="1:9" x14ac:dyDescent="0.25">
      <c r="A31" s="5" t="s">
        <v>12</v>
      </c>
      <c r="B31" s="8">
        <v>0.21074380165289255</v>
      </c>
      <c r="H31" s="19">
        <v>45704</v>
      </c>
      <c r="I31" s="3">
        <v>192000</v>
      </c>
    </row>
    <row r="32" spans="1:9" x14ac:dyDescent="0.25">
      <c r="A32" s="5" t="s">
        <v>11</v>
      </c>
      <c r="B32" s="8">
        <v>0.24677685950413222</v>
      </c>
      <c r="H32" s="19">
        <v>45705</v>
      </c>
      <c r="I32" s="3">
        <v>108000</v>
      </c>
    </row>
    <row r="33" spans="1:9" x14ac:dyDescent="0.25">
      <c r="H33" s="19">
        <v>45707</v>
      </c>
      <c r="I33" s="3">
        <v>105000</v>
      </c>
    </row>
    <row r="34" spans="1:9" x14ac:dyDescent="0.25">
      <c r="H34" s="19">
        <v>45709</v>
      </c>
      <c r="I34" s="3">
        <v>224000</v>
      </c>
    </row>
    <row r="35" spans="1:9" x14ac:dyDescent="0.25">
      <c r="H35" s="19">
        <v>45712</v>
      </c>
      <c r="I35" s="3">
        <v>110000</v>
      </c>
    </row>
    <row r="36" spans="1:9" x14ac:dyDescent="0.25">
      <c r="H36" s="19">
        <v>45715</v>
      </c>
      <c r="I36" s="3">
        <v>126000</v>
      </c>
    </row>
    <row r="37" spans="1:9" x14ac:dyDescent="0.25">
      <c r="H37" s="19">
        <v>45717</v>
      </c>
      <c r="I37" s="3">
        <v>306000</v>
      </c>
    </row>
    <row r="38" spans="1:9" x14ac:dyDescent="0.25">
      <c r="H38" s="19" t="s">
        <v>43</v>
      </c>
      <c r="I38" s="3">
        <v>6050000</v>
      </c>
    </row>
    <row r="41" spans="1:9" x14ac:dyDescent="0.25">
      <c r="A41" s="4" t="s">
        <v>31</v>
      </c>
      <c r="B41" t="s">
        <v>36</v>
      </c>
    </row>
    <row r="42" spans="1:9" x14ac:dyDescent="0.25">
      <c r="A42" s="5" t="s">
        <v>22</v>
      </c>
      <c r="B42" s="3">
        <v>1352000</v>
      </c>
    </row>
    <row r="43" spans="1:9" x14ac:dyDescent="0.25">
      <c r="A43" s="5" t="s">
        <v>21</v>
      </c>
      <c r="B43" s="3">
        <v>1179000</v>
      </c>
    </row>
    <row r="44" spans="1:9" x14ac:dyDescent="0.25">
      <c r="A44" s="5" t="s">
        <v>23</v>
      </c>
      <c r="B44" s="3">
        <v>1104000</v>
      </c>
    </row>
    <row r="45" spans="1:9" x14ac:dyDescent="0.25">
      <c r="A45" s="5" t="s">
        <v>20</v>
      </c>
      <c r="B45" s="3">
        <v>939000</v>
      </c>
    </row>
    <row r="46" spans="1:9" x14ac:dyDescent="0.25">
      <c r="A46" s="5" t="s">
        <v>25</v>
      </c>
      <c r="B46" s="3">
        <v>904000</v>
      </c>
    </row>
    <row r="54" spans="1:2" x14ac:dyDescent="0.25">
      <c r="A54" s="5"/>
      <c r="B54" s="3"/>
    </row>
    <row r="55" spans="1:2" x14ac:dyDescent="0.25">
      <c r="A55" s="5"/>
      <c r="B55" s="3"/>
    </row>
    <row r="56" spans="1:2" x14ac:dyDescent="0.25">
      <c r="A56" s="5"/>
      <c r="B56" s="3"/>
    </row>
    <row r="57" spans="1:2" x14ac:dyDescent="0.25">
      <c r="A57" s="5"/>
      <c r="B57" s="3"/>
    </row>
    <row r="58" spans="1:2" x14ac:dyDescent="0.25">
      <c r="A58" s="5"/>
      <c r="B58" s="3"/>
    </row>
    <row r="71" spans="1:7" x14ac:dyDescent="0.25">
      <c r="A71" s="4" t="s">
        <v>31</v>
      </c>
      <c r="B71" t="s">
        <v>36</v>
      </c>
      <c r="D71" s="4" t="s">
        <v>31</v>
      </c>
      <c r="E71" t="s">
        <v>36</v>
      </c>
      <c r="F71" t="s">
        <v>32</v>
      </c>
      <c r="G71" t="s">
        <v>48</v>
      </c>
    </row>
    <row r="72" spans="1:7" x14ac:dyDescent="0.25">
      <c r="A72" s="5" t="s">
        <v>22</v>
      </c>
      <c r="B72" s="3">
        <v>1352000</v>
      </c>
      <c r="D72" s="5" t="s">
        <v>19</v>
      </c>
      <c r="E72" s="3">
        <v>705000</v>
      </c>
      <c r="F72" s="3">
        <v>340000</v>
      </c>
      <c r="G72" s="11">
        <v>365000</v>
      </c>
    </row>
    <row r="73" spans="1:7" x14ac:dyDescent="0.25">
      <c r="A73" s="5" t="s">
        <v>21</v>
      </c>
      <c r="B73" s="3">
        <v>1179000</v>
      </c>
      <c r="D73" s="5" t="s">
        <v>16</v>
      </c>
      <c r="E73" s="3">
        <v>1424000</v>
      </c>
      <c r="F73" s="3">
        <v>1185000</v>
      </c>
      <c r="G73" s="11">
        <v>239000</v>
      </c>
    </row>
    <row r="74" spans="1:7" x14ac:dyDescent="0.25">
      <c r="A74" s="5" t="s">
        <v>23</v>
      </c>
      <c r="B74" s="3">
        <v>1104000</v>
      </c>
      <c r="D74" s="5" t="s">
        <v>14</v>
      </c>
      <c r="E74" s="3">
        <v>1559000</v>
      </c>
      <c r="F74" s="3">
        <v>1585000</v>
      </c>
      <c r="G74" s="11">
        <v>-26000</v>
      </c>
    </row>
    <row r="75" spans="1:7" x14ac:dyDescent="0.25">
      <c r="A75" s="5" t="s">
        <v>20</v>
      </c>
      <c r="B75" s="3">
        <v>939000</v>
      </c>
      <c r="D75" s="5" t="s">
        <v>15</v>
      </c>
      <c r="E75" s="3">
        <v>1402000</v>
      </c>
      <c r="F75" s="3">
        <v>1510000</v>
      </c>
      <c r="G75" s="11">
        <v>-108000</v>
      </c>
    </row>
    <row r="76" spans="1:7" x14ac:dyDescent="0.25">
      <c r="A76" s="5" t="s">
        <v>25</v>
      </c>
      <c r="B76" s="3">
        <v>904000</v>
      </c>
      <c r="D76" s="5" t="s">
        <v>17</v>
      </c>
      <c r="E76" s="3">
        <v>534000</v>
      </c>
      <c r="F76" s="3">
        <v>700000</v>
      </c>
      <c r="G76" s="11">
        <v>-166000</v>
      </c>
    </row>
    <row r="77" spans="1:7" x14ac:dyDescent="0.25">
      <c r="A77" s="5" t="s">
        <v>24</v>
      </c>
      <c r="B77" s="3">
        <v>572000</v>
      </c>
      <c r="D77" s="5" t="s">
        <v>18</v>
      </c>
      <c r="E77" s="3">
        <v>426000</v>
      </c>
      <c r="F77" s="3">
        <v>615000</v>
      </c>
      <c r="G77" s="11">
        <v>-189000</v>
      </c>
    </row>
    <row r="91" spans="1:2" x14ac:dyDescent="0.25">
      <c r="A91" s="4" t="s">
        <v>31</v>
      </c>
      <c r="B91" t="s">
        <v>53</v>
      </c>
    </row>
    <row r="92" spans="1:2" x14ac:dyDescent="0.25">
      <c r="A92" s="5" t="s">
        <v>29</v>
      </c>
      <c r="B92" s="3">
        <v>7</v>
      </c>
    </row>
    <row r="93" spans="1:2" x14ac:dyDescent="0.25">
      <c r="A93" s="5" t="s">
        <v>27</v>
      </c>
      <c r="B93" s="3">
        <v>14</v>
      </c>
    </row>
    <row r="94" spans="1:2" x14ac:dyDescent="0.25">
      <c r="A94" s="5" t="s">
        <v>26</v>
      </c>
      <c r="B94" s="3">
        <v>17</v>
      </c>
    </row>
    <row r="95" spans="1:2" x14ac:dyDescent="0.25">
      <c r="A95" s="5" t="s">
        <v>28</v>
      </c>
      <c r="B95" s="3">
        <v>12</v>
      </c>
    </row>
    <row r="115" spans="1:2" x14ac:dyDescent="0.25">
      <c r="A115" s="4" t="s">
        <v>31</v>
      </c>
      <c r="B115" t="s">
        <v>54</v>
      </c>
    </row>
    <row r="116" spans="1:2" x14ac:dyDescent="0.25">
      <c r="A116" s="5" t="s">
        <v>29</v>
      </c>
      <c r="B116" s="3">
        <v>220000</v>
      </c>
    </row>
    <row r="117" spans="1:2" x14ac:dyDescent="0.25">
      <c r="A117" s="5" t="s">
        <v>27</v>
      </c>
      <c r="B117" s="14">
        <v>450000</v>
      </c>
    </row>
    <row r="118" spans="1:2" x14ac:dyDescent="0.25">
      <c r="A118" s="5" t="s">
        <v>26</v>
      </c>
      <c r="B118" s="3">
        <v>405000</v>
      </c>
    </row>
    <row r="119" spans="1:2" x14ac:dyDescent="0.25">
      <c r="A119" s="5" t="s">
        <v>28</v>
      </c>
      <c r="B119" s="3">
        <v>450000</v>
      </c>
    </row>
    <row r="137" spans="1:5" x14ac:dyDescent="0.25">
      <c r="A137" s="4" t="s">
        <v>31</v>
      </c>
      <c r="B137" t="s">
        <v>54</v>
      </c>
      <c r="D137" s="4" t="s">
        <v>31</v>
      </c>
      <c r="E137" t="s">
        <v>55</v>
      </c>
    </row>
    <row r="138" spans="1:5" x14ac:dyDescent="0.25">
      <c r="A138" s="5">
        <v>1038</v>
      </c>
      <c r="B138" s="3">
        <v>450000</v>
      </c>
      <c r="D138" s="5">
        <v>1025</v>
      </c>
      <c r="E138" s="3">
        <v>12000</v>
      </c>
    </row>
    <row r="139" spans="1:5" x14ac:dyDescent="0.25">
      <c r="A139" s="15" t="s">
        <v>19</v>
      </c>
      <c r="B139" s="3">
        <v>450000</v>
      </c>
      <c r="D139" s="15" t="s">
        <v>18</v>
      </c>
      <c r="E139" s="3">
        <v>12000</v>
      </c>
    </row>
    <row r="140" spans="1:5" x14ac:dyDescent="0.25">
      <c r="A140" s="16" t="s">
        <v>10</v>
      </c>
      <c r="B140" s="3">
        <v>450000</v>
      </c>
      <c r="D140" s="16" t="s">
        <v>12</v>
      </c>
      <c r="E140" s="3">
        <v>12000</v>
      </c>
    </row>
    <row r="141" spans="1:5" x14ac:dyDescent="0.25">
      <c r="A141" s="17" t="s">
        <v>20</v>
      </c>
      <c r="B141" s="3">
        <v>450000</v>
      </c>
      <c r="D141" s="17" t="s">
        <v>21</v>
      </c>
      <c r="E141" s="3">
        <v>12000</v>
      </c>
    </row>
    <row r="142" spans="1:5" x14ac:dyDescent="0.25">
      <c r="A142" s="5">
        <v>1040</v>
      </c>
      <c r="B142" s="3">
        <v>450000</v>
      </c>
    </row>
    <row r="143" spans="1:5" x14ac:dyDescent="0.25">
      <c r="A143" s="15" t="s">
        <v>14</v>
      </c>
      <c r="B143" s="3">
        <v>450000</v>
      </c>
    </row>
    <row r="144" spans="1:5" x14ac:dyDescent="0.25">
      <c r="A144" s="16" t="s">
        <v>10</v>
      </c>
      <c r="B144" s="3">
        <v>450000</v>
      </c>
    </row>
    <row r="145" spans="1:2" x14ac:dyDescent="0.25">
      <c r="A145" s="17" t="s">
        <v>22</v>
      </c>
      <c r="B145" s="3">
        <v>450000</v>
      </c>
    </row>
    <row r="153" spans="1:2" x14ac:dyDescent="0.25">
      <c r="A153" s="4" t="s">
        <v>31</v>
      </c>
      <c r="B153" t="s">
        <v>56</v>
      </c>
    </row>
    <row r="154" spans="1:2" x14ac:dyDescent="0.25">
      <c r="A154" s="5" t="s">
        <v>14</v>
      </c>
      <c r="B154" s="3">
        <v>12</v>
      </c>
    </row>
    <row r="155" spans="1:2" x14ac:dyDescent="0.25">
      <c r="A155" s="5" t="s">
        <v>18</v>
      </c>
      <c r="B155" s="3">
        <v>7</v>
      </c>
    </row>
    <row r="156" spans="1:2" x14ac:dyDescent="0.25">
      <c r="A156" s="5" t="s">
        <v>15</v>
      </c>
      <c r="B156" s="3">
        <v>11</v>
      </c>
    </row>
    <row r="157" spans="1:2" x14ac:dyDescent="0.25">
      <c r="A157" s="5" t="s">
        <v>16</v>
      </c>
      <c r="B157" s="3">
        <v>11</v>
      </c>
    </row>
    <row r="158" spans="1:2" x14ac:dyDescent="0.25">
      <c r="A158" s="5" t="s">
        <v>19</v>
      </c>
      <c r="B158" s="3">
        <v>3</v>
      </c>
    </row>
    <row r="159" spans="1:2" x14ac:dyDescent="0.25">
      <c r="A159" s="5" t="s">
        <v>17</v>
      </c>
      <c r="B159" s="3">
        <v>6</v>
      </c>
    </row>
  </sheetData>
  <conditionalFormatting pivot="1" sqref="B42:B46">
    <cfRule type="aboveAverage" dxfId="9" priority="6" aboveAverage="0"/>
  </conditionalFormatting>
  <conditionalFormatting sqref="B54:B58">
    <cfRule type="aboveAverage" dxfId="8" priority="5" aboveAverage="0"/>
  </conditionalFormatting>
  <conditionalFormatting pivot="1" sqref="B72:B77">
    <cfRule type="aboveAverage" dxfId="7" priority="4" aboveAverage="0"/>
  </conditionalFormatting>
  <conditionalFormatting pivot="1" sqref="B42:B46">
    <cfRule type="aboveAverage" dxfId="6" priority="3" aboveAverage="0"/>
  </conditionalFormatting>
  <pageMargins left="0.7" right="0.7" top="0.75" bottom="0.75" header="0.3" footer="0.3"/>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showGridLines="0" zoomScale="56" zoomScaleNormal="56" workbookViewId="0">
      <selection activeCell="Z36" sqref="Z36"/>
    </sheetView>
  </sheetViews>
  <sheetFormatPr defaultRowHeight="15" x14ac:dyDescent="0.25"/>
  <cols>
    <col min="1" max="1" width="22.140625" customWidth="1"/>
    <col min="2" max="2" width="23.140625" customWidth="1"/>
    <col min="3" max="3" width="9.140625" customWidth="1"/>
    <col min="8" max="8" width="9.140625" customWidth="1"/>
    <col min="9" max="9" width="8" customWidth="1"/>
    <col min="16" max="16" width="2.28515625" customWidth="1"/>
    <col min="20" max="20" width="13.7109375" customWidth="1"/>
    <col min="21" max="21" width="42.5703125" customWidth="1"/>
    <col min="22" max="22" width="27.140625" customWidth="1"/>
    <col min="23" max="23" width="20.28515625" customWidth="1"/>
    <col min="24" max="24" width="14.42578125" customWidth="1"/>
    <col min="25" max="25" width="17.85546875" customWidth="1"/>
    <col min="26" max="28" width="9.140625" customWidth="1"/>
  </cols>
  <sheetData>
    <row r="1" spans="1:26" ht="15" customHeight="1" x14ac:dyDescent="0.25">
      <c r="A1" s="25" t="s">
        <v>35</v>
      </c>
      <c r="B1" s="25"/>
      <c r="C1" s="25"/>
      <c r="D1" s="25"/>
      <c r="E1" s="25"/>
      <c r="F1" s="25"/>
      <c r="G1" s="25"/>
      <c r="H1" s="25"/>
      <c r="I1" s="25"/>
      <c r="J1" s="25"/>
      <c r="K1" s="25"/>
      <c r="L1" s="25"/>
      <c r="M1" s="25"/>
      <c r="N1" s="25"/>
      <c r="O1" s="25"/>
      <c r="P1" s="25"/>
      <c r="Q1" s="25"/>
      <c r="R1" s="25"/>
      <c r="S1" s="25"/>
      <c r="T1" s="25"/>
      <c r="U1" s="25"/>
      <c r="V1" s="25"/>
      <c r="W1" s="25"/>
      <c r="X1" s="25"/>
      <c r="Y1" s="25"/>
    </row>
    <row r="2" spans="1:26" ht="15" customHeight="1" x14ac:dyDescent="0.25">
      <c r="A2" s="25"/>
      <c r="B2" s="25"/>
      <c r="C2" s="25"/>
      <c r="D2" s="25"/>
      <c r="E2" s="25"/>
      <c r="F2" s="25"/>
      <c r="G2" s="25"/>
      <c r="H2" s="25"/>
      <c r="I2" s="25"/>
      <c r="J2" s="25"/>
      <c r="K2" s="25"/>
      <c r="L2" s="25"/>
      <c r="M2" s="25"/>
      <c r="N2" s="25"/>
      <c r="O2" s="25"/>
      <c r="P2" s="25"/>
      <c r="Q2" s="25"/>
      <c r="R2" s="25"/>
      <c r="S2" s="25"/>
      <c r="T2" s="25"/>
      <c r="U2" s="25"/>
      <c r="V2" s="25"/>
      <c r="W2" s="25"/>
      <c r="X2" s="25"/>
      <c r="Y2" s="25"/>
    </row>
    <row r="3" spans="1:26" x14ac:dyDescent="0.25">
      <c r="A3" s="18"/>
      <c r="B3" s="18"/>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8"/>
      <c r="B4" s="18"/>
      <c r="C4" s="18"/>
      <c r="D4" s="18"/>
      <c r="E4" s="18"/>
      <c r="F4" s="18"/>
      <c r="G4" s="18"/>
      <c r="H4" s="18"/>
      <c r="I4" s="18"/>
      <c r="J4" s="18"/>
      <c r="K4" s="18"/>
      <c r="L4" s="18"/>
      <c r="M4" s="18"/>
      <c r="N4" s="18"/>
      <c r="O4" s="18"/>
      <c r="P4" s="18"/>
      <c r="Q4" s="18"/>
      <c r="R4" s="18"/>
      <c r="S4" s="18"/>
      <c r="T4" s="18"/>
      <c r="U4" s="18"/>
      <c r="V4" s="18"/>
      <c r="W4" s="18"/>
      <c r="X4" s="18"/>
      <c r="Y4" s="18"/>
      <c r="Z4" s="18"/>
    </row>
    <row r="5" spans="1:26" x14ac:dyDescent="0.25">
      <c r="A5" s="18"/>
      <c r="B5" s="18"/>
      <c r="C5" s="18"/>
      <c r="D5" s="18"/>
      <c r="E5" s="18"/>
      <c r="F5" s="18"/>
      <c r="G5" s="18"/>
      <c r="H5" s="18"/>
      <c r="I5" s="18"/>
      <c r="J5" s="18"/>
      <c r="K5" s="18"/>
      <c r="L5" s="18"/>
      <c r="M5" s="18"/>
      <c r="N5" s="18"/>
      <c r="O5" s="18"/>
      <c r="P5" s="18"/>
      <c r="Q5" s="18"/>
      <c r="R5" s="18"/>
      <c r="S5" s="18"/>
      <c r="T5" s="18"/>
      <c r="U5" s="18"/>
      <c r="V5" s="18"/>
      <c r="W5" s="18"/>
      <c r="X5" s="18"/>
      <c r="Y5" s="18"/>
      <c r="Z5" s="18"/>
    </row>
    <row r="6" spans="1:26" x14ac:dyDescent="0.25">
      <c r="A6" s="18"/>
      <c r="B6" s="18"/>
      <c r="C6" s="18"/>
      <c r="D6" s="18"/>
      <c r="E6" s="18"/>
      <c r="F6" s="18"/>
      <c r="G6" s="18"/>
      <c r="H6" s="18"/>
      <c r="I6" s="18"/>
      <c r="J6" s="18"/>
      <c r="K6" s="18"/>
      <c r="L6" s="18"/>
      <c r="M6" s="18"/>
      <c r="N6" s="18"/>
      <c r="O6" s="18"/>
      <c r="P6" s="18"/>
      <c r="Q6" s="18"/>
      <c r="R6" s="18"/>
      <c r="S6" s="18"/>
      <c r="T6" s="18"/>
      <c r="U6" s="18"/>
      <c r="V6" s="18"/>
      <c r="W6" s="18"/>
      <c r="X6" s="18"/>
      <c r="Y6" s="18"/>
      <c r="Z6" s="18"/>
    </row>
    <row r="7" spans="1:26" ht="22.5" customHeight="1" x14ac:dyDescent="0.25">
      <c r="A7" s="18"/>
      <c r="B7" s="18"/>
      <c r="C7" s="18"/>
      <c r="D7" s="18"/>
      <c r="E7" s="18"/>
      <c r="F7" s="18"/>
      <c r="G7" s="18"/>
      <c r="H7" s="18"/>
      <c r="I7" s="18"/>
      <c r="J7" s="18"/>
      <c r="K7" s="18"/>
      <c r="L7" s="18"/>
      <c r="M7" s="18"/>
      <c r="N7" s="18"/>
      <c r="O7" s="18"/>
      <c r="P7" s="18"/>
      <c r="Q7" s="18"/>
      <c r="R7" s="18"/>
      <c r="S7" s="18"/>
      <c r="T7" s="18"/>
      <c r="U7" s="18"/>
      <c r="V7" s="30" t="s">
        <v>49</v>
      </c>
      <c r="W7" s="31"/>
      <c r="X7" s="31"/>
      <c r="Y7" s="32"/>
      <c r="Z7" s="18"/>
    </row>
    <row r="8" spans="1:26" ht="15" customHeight="1" x14ac:dyDescent="0.25">
      <c r="A8" s="18"/>
      <c r="B8" s="18"/>
      <c r="C8" s="18"/>
      <c r="D8" s="18"/>
      <c r="E8" s="18"/>
      <c r="F8" s="18"/>
      <c r="G8" s="18"/>
      <c r="H8" s="18"/>
      <c r="I8" s="18"/>
      <c r="J8" s="18"/>
      <c r="K8" s="18"/>
      <c r="L8" s="18"/>
      <c r="M8" s="18"/>
      <c r="N8" s="18"/>
      <c r="O8" s="18"/>
      <c r="P8" s="18"/>
      <c r="Q8" s="18"/>
      <c r="R8" s="18"/>
      <c r="S8" s="18"/>
      <c r="T8" s="18"/>
      <c r="U8" s="18"/>
      <c r="V8" s="33"/>
      <c r="W8" s="34"/>
      <c r="X8" s="34"/>
      <c r="Y8" s="35"/>
      <c r="Z8" s="18"/>
    </row>
    <row r="9" spans="1:26" ht="15" customHeight="1" x14ac:dyDescent="0.25">
      <c r="A9" s="18"/>
      <c r="B9" s="18"/>
      <c r="C9" s="18"/>
      <c r="D9" s="18"/>
      <c r="E9" s="18"/>
      <c r="F9" s="18"/>
      <c r="G9" s="18"/>
      <c r="H9" s="18"/>
      <c r="I9" s="18"/>
      <c r="J9" s="18"/>
      <c r="K9" s="18"/>
      <c r="L9" s="18"/>
      <c r="M9" s="18"/>
      <c r="N9" s="18"/>
      <c r="O9" s="18"/>
      <c r="P9" s="18"/>
      <c r="Q9" s="18"/>
      <c r="R9" s="18"/>
      <c r="S9" s="18"/>
      <c r="T9" s="18"/>
      <c r="U9" s="18"/>
      <c r="V9" s="36"/>
      <c r="W9" s="37"/>
      <c r="X9" s="37"/>
      <c r="Y9" s="38"/>
      <c r="Z9" s="18"/>
    </row>
    <row r="10" spans="1:26" ht="15" customHeight="1" x14ac:dyDescent="0.25">
      <c r="A10" s="18"/>
      <c r="B10" s="18"/>
      <c r="C10" s="18"/>
      <c r="D10" s="18"/>
      <c r="E10" s="18"/>
      <c r="F10" s="18"/>
      <c r="G10" s="18"/>
      <c r="H10" s="18"/>
      <c r="I10" s="18"/>
      <c r="J10" s="18"/>
      <c r="K10" s="18"/>
      <c r="L10" s="18"/>
      <c r="M10" s="18"/>
      <c r="N10" s="18"/>
      <c r="O10" s="18"/>
      <c r="P10" s="18"/>
      <c r="Q10" s="18"/>
      <c r="R10" s="18"/>
      <c r="S10" s="18"/>
      <c r="T10" s="18"/>
      <c r="U10" s="18"/>
      <c r="V10" s="39" t="s">
        <v>50</v>
      </c>
      <c r="W10" s="39" t="s">
        <v>46</v>
      </c>
      <c r="X10" s="39" t="s">
        <v>51</v>
      </c>
      <c r="Y10" s="39" t="s">
        <v>52</v>
      </c>
      <c r="Z10" s="18"/>
    </row>
    <row r="11" spans="1:26" ht="24" customHeight="1" x14ac:dyDescent="0.25">
      <c r="A11" s="18"/>
      <c r="B11" s="18"/>
      <c r="C11" s="18"/>
      <c r="D11" s="18"/>
      <c r="E11" s="18"/>
      <c r="F11" s="18"/>
      <c r="G11" s="18"/>
      <c r="H11" s="18"/>
      <c r="I11" s="18"/>
      <c r="J11" s="18"/>
      <c r="K11" s="18"/>
      <c r="L11" s="18"/>
      <c r="M11" s="18"/>
      <c r="N11" s="18"/>
      <c r="O11" s="18"/>
      <c r="P11" s="18"/>
      <c r="Q11" s="18"/>
      <c r="R11" s="18"/>
      <c r="S11" s="18"/>
      <c r="T11" s="18"/>
      <c r="U11" s="18"/>
      <c r="V11" s="39"/>
      <c r="W11" s="39"/>
      <c r="X11" s="39"/>
      <c r="Y11" s="39"/>
      <c r="Z11" s="18"/>
    </row>
    <row r="12" spans="1:26" ht="25.5" customHeight="1" x14ac:dyDescent="0.35">
      <c r="A12" s="18"/>
      <c r="B12" s="18"/>
      <c r="C12" s="18"/>
      <c r="D12" s="18"/>
      <c r="E12" s="18"/>
      <c r="F12" s="18"/>
      <c r="G12" s="18"/>
      <c r="H12" s="18"/>
      <c r="I12" s="18"/>
      <c r="J12" s="18"/>
      <c r="K12" s="18"/>
      <c r="L12" s="18"/>
      <c r="M12" s="18"/>
      <c r="N12" s="18"/>
      <c r="O12" s="18"/>
      <c r="P12" s="18"/>
      <c r="Q12" s="18"/>
      <c r="R12" s="18"/>
      <c r="S12" s="18"/>
      <c r="T12" s="18"/>
      <c r="U12" s="18"/>
      <c r="V12" s="12" t="str">
        <f>'PIVOT TABLES'!D72</f>
        <v>Priya Rao</v>
      </c>
      <c r="W12" s="12">
        <f>'PIVOT TABLES'!E72</f>
        <v>705000</v>
      </c>
      <c r="X12" s="12">
        <f>'PIVOT TABLES'!F72</f>
        <v>340000</v>
      </c>
      <c r="Y12" s="13">
        <f>'PIVOT TABLES'!G72</f>
        <v>365000</v>
      </c>
      <c r="Z12" s="18"/>
    </row>
    <row r="13" spans="1:26" ht="23.25" x14ac:dyDescent="0.35">
      <c r="A13" s="18"/>
      <c r="B13" s="18"/>
      <c r="C13" s="18"/>
      <c r="D13" s="18"/>
      <c r="E13" s="18"/>
      <c r="F13" s="18"/>
      <c r="G13" s="18"/>
      <c r="H13" s="18"/>
      <c r="I13" s="18"/>
      <c r="J13" s="18"/>
      <c r="K13" s="18"/>
      <c r="L13" s="18"/>
      <c r="M13" s="18"/>
      <c r="N13" s="18"/>
      <c r="O13" s="18"/>
      <c r="P13" s="18"/>
      <c r="Q13" s="18"/>
      <c r="R13" s="18"/>
      <c r="S13" s="18"/>
      <c r="T13" s="18"/>
      <c r="U13" s="18"/>
      <c r="V13" s="12" t="str">
        <f>'PIVOT TABLES'!D73</f>
        <v>Neha Singh</v>
      </c>
      <c r="W13" s="12">
        <f>'PIVOT TABLES'!E73</f>
        <v>1424000</v>
      </c>
      <c r="X13" s="12">
        <f>'PIVOT TABLES'!F73</f>
        <v>1185000</v>
      </c>
      <c r="Y13" s="13">
        <f>'PIVOT TABLES'!G73</f>
        <v>239000</v>
      </c>
      <c r="Z13" s="18"/>
    </row>
    <row r="14" spans="1:26" ht="23.25" x14ac:dyDescent="0.35">
      <c r="A14" s="18"/>
      <c r="B14" s="18"/>
      <c r="C14" s="18"/>
      <c r="D14" s="18"/>
      <c r="E14" s="18"/>
      <c r="F14" s="18"/>
      <c r="G14" s="18"/>
      <c r="H14" s="18"/>
      <c r="I14" s="18"/>
      <c r="J14" s="18"/>
      <c r="K14" s="18"/>
      <c r="L14" s="18"/>
      <c r="M14" s="18"/>
      <c r="N14" s="18"/>
      <c r="O14" s="18"/>
      <c r="P14" s="18"/>
      <c r="Q14" s="18"/>
      <c r="R14" s="18"/>
      <c r="S14" s="18"/>
      <c r="T14" s="18"/>
      <c r="U14" s="18"/>
      <c r="V14" s="12" t="str">
        <f>'PIVOT TABLES'!D74</f>
        <v>Amit Verma</v>
      </c>
      <c r="W14" s="12">
        <f>'PIVOT TABLES'!E74</f>
        <v>1559000</v>
      </c>
      <c r="X14" s="12">
        <f>'PIVOT TABLES'!F74</f>
        <v>1585000</v>
      </c>
      <c r="Y14" s="13">
        <f>'PIVOT TABLES'!G74</f>
        <v>-26000</v>
      </c>
      <c r="Z14" s="18"/>
    </row>
    <row r="15" spans="1:26" ht="23.25" x14ac:dyDescent="0.35">
      <c r="A15" s="18"/>
      <c r="B15" s="18"/>
      <c r="C15" s="18"/>
      <c r="D15" s="18"/>
      <c r="E15" s="18"/>
      <c r="F15" s="18"/>
      <c r="G15" s="18"/>
      <c r="H15" s="18"/>
      <c r="I15" s="18"/>
      <c r="J15" s="18"/>
      <c r="K15" s="18"/>
      <c r="L15" s="18"/>
      <c r="M15" s="18"/>
      <c r="N15" s="18"/>
      <c r="O15" s="18"/>
      <c r="P15" s="18"/>
      <c r="Q15" s="18"/>
      <c r="R15" s="18"/>
      <c r="S15" s="18"/>
      <c r="T15" s="18"/>
      <c r="U15" s="18"/>
      <c r="V15" s="12" t="str">
        <f>'PIVOT TABLES'!D75</f>
        <v>Kavita Joshi</v>
      </c>
      <c r="W15" s="12">
        <f>'PIVOT TABLES'!E75</f>
        <v>1402000</v>
      </c>
      <c r="X15" s="12">
        <f>'PIVOT TABLES'!F75</f>
        <v>1510000</v>
      </c>
      <c r="Y15" s="13">
        <f>'PIVOT TABLES'!G75</f>
        <v>-108000</v>
      </c>
      <c r="Z15" s="18"/>
    </row>
    <row r="16" spans="1:26" ht="23.25" x14ac:dyDescent="0.35">
      <c r="A16" s="18"/>
      <c r="B16" s="18"/>
      <c r="C16" s="18"/>
      <c r="D16" s="18"/>
      <c r="E16" s="18"/>
      <c r="F16" s="18"/>
      <c r="G16" s="18"/>
      <c r="H16" s="18"/>
      <c r="I16" s="18"/>
      <c r="J16" s="18"/>
      <c r="K16" s="18"/>
      <c r="L16" s="18"/>
      <c r="M16" s="18"/>
      <c r="N16" s="18"/>
      <c r="O16" s="18"/>
      <c r="P16" s="18"/>
      <c r="Q16" s="18"/>
      <c r="R16" s="18"/>
      <c r="S16" s="18"/>
      <c r="T16" s="18"/>
      <c r="U16" s="18"/>
      <c r="V16" s="12" t="str">
        <f>'PIVOT TABLES'!D76</f>
        <v>Rahul Mehta</v>
      </c>
      <c r="W16" s="12">
        <f>'PIVOT TABLES'!E76</f>
        <v>534000</v>
      </c>
      <c r="X16" s="12">
        <f>'PIVOT TABLES'!F76</f>
        <v>700000</v>
      </c>
      <c r="Y16" s="13">
        <f>'PIVOT TABLES'!G76</f>
        <v>-166000</v>
      </c>
      <c r="Z16" s="18"/>
    </row>
    <row r="17" spans="1:26" ht="30.75" customHeight="1" x14ac:dyDescent="0.35">
      <c r="A17" s="18"/>
      <c r="B17" s="18"/>
      <c r="C17" s="18"/>
      <c r="D17" s="18"/>
      <c r="E17" s="18"/>
      <c r="F17" s="18"/>
      <c r="G17" s="18"/>
      <c r="H17" s="18"/>
      <c r="I17" s="18"/>
      <c r="J17" s="18"/>
      <c r="K17" s="18"/>
      <c r="L17" s="18"/>
      <c r="M17" s="18"/>
      <c r="N17" s="18"/>
      <c r="O17" s="18"/>
      <c r="P17" s="18"/>
      <c r="Q17" s="18"/>
      <c r="R17" s="18"/>
      <c r="S17" s="18"/>
      <c r="T17" s="18"/>
      <c r="U17" s="18"/>
      <c r="V17" s="12" t="str">
        <f>'PIVOT TABLES'!D77</f>
        <v>Anil Kumar</v>
      </c>
      <c r="W17" s="12">
        <f>'PIVOT TABLES'!E77</f>
        <v>426000</v>
      </c>
      <c r="X17" s="12">
        <f>'PIVOT TABLES'!F77</f>
        <v>615000</v>
      </c>
      <c r="Y17" s="13">
        <f>'PIVOT TABLES'!G77</f>
        <v>-189000</v>
      </c>
      <c r="Z17" s="18"/>
    </row>
    <row r="18" spans="1:26" ht="7.5" customHeight="1"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22.5" customHeight="1" x14ac:dyDescent="0.25">
      <c r="A19" s="18"/>
      <c r="B19" s="18"/>
      <c r="C19" s="18"/>
      <c r="D19" s="18"/>
      <c r="E19" s="18"/>
      <c r="F19" s="18"/>
      <c r="G19" s="18"/>
      <c r="H19" s="18"/>
      <c r="I19" s="18"/>
      <c r="J19" s="18"/>
      <c r="K19" s="18"/>
      <c r="L19" s="18"/>
      <c r="M19" s="18"/>
      <c r="N19" s="18"/>
      <c r="O19" s="18"/>
      <c r="P19" s="18"/>
      <c r="Q19" s="18"/>
      <c r="R19" s="18"/>
      <c r="S19" s="18"/>
      <c r="T19" s="18"/>
      <c r="U19" s="18"/>
      <c r="V19" s="26" t="s">
        <v>44</v>
      </c>
      <c r="W19" s="27"/>
      <c r="X19" s="18"/>
      <c r="Y19" s="18"/>
      <c r="Z19" s="18"/>
    </row>
    <row r="20" spans="1:26" ht="22.5" customHeight="1" x14ac:dyDescent="0.25">
      <c r="A20" s="18"/>
      <c r="B20" s="18"/>
      <c r="C20" s="18"/>
      <c r="D20" s="18"/>
      <c r="E20" s="18"/>
      <c r="F20" s="18"/>
      <c r="G20" s="18"/>
      <c r="H20" s="18"/>
      <c r="I20" s="18"/>
      <c r="J20" s="18"/>
      <c r="K20" s="18"/>
      <c r="L20" s="18"/>
      <c r="M20" s="18"/>
      <c r="N20" s="18"/>
      <c r="O20" s="18"/>
      <c r="P20" s="18"/>
      <c r="Q20" s="18"/>
      <c r="R20" s="18"/>
      <c r="S20" s="18"/>
      <c r="T20" s="18"/>
      <c r="U20" s="18"/>
      <c r="V20" s="28"/>
      <c r="W20" s="29"/>
      <c r="X20" s="18"/>
      <c r="Y20" s="18"/>
      <c r="Z20" s="18"/>
    </row>
    <row r="21" spans="1:26" ht="22.5" customHeight="1" x14ac:dyDescent="0.25">
      <c r="A21" s="18"/>
      <c r="B21" s="18"/>
      <c r="C21" s="18"/>
      <c r="D21" s="18"/>
      <c r="E21" s="18"/>
      <c r="F21" s="18"/>
      <c r="G21" s="18"/>
      <c r="H21" s="18"/>
      <c r="I21" s="18"/>
      <c r="J21" s="18"/>
      <c r="K21" s="18"/>
      <c r="L21" s="18"/>
      <c r="M21" s="18"/>
      <c r="N21" s="18"/>
      <c r="O21" s="18"/>
      <c r="P21" s="18"/>
      <c r="Q21" s="18"/>
      <c r="R21" s="18"/>
      <c r="S21" s="18"/>
      <c r="T21" s="18"/>
      <c r="U21" s="18"/>
      <c r="V21" s="9" t="s">
        <v>45</v>
      </c>
      <c r="W21" s="9" t="s">
        <v>46</v>
      </c>
      <c r="X21" s="18"/>
      <c r="Y21" s="18"/>
      <c r="Z21" s="18"/>
    </row>
    <row r="22" spans="1:26" ht="23.25" customHeight="1" x14ac:dyDescent="0.35">
      <c r="A22" s="18"/>
      <c r="B22" s="18"/>
      <c r="C22" s="18"/>
      <c r="D22" s="18"/>
      <c r="E22" s="18"/>
      <c r="F22" s="18"/>
      <c r="G22" s="18"/>
      <c r="H22" s="18"/>
      <c r="I22" s="18"/>
      <c r="J22" s="18"/>
      <c r="K22" s="18"/>
      <c r="L22" s="18"/>
      <c r="M22" s="18"/>
      <c r="N22" s="18"/>
      <c r="O22" s="18"/>
      <c r="P22" s="18"/>
      <c r="Q22" s="18"/>
      <c r="R22" s="18"/>
      <c r="S22" s="18"/>
      <c r="T22" s="18"/>
      <c r="U22" s="18"/>
      <c r="V22" s="23" t="str">
        <f>'PIVOT TABLES'!A72</f>
        <v>Tablet</v>
      </c>
      <c r="W22" s="24">
        <f>'PIVOT TABLES'!B72</f>
        <v>1352000</v>
      </c>
      <c r="X22" s="18"/>
      <c r="Y22" s="18"/>
      <c r="Z22" s="18"/>
    </row>
    <row r="23" spans="1:26" ht="21" customHeight="1" x14ac:dyDescent="0.35">
      <c r="A23" s="18"/>
      <c r="B23" s="18"/>
      <c r="C23" s="18"/>
      <c r="D23" s="18"/>
      <c r="E23" s="18"/>
      <c r="F23" s="18"/>
      <c r="G23" s="18"/>
      <c r="H23" s="18"/>
      <c r="I23" s="18"/>
      <c r="J23" s="18"/>
      <c r="K23" s="18"/>
      <c r="L23" s="18"/>
      <c r="M23" s="18"/>
      <c r="N23" s="18"/>
      <c r="O23" s="18"/>
      <c r="P23" s="18"/>
      <c r="Q23" s="18"/>
      <c r="R23" s="18"/>
      <c r="S23" s="18"/>
      <c r="T23" s="18"/>
      <c r="U23" s="18"/>
      <c r="V23" s="23" t="str">
        <f>'PIVOT TABLES'!A73</f>
        <v>Printer</v>
      </c>
      <c r="W23" s="24">
        <f>'PIVOT TABLES'!B73</f>
        <v>1179000</v>
      </c>
      <c r="X23" s="18"/>
      <c r="Y23" s="18"/>
      <c r="Z23" s="18"/>
    </row>
    <row r="24" spans="1:26" ht="24" customHeight="1" x14ac:dyDescent="0.35">
      <c r="A24" s="18"/>
      <c r="B24" s="18"/>
      <c r="C24" s="18"/>
      <c r="D24" s="18"/>
      <c r="E24" s="18"/>
      <c r="F24" s="18"/>
      <c r="G24" s="18"/>
      <c r="H24" s="18"/>
      <c r="I24" s="18"/>
      <c r="J24" s="18"/>
      <c r="K24" s="18"/>
      <c r="L24" s="18"/>
      <c r="M24" s="18"/>
      <c r="N24" s="18"/>
      <c r="O24" s="18"/>
      <c r="P24" s="18"/>
      <c r="Q24" s="18"/>
      <c r="R24" s="18"/>
      <c r="S24" s="18"/>
      <c r="T24" s="18"/>
      <c r="U24" s="18"/>
      <c r="V24" s="23" t="str">
        <f>'PIVOT TABLES'!A74</f>
        <v>Smartphone</v>
      </c>
      <c r="W24" s="24">
        <f>'PIVOT TABLES'!B74</f>
        <v>1104000</v>
      </c>
      <c r="X24" s="18"/>
      <c r="Y24" s="18"/>
      <c r="Z24" s="18"/>
    </row>
    <row r="25" spans="1:26" ht="20.25" customHeight="1" x14ac:dyDescent="0.35">
      <c r="A25" s="18"/>
      <c r="B25" s="18"/>
      <c r="C25" s="18"/>
      <c r="D25" s="18"/>
      <c r="E25" s="18"/>
      <c r="F25" s="18"/>
      <c r="G25" s="18"/>
      <c r="H25" s="18"/>
      <c r="I25" s="18"/>
      <c r="J25" s="18"/>
      <c r="K25" s="18"/>
      <c r="L25" s="18"/>
      <c r="M25" s="18"/>
      <c r="N25" s="18"/>
      <c r="O25" s="18"/>
      <c r="P25" s="18"/>
      <c r="Q25" s="18"/>
      <c r="R25" s="18"/>
      <c r="S25" s="18"/>
      <c r="T25" s="18"/>
      <c r="U25" s="18"/>
      <c r="V25" s="23" t="str">
        <f>'PIVOT TABLES'!A75</f>
        <v>Headphones</v>
      </c>
      <c r="W25" s="24">
        <f>'PIVOT TABLES'!B75</f>
        <v>939000</v>
      </c>
      <c r="X25" s="18"/>
      <c r="Y25" s="18"/>
      <c r="Z25" s="18"/>
    </row>
    <row r="26" spans="1:26" ht="24.75" customHeight="1" x14ac:dyDescent="0.35">
      <c r="A26" s="18"/>
      <c r="B26" s="18"/>
      <c r="C26" s="18"/>
      <c r="D26" s="18"/>
      <c r="E26" s="18"/>
      <c r="F26" s="18"/>
      <c r="G26" s="18"/>
      <c r="H26" s="18"/>
      <c r="I26" s="18"/>
      <c r="J26" s="18"/>
      <c r="K26" s="18"/>
      <c r="L26" s="18"/>
      <c r="M26" s="18"/>
      <c r="N26" s="18"/>
      <c r="O26" s="18"/>
      <c r="P26" s="18"/>
      <c r="Q26" s="18"/>
      <c r="R26" s="18"/>
      <c r="S26" s="18"/>
      <c r="T26" s="18"/>
      <c r="U26" s="18"/>
      <c r="V26" s="23" t="str">
        <f>'PIVOT TABLES'!A76</f>
        <v>Monitor</v>
      </c>
      <c r="W26" s="24">
        <f>'PIVOT TABLES'!B76</f>
        <v>904000</v>
      </c>
      <c r="X26" s="18"/>
      <c r="Y26" s="18"/>
      <c r="Z26" s="18"/>
    </row>
    <row r="27" spans="1:26" ht="23.25" x14ac:dyDescent="0.35">
      <c r="A27" s="18"/>
      <c r="B27" s="20"/>
      <c r="C27" s="18"/>
      <c r="D27" s="18"/>
      <c r="E27" s="18"/>
      <c r="F27" s="18"/>
      <c r="G27" s="18"/>
      <c r="H27" s="18"/>
      <c r="I27" s="18"/>
      <c r="J27" s="18"/>
      <c r="K27" s="18"/>
      <c r="L27" s="18"/>
      <c r="M27" s="18"/>
      <c r="N27" s="18"/>
      <c r="O27" s="18"/>
      <c r="P27" s="18"/>
      <c r="Q27" s="18"/>
      <c r="R27" s="18"/>
      <c r="S27" s="18"/>
      <c r="T27" s="18"/>
      <c r="U27" s="18"/>
      <c r="V27" s="23" t="str">
        <f>'PIVOT TABLES'!A77</f>
        <v>Laptop</v>
      </c>
      <c r="W27" s="24">
        <f>'PIVOT TABLES'!B77</f>
        <v>572000</v>
      </c>
      <c r="X27" s="18"/>
      <c r="Y27" s="18"/>
      <c r="Z27" s="18"/>
    </row>
    <row r="28" spans="1:26" ht="23.25" x14ac:dyDescent="0.35">
      <c r="A28" s="21"/>
      <c r="B28" s="22"/>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23.25" x14ac:dyDescent="0.35">
      <c r="A29" s="21"/>
      <c r="B29" s="22"/>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23.25" x14ac:dyDescent="0.35">
      <c r="A30" s="21"/>
      <c r="B30" s="22"/>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23.25" x14ac:dyDescent="0.35">
      <c r="A31" s="21"/>
      <c r="B31" s="22"/>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23.25" x14ac:dyDescent="0.35">
      <c r="A32" s="21"/>
      <c r="B32" s="22"/>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23.25" x14ac:dyDescent="0.35">
      <c r="A33" s="21"/>
      <c r="B33" s="22"/>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x14ac:dyDescent="0.25">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x14ac:dyDescent="0.25">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x14ac:dyDescent="0.25">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5">
      <c r="C42" s="18"/>
      <c r="D42" s="18"/>
      <c r="E42" s="18"/>
      <c r="F42" s="18"/>
      <c r="G42" s="18"/>
      <c r="H42" s="18"/>
      <c r="I42" s="18"/>
      <c r="J42" s="18"/>
      <c r="K42" s="18"/>
      <c r="L42" s="18"/>
      <c r="M42" s="18"/>
      <c r="N42" s="18"/>
      <c r="O42" s="18"/>
      <c r="P42" s="18"/>
      <c r="Q42" s="18"/>
      <c r="R42" s="18"/>
      <c r="S42" s="18"/>
      <c r="T42" s="18"/>
      <c r="U42" s="18"/>
      <c r="V42" s="18"/>
      <c r="W42" s="18"/>
      <c r="X42" s="18"/>
      <c r="Y42" s="18"/>
      <c r="Z42" s="18"/>
    </row>
  </sheetData>
  <mergeCells count="7">
    <mergeCell ref="A1:Y2"/>
    <mergeCell ref="V19:W20"/>
    <mergeCell ref="V7:Y9"/>
    <mergeCell ref="V10:V11"/>
    <mergeCell ref="W10:W11"/>
    <mergeCell ref="X10:X11"/>
    <mergeCell ref="Y10:Y11"/>
  </mergeCells>
  <conditionalFormatting sqref="W22:W27">
    <cfRule type="aboveAverage" dxfId="3" priority="8" aboveAverage="0"/>
  </conditionalFormatting>
  <conditionalFormatting sqref="Y12:Y17">
    <cfRule type="expression" dxfId="2" priority="18" stopIfTrue="1">
      <formula>$W12&gt;=$X12</formula>
    </cfRule>
  </conditionalFormatting>
  <conditionalFormatting sqref="Y14">
    <cfRule type="expression" dxfId="1" priority="19" stopIfTrue="1">
      <formula>$W12&lt;$X12</formula>
    </cfRule>
  </conditionalFormatting>
  <conditionalFormatting sqref="Y12:Y17">
    <cfRule type="expression" dxfId="0" priority="20" stopIfTrue="1">
      <formula>$W12&lt;$X12</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MAIN SHEET</vt:lpstr>
      <vt:lpstr>PIVOT TABLES</vt:lpstr>
      <vt:lpstr>DASHBOARDS</vt:lpstr>
      <vt:lpstr>DASHBOARDS!Print_Area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2025-08-15T08:45:43Z</cp:lastPrinted>
  <dcterms:created xsi:type="dcterms:W3CDTF">2025-08-14T12:08:11Z</dcterms:created>
  <dcterms:modified xsi:type="dcterms:W3CDTF">2025-08-16T16:13:53Z</dcterms:modified>
</cp:coreProperties>
</file>