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240" yWindow="165" windowWidth="20115" windowHeight="7875" tabRatio="868" activeTab="3"/>
  </bookViews>
  <sheets>
    <sheet name="V Look Up" sheetId="37" r:id="rId1"/>
    <sheet name="Comparrison View (3)" sheetId="42" r:id="rId2"/>
    <sheet name="Comparrison View (2)" sheetId="41" r:id="rId3"/>
    <sheet name="Comparrison View" sheetId="1" r:id="rId4"/>
    <sheet name="Melihat" sheetId="23" r:id="rId5"/>
    <sheet name="Melaksanakan" sheetId="25" r:id="rId6"/>
    <sheet name="Menghasilkan" sheetId="26" r:id="rId7"/>
    <sheet name="C1" sheetId="11" r:id="rId8"/>
    <sheet name="C2" sheetId="7" r:id="rId9"/>
    <sheet name="C3" sheetId="6" r:id="rId10"/>
    <sheet name="Teamwork" sheetId="27" r:id="rId11"/>
    <sheet name="Cognizance" sheetId="28" r:id="rId12"/>
    <sheet name="Commitment" sheetId="29" r:id="rId13"/>
    <sheet name="Confidance" sheetId="30" r:id="rId14"/>
    <sheet name="Communication" sheetId="32" r:id="rId15"/>
    <sheet name="B1" sheetId="10" r:id="rId16"/>
    <sheet name="B2" sheetId="12" r:id="rId17"/>
    <sheet name="B3" sheetId="5" r:id="rId18"/>
    <sheet name="B4" sheetId="9" r:id="rId19"/>
    <sheet name="B5" sheetId="8" r:id="rId20"/>
    <sheet name="Sheet3" sheetId="3" r:id="rId21"/>
  </sheets>
  <calcPr calcId="145621"/>
</workbook>
</file>

<file path=xl/calcChain.xml><?xml version="1.0" encoding="utf-8"?>
<calcChain xmlns="http://schemas.openxmlformats.org/spreadsheetml/2006/main">
  <c r="I34" i="42" l="1"/>
  <c r="N34" i="42" s="1"/>
  <c r="H33" i="42"/>
  <c r="M33" i="42" s="1"/>
  <c r="J31" i="42"/>
  <c r="O31" i="42" s="1"/>
  <c r="I26" i="42"/>
  <c r="N26" i="42" s="1"/>
  <c r="K24" i="42"/>
  <c r="P24" i="42" s="1"/>
  <c r="I18" i="42"/>
  <c r="N18" i="42" s="1"/>
  <c r="K16" i="42"/>
  <c r="P16" i="42" s="1"/>
  <c r="J15" i="42"/>
  <c r="O15" i="42" s="1"/>
  <c r="K10" i="42"/>
  <c r="P10" i="42" s="1"/>
  <c r="I10" i="42"/>
  <c r="N10" i="42" s="1"/>
  <c r="J7" i="42"/>
  <c r="O7" i="42" s="1"/>
  <c r="C6" i="42"/>
  <c r="K5" i="42"/>
  <c r="P5" i="42" s="1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K14" i="41"/>
  <c r="P14" i="41" s="1"/>
  <c r="J7" i="41"/>
  <c r="O7" i="41" s="1"/>
  <c r="I18" i="41"/>
  <c r="N18" i="41" s="1"/>
  <c r="I34" i="41"/>
  <c r="N34" i="41" s="1"/>
  <c r="K17" i="41"/>
  <c r="P17" i="41" s="1"/>
  <c r="H33" i="41"/>
  <c r="M33" i="41" s="1"/>
  <c r="K16" i="41"/>
  <c r="P16" i="41" s="1"/>
  <c r="K21" i="41"/>
  <c r="P21" i="41" s="1"/>
  <c r="J31" i="41"/>
  <c r="O31" i="41" s="1"/>
  <c r="I27" i="41"/>
  <c r="N27" i="41" s="1"/>
  <c r="K15" i="41"/>
  <c r="P15" i="41" s="1"/>
  <c r="H20" i="41"/>
  <c r="M20" i="41" s="1"/>
  <c r="K10" i="41"/>
  <c r="P10" i="41" s="1"/>
  <c r="J19" i="41"/>
  <c r="O19" i="41" s="1"/>
  <c r="J26" i="41"/>
  <c r="O26" i="41" s="1"/>
  <c r="I9" i="41"/>
  <c r="N9" i="41" s="1"/>
  <c r="J30" i="41"/>
  <c r="O30" i="41" s="1"/>
  <c r="N26" i="1"/>
  <c r="N10" i="1"/>
  <c r="I29" i="27"/>
  <c r="I23" i="27"/>
  <c r="L23" i="27" s="1"/>
  <c r="J30" i="42" s="1"/>
  <c r="O30" i="42" s="1"/>
  <c r="I17" i="27"/>
  <c r="I15" i="27" s="1"/>
  <c r="I29" i="23"/>
  <c r="L29" i="23" s="1"/>
  <c r="I23" i="23"/>
  <c r="I21" i="23" s="1"/>
  <c r="L21" i="23" s="1"/>
  <c r="I17" i="23"/>
  <c r="I11" i="23"/>
  <c r="I9" i="23" s="1"/>
  <c r="L8" i="23" s="1"/>
  <c r="H20" i="42" s="1"/>
  <c r="M20" i="42" s="1"/>
  <c r="I29" i="25"/>
  <c r="L29" i="25" s="1"/>
  <c r="I23" i="25"/>
  <c r="I21" i="25" s="1"/>
  <c r="I17" i="30"/>
  <c r="I11" i="30"/>
  <c r="I23" i="32"/>
  <c r="I21" i="32" s="1"/>
  <c r="I29" i="29"/>
  <c r="I27" i="29" s="1"/>
  <c r="I23" i="29"/>
  <c r="I17" i="29"/>
  <c r="I15" i="29" s="1"/>
  <c r="I11" i="29"/>
  <c r="I23" i="28"/>
  <c r="I11" i="27"/>
  <c r="I15" i="23"/>
  <c r="L17" i="26"/>
  <c r="I11" i="26"/>
  <c r="I9" i="26" s="1"/>
  <c r="L9" i="26" s="1"/>
  <c r="C34" i="42" s="1"/>
  <c r="I17" i="25"/>
  <c r="I15" i="25"/>
  <c r="I11" i="25"/>
  <c r="I9" i="25" s="1"/>
  <c r="L8" i="25" s="1"/>
  <c r="I23" i="30"/>
  <c r="I21" i="30"/>
  <c r="L20" i="30" s="1"/>
  <c r="L17" i="30"/>
  <c r="J19" i="42" s="1"/>
  <c r="O19" i="42" s="1"/>
  <c r="I17" i="32"/>
  <c r="I11" i="32"/>
  <c r="L11" i="32" s="1"/>
  <c r="I29" i="28"/>
  <c r="I17" i="28"/>
  <c r="L17" i="28" s="1"/>
  <c r="I11" i="28"/>
  <c r="L11" i="28" s="1"/>
  <c r="L24" i="32"/>
  <c r="K27" i="42" s="1"/>
  <c r="P27" i="42" s="1"/>
  <c r="L22" i="32"/>
  <c r="I27" i="42" s="1"/>
  <c r="N27" i="42" s="1"/>
  <c r="L18" i="32"/>
  <c r="L17" i="32"/>
  <c r="L16" i="32"/>
  <c r="I26" i="41" s="1"/>
  <c r="N26" i="41" s="1"/>
  <c r="L12" i="32"/>
  <c r="K5" i="41" s="1"/>
  <c r="P5" i="41" s="1"/>
  <c r="L10" i="32"/>
  <c r="L24" i="30"/>
  <c r="K9" i="42" s="1"/>
  <c r="P9" i="42" s="1"/>
  <c r="L22" i="30"/>
  <c r="I9" i="42" s="1"/>
  <c r="N9" i="42" s="1"/>
  <c r="L18" i="30"/>
  <c r="L16" i="30"/>
  <c r="L12" i="30"/>
  <c r="K13" i="42" s="1"/>
  <c r="P13" i="42" s="1"/>
  <c r="L11" i="30"/>
  <c r="J13" i="41" s="1"/>
  <c r="O13" i="41" s="1"/>
  <c r="L10" i="30"/>
  <c r="L30" i="29"/>
  <c r="K15" i="42" s="1"/>
  <c r="P15" i="42" s="1"/>
  <c r="L28" i="29"/>
  <c r="I15" i="42" s="1"/>
  <c r="N15" i="42" s="1"/>
  <c r="I12" i="1"/>
  <c r="N12" i="1" s="1"/>
  <c r="L24" i="29"/>
  <c r="K6" i="41" s="1"/>
  <c r="P6" i="41" s="1"/>
  <c r="L23" i="29"/>
  <c r="J6" i="42" s="1"/>
  <c r="O6" i="42" s="1"/>
  <c r="L22" i="29"/>
  <c r="L18" i="29"/>
  <c r="L17" i="29"/>
  <c r="L16" i="29"/>
  <c r="L12" i="29"/>
  <c r="L10" i="29"/>
  <c r="L30" i="28"/>
  <c r="L29" i="28"/>
  <c r="L28" i="28"/>
  <c r="I32" i="1" s="1"/>
  <c r="N32" i="1" s="1"/>
  <c r="L24" i="28"/>
  <c r="L23" i="28"/>
  <c r="L22" i="28"/>
  <c r="L18" i="28"/>
  <c r="L16" i="28"/>
  <c r="I21" i="42" s="1"/>
  <c r="N21" i="42" s="1"/>
  <c r="L12" i="28"/>
  <c r="K12" i="41" s="1"/>
  <c r="P12" i="41" s="1"/>
  <c r="L10" i="28"/>
  <c r="L30" i="27"/>
  <c r="K14" i="42" s="1"/>
  <c r="P14" i="42" s="1"/>
  <c r="L29" i="27"/>
  <c r="L28" i="27"/>
  <c r="L24" i="27"/>
  <c r="K5" i="1" s="1"/>
  <c r="P5" i="1" s="1"/>
  <c r="L22" i="27"/>
  <c r="I30" i="42" s="1"/>
  <c r="N30" i="42" s="1"/>
  <c r="L18" i="27"/>
  <c r="K24" i="41" s="1"/>
  <c r="P24" i="41" s="1"/>
  <c r="L16" i="27"/>
  <c r="L12" i="27"/>
  <c r="L11" i="27"/>
  <c r="L30" i="26"/>
  <c r="L29" i="26"/>
  <c r="L28" i="26"/>
  <c r="L24" i="26"/>
  <c r="L23" i="26"/>
  <c r="J29" i="41" s="1"/>
  <c r="O29" i="41" s="1"/>
  <c r="L22" i="26"/>
  <c r="L18" i="26"/>
  <c r="K28" i="41" s="1"/>
  <c r="P28" i="41" s="1"/>
  <c r="L16" i="26"/>
  <c r="L12" i="26"/>
  <c r="L10" i="26"/>
  <c r="I28" i="1" s="1"/>
  <c r="N28" i="1" s="1"/>
  <c r="I33" i="1"/>
  <c r="N33" i="1" s="1"/>
  <c r="J33" i="1"/>
  <c r="O33" i="1" s="1"/>
  <c r="J32" i="1"/>
  <c r="O32" i="1" s="1"/>
  <c r="I25" i="1"/>
  <c r="N25" i="1" s="1"/>
  <c r="K16" i="1"/>
  <c r="P16" i="1" s="1"/>
  <c r="K23" i="1"/>
  <c r="P23" i="1" s="1"/>
  <c r="J31" i="1"/>
  <c r="O31" i="1" s="1"/>
  <c r="J24" i="1"/>
  <c r="O24" i="1" s="1"/>
  <c r="I21" i="1"/>
  <c r="N21" i="1" s="1"/>
  <c r="K14" i="1"/>
  <c r="P14" i="1" s="1"/>
  <c r="K12" i="1"/>
  <c r="P12" i="1" s="1"/>
  <c r="I7" i="1"/>
  <c r="N7" i="1" s="1"/>
  <c r="L30" i="25"/>
  <c r="L28" i="25"/>
  <c r="L24" i="25"/>
  <c r="L22" i="25"/>
  <c r="L18" i="25"/>
  <c r="L16" i="25"/>
  <c r="I10" i="41" s="1"/>
  <c r="N10" i="41" s="1"/>
  <c r="L12" i="25"/>
  <c r="K13" i="1"/>
  <c r="P13" i="1" s="1"/>
  <c r="L10" i="25"/>
  <c r="L30" i="23"/>
  <c r="K17" i="42" s="1"/>
  <c r="P17" i="42" s="1"/>
  <c r="L28" i="23"/>
  <c r="I26" i="1"/>
  <c r="L24" i="23"/>
  <c r="L22" i="23"/>
  <c r="L18" i="23"/>
  <c r="L16" i="23"/>
  <c r="L12" i="23"/>
  <c r="K20" i="41" s="1"/>
  <c r="P20" i="41" s="1"/>
  <c r="L10" i="23"/>
  <c r="I11" i="1" s="1"/>
  <c r="N11" i="1" s="1"/>
  <c r="I5" i="32"/>
  <c r="I15" i="30"/>
  <c r="I9" i="30"/>
  <c r="I5" i="30"/>
  <c r="I21" i="29"/>
  <c r="L21" i="29" s="1"/>
  <c r="C6" i="41" s="1"/>
  <c r="I5" i="29"/>
  <c r="I15" i="32"/>
  <c r="L15" i="32" s="1"/>
  <c r="I27" i="28"/>
  <c r="L26" i="28" s="1"/>
  <c r="I21" i="28"/>
  <c r="L20" i="28" s="1"/>
  <c r="I15" i="28"/>
  <c r="L15" i="28" s="1"/>
  <c r="I9" i="28"/>
  <c r="L8" i="28" s="1"/>
  <c r="I5" i="28"/>
  <c r="I10" i="27"/>
  <c r="L10" i="27" s="1"/>
  <c r="I9" i="27"/>
  <c r="L8" i="27" s="1"/>
  <c r="H7" i="41" s="1"/>
  <c r="M7" i="41" s="1"/>
  <c r="I27" i="27"/>
  <c r="L26" i="27" s="1"/>
  <c r="I21" i="27"/>
  <c r="L20" i="27" s="1"/>
  <c r="H30" i="42" s="1"/>
  <c r="M30" i="42" s="1"/>
  <c r="I5" i="27"/>
  <c r="I27" i="26"/>
  <c r="L26" i="26" s="1"/>
  <c r="H25" i="42" s="1"/>
  <c r="M25" i="42" s="1"/>
  <c r="I21" i="26"/>
  <c r="L21" i="26" s="1"/>
  <c r="I5" i="26"/>
  <c r="I30" i="25"/>
  <c r="I27" i="25"/>
  <c r="L26" i="25" s="1"/>
  <c r="I5" i="25"/>
  <c r="I5" i="23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6" i="1"/>
  <c r="L23" i="23"/>
  <c r="L17" i="23"/>
  <c r="K22" i="1"/>
  <c r="P22" i="1" s="1"/>
  <c r="K11" i="1"/>
  <c r="P11" i="1" s="1"/>
  <c r="K33" i="1"/>
  <c r="P33" i="1" s="1"/>
  <c r="J29" i="1"/>
  <c r="O29" i="1" s="1"/>
  <c r="I15" i="26"/>
  <c r="L14" i="26" s="1"/>
  <c r="H28" i="42" s="1"/>
  <c r="M28" i="42" s="1"/>
  <c r="L11" i="26"/>
  <c r="L8" i="26"/>
  <c r="I10" i="1"/>
  <c r="I13" i="1"/>
  <c r="N13" i="1" s="1"/>
  <c r="L17" i="25"/>
  <c r="L11" i="25"/>
  <c r="K10" i="1"/>
  <c r="P10" i="1" s="1"/>
  <c r="K20" i="1"/>
  <c r="P20" i="1" s="1"/>
  <c r="K6" i="1"/>
  <c r="P6" i="1" s="1"/>
  <c r="L23" i="30"/>
  <c r="J9" i="41" s="1"/>
  <c r="O9" i="41" s="1"/>
  <c r="I6" i="1"/>
  <c r="N6" i="1" s="1"/>
  <c r="I14" i="1"/>
  <c r="N14" i="1" s="1"/>
  <c r="I9" i="32"/>
  <c r="L8" i="32" s="1"/>
  <c r="L29" i="29"/>
  <c r="J27" i="1"/>
  <c r="O27" i="1" s="1"/>
  <c r="L20" i="29"/>
  <c r="L21" i="28"/>
  <c r="I18" i="1"/>
  <c r="N18" i="1" s="1"/>
  <c r="L9" i="28"/>
  <c r="I16" i="1"/>
  <c r="N16" i="1" s="1"/>
  <c r="J17" i="1"/>
  <c r="O17" i="1" s="1"/>
  <c r="J10" i="1"/>
  <c r="O10" i="1" s="1"/>
  <c r="J6" i="1"/>
  <c r="O6" i="1" s="1"/>
  <c r="H6" i="1"/>
  <c r="M6" i="1" s="1"/>
  <c r="C25" i="1"/>
  <c r="J5" i="42" l="1"/>
  <c r="O5" i="42" s="1"/>
  <c r="J5" i="41"/>
  <c r="O5" i="41" s="1"/>
  <c r="J8" i="1"/>
  <c r="O8" i="1" s="1"/>
  <c r="J21" i="41"/>
  <c r="O21" i="41" s="1"/>
  <c r="J18" i="1"/>
  <c r="O18" i="1" s="1"/>
  <c r="J21" i="42"/>
  <c r="O21" i="42" s="1"/>
  <c r="J12" i="42"/>
  <c r="O12" i="42" s="1"/>
  <c r="J12" i="41"/>
  <c r="O12" i="41" s="1"/>
  <c r="J16" i="1"/>
  <c r="O16" i="1" s="1"/>
  <c r="H5" i="42"/>
  <c r="M5" i="42" s="1"/>
  <c r="H5" i="41"/>
  <c r="M5" i="41" s="1"/>
  <c r="J23" i="41"/>
  <c r="O23" i="41" s="1"/>
  <c r="J23" i="42"/>
  <c r="O23" i="42" s="1"/>
  <c r="H18" i="42"/>
  <c r="M18" i="42" s="1"/>
  <c r="H18" i="41"/>
  <c r="M18" i="41" s="1"/>
  <c r="I28" i="41"/>
  <c r="N28" i="41" s="1"/>
  <c r="I15" i="1"/>
  <c r="N15" i="1" s="1"/>
  <c r="I28" i="42"/>
  <c r="N28" i="42" s="1"/>
  <c r="K32" i="1"/>
  <c r="P32" i="1" s="1"/>
  <c r="K8" i="41"/>
  <c r="P8" i="41" s="1"/>
  <c r="K19" i="42"/>
  <c r="P19" i="42" s="1"/>
  <c r="K19" i="41"/>
  <c r="P19" i="41" s="1"/>
  <c r="K26" i="41"/>
  <c r="P26" i="41" s="1"/>
  <c r="K7" i="1"/>
  <c r="P7" i="1" s="1"/>
  <c r="K26" i="42"/>
  <c r="P26" i="42" s="1"/>
  <c r="H25" i="41"/>
  <c r="M25" i="41" s="1"/>
  <c r="C16" i="1"/>
  <c r="C12" i="41"/>
  <c r="H6" i="42"/>
  <c r="M6" i="42" s="1"/>
  <c r="H6" i="41"/>
  <c r="M6" i="41" s="1"/>
  <c r="J11" i="42"/>
  <c r="O11" i="42" s="1"/>
  <c r="J11" i="41"/>
  <c r="O11" i="41" s="1"/>
  <c r="J13" i="1"/>
  <c r="O13" i="1" s="1"/>
  <c r="H34" i="42"/>
  <c r="M34" i="42" s="1"/>
  <c r="H34" i="41"/>
  <c r="M34" i="41" s="1"/>
  <c r="I16" i="42"/>
  <c r="N16" i="42" s="1"/>
  <c r="I20" i="1"/>
  <c r="N20" i="1" s="1"/>
  <c r="K31" i="1"/>
  <c r="P31" i="1" s="1"/>
  <c r="K7" i="42"/>
  <c r="P7" i="42" s="1"/>
  <c r="K7" i="41"/>
  <c r="P7" i="41" s="1"/>
  <c r="I12" i="41"/>
  <c r="N12" i="41" s="1"/>
  <c r="I12" i="42"/>
  <c r="N12" i="42" s="1"/>
  <c r="K33" i="42"/>
  <c r="P33" i="42" s="1"/>
  <c r="K33" i="41"/>
  <c r="P33" i="41" s="1"/>
  <c r="K32" i="41"/>
  <c r="P32" i="41" s="1"/>
  <c r="K21" i="1"/>
  <c r="P21" i="1" s="1"/>
  <c r="H11" i="42"/>
  <c r="M11" i="42" s="1"/>
  <c r="H11" i="41"/>
  <c r="M11" i="41" s="1"/>
  <c r="J28" i="42"/>
  <c r="O28" i="42" s="1"/>
  <c r="J15" i="1"/>
  <c r="O15" i="1" s="1"/>
  <c r="I9" i="29"/>
  <c r="L11" i="29"/>
  <c r="J18" i="42"/>
  <c r="O18" i="42" s="1"/>
  <c r="J18" i="41"/>
  <c r="O18" i="41" s="1"/>
  <c r="J17" i="41"/>
  <c r="O17" i="41" s="1"/>
  <c r="J17" i="42"/>
  <c r="O17" i="42" s="1"/>
  <c r="H7" i="42"/>
  <c r="M7" i="42" s="1"/>
  <c r="K32" i="42"/>
  <c r="P32" i="42" s="1"/>
  <c r="H28" i="1"/>
  <c r="M28" i="1" s="1"/>
  <c r="J10" i="42"/>
  <c r="O10" i="42" s="1"/>
  <c r="J10" i="41"/>
  <c r="O10" i="41" s="1"/>
  <c r="J34" i="41"/>
  <c r="O34" i="41" s="1"/>
  <c r="J34" i="42"/>
  <c r="O34" i="42" s="1"/>
  <c r="J28" i="1"/>
  <c r="O28" i="1" s="1"/>
  <c r="K23" i="42"/>
  <c r="P23" i="42" s="1"/>
  <c r="K23" i="41"/>
  <c r="P23" i="41" s="1"/>
  <c r="I17" i="42"/>
  <c r="N17" i="42" s="1"/>
  <c r="I17" i="41"/>
  <c r="N17" i="41" s="1"/>
  <c r="K11" i="42"/>
  <c r="P11" i="42" s="1"/>
  <c r="K11" i="41"/>
  <c r="P11" i="41" s="1"/>
  <c r="K9" i="1"/>
  <c r="P9" i="1" s="1"/>
  <c r="I29" i="42"/>
  <c r="N29" i="42" s="1"/>
  <c r="I29" i="41"/>
  <c r="N29" i="41" s="1"/>
  <c r="I29" i="1"/>
  <c r="N29" i="1" s="1"/>
  <c r="J25" i="42"/>
  <c r="O25" i="42" s="1"/>
  <c r="J25" i="41"/>
  <c r="O25" i="41" s="1"/>
  <c r="I24" i="41"/>
  <c r="N24" i="41" s="1"/>
  <c r="I24" i="42"/>
  <c r="N24" i="42" s="1"/>
  <c r="I23" i="1"/>
  <c r="N23" i="1" s="1"/>
  <c r="I34" i="1"/>
  <c r="N34" i="1" s="1"/>
  <c r="I14" i="41"/>
  <c r="N14" i="41" s="1"/>
  <c r="I14" i="42"/>
  <c r="N14" i="42" s="1"/>
  <c r="K21" i="42"/>
  <c r="P21" i="42" s="1"/>
  <c r="K18" i="1"/>
  <c r="P18" i="1" s="1"/>
  <c r="K22" i="41"/>
  <c r="P22" i="41" s="1"/>
  <c r="K22" i="42"/>
  <c r="P22" i="42" s="1"/>
  <c r="K19" i="1"/>
  <c r="P19" i="1" s="1"/>
  <c r="I27" i="1"/>
  <c r="N27" i="1" s="1"/>
  <c r="I6" i="41"/>
  <c r="N6" i="41" s="1"/>
  <c r="I6" i="42"/>
  <c r="N6" i="42" s="1"/>
  <c r="L21" i="30"/>
  <c r="L14" i="25"/>
  <c r="L15" i="25"/>
  <c r="L14" i="23"/>
  <c r="L15" i="23"/>
  <c r="I15" i="41"/>
  <c r="N15" i="41" s="1"/>
  <c r="J28" i="41"/>
  <c r="O28" i="41" s="1"/>
  <c r="I16" i="41"/>
  <c r="N16" i="41" s="1"/>
  <c r="C12" i="42"/>
  <c r="J29" i="42"/>
  <c r="O29" i="42" s="1"/>
  <c r="C21" i="42"/>
  <c r="C21" i="41"/>
  <c r="L15" i="30"/>
  <c r="L14" i="30"/>
  <c r="K18" i="41"/>
  <c r="P18" i="41" s="1"/>
  <c r="K30" i="1"/>
  <c r="P30" i="1" s="1"/>
  <c r="K18" i="42"/>
  <c r="P18" i="42" s="1"/>
  <c r="J25" i="1"/>
  <c r="O25" i="1" s="1"/>
  <c r="J33" i="42"/>
  <c r="O33" i="42" s="1"/>
  <c r="J33" i="41"/>
  <c r="O33" i="41" s="1"/>
  <c r="I13" i="42"/>
  <c r="N13" i="42" s="1"/>
  <c r="I19" i="41"/>
  <c r="N19" i="41" s="1"/>
  <c r="I19" i="42"/>
  <c r="N19" i="42" s="1"/>
  <c r="I9" i="1"/>
  <c r="N9" i="1" s="1"/>
  <c r="I13" i="41"/>
  <c r="N13" i="41" s="1"/>
  <c r="I5" i="42"/>
  <c r="N5" i="42" s="1"/>
  <c r="I5" i="41"/>
  <c r="N5" i="41" s="1"/>
  <c r="I7" i="42"/>
  <c r="N7" i="42" s="1"/>
  <c r="I7" i="41"/>
  <c r="N7" i="41" s="1"/>
  <c r="I31" i="1"/>
  <c r="N31" i="1" s="1"/>
  <c r="I23" i="42"/>
  <c r="N23" i="42" s="1"/>
  <c r="I22" i="1"/>
  <c r="N22" i="1" s="1"/>
  <c r="I23" i="41"/>
  <c r="N23" i="41" s="1"/>
  <c r="K30" i="41"/>
  <c r="P30" i="41" s="1"/>
  <c r="K30" i="42"/>
  <c r="P30" i="42" s="1"/>
  <c r="I19" i="1"/>
  <c r="N19" i="1" s="1"/>
  <c r="I22" i="41"/>
  <c r="N22" i="41" s="1"/>
  <c r="I22" i="42"/>
  <c r="N22" i="42" s="1"/>
  <c r="H12" i="42"/>
  <c r="M12" i="42" s="1"/>
  <c r="H12" i="41"/>
  <c r="M12" i="41" s="1"/>
  <c r="H16" i="1"/>
  <c r="M16" i="1" s="1"/>
  <c r="C26" i="41"/>
  <c r="C26" i="42"/>
  <c r="L8" i="30"/>
  <c r="L9" i="30"/>
  <c r="C24" i="1" s="1"/>
  <c r="I20" i="41"/>
  <c r="N20" i="41" s="1"/>
  <c r="I20" i="42"/>
  <c r="N20" i="42" s="1"/>
  <c r="K34" i="42"/>
  <c r="P34" i="42" s="1"/>
  <c r="K34" i="41"/>
  <c r="P34" i="41" s="1"/>
  <c r="K25" i="42"/>
  <c r="P25" i="42" s="1"/>
  <c r="K25" i="41"/>
  <c r="P25" i="41" s="1"/>
  <c r="I32" i="41"/>
  <c r="N32" i="41" s="1"/>
  <c r="I32" i="42"/>
  <c r="N32" i="42" s="1"/>
  <c r="I8" i="1"/>
  <c r="N8" i="1" s="1"/>
  <c r="J26" i="42"/>
  <c r="O26" i="42" s="1"/>
  <c r="J7" i="1"/>
  <c r="O7" i="1" s="1"/>
  <c r="H9" i="41"/>
  <c r="M9" i="41" s="1"/>
  <c r="H9" i="42"/>
  <c r="M9" i="42" s="1"/>
  <c r="K8" i="42"/>
  <c r="P8" i="42" s="1"/>
  <c r="J13" i="42"/>
  <c r="O13" i="42" s="1"/>
  <c r="I31" i="41"/>
  <c r="N31" i="41" s="1"/>
  <c r="I31" i="42"/>
  <c r="N31" i="42" s="1"/>
  <c r="K29" i="42"/>
  <c r="P29" i="42" s="1"/>
  <c r="K29" i="41"/>
  <c r="P29" i="41" s="1"/>
  <c r="J14" i="42"/>
  <c r="O14" i="42" s="1"/>
  <c r="J14" i="41"/>
  <c r="O14" i="41" s="1"/>
  <c r="I33" i="42"/>
  <c r="N33" i="42" s="1"/>
  <c r="I33" i="41"/>
  <c r="N33" i="41" s="1"/>
  <c r="J21" i="1"/>
  <c r="O21" i="1" s="1"/>
  <c r="J32" i="42"/>
  <c r="O32" i="42" s="1"/>
  <c r="K24" i="1"/>
  <c r="P24" i="1" s="1"/>
  <c r="H30" i="41"/>
  <c r="M30" i="41" s="1"/>
  <c r="K9" i="41"/>
  <c r="P9" i="41" s="1"/>
  <c r="K27" i="41"/>
  <c r="P27" i="41" s="1"/>
  <c r="J6" i="41"/>
  <c r="O6" i="41" s="1"/>
  <c r="I8" i="41"/>
  <c r="N8" i="41" s="1"/>
  <c r="J9" i="42"/>
  <c r="O9" i="42" s="1"/>
  <c r="K12" i="42"/>
  <c r="P12" i="42" s="1"/>
  <c r="K20" i="42"/>
  <c r="P20" i="42" s="1"/>
  <c r="K28" i="42"/>
  <c r="P28" i="42" s="1"/>
  <c r="C33" i="42"/>
  <c r="C33" i="41"/>
  <c r="J12" i="1"/>
  <c r="O12" i="1" s="1"/>
  <c r="J15" i="41"/>
  <c r="O15" i="41" s="1"/>
  <c r="C29" i="42"/>
  <c r="C29" i="41"/>
  <c r="H14" i="42"/>
  <c r="M14" i="42" s="1"/>
  <c r="H14" i="41"/>
  <c r="M14" i="41" s="1"/>
  <c r="H8" i="42"/>
  <c r="M8" i="42" s="1"/>
  <c r="H8" i="41"/>
  <c r="M8" i="41" s="1"/>
  <c r="K17" i="1"/>
  <c r="P17" i="1" s="1"/>
  <c r="K31" i="42"/>
  <c r="P31" i="42" s="1"/>
  <c r="K31" i="41"/>
  <c r="P31" i="41" s="1"/>
  <c r="I11" i="41"/>
  <c r="N11" i="41" s="1"/>
  <c r="I11" i="42"/>
  <c r="N11" i="42" s="1"/>
  <c r="I25" i="42"/>
  <c r="N25" i="42" s="1"/>
  <c r="I25" i="41"/>
  <c r="N25" i="41" s="1"/>
  <c r="I5" i="1"/>
  <c r="N5" i="1" s="1"/>
  <c r="I30" i="41"/>
  <c r="N30" i="41" s="1"/>
  <c r="J8" i="42"/>
  <c r="O8" i="42" s="1"/>
  <c r="J8" i="41"/>
  <c r="O8" i="41" s="1"/>
  <c r="C31" i="42"/>
  <c r="C31" i="41"/>
  <c r="H28" i="41"/>
  <c r="M28" i="41" s="1"/>
  <c r="I21" i="41"/>
  <c r="N21" i="41" s="1"/>
  <c r="J32" i="41"/>
  <c r="O32" i="41" s="1"/>
  <c r="K13" i="41"/>
  <c r="P13" i="41" s="1"/>
  <c r="C34" i="41"/>
  <c r="K6" i="42"/>
  <c r="P6" i="42" s="1"/>
  <c r="I8" i="42"/>
  <c r="N8" i="42" s="1"/>
  <c r="J5" i="1"/>
  <c r="O5" i="1" s="1"/>
  <c r="L15" i="27"/>
  <c r="L14" i="27"/>
  <c r="L17" i="27"/>
  <c r="J26" i="1"/>
  <c r="O26" i="1" s="1"/>
  <c r="I27" i="23"/>
  <c r="L27" i="23" s="1"/>
  <c r="H22" i="1"/>
  <c r="M22" i="1" s="1"/>
  <c r="J22" i="1"/>
  <c r="O22" i="1" s="1"/>
  <c r="L11" i="23"/>
  <c r="H33" i="1"/>
  <c r="M33" i="1" s="1"/>
  <c r="L27" i="26"/>
  <c r="J30" i="1"/>
  <c r="O30" i="1" s="1"/>
  <c r="L20" i="25"/>
  <c r="L21" i="25"/>
  <c r="L23" i="25"/>
  <c r="J9" i="1"/>
  <c r="O9" i="1" s="1"/>
  <c r="L20" i="32"/>
  <c r="L21" i="32"/>
  <c r="L23" i="32"/>
  <c r="L27" i="29"/>
  <c r="L26" i="29"/>
  <c r="L14" i="29"/>
  <c r="L15" i="29"/>
  <c r="L27" i="27"/>
  <c r="L21" i="27"/>
  <c r="I17" i="1"/>
  <c r="N17" i="1" s="1"/>
  <c r="H30" i="1"/>
  <c r="M30" i="1" s="1"/>
  <c r="L27" i="25"/>
  <c r="I6" i="25"/>
  <c r="L6" i="25" s="1"/>
  <c r="I30" i="1"/>
  <c r="N30" i="1" s="1"/>
  <c r="C9" i="1"/>
  <c r="H24" i="1"/>
  <c r="M24" i="1" s="1"/>
  <c r="H9" i="1"/>
  <c r="M9" i="1" s="1"/>
  <c r="I6" i="30"/>
  <c r="L6" i="30" s="1"/>
  <c r="I24" i="1"/>
  <c r="N24" i="1" s="1"/>
  <c r="H14" i="1"/>
  <c r="M14" i="1" s="1"/>
  <c r="C14" i="1"/>
  <c r="I6" i="32"/>
  <c r="L6" i="32" s="1"/>
  <c r="L14" i="32"/>
  <c r="H32" i="1"/>
  <c r="M32" i="1" s="1"/>
  <c r="L27" i="28"/>
  <c r="I6" i="28"/>
  <c r="L6" i="28" s="1"/>
  <c r="H5" i="1"/>
  <c r="M5" i="1" s="1"/>
  <c r="C5" i="1"/>
  <c r="C23" i="1"/>
  <c r="L9" i="27"/>
  <c r="C26" i="1"/>
  <c r="K26" i="1"/>
  <c r="P26" i="1" s="1"/>
  <c r="L26" i="23"/>
  <c r="C17" i="1"/>
  <c r="L20" i="23"/>
  <c r="H11" i="1"/>
  <c r="M11" i="1" s="1"/>
  <c r="L9" i="23"/>
  <c r="I6" i="23"/>
  <c r="L6" i="23" s="1"/>
  <c r="C29" i="1"/>
  <c r="K29" i="1"/>
  <c r="P29" i="1" s="1"/>
  <c r="L20" i="26"/>
  <c r="H15" i="1"/>
  <c r="M15" i="1" s="1"/>
  <c r="L15" i="26"/>
  <c r="I6" i="26"/>
  <c r="L6" i="26" s="1"/>
  <c r="K15" i="1"/>
  <c r="P15" i="1" s="1"/>
  <c r="C28" i="1"/>
  <c r="K28" i="1"/>
  <c r="P28" i="1" s="1"/>
  <c r="H13" i="1"/>
  <c r="M13" i="1" s="1"/>
  <c r="L9" i="25"/>
  <c r="C7" i="1"/>
  <c r="H8" i="1"/>
  <c r="M8" i="1" s="1"/>
  <c r="L9" i="32"/>
  <c r="H27" i="1"/>
  <c r="M27" i="1" s="1"/>
  <c r="K27" i="1"/>
  <c r="P27" i="1" s="1"/>
  <c r="H21" i="1"/>
  <c r="M21" i="1" s="1"/>
  <c r="H25" i="1"/>
  <c r="M25" i="1" s="1"/>
  <c r="K25" i="1"/>
  <c r="P25" i="1" s="1"/>
  <c r="C18" i="1"/>
  <c r="L14" i="28"/>
  <c r="H34" i="1"/>
  <c r="M34" i="1" s="1"/>
  <c r="I6" i="27"/>
  <c r="L6" i="27" s="1"/>
  <c r="J34" i="1"/>
  <c r="O34" i="1" s="1"/>
  <c r="K34" i="1"/>
  <c r="P34" i="1" s="1"/>
  <c r="H31" i="1"/>
  <c r="M31" i="1" s="1"/>
  <c r="K8" i="1"/>
  <c r="P8" i="1" s="1"/>
  <c r="C27" i="1"/>
  <c r="C11" i="42" l="1"/>
  <c r="C11" i="41"/>
  <c r="C7" i="42"/>
  <c r="C7" i="41"/>
  <c r="H26" i="42"/>
  <c r="M26" i="42" s="1"/>
  <c r="H26" i="41"/>
  <c r="M26" i="41" s="1"/>
  <c r="C18" i="42"/>
  <c r="C18" i="41"/>
  <c r="C34" i="1"/>
  <c r="C14" i="41"/>
  <c r="C14" i="42"/>
  <c r="C15" i="42"/>
  <c r="C15" i="41"/>
  <c r="H10" i="42"/>
  <c r="M10" i="42" s="1"/>
  <c r="H10" i="41"/>
  <c r="M10" i="41" s="1"/>
  <c r="J19" i="1"/>
  <c r="O19" i="1" s="1"/>
  <c r="J22" i="42"/>
  <c r="O22" i="42" s="1"/>
  <c r="J22" i="41"/>
  <c r="O22" i="41" s="1"/>
  <c r="H29" i="42"/>
  <c r="M29" i="42" s="1"/>
  <c r="H29" i="41"/>
  <c r="M29" i="41" s="1"/>
  <c r="H17" i="41"/>
  <c r="M17" i="41" s="1"/>
  <c r="H17" i="42"/>
  <c r="M17" i="42" s="1"/>
  <c r="C21" i="1"/>
  <c r="C32" i="41"/>
  <c r="C32" i="42"/>
  <c r="J27" i="41"/>
  <c r="O27" i="41" s="1"/>
  <c r="J27" i="42"/>
  <c r="O27" i="42" s="1"/>
  <c r="J16" i="42"/>
  <c r="O16" i="42" s="1"/>
  <c r="J16" i="41"/>
  <c r="O16" i="41" s="1"/>
  <c r="C25" i="42"/>
  <c r="C25" i="41"/>
  <c r="H24" i="42"/>
  <c r="M24" i="42" s="1"/>
  <c r="H24" i="41"/>
  <c r="M24" i="41" s="1"/>
  <c r="C19" i="42"/>
  <c r="C19" i="41"/>
  <c r="C23" i="42"/>
  <c r="C22" i="1"/>
  <c r="C23" i="41"/>
  <c r="C9" i="42"/>
  <c r="C9" i="41"/>
  <c r="C6" i="1"/>
  <c r="H10" i="1"/>
  <c r="M10" i="1" s="1"/>
  <c r="H32" i="42"/>
  <c r="M32" i="42" s="1"/>
  <c r="H32" i="41"/>
  <c r="M32" i="41" s="1"/>
  <c r="C27" i="42"/>
  <c r="C27" i="41"/>
  <c r="C16" i="41"/>
  <c r="C16" i="42"/>
  <c r="C17" i="42"/>
  <c r="C17" i="41"/>
  <c r="C24" i="41"/>
  <c r="C24" i="42"/>
  <c r="H13" i="41"/>
  <c r="M13" i="41" s="1"/>
  <c r="H13" i="42"/>
  <c r="M13" i="42" s="1"/>
  <c r="H19" i="42"/>
  <c r="M19" i="42" s="1"/>
  <c r="H19" i="41"/>
  <c r="M19" i="41" s="1"/>
  <c r="H23" i="41"/>
  <c r="M23" i="41" s="1"/>
  <c r="H23" i="42"/>
  <c r="M23" i="42" s="1"/>
  <c r="J24" i="42"/>
  <c r="O24" i="42" s="1"/>
  <c r="J24" i="41"/>
  <c r="O24" i="41" s="1"/>
  <c r="H21" i="41"/>
  <c r="M21" i="41" s="1"/>
  <c r="H21" i="42"/>
  <c r="M21" i="42" s="1"/>
  <c r="C5" i="42"/>
  <c r="C5" i="41"/>
  <c r="C20" i="41"/>
  <c r="C20" i="42"/>
  <c r="C32" i="1"/>
  <c r="C8" i="42"/>
  <c r="C8" i="41"/>
  <c r="C13" i="42"/>
  <c r="C13" i="41"/>
  <c r="L9" i="29"/>
  <c r="L8" i="29"/>
  <c r="I6" i="29"/>
  <c r="L6" i="29" s="1"/>
  <c r="C28" i="41"/>
  <c r="C28" i="42"/>
  <c r="H31" i="42"/>
  <c r="M31" i="42" s="1"/>
  <c r="H31" i="41"/>
  <c r="M31" i="41" s="1"/>
  <c r="C30" i="41"/>
  <c r="C30" i="42"/>
  <c r="H15" i="41"/>
  <c r="M15" i="41" s="1"/>
  <c r="H15" i="42"/>
  <c r="M15" i="42" s="1"/>
  <c r="H27" i="41"/>
  <c r="M27" i="41" s="1"/>
  <c r="H27" i="42"/>
  <c r="M27" i="42" s="1"/>
  <c r="H16" i="42"/>
  <c r="M16" i="42" s="1"/>
  <c r="H16" i="41"/>
  <c r="M16" i="41" s="1"/>
  <c r="J20" i="42"/>
  <c r="O20" i="42" s="1"/>
  <c r="J20" i="41"/>
  <c r="O20" i="41" s="1"/>
  <c r="C10" i="42"/>
  <c r="C10" i="1"/>
  <c r="C10" i="41"/>
  <c r="H23" i="1"/>
  <c r="M23" i="1" s="1"/>
  <c r="J23" i="1"/>
  <c r="O23" i="1" s="1"/>
  <c r="J11" i="1"/>
  <c r="O11" i="1" s="1"/>
  <c r="C33" i="1"/>
  <c r="H20" i="1"/>
  <c r="M20" i="1" s="1"/>
  <c r="C20" i="1"/>
  <c r="J20" i="1"/>
  <c r="O20" i="1" s="1"/>
  <c r="J14" i="1"/>
  <c r="O14" i="1" s="1"/>
  <c r="C12" i="1"/>
  <c r="H12" i="1"/>
  <c r="M12" i="1" s="1"/>
  <c r="C30" i="1"/>
  <c r="H7" i="1"/>
  <c r="M7" i="1" s="1"/>
  <c r="C31" i="1"/>
  <c r="H26" i="1"/>
  <c r="M26" i="1" s="1"/>
  <c r="H17" i="1"/>
  <c r="M17" i="1" s="1"/>
  <c r="C11" i="1"/>
  <c r="H29" i="1"/>
  <c r="M29" i="1" s="1"/>
  <c r="C15" i="1"/>
  <c r="C13" i="1"/>
  <c r="C8" i="1"/>
  <c r="H18" i="1"/>
  <c r="M18" i="1" s="1"/>
  <c r="A5" i="41"/>
  <c r="A6" i="41"/>
  <c r="A7" i="41"/>
  <c r="A8" i="4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C22" i="41" l="1"/>
  <c r="C22" i="42"/>
  <c r="C19" i="1"/>
  <c r="H22" i="42"/>
  <c r="M22" i="42" s="1"/>
  <c r="H19" i="1"/>
  <c r="M19" i="1" s="1"/>
  <c r="H22" i="41"/>
  <c r="M22" i="41" s="1"/>
</calcChain>
</file>

<file path=xl/sharedStrings.xml><?xml version="1.0" encoding="utf-8"?>
<sst xmlns="http://schemas.openxmlformats.org/spreadsheetml/2006/main" count="702" uniqueCount="171">
  <si>
    <t>No</t>
  </si>
  <si>
    <t>Berkomunikasi dengan jelas</t>
  </si>
  <si>
    <t>Mencari feedback</t>
  </si>
  <si>
    <t>Baik</t>
  </si>
  <si>
    <t>mengambil keputusan</t>
  </si>
  <si>
    <t>positive dan profesional</t>
  </si>
  <si>
    <t>meningkatkan kinerja</t>
  </si>
  <si>
    <t>menetapkan target atau tujuan</t>
  </si>
  <si>
    <t>mampu beradaptasi dengan perubahan</t>
  </si>
  <si>
    <t>selalu mengkomunikasikan perkembangan</t>
  </si>
  <si>
    <t>mampu membangun strategi</t>
  </si>
  <si>
    <t>kemampuan pendelegasian</t>
  </si>
  <si>
    <t>memberikan umpan balik / feedback</t>
  </si>
  <si>
    <t>mampu mengidentfikasi kebutuhan perkembangan</t>
  </si>
  <si>
    <t>kemampuan mengelola resiko</t>
  </si>
  <si>
    <t xml:space="preserve">kemampuan memprioritaskan </t>
  </si>
  <si>
    <t>mampu menjadi pribadi yang produktif</t>
  </si>
  <si>
    <t>mampu mengidentifikasi masalah dan pemecahanya</t>
  </si>
  <si>
    <t>mempunyai kemampuan berinovasi</t>
  </si>
  <si>
    <t>mau berbagi keahlian</t>
  </si>
  <si>
    <t>mau mengambil resiko</t>
  </si>
  <si>
    <t>mempunyai kompetensi tehnis</t>
  </si>
  <si>
    <t>membangun kerjasama</t>
  </si>
  <si>
    <t>memotivasi dan memberi inspirasi</t>
  </si>
  <si>
    <t>Menetapkan Tujuan</t>
  </si>
  <si>
    <t>menetapkan tujuan yang jelas dan realistis, bekerja dengan orang lain untuk memastikan pemahaman dan kesepakatan</t>
  </si>
  <si>
    <t>Kemampuan menyelesaikan tugas</t>
  </si>
  <si>
    <t>merinci tugas ke dalam satuan yang mudah dikelola</t>
  </si>
  <si>
    <t>kemampuan merinci pekerjaan</t>
  </si>
  <si>
    <t>Memprioritaskan</t>
  </si>
  <si>
    <t>mengidentifikasi dan memfokuskan upaya pada prioritas utama</t>
  </si>
  <si>
    <t>Mengelola Waktu</t>
  </si>
  <si>
    <t>efektif dalam mengelola waktu , mengambil beban kerja yang tepat dan memberikan perkiraan yang masuk akal</t>
  </si>
  <si>
    <t>silahkan berikan penilaian  terhadap kemampuan  perencanaan anda</t>
  </si>
  <si>
    <t>Menjadi Produktif</t>
  </si>
  <si>
    <t>produktif baik ketika bekerja sendiri maupun dalam kelompok</t>
  </si>
  <si>
    <t>Mengkomunikasikan perkembangan</t>
  </si>
  <si>
    <t>mengkomunikasikan perkembangan, masalah atau perubahan rencana lebih awal</t>
  </si>
  <si>
    <t>Identifikasi masalah dan pemecahanya</t>
  </si>
  <si>
    <t>efektif dalam mengidentifikasi masalah, mengusulakn solusi dan memecahkanya.</t>
  </si>
  <si>
    <t>Kompetensi tekhnis</t>
  </si>
  <si>
    <t>kompetensi tehnis - mampu untuk  menghasilkan pekerjaan yang berkualitas dan mendukung personil yang lain sesuai  perannya</t>
  </si>
  <si>
    <t>Menghasilkan</t>
  </si>
  <si>
    <t>silahkan berikan penilaian  terhadap kemampuan  menghasilkan anda</t>
  </si>
  <si>
    <t>Pemikiran analistis</t>
  </si>
  <si>
    <t>memberikan analisis yang jelas yang mengarah kepada logika, keputusan yang diambil berdasarkan informasi yang obyektif</t>
  </si>
  <si>
    <t>Pengambilan keputusan</t>
  </si>
  <si>
    <t>Membuat keputusan yang baik, dengan menggunakan informasi yang tersedia dari beberapa hasil analisa</t>
  </si>
  <si>
    <t>Adaptasi terhadap perubahan</t>
  </si>
  <si>
    <t>mengumpulkan peluang untuk merubah  tim dan organisasi ke arah yang menguntungkan</t>
  </si>
  <si>
    <t>Berinovasi</t>
  </si>
  <si>
    <t>mengidentifikasi dan mempertimbangkan solusi inovatif yang sesuai</t>
  </si>
  <si>
    <t>silahkan berikan penilaian  terhadap kemampuan  analisa dan pengambilan keputusan  anda</t>
  </si>
  <si>
    <t>Mendengarkan</t>
  </si>
  <si>
    <t>pendengar yang baik dan memastikan saling memahami satu sama lainya</t>
  </si>
  <si>
    <t>mengkomunikasikan beberapa pandangan, Ide-ide, pertanyaan dengan jelas dan singkat ( baik komunikasi lisan dan tulisan)</t>
  </si>
  <si>
    <t>Positif dan profesional</t>
  </si>
  <si>
    <t>membuat kesan positif dan profesional</t>
  </si>
  <si>
    <t>silahkan berikan penilaian  terhadap kemampuan  komunikasi   anda</t>
  </si>
  <si>
    <t>memperagakan pengembangan diri</t>
  </si>
  <si>
    <t>menunjukkan pengembangan diri dengan perbaikan terlihat</t>
  </si>
  <si>
    <t>Menunjukan Pengembangan diri</t>
  </si>
  <si>
    <t>Mengelola waktu</t>
  </si>
  <si>
    <t>Berfikir analisis</t>
  </si>
  <si>
    <t>Mencari Umpan balik</t>
  </si>
  <si>
    <t>aktif mencari umpan balik tentang kinerjanya sendiri dari orang lain</t>
  </si>
  <si>
    <t xml:space="preserve">Mengelola orang </t>
  </si>
  <si>
    <t>Berbagi keahlian</t>
  </si>
  <si>
    <t>berbagi keahlian untuk membantu organisasi lebih luas/berkembang</t>
  </si>
  <si>
    <t>memberikan umpan balik</t>
  </si>
  <si>
    <t>memberikan umpan balik untuk membantu orang lain berkembang</t>
  </si>
  <si>
    <t>menangani perbedaan pendapat</t>
  </si>
  <si>
    <t>Mampu secara profesional menangani perbedaan pendapat / perselisihan antara individu individu  dan Tim</t>
  </si>
  <si>
    <t>membangun jaringan / Tim</t>
  </si>
  <si>
    <t>membangun hubungan yang baik diseluruh organisasi</t>
  </si>
  <si>
    <t>silahkan berikan penilaian  terhadap kemampuan  anda bekerja dengan orang lain</t>
  </si>
  <si>
    <t xml:space="preserve">mengelola orang  </t>
  </si>
  <si>
    <t>efektif mengelola orang, dan memastikan anggota tim senang dan berkinerja dengan baik</t>
  </si>
  <si>
    <t>mendelegasikan</t>
  </si>
  <si>
    <t>efektif mendelegasikan tanggung jawab dan tugas</t>
  </si>
  <si>
    <t>meningkatka kinerja</t>
  </si>
  <si>
    <t>mengidentifikasi dan memberikan peluang untuk membantu individual dan tim untuk meningkatkan kinerjanya</t>
  </si>
  <si>
    <t>Mengelola resiko</t>
  </si>
  <si>
    <t>mengidentifikasi resiko dan mengambil tindakan untuk mengurangi kemungkinan (dan atau dampak) dari resiko yang terjadi</t>
  </si>
  <si>
    <t>silahkan berikan penilaian  terhadap kemampuan  anda mengelola  orang lain</t>
  </si>
  <si>
    <t>Membangun Strategi</t>
  </si>
  <si>
    <t>efektif membangun strategi jangka pendek dan jangka panjang</t>
  </si>
  <si>
    <t>memotivasi dan menginspirasi</t>
  </si>
  <si>
    <t>memotivasi dan menginspirasi orang lain</t>
  </si>
  <si>
    <t>mempengaruhi</t>
  </si>
  <si>
    <t>membuat dampak positif dengan mempengaruhi orang lain</t>
  </si>
  <si>
    <t>mengambil resiko</t>
  </si>
  <si>
    <t>bersedia mengambil risiko, setelah mempertimbangkan kemungkinan, dampak, dan peluang untuk penanggulangannya</t>
  </si>
  <si>
    <t>silahkan berikan penilaian  terhadap kemampuan  anda memimpin</t>
  </si>
  <si>
    <t>menagani perbedaan pendapat / perselisihan</t>
  </si>
  <si>
    <t>Peers</t>
  </si>
  <si>
    <t>Direct Report</t>
  </si>
  <si>
    <t>Self</t>
  </si>
  <si>
    <t>sangat buruk</t>
  </si>
  <si>
    <t>Buruk</t>
  </si>
  <si>
    <t>Sangat Baik</t>
  </si>
  <si>
    <t>Luar biasa</t>
  </si>
  <si>
    <t>Team Work</t>
  </si>
  <si>
    <t>Cognizance</t>
  </si>
  <si>
    <t>Melihat</t>
  </si>
  <si>
    <r>
      <t xml:space="preserve">Kemampuan melihat kemampuan Individu sehingga dapat </t>
    </r>
    <r>
      <rPr>
        <b/>
        <sz val="11"/>
        <color indexed="8"/>
        <rFont val="Calibri"/>
        <family val="2"/>
      </rPr>
      <t>mengelola orang</t>
    </r>
    <r>
      <rPr>
        <sz val="11"/>
        <color theme="1"/>
        <rFont val="Calibri"/>
        <family val="2"/>
        <charset val="1"/>
        <scheme val="minor"/>
      </rPr>
      <t xml:space="preserve"> dan mengelola Resiko</t>
    </r>
  </si>
  <si>
    <r>
      <t xml:space="preserve">Keberanian </t>
    </r>
    <r>
      <rPr>
        <b/>
        <sz val="11"/>
        <color indexed="8"/>
        <rFont val="Calibri"/>
        <family val="2"/>
      </rPr>
      <t>memimpin</t>
    </r>
    <r>
      <rPr>
        <sz val="11"/>
        <color theme="1"/>
        <rFont val="Calibri"/>
        <family val="2"/>
        <charset val="1"/>
        <scheme val="minor"/>
      </rPr>
      <t xml:space="preserve"> melalui pembangunan strategi, memotivasi, mengispirasi dan pengambilan resiko</t>
    </r>
  </si>
  <si>
    <t>Team Work adalah kemampuan bekerja dengan orang lain dengan berbagi keahlian untuk menangani masalah dengan tujuan pembangunan Tim</t>
  </si>
  <si>
    <t>identifikasi kebutuhan pengembangan dengan cara mencari umpan balik untuk menunjukan kepercayaan diri</t>
  </si>
  <si>
    <t>dalam perbaikan yang dapat dilihat</t>
  </si>
  <si>
    <t>Confidance</t>
  </si>
  <si>
    <t>Communication</t>
  </si>
  <si>
    <t>Kemauan untuk mendengarkan, berkomunikasi dengan jelas dengan sikap positif dan professional</t>
  </si>
  <si>
    <t>melakukan inovasi atas analisa yang dilakukan guna mengambil keputusan untuk merubah Tim atau organisasi ke</t>
  </si>
  <si>
    <t>arah yang lebih menguntungkan.</t>
  </si>
  <si>
    <t>Melaksanakan</t>
  </si>
  <si>
    <t>Commitment</t>
  </si>
  <si>
    <t>dengan tujuan yang ditetapkan, berkomitment untuk menyelesaikan tugas dengan skala prioritas dan pengelolan waktu  yang baik</t>
  </si>
  <si>
    <t>c</t>
  </si>
  <si>
    <t>Line Manager</t>
  </si>
  <si>
    <t>Your View</t>
  </si>
  <si>
    <t>All Colleages</t>
  </si>
  <si>
    <t>Mengelola Resiko</t>
  </si>
  <si>
    <t>Meningkatkan Kinerja</t>
  </si>
  <si>
    <t>Mendelegasikan</t>
  </si>
  <si>
    <t xml:space="preserve">Current </t>
  </si>
  <si>
    <t>Performance</t>
  </si>
  <si>
    <t>Performace</t>
  </si>
  <si>
    <t>Small</t>
  </si>
  <si>
    <t>Desired Improvement</t>
  </si>
  <si>
    <t>Medium</t>
  </si>
  <si>
    <t>Large</t>
  </si>
  <si>
    <t>Pemikiran Analistis</t>
  </si>
  <si>
    <t>Pengambilan Keputusan</t>
  </si>
  <si>
    <t>Adaptasi Terhadap Perubahan</t>
  </si>
  <si>
    <t xml:space="preserve">Average Scores for ' Melaksanakan' </t>
  </si>
  <si>
    <t xml:space="preserve">Average Scores for ' Melihat' </t>
  </si>
  <si>
    <t>kemampuan untuk mempengaruhi</t>
  </si>
  <si>
    <t xml:space="preserve">Average Scores for ' Menghasilkan' </t>
  </si>
  <si>
    <t xml:space="preserve">Average Scores for ' Team Work' </t>
  </si>
  <si>
    <t>Teamwork</t>
  </si>
  <si>
    <t xml:space="preserve">Average Scores for ' Cognizance' </t>
  </si>
  <si>
    <t>Memotivasi dan Menginspirasi</t>
  </si>
  <si>
    <t>Mempengaruhi</t>
  </si>
  <si>
    <t>Mengambil Resiko</t>
  </si>
  <si>
    <t xml:space="preserve">Average Scores for ' Commitment' </t>
  </si>
  <si>
    <t>mengidentifikasi kebutuhan pengembangan</t>
  </si>
  <si>
    <t>mengidentfikasi area untuk pengembangan diri</t>
  </si>
  <si>
    <t xml:space="preserve">Average Scores for ' Confidence' </t>
  </si>
  <si>
    <t>Confidence</t>
  </si>
  <si>
    <t xml:space="preserve">Average Scores for ' Comunication' </t>
  </si>
  <si>
    <t>Direct Reports</t>
  </si>
  <si>
    <t>Area Assessed</t>
  </si>
  <si>
    <t>Average Current Performance</t>
  </si>
  <si>
    <t>360 ' VIEW</t>
  </si>
  <si>
    <t>small</t>
  </si>
  <si>
    <t>Minus</t>
  </si>
  <si>
    <t>harap memberikan penjelasan tentang nilai diberikan untuk ' Melihat'</t>
  </si>
  <si>
    <t>harap memberikan penjelasan tentang nilai diberikan untuk ' Melaksanakan'</t>
  </si>
  <si>
    <t>harap memberikan penjelasan tentang nilai diberikan untuk ' Menghasilkan'</t>
  </si>
  <si>
    <t>harap memberikan penjelasan tentang nilai diberikan untuk ' Cognizance'</t>
  </si>
  <si>
    <t>harap memberikan penjelasan tentang nilai diberikan untuk ' Commitment'</t>
  </si>
  <si>
    <t>harap memberikan penjelasan tentang nilai diberikan untuk ' Communication'</t>
  </si>
  <si>
    <t>harap memberikan penjelasan tentang nilai diberikan untuk ' Confidance'</t>
  </si>
  <si>
    <t>harap memberikan penjelasan tentang nilai diberikan untuk ' Teamwork'</t>
  </si>
  <si>
    <t>Sangat tidak setuju</t>
  </si>
  <si>
    <t>Tidak Setuju</t>
  </si>
  <si>
    <t>Agak Tidak Setuju</t>
  </si>
  <si>
    <t>Agak Setuju</t>
  </si>
  <si>
    <t>Setuju</t>
  </si>
  <si>
    <t>Sangat Setuju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</si>
</sst>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"/>
      <color rgb="FF00B050"/>
      <name val="Calibri"/>
      <family val="2"/>
      <scheme val="minor"/>
    </font>
    <font>
      <b/>
      <sz val="1"/>
      <color rgb="FFFF0000"/>
      <name val="Calibri"/>
      <family val="2"/>
      <scheme val="minor"/>
    </font>
    <font>
      <sz val="11"/>
      <color rgb="FFFFC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4"/>
      <color theme="7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Dot">
        <color rgb="FF7030A0"/>
      </left>
      <right/>
      <top style="mediumDashDot">
        <color rgb="FF7030A0"/>
      </top>
      <bottom/>
      <diagonal/>
    </border>
    <border>
      <left/>
      <right/>
      <top style="mediumDashDot">
        <color rgb="FF7030A0"/>
      </top>
      <bottom/>
      <diagonal/>
    </border>
    <border>
      <left/>
      <right style="mediumDashDot">
        <color rgb="FF7030A0"/>
      </right>
      <top style="mediumDashDot">
        <color rgb="FF7030A0"/>
      </top>
      <bottom/>
      <diagonal/>
    </border>
    <border>
      <left style="mediumDashDot">
        <color rgb="FF7030A0"/>
      </left>
      <right/>
      <top/>
      <bottom/>
      <diagonal/>
    </border>
    <border>
      <left/>
      <right style="mediumDashDot">
        <color rgb="FF7030A0"/>
      </right>
      <top/>
      <bottom/>
      <diagonal/>
    </border>
    <border>
      <left style="mediumDashDot">
        <color rgb="FF7030A0"/>
      </left>
      <right/>
      <top/>
      <bottom style="mediumDashDot">
        <color rgb="FF7030A0"/>
      </bottom>
      <diagonal/>
    </border>
    <border>
      <left/>
      <right/>
      <top/>
      <bottom style="mediumDashDot">
        <color rgb="FF7030A0"/>
      </bottom>
      <diagonal/>
    </border>
    <border>
      <left/>
      <right style="mediumDashDot">
        <color rgb="FF7030A0"/>
      </right>
      <top/>
      <bottom style="mediumDashDot">
        <color rgb="FF7030A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0" xfId="0" applyFont="1" applyBorder="1" applyAlignment="1"/>
    <xf numFmtId="0" fontId="4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4" borderId="0" xfId="0" applyFill="1" applyBorder="1" applyAlignment="1">
      <alignment vertical="center"/>
    </xf>
    <xf numFmtId="0" fontId="0" fillId="4" borderId="0" xfId="0" applyFill="1" applyBorder="1"/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6" borderId="0" xfId="0" applyFill="1" applyBorder="1" applyAlignment="1">
      <alignment vertical="center"/>
    </xf>
    <xf numFmtId="0" fontId="0" fillId="6" borderId="0" xfId="0" applyFill="1" applyBorder="1"/>
    <xf numFmtId="9" fontId="2" fillId="0" borderId="0" xfId="1" applyFont="1"/>
    <xf numFmtId="0" fontId="4" fillId="4" borderId="0" xfId="0" applyFont="1" applyFill="1" applyBorder="1" applyAlignment="1"/>
    <xf numFmtId="0" fontId="0" fillId="4" borderId="0" xfId="0" applyFill="1"/>
    <xf numFmtId="0" fontId="0" fillId="6" borderId="0" xfId="0" applyFill="1"/>
    <xf numFmtId="0" fontId="0" fillId="3" borderId="0" xfId="0" applyFill="1"/>
    <xf numFmtId="9" fontId="4" fillId="5" borderId="0" xfId="1" applyFont="1" applyFill="1"/>
    <xf numFmtId="9" fontId="2" fillId="5" borderId="0" xfId="1" applyFont="1" applyFill="1"/>
    <xf numFmtId="0" fontId="4" fillId="6" borderId="0" xfId="0" applyFont="1" applyFill="1"/>
    <xf numFmtId="164" fontId="0" fillId="3" borderId="0" xfId="0" applyNumberFormat="1" applyFill="1" applyBorder="1"/>
    <xf numFmtId="0" fontId="3" fillId="2" borderId="2" xfId="0" applyFont="1" applyFill="1" applyBorder="1" applyAlignment="1">
      <alignment vertical="center" textRotation="90" wrapText="1"/>
    </xf>
    <xf numFmtId="0" fontId="5" fillId="0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Border="1"/>
    <xf numFmtId="0" fontId="3" fillId="7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 wrapText="1"/>
    </xf>
    <xf numFmtId="164" fontId="3" fillId="7" borderId="0" xfId="0" applyNumberFormat="1" applyFont="1" applyFill="1" applyBorder="1" applyAlignment="1">
      <alignment horizontal="right" vertical="center" wrapText="1"/>
    </xf>
    <xf numFmtId="164" fontId="0" fillId="4" borderId="0" xfId="0" applyNumberFormat="1" applyFill="1" applyBorder="1"/>
    <xf numFmtId="164" fontId="0" fillId="5" borderId="0" xfId="0" applyNumberFormat="1" applyFill="1" applyBorder="1"/>
    <xf numFmtId="164" fontId="0" fillId="6" borderId="0" xfId="0" applyNumberFormat="1" applyFill="1" applyBorder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0" fillId="0" borderId="0" xfId="0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Border="1"/>
    <xf numFmtId="0" fontId="0" fillId="0" borderId="0" xfId="0" applyFont="1" applyBorder="1"/>
    <xf numFmtId="0" fontId="10" fillId="0" borderId="0" xfId="0" applyFont="1"/>
    <xf numFmtId="0" fontId="11" fillId="0" borderId="0" xfId="0" applyFont="1"/>
    <xf numFmtId="0" fontId="5" fillId="0" borderId="0" xfId="0" applyFont="1" applyFill="1"/>
    <xf numFmtId="0" fontId="0" fillId="0" borderId="0" xfId="0" applyBorder="1" applyAlignment="1"/>
    <xf numFmtId="164" fontId="0" fillId="8" borderId="0" xfId="0" applyNumberForma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0" fillId="7" borderId="0" xfId="0" applyNumberFormat="1" applyFill="1" applyAlignment="1">
      <alignment vertical="center"/>
    </xf>
    <xf numFmtId="0" fontId="12" fillId="0" borderId="0" xfId="0" applyFont="1"/>
    <xf numFmtId="0" fontId="3" fillId="2" borderId="3" xfId="0" applyFont="1" applyFill="1" applyBorder="1" applyAlignment="1">
      <alignment vertical="center" textRotation="90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vertical="center"/>
    </xf>
    <xf numFmtId="164" fontId="0" fillId="0" borderId="5" xfId="0" applyNumberFormat="1" applyFont="1" applyBorder="1"/>
    <xf numFmtId="0" fontId="0" fillId="0" borderId="5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0" xfId="0" applyFont="1" applyBorder="1"/>
    <xf numFmtId="0" fontId="11" fillId="0" borderId="8" xfId="0" applyFont="1" applyBorder="1"/>
    <xf numFmtId="164" fontId="0" fillId="0" borderId="10" xfId="0" applyNumberFormat="1" applyFont="1" applyBorder="1"/>
    <xf numFmtId="0" fontId="0" fillId="0" borderId="10" xfId="0" applyFont="1" applyBorder="1"/>
    <xf numFmtId="0" fontId="11" fillId="0" borderId="10" xfId="0" applyFont="1" applyBorder="1"/>
    <xf numFmtId="0" fontId="11" fillId="0" borderId="11" xfId="0" applyFont="1" applyBorder="1"/>
    <xf numFmtId="164" fontId="0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164" fontId="0" fillId="8" borderId="0" xfId="0" applyNumberFormat="1" applyFill="1" applyAlignment="1">
      <alignment horizontal="center" vertical="center"/>
    </xf>
    <xf numFmtId="0" fontId="4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76201</xdr:colOff>
      <xdr:row>4</xdr:row>
      <xdr:rowOff>47625</xdr:rowOff>
    </xdr:from>
    <xdr:to>
      <xdr:col>18</xdr:col>
      <xdr:colOff>228601</xdr:colOff>
      <xdr:row>7</xdr:row>
      <xdr:rowOff>190500</xdr:rowOff>
    </xdr:to>
    <xdr:sp macro="" textlink="">
      <xdr:nvSpPr>
        <xdr:cNvPr id="2" name="Left Arrow Callout 1"/>
        <xdr:cNvSpPr/>
      </xdr:nvSpPr>
      <xdr:spPr>
        <a:xfrm>
          <a:off x="5514976" y="1076325"/>
          <a:ext cx="1371600" cy="714375"/>
        </a:xfrm>
        <a:prstGeom prst="leftArrowCallout">
          <a:avLst>
            <a:gd name="adj1" fmla="val 25000"/>
            <a:gd name="adj2" fmla="val 25000"/>
            <a:gd name="adj3" fmla="val 50000"/>
            <a:gd name="adj4" fmla="val 6497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4 Area yang harus ditingkatkan</a:t>
          </a:r>
        </a:p>
      </xdr:txBody>
    </xdr:sp>
    <xdr:clientData/>
  </xdr:twoCellAnchor>
  <xdr:twoCellAnchor>
    <xdr:from>
      <xdr:col>16</xdr:col>
      <xdr:colOff>19050</xdr:colOff>
      <xdr:row>29</xdr:row>
      <xdr:rowOff>28575</xdr:rowOff>
    </xdr:from>
    <xdr:to>
      <xdr:col>18</xdr:col>
      <xdr:colOff>200025</xdr:colOff>
      <xdr:row>33</xdr:row>
      <xdr:rowOff>28575</xdr:rowOff>
    </xdr:to>
    <xdr:sp macro="" textlink="">
      <xdr:nvSpPr>
        <xdr:cNvPr id="3" name="Left Arrow Callout 2"/>
        <xdr:cNvSpPr/>
      </xdr:nvSpPr>
      <xdr:spPr>
        <a:xfrm>
          <a:off x="5457825" y="5838825"/>
          <a:ext cx="1400175" cy="762000"/>
        </a:xfrm>
        <a:prstGeom prst="leftArrowCallout">
          <a:avLst>
            <a:gd name="adj1" fmla="val 25000"/>
            <a:gd name="adj2" fmla="val 25000"/>
            <a:gd name="adj3" fmla="val 50000"/>
            <a:gd name="adj4" fmla="val 6497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5 Area yang memerlukan perbaikan kecil</a:t>
          </a:r>
        </a:p>
      </xdr:txBody>
    </xdr:sp>
    <xdr:clientData/>
  </xdr:twoCellAnchor>
  <xdr:twoCellAnchor>
    <xdr:from>
      <xdr:col>16</xdr:col>
      <xdr:colOff>9525</xdr:colOff>
      <xdr:row>9</xdr:row>
      <xdr:rowOff>38099</xdr:rowOff>
    </xdr:from>
    <xdr:to>
      <xdr:col>18</xdr:col>
      <xdr:colOff>219074</xdr:colOff>
      <xdr:row>28</xdr:row>
      <xdr:rowOff>28574</xdr:rowOff>
    </xdr:to>
    <xdr:sp macro="" textlink="">
      <xdr:nvSpPr>
        <xdr:cNvPr id="4" name="Left Arrow Callout 3"/>
        <xdr:cNvSpPr/>
      </xdr:nvSpPr>
      <xdr:spPr>
        <a:xfrm>
          <a:off x="5448300" y="2028824"/>
          <a:ext cx="1428749" cy="3609975"/>
        </a:xfrm>
        <a:prstGeom prst="leftArrowCallout">
          <a:avLst>
            <a:gd name="adj1" fmla="val 25000"/>
            <a:gd name="adj2" fmla="val 25000"/>
            <a:gd name="adj3" fmla="val 50000"/>
            <a:gd name="adj4" fmla="val 6497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Area yang dapat anda prioritaskan</a:t>
          </a:r>
          <a:r>
            <a:rPr lang="en-US" sz="1100" baseline="0"/>
            <a:t> untuk ditingkat kan lagi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76200</xdr:rowOff>
    </xdr:from>
    <xdr:to>
      <xdr:col>13</xdr:col>
      <xdr:colOff>0</xdr:colOff>
      <xdr:row>36</xdr:row>
      <xdr:rowOff>171450</xdr:rowOff>
    </xdr:to>
    <xdr:sp macro="" textlink="">
      <xdr:nvSpPr>
        <xdr:cNvPr id="2" name="TextBox 1"/>
        <xdr:cNvSpPr txBox="1"/>
      </xdr:nvSpPr>
      <xdr:spPr>
        <a:xfrm>
          <a:off x="76200" y="6219825"/>
          <a:ext cx="602932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r>
            <a:rPr lang="en-US" sz="1100" baseline="0"/>
            <a:t>1. mampu mendelegasikan tugas dan tanggung jawab kepada anggota tim</a:t>
          </a:r>
        </a:p>
        <a:p>
          <a:endParaRPr lang="en-US" sz="1100"/>
        </a:p>
      </xdr:txBody>
    </xdr:sp>
    <xdr:clientData/>
  </xdr:twoCellAnchor>
  <xdr:twoCellAnchor>
    <xdr:from>
      <xdr:col>0</xdr:col>
      <xdr:colOff>95250</xdr:colOff>
      <xdr:row>37</xdr:row>
      <xdr:rowOff>161925</xdr:rowOff>
    </xdr:from>
    <xdr:to>
      <xdr:col>12</xdr:col>
      <xdr:colOff>409575</xdr:colOff>
      <xdr:row>44</xdr:row>
      <xdr:rowOff>142875</xdr:rowOff>
    </xdr:to>
    <xdr:sp macro="" textlink="">
      <xdr:nvSpPr>
        <xdr:cNvPr id="3" name="TextBox 2"/>
        <xdr:cNvSpPr txBox="1"/>
      </xdr:nvSpPr>
      <xdr:spPr>
        <a:xfrm>
          <a:off x="95250" y="7305675"/>
          <a:ext cx="5886450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/>
            <a:t>1. inspirator bagi rekan 1 tim</a:t>
          </a:r>
        </a:p>
        <a:p>
          <a:r>
            <a:rPr lang="en-US" sz="1100"/>
            <a:t>2. monitoring</a:t>
          </a:r>
          <a:r>
            <a:rPr lang="en-US" sz="1100" baseline="0"/>
            <a:t> terhadap delegasi yang diberikan perlu ditingkatkan, masih kurang hasilnya.</a:t>
          </a:r>
        </a:p>
        <a:p>
          <a:r>
            <a:rPr lang="en-US" sz="1100" baseline="0"/>
            <a:t>3. team checker lebih banyak mendengar dan melaksanakan intruksi Pak Dimas</a:t>
          </a:r>
        </a:p>
        <a:p>
          <a:r>
            <a:rPr lang="en-US" sz="1100" baseline="0"/>
            <a:t>4. pemberi saran yang baik untuk subordinat</a:t>
          </a:r>
        </a:p>
        <a:p>
          <a:r>
            <a:rPr lang="en-US" sz="1100" baseline="0"/>
            <a:t>5. memberikan contoh perbaikan dengan cara melaksanakanya sendiri agar dapat ditiru.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12</xdr:col>
      <xdr:colOff>342900</xdr:colOff>
      <xdr:row>36</xdr:row>
      <xdr:rowOff>95250</xdr:rowOff>
    </xdr:to>
    <xdr:sp macro="" textlink="">
      <xdr:nvSpPr>
        <xdr:cNvPr id="2" name="TextBox 1"/>
        <xdr:cNvSpPr txBox="1"/>
      </xdr:nvSpPr>
      <xdr:spPr>
        <a:xfrm>
          <a:off x="0" y="6143625"/>
          <a:ext cx="603885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r>
            <a:rPr lang="en-US" sz="1100" baseline="0"/>
            <a:t>1. masih kurang dalam pengambilan keputusan disaat situasi mendadak, terutama dalam menjebatani  permasalahan antara Internal dan eksternal perusahaan.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190499</xdr:rowOff>
    </xdr:from>
    <xdr:to>
      <xdr:col>13</xdr:col>
      <xdr:colOff>190500</xdr:colOff>
      <xdr:row>44</xdr:row>
      <xdr:rowOff>47625</xdr:rowOff>
    </xdr:to>
    <xdr:sp macro="" textlink="">
      <xdr:nvSpPr>
        <xdr:cNvPr id="3" name="TextBox 2"/>
        <xdr:cNvSpPr txBox="1"/>
      </xdr:nvSpPr>
      <xdr:spPr>
        <a:xfrm>
          <a:off x="0" y="7334249"/>
          <a:ext cx="5629275" cy="1190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/>
            <a:t>1. mampu meberikan</a:t>
          </a:r>
          <a:r>
            <a:rPr lang="en-US" sz="1100" baseline="0"/>
            <a:t> solusi berdasarkan analisa kondisi internal dan eksternal, tetapi belum menyentuh analisa bisnis</a:t>
          </a:r>
        </a:p>
        <a:p>
          <a:r>
            <a:rPr lang="en-US" sz="1100" baseline="0"/>
            <a:t>2. menangani masalah dengan tenang</a:t>
          </a:r>
        </a:p>
        <a:p>
          <a:r>
            <a:rPr lang="en-US" sz="1100" baseline="0"/>
            <a:t>3. Butuh konfirmasi terlebih dahulu dalam pengambilan keputusan</a:t>
          </a:r>
        </a:p>
        <a:p>
          <a:r>
            <a:rPr lang="en-US" sz="1100" baseline="0"/>
            <a:t>4. pengambilan keputusan baru sampai tingkat dokumentasi kapal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12</xdr:col>
      <xdr:colOff>352425</xdr:colOff>
      <xdr:row>36</xdr:row>
      <xdr:rowOff>95250</xdr:rowOff>
    </xdr:to>
    <xdr:sp macro="" textlink="">
      <xdr:nvSpPr>
        <xdr:cNvPr id="2" name="TextBox 1"/>
        <xdr:cNvSpPr txBox="1"/>
      </xdr:nvSpPr>
      <xdr:spPr>
        <a:xfrm>
          <a:off x="0" y="6143625"/>
          <a:ext cx="603885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r>
            <a:rPr lang="en-US" sz="1100"/>
            <a:t>1. produktif dalam bekerja, baik untuk regenerasi dan perkembangan usaha</a:t>
          </a:r>
        </a:p>
      </xdr:txBody>
    </xdr:sp>
    <xdr:clientData/>
  </xdr:twoCellAnchor>
  <xdr:twoCellAnchor>
    <xdr:from>
      <xdr:col>0</xdr:col>
      <xdr:colOff>0</xdr:colOff>
      <xdr:row>37</xdr:row>
      <xdr:rowOff>190499</xdr:rowOff>
    </xdr:from>
    <xdr:to>
      <xdr:col>13</xdr:col>
      <xdr:colOff>171450</xdr:colOff>
      <xdr:row>45</xdr:row>
      <xdr:rowOff>9524</xdr:rowOff>
    </xdr:to>
    <xdr:sp macro="" textlink="">
      <xdr:nvSpPr>
        <xdr:cNvPr id="3" name="TextBox 2"/>
        <xdr:cNvSpPr txBox="1"/>
      </xdr:nvSpPr>
      <xdr:spPr>
        <a:xfrm>
          <a:off x="0" y="7334249"/>
          <a:ext cx="5619750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/>
            <a:t>1. mampu menghasilkan ide yang dapat</a:t>
          </a:r>
          <a:r>
            <a:rPr lang="en-US" sz="1100" baseline="0"/>
            <a:t> dipertanggung jawabkan untuk kemajuan team dan perusahaan.</a:t>
          </a:r>
        </a:p>
        <a:p>
          <a:r>
            <a:rPr lang="en-US" sz="1100" baseline="0"/>
            <a:t>2. pelaporan dan koordinasi baik internal dan eksternal sudah baik, dari hanya laporan per 2 jam , sudah dapat menganalisa 2-3 langkah kedepan</a:t>
          </a:r>
        </a:p>
        <a:p>
          <a:r>
            <a:rPr lang="en-US" sz="1100" baseline="0"/>
            <a:t>3. mencari informasi, menginformasikan, filing dokumen, sesuai target yang diminta oleh setiap customer.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13</xdr:col>
      <xdr:colOff>57149</xdr:colOff>
      <xdr:row>36</xdr:row>
      <xdr:rowOff>95250</xdr:rowOff>
    </xdr:to>
    <xdr:sp macro="" textlink="">
      <xdr:nvSpPr>
        <xdr:cNvPr id="2" name="TextBox 1"/>
        <xdr:cNvSpPr txBox="1"/>
      </xdr:nvSpPr>
      <xdr:spPr>
        <a:xfrm>
          <a:off x="0" y="6191250"/>
          <a:ext cx="5553074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r>
            <a:rPr lang="en-US" sz="1100" baseline="0"/>
            <a:t>1. teamwork dengan orang lain baik</a:t>
          </a:r>
          <a:endParaRPr lang="en-US" sz="1100"/>
        </a:p>
      </xdr:txBody>
    </xdr:sp>
    <xdr:clientData/>
  </xdr:twoCellAnchor>
  <xdr:twoCellAnchor>
    <xdr:from>
      <xdr:col>0</xdr:col>
      <xdr:colOff>0</xdr:colOff>
      <xdr:row>38</xdr:row>
      <xdr:rowOff>0</xdr:rowOff>
    </xdr:from>
    <xdr:to>
      <xdr:col>13</xdr:col>
      <xdr:colOff>85725</xdr:colOff>
      <xdr:row>44</xdr:row>
      <xdr:rowOff>47625</xdr:rowOff>
    </xdr:to>
    <xdr:sp macro="" textlink="">
      <xdr:nvSpPr>
        <xdr:cNvPr id="3" name="TextBox 2"/>
        <xdr:cNvSpPr txBox="1"/>
      </xdr:nvSpPr>
      <xdr:spPr>
        <a:xfrm>
          <a:off x="0" y="7334250"/>
          <a:ext cx="558165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/>
            <a:t>1.  bekerja dengan team sangat baik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12</xdr:col>
      <xdr:colOff>28575</xdr:colOff>
      <xdr:row>36</xdr:row>
      <xdr:rowOff>95250</xdr:rowOff>
    </xdr:to>
    <xdr:sp macro="" textlink="">
      <xdr:nvSpPr>
        <xdr:cNvPr id="2" name="TextBox 1"/>
        <xdr:cNvSpPr txBox="1"/>
      </xdr:nvSpPr>
      <xdr:spPr>
        <a:xfrm>
          <a:off x="0" y="6191250"/>
          <a:ext cx="603885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r>
            <a:rPr lang="en-US" sz="1100" baseline="0"/>
            <a:t>1. Kurang tegas dalam bertindak</a:t>
          </a:r>
        </a:p>
        <a:p>
          <a:r>
            <a:rPr lang="en-US" sz="1100" baseline="0"/>
            <a:t>2. mampu memotivasi dan menjadi inspirasi bagi orang lain</a:t>
          </a:r>
        </a:p>
        <a:p>
          <a:r>
            <a:rPr lang="en-US" sz="1100" baseline="0"/>
            <a:t>3. Mampu membangun Tim yang baik dan cukup solid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38</xdr:row>
      <xdr:rowOff>0</xdr:rowOff>
    </xdr:from>
    <xdr:to>
      <xdr:col>11</xdr:col>
      <xdr:colOff>381000</xdr:colOff>
      <xdr:row>44</xdr:row>
      <xdr:rowOff>47625</xdr:rowOff>
    </xdr:to>
    <xdr:sp macro="" textlink="">
      <xdr:nvSpPr>
        <xdr:cNvPr id="3" name="TextBox 2"/>
        <xdr:cNvSpPr txBox="1"/>
      </xdr:nvSpPr>
      <xdr:spPr>
        <a:xfrm>
          <a:off x="0" y="7334250"/>
          <a:ext cx="588645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/>
            <a:t>1. kemampuan tehnis dalam memimpin sudah cukup baik</a:t>
          </a:r>
        </a:p>
        <a:p>
          <a:r>
            <a:rPr lang="en-US" sz="1100"/>
            <a:t>2. mampu</a:t>
          </a:r>
          <a:r>
            <a:rPr lang="en-US" sz="1100" baseline="0"/>
            <a:t> mengambil keputusan  dalam kondisi sulit.</a:t>
          </a:r>
        </a:p>
        <a:p>
          <a:r>
            <a:rPr lang="en-US" sz="1100" baseline="0"/>
            <a:t>3. Good Motivator</a:t>
          </a:r>
        </a:p>
        <a:p>
          <a:r>
            <a:rPr lang="en-US" sz="1100" baseline="0"/>
            <a:t>4. percaya diri, dan mampu untuk share knowledge</a:t>
          </a:r>
        </a:p>
        <a:p>
          <a:r>
            <a:rPr lang="en-US" sz="1100" baseline="0"/>
            <a:t>5.mempunyai strategi untuk mengembangkan Departemen OPC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11</xdr:col>
      <xdr:colOff>200025</xdr:colOff>
      <xdr:row>36</xdr:row>
      <xdr:rowOff>95250</xdr:rowOff>
    </xdr:to>
    <xdr:sp macro="" textlink="">
      <xdr:nvSpPr>
        <xdr:cNvPr id="2" name="TextBox 1"/>
        <xdr:cNvSpPr txBox="1"/>
      </xdr:nvSpPr>
      <xdr:spPr>
        <a:xfrm>
          <a:off x="0" y="6191250"/>
          <a:ext cx="57054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bertanggung jawab dalam menyelesaikan tugas yang diberikan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38</xdr:row>
      <xdr:rowOff>0</xdr:rowOff>
    </xdr:from>
    <xdr:to>
      <xdr:col>11</xdr:col>
      <xdr:colOff>161925</xdr:colOff>
      <xdr:row>44</xdr:row>
      <xdr:rowOff>47625</xdr:rowOff>
    </xdr:to>
    <xdr:sp macro="" textlink="">
      <xdr:nvSpPr>
        <xdr:cNvPr id="3" name="TextBox 2"/>
        <xdr:cNvSpPr txBox="1"/>
      </xdr:nvSpPr>
      <xdr:spPr>
        <a:xfrm>
          <a:off x="0" y="7334250"/>
          <a:ext cx="56673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 baseline="0"/>
            <a:t>1. selalu memprioritaskan hal-hal yang urgent terhadap kepentingan Operasional</a:t>
          </a:r>
        </a:p>
        <a:p>
          <a:r>
            <a:rPr lang="en-US" sz="1100" baseline="0"/>
            <a:t>2. mampu membuat perencanaan berdasarkan prioritas tugas</a:t>
          </a:r>
        </a:p>
        <a:p>
          <a:r>
            <a:rPr lang="en-US" sz="1100" baseline="0"/>
            <a:t>3. mampu membuat kesepakatan terhadap internal tim dan kepada Customer.</a:t>
          </a:r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142875</xdr:colOff>
      <xdr:row>30</xdr:row>
      <xdr:rowOff>95250</xdr:rowOff>
    </xdr:to>
    <xdr:sp macro="" textlink="">
      <xdr:nvSpPr>
        <xdr:cNvPr id="2" name="TextBox 1"/>
        <xdr:cNvSpPr txBox="1"/>
      </xdr:nvSpPr>
      <xdr:spPr>
        <a:xfrm>
          <a:off x="0" y="5048250"/>
          <a:ext cx="46767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kemampuan dan pemahaman dibidang bongkar muat harus dikembangkan</a:t>
          </a:r>
          <a:endParaRPr lang="en-US" sz="1100"/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13</xdr:col>
      <xdr:colOff>257175</xdr:colOff>
      <xdr:row>39</xdr:row>
      <xdr:rowOff>9525</xdr:rowOff>
    </xdr:to>
    <xdr:sp macro="" textlink="">
      <xdr:nvSpPr>
        <xdr:cNvPr id="3" name="TextBox 2"/>
        <xdr:cNvSpPr txBox="1"/>
      </xdr:nvSpPr>
      <xdr:spPr>
        <a:xfrm>
          <a:off x="0" y="6191250"/>
          <a:ext cx="5753100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 baseline="0"/>
            <a:t>1.  dapat tampil dalam mewakili atasanya dihadapan external</a:t>
          </a:r>
        </a:p>
        <a:p>
          <a:r>
            <a:rPr lang="en-US" sz="1100" baseline="0"/>
            <a:t>2. delegasi pekerjaan lambat, terkait apabila ada team yang resign belum  mempunyai sistim antisipasi sebelumnya</a:t>
          </a:r>
        </a:p>
        <a:p>
          <a:r>
            <a:rPr lang="en-US" sz="1100" baseline="0"/>
            <a:t>3. cukup precaya diri , dalam menangani masalah</a:t>
          </a:r>
        </a:p>
        <a:p>
          <a:r>
            <a:rPr lang="en-US" sz="1100" baseline="0"/>
            <a:t>4. mentalitas yang bagus dalam menghadapi pelanggan , menjadikan nilai tersendiri , terlihat dari banyak tawaran dari customer untuk bergabung.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142875</xdr:colOff>
      <xdr:row>30</xdr:row>
      <xdr:rowOff>95250</xdr:rowOff>
    </xdr:to>
    <xdr:sp macro="" textlink="">
      <xdr:nvSpPr>
        <xdr:cNvPr id="2" name="TextBox 1"/>
        <xdr:cNvSpPr txBox="1"/>
      </xdr:nvSpPr>
      <xdr:spPr>
        <a:xfrm>
          <a:off x="0" y="5048250"/>
          <a:ext cx="46767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 Anda :</a:t>
          </a:r>
          <a:r>
            <a:rPr lang="en-US" sz="1100" baseline="0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Pendengar yang baik, komunikasi internal dan external cukup baik.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419100</xdr:colOff>
      <xdr:row>38</xdr:row>
      <xdr:rowOff>47625</xdr:rowOff>
    </xdr:to>
    <xdr:sp macro="" textlink="">
      <xdr:nvSpPr>
        <xdr:cNvPr id="3" name="TextBox 2"/>
        <xdr:cNvSpPr txBox="1"/>
      </xdr:nvSpPr>
      <xdr:spPr>
        <a:xfrm>
          <a:off x="0" y="6191250"/>
          <a:ext cx="53435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Respon</a:t>
          </a:r>
          <a:r>
            <a:rPr lang="en-US" sz="1100" baseline="0"/>
            <a:t>  Kolega </a:t>
          </a:r>
          <a:r>
            <a:rPr lang="en-US" sz="1100"/>
            <a:t>:</a:t>
          </a:r>
        </a:p>
        <a:p>
          <a:r>
            <a:rPr lang="en-US" sz="1100"/>
            <a:t>1. Komunikasi </a:t>
          </a:r>
          <a:r>
            <a:rPr lang="en-US" sz="1100" baseline="0"/>
            <a:t> terhadap Internal &amp; External Baik</a:t>
          </a:r>
        </a:p>
        <a:p>
          <a:r>
            <a:rPr lang="en-US" sz="1100" baseline="0"/>
            <a:t>2. Cukup Interaktif</a:t>
          </a:r>
        </a:p>
        <a:p>
          <a:r>
            <a:rPr lang="en-US" sz="1100" baseline="0"/>
            <a:t>3. pendengar yang baik &amp; mampu mengkomunikasikan ide  serta menerapkanya</a:t>
          </a:r>
        </a:p>
        <a:p>
          <a:r>
            <a:rPr lang="en-US" sz="1100" baseline="0"/>
            <a:t>4. terbuka menerima kritik dan saran untuk kemajuan tim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workbookViewId="0">
      <selection activeCell="K8" sqref="K8"/>
    </sheetView>
  </sheetViews>
  <sheetFormatPr defaultRowHeight="15" x14ac:dyDescent="0.25"/>
  <sheetData>
    <row r="2" spans="1:2" x14ac:dyDescent="0.25">
      <c r="A2">
        <v>1</v>
      </c>
      <c r="B2" t="s">
        <v>156</v>
      </c>
    </row>
    <row r="3" spans="1:2" x14ac:dyDescent="0.25">
      <c r="A3" s="66">
        <v>-1</v>
      </c>
      <c r="B3" t="s">
        <v>156</v>
      </c>
    </row>
    <row r="4" spans="1:2" x14ac:dyDescent="0.25">
      <c r="A4">
        <v>-0.9</v>
      </c>
      <c r="B4" t="s">
        <v>156</v>
      </c>
    </row>
    <row r="5" spans="1:2" x14ac:dyDescent="0.25">
      <c r="A5">
        <v>-0.8</v>
      </c>
      <c r="B5" t="s">
        <v>156</v>
      </c>
    </row>
    <row r="6" spans="1:2" x14ac:dyDescent="0.25">
      <c r="A6">
        <v>-0.7</v>
      </c>
      <c r="B6" t="s">
        <v>156</v>
      </c>
    </row>
    <row r="7" spans="1:2" x14ac:dyDescent="0.25">
      <c r="A7">
        <v>-0.6</v>
      </c>
      <c r="B7" t="s">
        <v>156</v>
      </c>
    </row>
    <row r="8" spans="1:2" x14ac:dyDescent="0.25">
      <c r="A8">
        <v>-0.5</v>
      </c>
      <c r="B8" t="s">
        <v>156</v>
      </c>
    </row>
    <row r="9" spans="1:2" x14ac:dyDescent="0.25">
      <c r="A9">
        <v>-0.4</v>
      </c>
      <c r="B9" t="s">
        <v>156</v>
      </c>
    </row>
    <row r="10" spans="1:2" x14ac:dyDescent="0.25">
      <c r="A10">
        <v>-0.3</v>
      </c>
      <c r="B10" t="s">
        <v>156</v>
      </c>
    </row>
    <row r="11" spans="1:2" x14ac:dyDescent="0.25">
      <c r="A11">
        <v>-0.2</v>
      </c>
      <c r="B11" t="s">
        <v>156</v>
      </c>
    </row>
    <row r="12" spans="1:2" x14ac:dyDescent="0.25">
      <c r="A12">
        <v>-0.1</v>
      </c>
      <c r="B12" t="s">
        <v>156</v>
      </c>
    </row>
    <row r="13" spans="1:2" x14ac:dyDescent="0.25">
      <c r="A13">
        <v>0</v>
      </c>
      <c r="B13" t="s">
        <v>155</v>
      </c>
    </row>
    <row r="14" spans="1:2" x14ac:dyDescent="0.25">
      <c r="A14">
        <v>0.1</v>
      </c>
      <c r="B14" t="s">
        <v>155</v>
      </c>
    </row>
    <row r="15" spans="1:2" x14ac:dyDescent="0.25">
      <c r="A15">
        <v>0.2</v>
      </c>
      <c r="B15" t="s">
        <v>155</v>
      </c>
    </row>
    <row r="16" spans="1:2" x14ac:dyDescent="0.25">
      <c r="A16">
        <v>0.3</v>
      </c>
      <c r="B16" t="s">
        <v>155</v>
      </c>
    </row>
    <row r="17" spans="1:2" x14ac:dyDescent="0.25">
      <c r="A17">
        <v>0.4</v>
      </c>
      <c r="B17" t="s">
        <v>155</v>
      </c>
    </row>
    <row r="18" spans="1:2" x14ac:dyDescent="0.25">
      <c r="A18">
        <v>0.5</v>
      </c>
      <c r="B18" s="54" t="s">
        <v>130</v>
      </c>
    </row>
    <row r="19" spans="1:2" x14ac:dyDescent="0.25">
      <c r="A19">
        <v>0.6</v>
      </c>
      <c r="B19" s="54" t="s">
        <v>130</v>
      </c>
    </row>
    <row r="20" spans="1:2" x14ac:dyDescent="0.25">
      <c r="A20">
        <v>0.7</v>
      </c>
      <c r="B20" s="54" t="s">
        <v>130</v>
      </c>
    </row>
    <row r="21" spans="1:2" x14ac:dyDescent="0.25">
      <c r="A21">
        <v>0.8</v>
      </c>
      <c r="B21" s="54" t="s">
        <v>130</v>
      </c>
    </row>
    <row r="22" spans="1:2" x14ac:dyDescent="0.25">
      <c r="A22">
        <v>0.9</v>
      </c>
      <c r="B22" s="54" t="s">
        <v>130</v>
      </c>
    </row>
    <row r="23" spans="1:2" x14ac:dyDescent="0.25">
      <c r="A23">
        <v>1</v>
      </c>
      <c r="B23" s="54" t="s">
        <v>130</v>
      </c>
    </row>
    <row r="24" spans="1:2" x14ac:dyDescent="0.25">
      <c r="A24">
        <v>1.1000000000000001</v>
      </c>
      <c r="B24" s="54" t="s">
        <v>130</v>
      </c>
    </row>
    <row r="25" spans="1:2" x14ac:dyDescent="0.25">
      <c r="A25">
        <v>1.2</v>
      </c>
      <c r="B25" s="54" t="s">
        <v>130</v>
      </c>
    </row>
    <row r="26" spans="1:2" x14ac:dyDescent="0.25">
      <c r="A26">
        <v>1.3</v>
      </c>
      <c r="B26" s="54" t="s">
        <v>130</v>
      </c>
    </row>
    <row r="27" spans="1:2" x14ac:dyDescent="0.25">
      <c r="A27">
        <v>1.4</v>
      </c>
      <c r="B27" s="54" t="s">
        <v>130</v>
      </c>
    </row>
    <row r="28" spans="1:2" x14ac:dyDescent="0.25">
      <c r="A28">
        <v>1.5</v>
      </c>
      <c r="B28" t="s">
        <v>131</v>
      </c>
    </row>
    <row r="29" spans="1:2" x14ac:dyDescent="0.25">
      <c r="A29">
        <v>1.6</v>
      </c>
      <c r="B29" t="s">
        <v>131</v>
      </c>
    </row>
    <row r="30" spans="1:2" x14ac:dyDescent="0.25">
      <c r="A30">
        <v>1.7</v>
      </c>
      <c r="B30" t="s">
        <v>131</v>
      </c>
    </row>
    <row r="31" spans="1:2" x14ac:dyDescent="0.25">
      <c r="A31">
        <v>1.8</v>
      </c>
      <c r="B31" t="s">
        <v>131</v>
      </c>
    </row>
    <row r="32" spans="1:2" x14ac:dyDescent="0.25">
      <c r="A32">
        <v>1.9</v>
      </c>
      <c r="B32" t="s">
        <v>131</v>
      </c>
    </row>
    <row r="33" spans="1:2" x14ac:dyDescent="0.25">
      <c r="A33">
        <v>2</v>
      </c>
      <c r="B33" t="s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18"/>
  <sheetViews>
    <sheetView zoomScaleNormal="100" workbookViewId="0">
      <selection activeCell="A9" sqref="A9"/>
    </sheetView>
  </sheetViews>
  <sheetFormatPr defaultRowHeight="15" x14ac:dyDescent="0.25"/>
  <cols>
    <col min="1" max="1" width="39.7109375" customWidth="1"/>
    <col min="2" max="6" width="4" customWidth="1"/>
  </cols>
  <sheetData>
    <row r="1" spans="1:6" ht="75" customHeight="1" x14ac:dyDescent="0.25">
      <c r="A1" s="8" t="s">
        <v>42</v>
      </c>
      <c r="B1" s="30" t="s">
        <v>98</v>
      </c>
      <c r="C1" s="30" t="s">
        <v>99</v>
      </c>
      <c r="D1" s="30" t="s">
        <v>3</v>
      </c>
      <c r="E1" s="30" t="s">
        <v>100</v>
      </c>
      <c r="F1" s="30" t="s">
        <v>101</v>
      </c>
    </row>
    <row r="2" spans="1:6" x14ac:dyDescent="0.25">
      <c r="A2" s="2"/>
      <c r="B2" s="3">
        <v>1</v>
      </c>
      <c r="C2" s="3">
        <v>2</v>
      </c>
      <c r="D2" s="3">
        <v>3</v>
      </c>
      <c r="E2" s="7">
        <v>4</v>
      </c>
      <c r="F2" s="7">
        <v>5</v>
      </c>
    </row>
    <row r="3" spans="1:6" x14ac:dyDescent="0.25">
      <c r="A3" s="112" t="s">
        <v>34</v>
      </c>
      <c r="B3" s="112"/>
      <c r="C3" s="112"/>
      <c r="D3" s="112"/>
    </row>
    <row r="4" spans="1:6" ht="30" x14ac:dyDescent="0.25">
      <c r="A4" s="4" t="s">
        <v>35</v>
      </c>
      <c r="B4" s="5"/>
      <c r="C4" s="5"/>
      <c r="D4" s="5"/>
      <c r="E4" s="5"/>
      <c r="F4" s="5"/>
    </row>
    <row r="5" spans="1:6" x14ac:dyDescent="0.25">
      <c r="A5" s="6" t="s">
        <v>36</v>
      </c>
      <c r="B5" s="6"/>
      <c r="C5" s="6"/>
      <c r="D5" s="6"/>
    </row>
    <row r="6" spans="1:6" ht="45" x14ac:dyDescent="0.25">
      <c r="A6" s="4" t="s">
        <v>37</v>
      </c>
      <c r="B6" s="5"/>
      <c r="C6" s="5"/>
      <c r="D6" s="5"/>
      <c r="E6" s="5"/>
      <c r="F6" s="5"/>
    </row>
    <row r="7" spans="1:6" x14ac:dyDescent="0.25">
      <c r="A7" s="1" t="s">
        <v>38</v>
      </c>
    </row>
    <row r="8" spans="1:6" ht="30" x14ac:dyDescent="0.25">
      <c r="A8" s="4" t="s">
        <v>39</v>
      </c>
      <c r="B8" s="5"/>
      <c r="C8" s="5"/>
      <c r="D8" s="5"/>
      <c r="E8" s="5"/>
      <c r="F8" s="5"/>
    </row>
    <row r="9" spans="1:6" x14ac:dyDescent="0.25">
      <c r="A9" s="1" t="s">
        <v>40</v>
      </c>
    </row>
    <row r="10" spans="1:6" ht="60" x14ac:dyDescent="0.25">
      <c r="A10" s="4" t="s">
        <v>41</v>
      </c>
      <c r="B10" s="5"/>
      <c r="C10" s="5"/>
      <c r="D10" s="5"/>
      <c r="E10" s="5"/>
      <c r="F10" s="5"/>
    </row>
    <row r="12" spans="1:6" x14ac:dyDescent="0.25">
      <c r="A12" s="1" t="s">
        <v>43</v>
      </c>
    </row>
    <row r="13" spans="1:6" x14ac:dyDescent="0.25">
      <c r="A13" s="113"/>
      <c r="B13" s="113"/>
      <c r="C13" s="113"/>
      <c r="D13" s="113"/>
      <c r="E13" s="113"/>
      <c r="F13" s="113"/>
    </row>
    <row r="14" spans="1:6" x14ac:dyDescent="0.25">
      <c r="A14" s="113"/>
      <c r="B14" s="113"/>
      <c r="C14" s="113"/>
      <c r="D14" s="113"/>
      <c r="E14" s="113"/>
      <c r="F14" s="113"/>
    </row>
    <row r="15" spans="1:6" x14ac:dyDescent="0.25">
      <c r="A15" s="113"/>
      <c r="B15" s="113"/>
      <c r="C15" s="113"/>
      <c r="D15" s="113"/>
      <c r="E15" s="113"/>
      <c r="F15" s="113"/>
    </row>
    <row r="16" spans="1:6" x14ac:dyDescent="0.25">
      <c r="A16" s="113"/>
      <c r="B16" s="113"/>
      <c r="C16" s="113"/>
      <c r="D16" s="113"/>
      <c r="E16" s="113"/>
      <c r="F16" s="113"/>
    </row>
    <row r="17" spans="1:6" x14ac:dyDescent="0.25">
      <c r="A17" s="113"/>
      <c r="B17" s="113"/>
      <c r="C17" s="113"/>
      <c r="D17" s="113"/>
      <c r="E17" s="113"/>
      <c r="F17" s="113"/>
    </row>
    <row r="18" spans="1:6" x14ac:dyDescent="0.25">
      <c r="A18" s="113"/>
      <c r="B18" s="113"/>
      <c r="C18" s="113"/>
      <c r="D18" s="113"/>
      <c r="E18" s="113"/>
      <c r="F18" s="113"/>
    </row>
  </sheetData>
  <mergeCells count="2">
    <mergeCell ref="A3:D3"/>
    <mergeCell ref="A13:F18"/>
  </mergeCells>
  <conditionalFormatting sqref="B2:F2"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7"/>
  <sheetViews>
    <sheetView topLeftCell="A13" zoomScaleNormal="100" workbookViewId="0">
      <selection activeCell="I30" sqref="I30"/>
    </sheetView>
  </sheetViews>
  <sheetFormatPr defaultRowHeight="15" x14ac:dyDescent="0.25"/>
  <cols>
    <col min="1" max="1" width="39.7109375" customWidth="1"/>
    <col min="2" max="4" width="4" customWidth="1"/>
    <col min="5" max="5" width="4" hidden="1" customWidth="1"/>
    <col min="6" max="6" width="6.57031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85546875" bestFit="1" customWidth="1"/>
    <col min="13" max="13" width="8.5703125" bestFit="1" customWidth="1"/>
    <col min="14" max="14" width="5.7109375" bestFit="1" customWidth="1"/>
  </cols>
  <sheetData>
    <row r="1" spans="1:14" ht="18.75" x14ac:dyDescent="0.3">
      <c r="A1" s="62" t="s">
        <v>140</v>
      </c>
    </row>
    <row r="2" spans="1:14" x14ac:dyDescent="0.25">
      <c r="E2" s="43"/>
      <c r="F2" s="59" t="s">
        <v>125</v>
      </c>
      <c r="G2" s="43"/>
      <c r="H2" s="43"/>
      <c r="I2" s="59" t="s">
        <v>125</v>
      </c>
      <c r="J2" s="43"/>
      <c r="K2" s="43"/>
      <c r="L2" s="110" t="s">
        <v>129</v>
      </c>
      <c r="M2" s="110"/>
      <c r="N2" s="110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139</v>
      </c>
      <c r="B5" s="37" t="s">
        <v>120</v>
      </c>
      <c r="C5" s="38"/>
      <c r="D5" s="38"/>
      <c r="E5" s="38"/>
      <c r="F5" s="39"/>
      <c r="G5" s="38"/>
      <c r="H5" s="38"/>
      <c r="I5" s="39">
        <f>(I8+I14+I20+I26)/4</f>
        <v>3.5</v>
      </c>
      <c r="J5" s="38"/>
      <c r="K5" s="38"/>
      <c r="L5" s="61"/>
      <c r="M5" s="61"/>
      <c r="N5" s="61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(I9+I15+I21+I27)/4</f>
        <v>3.5625</v>
      </c>
      <c r="J6" s="35"/>
      <c r="K6" s="35"/>
      <c r="L6" s="111">
        <f>I6-I5</f>
        <v>6.25E-2</v>
      </c>
      <c r="M6" s="111"/>
      <c r="N6" s="111"/>
    </row>
    <row r="7" spans="1:14" x14ac:dyDescent="0.25">
      <c r="A7" s="108" t="s">
        <v>67</v>
      </c>
      <c r="B7" s="108"/>
      <c r="C7" s="108"/>
      <c r="D7" s="108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68</v>
      </c>
      <c r="B8" s="11" t="s">
        <v>120</v>
      </c>
      <c r="C8" s="12"/>
      <c r="D8" s="13"/>
      <c r="E8" s="14"/>
      <c r="F8" s="14"/>
      <c r="G8" s="14"/>
      <c r="H8" s="14"/>
      <c r="I8" s="14">
        <v>4</v>
      </c>
      <c r="J8" s="14"/>
      <c r="K8" s="14"/>
      <c r="L8" s="100">
        <f>I9-I8</f>
        <v>-0.5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3.5</v>
      </c>
      <c r="J9" s="14"/>
      <c r="K9" s="14"/>
      <c r="L9" s="103">
        <f>I9-I8</f>
        <v>-0.5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f>6/2</f>
        <v>3</v>
      </c>
      <c r="J10" s="14"/>
      <c r="K10" s="14"/>
      <c r="L10" s="103">
        <f>I10-I8</f>
        <v>-1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6/2</f>
        <v>3</v>
      </c>
      <c r="J11" s="14"/>
      <c r="K11" s="14"/>
      <c r="L11" s="103">
        <f>I11-I8</f>
        <v>-1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4</v>
      </c>
      <c r="J12" s="14"/>
      <c r="K12" s="14"/>
      <c r="L12" s="103">
        <f>I12-I8</f>
        <v>0</v>
      </c>
      <c r="M12" s="103"/>
      <c r="N12" s="103"/>
    </row>
    <row r="13" spans="1:14" x14ac:dyDescent="0.25">
      <c r="A13" s="22" t="s">
        <v>69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70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0.25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3.25</v>
      </c>
      <c r="J15" s="16"/>
      <c r="K15" s="16"/>
      <c r="L15" s="103">
        <f>I15-I14</f>
        <v>0.25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3</v>
      </c>
      <c r="J16" s="16"/>
      <c r="K16" s="16"/>
      <c r="L16" s="103">
        <f>I16-I14</f>
        <v>0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f>6/2</f>
        <v>3</v>
      </c>
      <c r="J17" s="16"/>
      <c r="K17" s="16"/>
      <c r="L17" s="103">
        <f>I17-I14</f>
        <v>0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4</v>
      </c>
      <c r="J18" s="16"/>
      <c r="K18" s="16"/>
      <c r="L18" s="103">
        <f>I18-I14</f>
        <v>1</v>
      </c>
      <c r="M18" s="103"/>
      <c r="N18" s="103"/>
    </row>
    <row r="19" spans="1:14" s="21" customFormat="1" x14ac:dyDescent="0.25">
      <c r="A19" s="26" t="s">
        <v>71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70</v>
      </c>
      <c r="B20" s="17" t="s">
        <v>120</v>
      </c>
      <c r="C20" s="18"/>
      <c r="D20" s="18"/>
      <c r="E20" s="18"/>
      <c r="F20" s="18"/>
      <c r="G20" s="18"/>
      <c r="H20" s="18"/>
      <c r="I20" s="18">
        <v>3</v>
      </c>
      <c r="J20" s="18"/>
      <c r="K20" s="18"/>
      <c r="L20" s="100">
        <f>I21-I20</f>
        <v>0.625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3.625</v>
      </c>
      <c r="J21" s="18"/>
      <c r="K21" s="18"/>
      <c r="L21" s="103">
        <f>I21-I20</f>
        <v>0.625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4</v>
      </c>
      <c r="J22" s="18"/>
      <c r="K22" s="18"/>
      <c r="L22" s="103">
        <f>I22-I20</f>
        <v>1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f>7/2</f>
        <v>3.5</v>
      </c>
      <c r="J23" s="18"/>
      <c r="K23" s="18"/>
      <c r="L23" s="103">
        <f>I23-I20</f>
        <v>0.5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4</v>
      </c>
      <c r="J24" s="18"/>
      <c r="K24" s="18"/>
      <c r="L24" s="103">
        <f>I24-I20</f>
        <v>1</v>
      </c>
      <c r="M24" s="103"/>
      <c r="N24" s="103"/>
    </row>
    <row r="25" spans="1:14" x14ac:dyDescent="0.25">
      <c r="A25" s="28" t="s">
        <v>73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4" x14ac:dyDescent="0.25">
      <c r="A26" s="106" t="s">
        <v>74</v>
      </c>
      <c r="B26" s="19" t="s">
        <v>120</v>
      </c>
      <c r="C26" s="20"/>
      <c r="D26" s="20"/>
      <c r="E26" s="20"/>
      <c r="F26" s="20"/>
      <c r="G26" s="20"/>
      <c r="H26" s="20"/>
      <c r="I26" s="20">
        <v>4</v>
      </c>
      <c r="J26" s="20"/>
      <c r="K26" s="20"/>
      <c r="L26" s="100">
        <f>I27-I26</f>
        <v>-0.125</v>
      </c>
      <c r="M26" s="100"/>
      <c r="N26" s="100"/>
    </row>
    <row r="27" spans="1:14" x14ac:dyDescent="0.25">
      <c r="A27" s="106"/>
      <c r="B27" s="20" t="s">
        <v>121</v>
      </c>
      <c r="C27" s="20"/>
      <c r="D27" s="20"/>
      <c r="E27" s="20"/>
      <c r="F27" s="42"/>
      <c r="G27" s="20"/>
      <c r="H27" s="20"/>
      <c r="I27" s="42">
        <f>(I26+I28+I29+I30)/4</f>
        <v>3.875</v>
      </c>
      <c r="J27" s="20"/>
      <c r="K27" s="20"/>
      <c r="L27" s="103">
        <f>I27-I26</f>
        <v>-0.125</v>
      </c>
      <c r="M27" s="103"/>
      <c r="N27" s="103"/>
    </row>
    <row r="28" spans="1:14" x14ac:dyDescent="0.25">
      <c r="A28" s="106"/>
      <c r="B28" s="20" t="s">
        <v>119</v>
      </c>
      <c r="C28" s="20"/>
      <c r="D28" s="20"/>
      <c r="E28" s="20"/>
      <c r="F28" s="20"/>
      <c r="G28" s="20"/>
      <c r="H28" s="20"/>
      <c r="I28" s="20">
        <v>4</v>
      </c>
      <c r="J28" s="20"/>
      <c r="K28" s="20"/>
      <c r="L28" s="103">
        <f>I28-I26</f>
        <v>0</v>
      </c>
      <c r="M28" s="103"/>
      <c r="N28" s="103"/>
    </row>
    <row r="29" spans="1:14" x14ac:dyDescent="0.25">
      <c r="A29" s="106"/>
      <c r="B29" s="20" t="s">
        <v>95</v>
      </c>
      <c r="C29" s="20"/>
      <c r="D29" s="20"/>
      <c r="E29" s="20"/>
      <c r="F29" s="20"/>
      <c r="G29" s="20"/>
      <c r="H29" s="20"/>
      <c r="I29" s="20">
        <f>7/2</f>
        <v>3.5</v>
      </c>
      <c r="J29" s="20"/>
      <c r="K29" s="20"/>
      <c r="L29" s="103">
        <f>I29-I26</f>
        <v>-0.5</v>
      </c>
      <c r="M29" s="103"/>
      <c r="N29" s="103"/>
    </row>
    <row r="30" spans="1:14" x14ac:dyDescent="0.25">
      <c r="A30" s="106"/>
      <c r="B30" s="20" t="s">
        <v>96</v>
      </c>
      <c r="C30" s="20"/>
      <c r="D30" s="20"/>
      <c r="E30" s="20"/>
      <c r="F30" s="20"/>
      <c r="G30" s="20"/>
      <c r="H30" s="20"/>
      <c r="I30" s="20">
        <v>4</v>
      </c>
      <c r="J30" s="20"/>
      <c r="K30" s="20"/>
      <c r="L30" s="103">
        <f>I30-I26</f>
        <v>0</v>
      </c>
      <c r="M30" s="103"/>
      <c r="N30" s="103"/>
    </row>
    <row r="31" spans="1:14" x14ac:dyDescent="0.25">
      <c r="A31" s="1" t="s">
        <v>164</v>
      </c>
    </row>
    <row r="32" spans="1:14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27">
    <mergeCell ref="A26:A30"/>
    <mergeCell ref="L20:N20"/>
    <mergeCell ref="L21:N21"/>
    <mergeCell ref="A7:D7"/>
    <mergeCell ref="A8:A12"/>
    <mergeCell ref="A14:A18"/>
    <mergeCell ref="A20:A24"/>
    <mergeCell ref="L28:N28"/>
    <mergeCell ref="L29:N29"/>
    <mergeCell ref="L30:N30"/>
    <mergeCell ref="L26:N26"/>
    <mergeCell ref="L27:N27"/>
    <mergeCell ref="L22:N22"/>
    <mergeCell ref="L15:N15"/>
    <mergeCell ref="L16:N16"/>
    <mergeCell ref="L17:N17"/>
    <mergeCell ref="L18:N18"/>
    <mergeCell ref="L14:N14"/>
    <mergeCell ref="L2:N2"/>
    <mergeCell ref="L23:N23"/>
    <mergeCell ref="L24:N24"/>
    <mergeCell ref="L6:N6"/>
    <mergeCell ref="L8:N8"/>
    <mergeCell ref="L9:N9"/>
    <mergeCell ref="L10:N10"/>
    <mergeCell ref="L11:N11"/>
    <mergeCell ref="L12:N12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9:L12">
    <cfRule type="dataBar" priority="8">
      <dataBar>
        <cfvo type="min"/>
        <cfvo type="max"/>
        <color rgb="FF008AEF"/>
      </dataBar>
    </cfRule>
  </conditionalFormatting>
  <conditionalFormatting sqref="L15:L18">
    <cfRule type="dataBar" priority="7">
      <dataBar>
        <cfvo type="min"/>
        <cfvo type="max"/>
        <color rgb="FF008AEF"/>
      </dataBar>
    </cfRule>
  </conditionalFormatting>
  <conditionalFormatting sqref="L21:L24">
    <cfRule type="dataBar" priority="6">
      <dataBar>
        <cfvo type="min"/>
        <cfvo type="max"/>
        <color rgb="FF008AEF"/>
      </dataBar>
    </cfRule>
  </conditionalFormatting>
  <conditionalFormatting sqref="L27:L30">
    <cfRule type="dataBar" priority="5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</conditionalFormatting>
  <conditionalFormatting sqref="L3:N3">
    <cfRule type="containsText" dxfId="14" priority="1" operator="containsText" text="Large">
      <formula>NOT(ISERROR(SEARCH("Large",L3)))</formula>
    </cfRule>
    <cfRule type="containsText" dxfId="13" priority="2" operator="containsText" text="Medium">
      <formula>NOT(ISERROR(SEARCH("Medium",L3)))</formula>
    </cfRule>
    <cfRule type="containsText" dxfId="12" priority="3" operator="containsText" text="Small">
      <formula>NOT(ISERROR(SEARCH("Small",L3)))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7"/>
  <sheetViews>
    <sheetView zoomScaleNormal="100" workbookViewId="0">
      <selection activeCell="K15" sqref="K15"/>
    </sheetView>
  </sheetViews>
  <sheetFormatPr defaultRowHeight="15" x14ac:dyDescent="0.25"/>
  <cols>
    <col min="1" max="1" width="38.85546875" customWidth="1"/>
    <col min="2" max="4" width="4" customWidth="1"/>
    <col min="5" max="5" width="4" hidden="1" customWidth="1"/>
    <col min="6" max="6" width="4.1406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85546875" bestFit="1" customWidth="1"/>
    <col min="13" max="13" width="8.5703125" bestFit="1" customWidth="1"/>
    <col min="14" max="14" width="5.7109375" bestFit="1" customWidth="1"/>
  </cols>
  <sheetData>
    <row r="1" spans="1:14" ht="18.75" x14ac:dyDescent="0.3">
      <c r="A1" s="62" t="s">
        <v>103</v>
      </c>
    </row>
    <row r="2" spans="1:14" x14ac:dyDescent="0.25">
      <c r="E2" s="43"/>
      <c r="F2" s="59" t="s">
        <v>125</v>
      </c>
      <c r="G2" s="43"/>
      <c r="H2" s="43"/>
      <c r="I2" s="59" t="s">
        <v>125</v>
      </c>
      <c r="J2" s="43"/>
      <c r="K2" s="43"/>
      <c r="L2" s="110" t="s">
        <v>129</v>
      </c>
      <c r="M2" s="110"/>
      <c r="N2" s="110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141</v>
      </c>
      <c r="B5" s="37" t="s">
        <v>120</v>
      </c>
      <c r="C5" s="38"/>
      <c r="D5" s="38"/>
      <c r="E5" s="38"/>
      <c r="F5" s="39"/>
      <c r="G5" s="38"/>
      <c r="H5" s="38"/>
      <c r="I5" s="39">
        <f>(I8+I14+I20+I26)/4</f>
        <v>3</v>
      </c>
      <c r="J5" s="38"/>
      <c r="K5" s="38"/>
      <c r="L5" s="61"/>
      <c r="M5" s="61"/>
      <c r="N5" s="61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(I9+I15+I21+I27)/4</f>
        <v>3.09375</v>
      </c>
      <c r="J6" s="35"/>
      <c r="K6" s="35"/>
      <c r="L6" s="111">
        <f>I6-I5</f>
        <v>9.375E-2</v>
      </c>
      <c r="M6" s="111"/>
      <c r="N6" s="111"/>
    </row>
    <row r="7" spans="1:14" x14ac:dyDescent="0.25">
      <c r="A7" s="108" t="s">
        <v>85</v>
      </c>
      <c r="B7" s="108"/>
      <c r="C7" s="108"/>
      <c r="D7" s="108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86</v>
      </c>
      <c r="B8" s="11" t="s">
        <v>120</v>
      </c>
      <c r="C8" s="12"/>
      <c r="D8" s="13"/>
      <c r="E8" s="14"/>
      <c r="F8" s="14"/>
      <c r="G8" s="14"/>
      <c r="H8" s="14"/>
      <c r="I8" s="14">
        <v>3</v>
      </c>
      <c r="J8" s="14"/>
      <c r="K8" s="14"/>
      <c r="L8" s="100">
        <f>I9-I8</f>
        <v>-0.125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2.875</v>
      </c>
      <c r="J9" s="14"/>
      <c r="K9" s="14"/>
      <c r="L9" s="103">
        <f>I9-I8</f>
        <v>-0.125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v>3</v>
      </c>
      <c r="J10" s="14"/>
      <c r="K10" s="14"/>
      <c r="L10" s="103">
        <f>I10-I8</f>
        <v>0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5/2</f>
        <v>2.5</v>
      </c>
      <c r="J11" s="14"/>
      <c r="K11" s="14"/>
      <c r="L11" s="103">
        <f>I11-I8</f>
        <v>-0.5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3</v>
      </c>
      <c r="J12" s="14"/>
      <c r="K12" s="14"/>
      <c r="L12" s="103">
        <f>I12-I8</f>
        <v>0</v>
      </c>
      <c r="M12" s="103"/>
      <c r="N12" s="103"/>
    </row>
    <row r="13" spans="1:14" x14ac:dyDescent="0.25">
      <c r="A13" s="22" t="s">
        <v>142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88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0.125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3.125</v>
      </c>
      <c r="J15" s="16"/>
      <c r="K15" s="16"/>
      <c r="L15" s="103">
        <f>I15-I14</f>
        <v>0.125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3</v>
      </c>
      <c r="J16" s="16"/>
      <c r="K16" s="16"/>
      <c r="L16" s="103">
        <f>I16-I14</f>
        <v>0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f>5/2</f>
        <v>2.5</v>
      </c>
      <c r="J17" s="16"/>
      <c r="K17" s="16"/>
      <c r="L17" s="103">
        <f>I17-I14</f>
        <v>-0.5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4</v>
      </c>
      <c r="J18" s="16"/>
      <c r="K18" s="16"/>
      <c r="L18" s="103">
        <f>I18-I14</f>
        <v>1</v>
      </c>
      <c r="M18" s="103"/>
      <c r="N18" s="103"/>
    </row>
    <row r="19" spans="1:14" s="21" customFormat="1" x14ac:dyDescent="0.25">
      <c r="A19" s="26" t="s">
        <v>143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90</v>
      </c>
      <c r="B20" s="17" t="s">
        <v>120</v>
      </c>
      <c r="C20" s="18"/>
      <c r="D20" s="18"/>
      <c r="E20" s="18"/>
      <c r="F20" s="18"/>
      <c r="G20" s="18"/>
      <c r="H20" s="18"/>
      <c r="I20" s="18">
        <v>3</v>
      </c>
      <c r="J20" s="18"/>
      <c r="K20" s="18"/>
      <c r="L20" s="100">
        <f>I21-I20</f>
        <v>0.75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3.75</v>
      </c>
      <c r="J21" s="18"/>
      <c r="K21" s="18"/>
      <c r="L21" s="103">
        <f>I21-I20</f>
        <v>0.75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5</v>
      </c>
      <c r="J22" s="18"/>
      <c r="K22" s="18"/>
      <c r="L22" s="103">
        <f>I22-I20</f>
        <v>2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f>6/2</f>
        <v>3</v>
      </c>
      <c r="J23" s="18"/>
      <c r="K23" s="18"/>
      <c r="L23" s="103">
        <f>I23-I20</f>
        <v>0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4</v>
      </c>
      <c r="J24" s="18"/>
      <c r="K24" s="18"/>
      <c r="L24" s="103">
        <f>I24-I20</f>
        <v>1</v>
      </c>
      <c r="M24" s="103"/>
      <c r="N24" s="103"/>
    </row>
    <row r="25" spans="1:14" x14ac:dyDescent="0.25">
      <c r="A25" s="28" t="s">
        <v>144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4" x14ac:dyDescent="0.25">
      <c r="A26" s="106" t="s">
        <v>92</v>
      </c>
      <c r="B26" s="19" t="s">
        <v>120</v>
      </c>
      <c r="C26" s="20"/>
      <c r="D26" s="20"/>
      <c r="E26" s="20"/>
      <c r="F26" s="20"/>
      <c r="G26" s="20"/>
      <c r="H26" s="20"/>
      <c r="I26" s="20">
        <v>3</v>
      </c>
      <c r="J26" s="20"/>
      <c r="K26" s="20"/>
      <c r="L26" s="100">
        <f>I27-I26</f>
        <v>-0.375</v>
      </c>
      <c r="M26" s="100"/>
      <c r="N26" s="100"/>
    </row>
    <row r="27" spans="1:14" x14ac:dyDescent="0.25">
      <c r="A27" s="106"/>
      <c r="B27" s="20" t="s">
        <v>121</v>
      </c>
      <c r="C27" s="20"/>
      <c r="D27" s="20"/>
      <c r="E27" s="20"/>
      <c r="F27" s="42"/>
      <c r="G27" s="20"/>
      <c r="H27" s="20"/>
      <c r="I27" s="42">
        <f>(I26+I28+I29+I30)/4</f>
        <v>2.625</v>
      </c>
      <c r="J27" s="20"/>
      <c r="K27" s="20"/>
      <c r="L27" s="103">
        <f>I27-I26</f>
        <v>-0.375</v>
      </c>
      <c r="M27" s="103"/>
      <c r="N27" s="103"/>
    </row>
    <row r="28" spans="1:14" x14ac:dyDescent="0.25">
      <c r="A28" s="106"/>
      <c r="B28" s="20" t="s">
        <v>119</v>
      </c>
      <c r="C28" s="20"/>
      <c r="D28" s="20"/>
      <c r="E28" s="20"/>
      <c r="F28" s="20"/>
      <c r="G28" s="20"/>
      <c r="H28" s="20"/>
      <c r="I28" s="20">
        <v>2</v>
      </c>
      <c r="J28" s="20"/>
      <c r="K28" s="20"/>
      <c r="L28" s="103">
        <f>I28-I26</f>
        <v>-1</v>
      </c>
      <c r="M28" s="103"/>
      <c r="N28" s="103"/>
    </row>
    <row r="29" spans="1:14" x14ac:dyDescent="0.25">
      <c r="A29" s="106"/>
      <c r="B29" s="20" t="s">
        <v>95</v>
      </c>
      <c r="C29" s="20"/>
      <c r="D29" s="20"/>
      <c r="E29" s="20"/>
      <c r="F29" s="20"/>
      <c r="G29" s="20"/>
      <c r="H29" s="20"/>
      <c r="I29" s="20">
        <f>5/2</f>
        <v>2.5</v>
      </c>
      <c r="J29" s="20"/>
      <c r="K29" s="20"/>
      <c r="L29" s="103">
        <f>I29-I26</f>
        <v>-0.5</v>
      </c>
      <c r="M29" s="103"/>
      <c r="N29" s="103"/>
    </row>
    <row r="30" spans="1:14" x14ac:dyDescent="0.25">
      <c r="A30" s="106"/>
      <c r="B30" s="20" t="s">
        <v>96</v>
      </c>
      <c r="C30" s="20"/>
      <c r="D30" s="20"/>
      <c r="E30" s="20"/>
      <c r="F30" s="20"/>
      <c r="G30" s="20"/>
      <c r="H30" s="20"/>
      <c r="I30" s="20">
        <v>3</v>
      </c>
      <c r="J30" s="20"/>
      <c r="K30" s="20"/>
      <c r="L30" s="103">
        <f>I30-I26</f>
        <v>0</v>
      </c>
      <c r="M30" s="103"/>
      <c r="N30" s="103"/>
    </row>
    <row r="31" spans="1:14" x14ac:dyDescent="0.25">
      <c r="A31" s="1" t="s">
        <v>160</v>
      </c>
    </row>
    <row r="32" spans="1:14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27">
    <mergeCell ref="L17:N17"/>
    <mergeCell ref="A14:A18"/>
    <mergeCell ref="A20:A24"/>
    <mergeCell ref="A26:A30"/>
    <mergeCell ref="L6:N6"/>
    <mergeCell ref="L8:N8"/>
    <mergeCell ref="L9:N9"/>
    <mergeCell ref="L10:N10"/>
    <mergeCell ref="L11:N11"/>
    <mergeCell ref="A7:D7"/>
    <mergeCell ref="A8:A12"/>
    <mergeCell ref="L2:N2"/>
    <mergeCell ref="L30:N30"/>
    <mergeCell ref="L24:N24"/>
    <mergeCell ref="L26:N26"/>
    <mergeCell ref="L27:N27"/>
    <mergeCell ref="L28:N28"/>
    <mergeCell ref="L29:N29"/>
    <mergeCell ref="L18:N18"/>
    <mergeCell ref="L20:N20"/>
    <mergeCell ref="L21:N21"/>
    <mergeCell ref="L22:N22"/>
    <mergeCell ref="L23:N23"/>
    <mergeCell ref="L12:N12"/>
    <mergeCell ref="L14:N14"/>
    <mergeCell ref="L15:N15"/>
    <mergeCell ref="L16:N16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9:L12">
    <cfRule type="dataBar" priority="8">
      <dataBar>
        <cfvo type="min"/>
        <cfvo type="max"/>
        <color rgb="FF008AEF"/>
      </dataBar>
    </cfRule>
  </conditionalFormatting>
  <conditionalFormatting sqref="L15:L18">
    <cfRule type="dataBar" priority="7">
      <dataBar>
        <cfvo type="min"/>
        <cfvo type="max"/>
        <color rgb="FF008AEF"/>
      </dataBar>
    </cfRule>
  </conditionalFormatting>
  <conditionalFormatting sqref="L21:L24">
    <cfRule type="dataBar" priority="6">
      <dataBar>
        <cfvo type="min"/>
        <cfvo type="max"/>
        <color rgb="FF008AEF"/>
      </dataBar>
    </cfRule>
  </conditionalFormatting>
  <conditionalFormatting sqref="L27:L30">
    <cfRule type="dataBar" priority="5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</conditionalFormatting>
  <conditionalFormatting sqref="L3:N3">
    <cfRule type="containsText" dxfId="11" priority="1" operator="containsText" text="Large">
      <formula>NOT(ISERROR(SEARCH("Large",L3)))</formula>
    </cfRule>
    <cfRule type="containsText" dxfId="10" priority="2" operator="containsText" text="Medium">
      <formula>NOT(ISERROR(SEARCH("Medium",L3)))</formula>
    </cfRule>
    <cfRule type="containsText" dxfId="9" priority="3" operator="containsText" text="Small">
      <formula>NOT(ISERROR(SEARCH("Small",L3)))</formula>
    </cfRule>
  </conditionalFormatting>
  <pageMargins left="0.25" right="0.25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7"/>
  <sheetViews>
    <sheetView topLeftCell="A10" zoomScaleNormal="100" workbookViewId="0">
      <selection activeCell="I30" sqref="I30"/>
    </sheetView>
  </sheetViews>
  <sheetFormatPr defaultRowHeight="15" x14ac:dyDescent="0.25"/>
  <cols>
    <col min="1" max="1" width="39" customWidth="1"/>
    <col min="2" max="3" width="4" customWidth="1"/>
    <col min="4" max="4" width="3.85546875" customWidth="1"/>
    <col min="5" max="5" width="4" hidden="1" customWidth="1"/>
    <col min="6" max="6" width="4.285156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85546875" bestFit="1" customWidth="1"/>
    <col min="13" max="13" width="8.42578125" bestFit="1" customWidth="1"/>
    <col min="14" max="14" width="5.7109375" bestFit="1" customWidth="1"/>
  </cols>
  <sheetData>
    <row r="1" spans="1:14" ht="18.75" x14ac:dyDescent="0.3">
      <c r="A1" s="62" t="s">
        <v>116</v>
      </c>
    </row>
    <row r="2" spans="1:14" x14ac:dyDescent="0.25">
      <c r="E2" s="43"/>
      <c r="F2" s="59" t="s">
        <v>125</v>
      </c>
      <c r="G2" s="43"/>
      <c r="H2" s="43"/>
      <c r="I2" s="59" t="s">
        <v>125</v>
      </c>
      <c r="J2" s="43"/>
      <c r="K2" s="43"/>
      <c r="L2" s="110" t="s">
        <v>129</v>
      </c>
      <c r="M2" s="110"/>
      <c r="N2" s="110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145</v>
      </c>
      <c r="B5" s="37" t="s">
        <v>120</v>
      </c>
      <c r="C5" s="38"/>
      <c r="D5" s="38"/>
      <c r="E5" s="38"/>
      <c r="F5" s="39"/>
      <c r="G5" s="38"/>
      <c r="H5" s="38"/>
      <c r="I5" s="39">
        <f>(I8+I14+I20+I26)/4</f>
        <v>3.25</v>
      </c>
      <c r="J5" s="38"/>
      <c r="K5" s="38"/>
      <c r="L5" s="61"/>
      <c r="M5" s="61"/>
      <c r="N5" s="61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(I9+I15+I21+I27)/4</f>
        <v>3.3125</v>
      </c>
      <c r="J6" s="35"/>
      <c r="K6" s="35"/>
      <c r="L6" s="111">
        <f>I6-I5</f>
        <v>6.25E-2</v>
      </c>
      <c r="M6" s="111"/>
      <c r="N6" s="111"/>
    </row>
    <row r="7" spans="1:14" x14ac:dyDescent="0.25">
      <c r="A7" s="108" t="s">
        <v>24</v>
      </c>
      <c r="B7" s="108"/>
      <c r="C7" s="108"/>
      <c r="D7" s="108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25</v>
      </c>
      <c r="B8" s="11" t="s">
        <v>120</v>
      </c>
      <c r="C8" s="12"/>
      <c r="D8" s="13"/>
      <c r="E8" s="14"/>
      <c r="F8" s="14"/>
      <c r="G8" s="14"/>
      <c r="H8" s="14"/>
      <c r="I8" s="14">
        <v>3</v>
      </c>
      <c r="J8" s="14"/>
      <c r="K8" s="14"/>
      <c r="L8" s="100">
        <f>I9-I8</f>
        <v>0.125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3.125</v>
      </c>
      <c r="J9" s="14"/>
      <c r="K9" s="14"/>
      <c r="L9" s="103">
        <f>I9-I8</f>
        <v>0.125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v>4</v>
      </c>
      <c r="J10" s="14"/>
      <c r="K10" s="14"/>
      <c r="L10" s="103">
        <f>I10-I8</f>
        <v>1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5/2</f>
        <v>2.5</v>
      </c>
      <c r="J11" s="14"/>
      <c r="K11" s="14"/>
      <c r="L11" s="103">
        <f>I11-I8</f>
        <v>-0.5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3</v>
      </c>
      <c r="J12" s="14"/>
      <c r="K12" s="14"/>
      <c r="L12" s="103">
        <f>I12-I8</f>
        <v>0</v>
      </c>
      <c r="M12" s="103"/>
      <c r="N12" s="103"/>
    </row>
    <row r="13" spans="1:14" x14ac:dyDescent="0.25">
      <c r="A13" s="22" t="s">
        <v>26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27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0.625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3.625</v>
      </c>
      <c r="J15" s="16"/>
      <c r="K15" s="16"/>
      <c r="L15" s="103">
        <f>I15-I14</f>
        <v>0.625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5</v>
      </c>
      <c r="J16" s="16"/>
      <c r="K16" s="16"/>
      <c r="L16" s="103">
        <f>I16-I14</f>
        <v>2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f>7/2</f>
        <v>3.5</v>
      </c>
      <c r="J17" s="16"/>
      <c r="K17" s="16"/>
      <c r="L17" s="103">
        <f>I17-I14</f>
        <v>0.5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3</v>
      </c>
      <c r="J18" s="16"/>
      <c r="K18" s="16"/>
      <c r="L18" s="103">
        <f>I18-I14</f>
        <v>0</v>
      </c>
      <c r="M18" s="103"/>
      <c r="N18" s="103"/>
    </row>
    <row r="19" spans="1:14" s="21" customFormat="1" x14ac:dyDescent="0.25">
      <c r="A19" s="26" t="s">
        <v>29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30</v>
      </c>
      <c r="B20" s="17" t="s">
        <v>120</v>
      </c>
      <c r="C20" s="18"/>
      <c r="D20" s="18"/>
      <c r="E20" s="18"/>
      <c r="F20" s="18"/>
      <c r="G20" s="18"/>
      <c r="H20" s="18"/>
      <c r="I20" s="18">
        <v>4</v>
      </c>
      <c r="J20" s="18"/>
      <c r="K20" s="18"/>
      <c r="L20" s="100">
        <f>I21-I20</f>
        <v>-0.5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3.5</v>
      </c>
      <c r="J21" s="18"/>
      <c r="K21" s="18"/>
      <c r="L21" s="103">
        <f>I21-I20</f>
        <v>-0.5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3</v>
      </c>
      <c r="J22" s="18"/>
      <c r="K22" s="18"/>
      <c r="L22" s="103">
        <f>I22-I20</f>
        <v>-1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f>6/2</f>
        <v>3</v>
      </c>
      <c r="J23" s="18"/>
      <c r="K23" s="18"/>
      <c r="L23" s="103">
        <f>I23-I20</f>
        <v>-1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4</v>
      </c>
      <c r="J24" s="18"/>
      <c r="K24" s="18"/>
      <c r="L24" s="103">
        <f>I24-I20</f>
        <v>0</v>
      </c>
      <c r="M24" s="103"/>
      <c r="N24" s="103"/>
    </row>
    <row r="25" spans="1:14" x14ac:dyDescent="0.25">
      <c r="A25" s="28" t="s">
        <v>31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4" x14ac:dyDescent="0.25">
      <c r="A26" s="106" t="s">
        <v>32</v>
      </c>
      <c r="B26" s="19" t="s">
        <v>120</v>
      </c>
      <c r="C26" s="20"/>
      <c r="D26" s="20"/>
      <c r="E26" s="20"/>
      <c r="F26" s="20"/>
      <c r="G26" s="20"/>
      <c r="H26" s="20"/>
      <c r="I26" s="20">
        <v>3</v>
      </c>
      <c r="J26" s="20"/>
      <c r="K26" s="20"/>
      <c r="L26" s="100">
        <f>I27-I26</f>
        <v>0</v>
      </c>
      <c r="M26" s="100"/>
      <c r="N26" s="100"/>
    </row>
    <row r="27" spans="1:14" x14ac:dyDescent="0.25">
      <c r="A27" s="106"/>
      <c r="B27" s="20" t="s">
        <v>121</v>
      </c>
      <c r="C27" s="20"/>
      <c r="D27" s="20"/>
      <c r="E27" s="20"/>
      <c r="F27" s="42"/>
      <c r="G27" s="20"/>
      <c r="H27" s="20"/>
      <c r="I27" s="42">
        <f>(I26+I28+I29+I30)/4</f>
        <v>3</v>
      </c>
      <c r="J27" s="20"/>
      <c r="K27" s="20"/>
      <c r="L27" s="103">
        <f>I27-I26</f>
        <v>0</v>
      </c>
      <c r="M27" s="103"/>
      <c r="N27" s="103"/>
    </row>
    <row r="28" spans="1:14" x14ac:dyDescent="0.25">
      <c r="A28" s="106"/>
      <c r="B28" s="20" t="s">
        <v>119</v>
      </c>
      <c r="C28" s="20"/>
      <c r="D28" s="20"/>
      <c r="E28" s="20"/>
      <c r="F28" s="20"/>
      <c r="G28" s="20"/>
      <c r="H28" s="20"/>
      <c r="I28" s="20">
        <v>3</v>
      </c>
      <c r="J28" s="20"/>
      <c r="K28" s="20"/>
      <c r="L28" s="103">
        <f>I28-I26</f>
        <v>0</v>
      </c>
      <c r="M28" s="103"/>
      <c r="N28" s="103"/>
    </row>
    <row r="29" spans="1:14" x14ac:dyDescent="0.25">
      <c r="A29" s="106"/>
      <c r="B29" s="20" t="s">
        <v>95</v>
      </c>
      <c r="C29" s="20"/>
      <c r="D29" s="20"/>
      <c r="E29" s="20"/>
      <c r="F29" s="20"/>
      <c r="G29" s="20"/>
      <c r="H29" s="20"/>
      <c r="I29" s="20">
        <f>6/2</f>
        <v>3</v>
      </c>
      <c r="J29" s="20"/>
      <c r="K29" s="20"/>
      <c r="L29" s="103">
        <f>I29-I26</f>
        <v>0</v>
      </c>
      <c r="M29" s="103"/>
      <c r="N29" s="103"/>
    </row>
    <row r="30" spans="1:14" x14ac:dyDescent="0.25">
      <c r="A30" s="106"/>
      <c r="B30" s="20" t="s">
        <v>96</v>
      </c>
      <c r="C30" s="20"/>
      <c r="D30" s="20"/>
      <c r="E30" s="20"/>
      <c r="F30" s="20"/>
      <c r="G30" s="20"/>
      <c r="H30" s="20"/>
      <c r="I30" s="20">
        <v>3</v>
      </c>
      <c r="J30" s="20"/>
      <c r="K30" s="20"/>
      <c r="L30" s="103">
        <f>I30-I26</f>
        <v>0</v>
      </c>
      <c r="M30" s="103"/>
      <c r="N30" s="103"/>
    </row>
    <row r="31" spans="1:14" x14ac:dyDescent="0.25">
      <c r="A31" s="1" t="s">
        <v>161</v>
      </c>
    </row>
    <row r="32" spans="1:14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27">
    <mergeCell ref="L16:N16"/>
    <mergeCell ref="L22:N22"/>
    <mergeCell ref="A26:A30"/>
    <mergeCell ref="L23:N23"/>
    <mergeCell ref="A7:D7"/>
    <mergeCell ref="A8:A12"/>
    <mergeCell ref="A14:A18"/>
    <mergeCell ref="A20:A24"/>
    <mergeCell ref="L17:N17"/>
    <mergeCell ref="L18:N18"/>
    <mergeCell ref="L20:N20"/>
    <mergeCell ref="L2:N2"/>
    <mergeCell ref="L30:N30"/>
    <mergeCell ref="L24:N24"/>
    <mergeCell ref="L26:N26"/>
    <mergeCell ref="L27:N27"/>
    <mergeCell ref="L28:N28"/>
    <mergeCell ref="L29:N29"/>
    <mergeCell ref="L6:N6"/>
    <mergeCell ref="L8:N8"/>
    <mergeCell ref="L9:N9"/>
    <mergeCell ref="L21:N21"/>
    <mergeCell ref="L10:N10"/>
    <mergeCell ref="L11:N11"/>
    <mergeCell ref="L12:N12"/>
    <mergeCell ref="L14:N14"/>
    <mergeCell ref="L15:N15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9:L12">
    <cfRule type="dataBar" priority="8">
      <dataBar>
        <cfvo type="min"/>
        <cfvo type="max"/>
        <color rgb="FF008AEF"/>
      </dataBar>
    </cfRule>
  </conditionalFormatting>
  <conditionalFormatting sqref="L15:L18">
    <cfRule type="dataBar" priority="7">
      <dataBar>
        <cfvo type="min"/>
        <cfvo type="max"/>
        <color rgb="FF008AEF"/>
      </dataBar>
    </cfRule>
  </conditionalFormatting>
  <conditionalFormatting sqref="L21:L24">
    <cfRule type="dataBar" priority="6">
      <dataBar>
        <cfvo type="min"/>
        <cfvo type="max"/>
        <color rgb="FF008AEF"/>
      </dataBar>
    </cfRule>
  </conditionalFormatting>
  <conditionalFormatting sqref="L27:L30">
    <cfRule type="dataBar" priority="5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</conditionalFormatting>
  <conditionalFormatting sqref="L3:N3">
    <cfRule type="containsText" dxfId="8" priority="1" operator="containsText" text="Large">
      <formula>NOT(ISERROR(SEARCH("Large",L3)))</formula>
    </cfRule>
    <cfRule type="containsText" dxfId="7" priority="2" operator="containsText" text="Medium">
      <formula>NOT(ISERROR(SEARCH("Medium",L3)))</formula>
    </cfRule>
    <cfRule type="containsText" dxfId="6" priority="3" operator="containsText" text="Small">
      <formula>NOT(ISERROR(SEARCH("Small",L3)))</formula>
    </cfRule>
  </conditionalFormatting>
  <pageMargins left="0.25" right="0.25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1"/>
  <sheetViews>
    <sheetView zoomScaleNormal="100" workbookViewId="0">
      <selection activeCell="I23" sqref="I23"/>
    </sheetView>
  </sheetViews>
  <sheetFormatPr defaultRowHeight="15" x14ac:dyDescent="0.25"/>
  <cols>
    <col min="1" max="1" width="39.7109375" customWidth="1"/>
    <col min="2" max="4" width="4" customWidth="1"/>
    <col min="5" max="5" width="1.28515625" hidden="1" customWidth="1"/>
    <col min="6" max="6" width="6.57031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85546875" bestFit="1" customWidth="1"/>
    <col min="13" max="13" width="8.5703125" bestFit="1" customWidth="1"/>
    <col min="14" max="14" width="5.7109375" bestFit="1" customWidth="1"/>
  </cols>
  <sheetData>
    <row r="1" spans="1:14" ht="18.75" x14ac:dyDescent="0.3">
      <c r="A1" s="62" t="s">
        <v>110</v>
      </c>
    </row>
    <row r="2" spans="1:14" x14ac:dyDescent="0.25">
      <c r="E2" s="43"/>
      <c r="F2" s="59" t="s">
        <v>125</v>
      </c>
      <c r="G2" s="43"/>
      <c r="H2" s="43"/>
      <c r="I2" s="59" t="s">
        <v>125</v>
      </c>
      <c r="J2" s="43"/>
      <c r="K2" s="43"/>
      <c r="L2" s="110" t="s">
        <v>129</v>
      </c>
      <c r="M2" s="110"/>
      <c r="N2" s="110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148</v>
      </c>
      <c r="B5" s="37" t="s">
        <v>120</v>
      </c>
      <c r="C5" s="38"/>
      <c r="D5" s="38"/>
      <c r="E5" s="38"/>
      <c r="F5" s="39"/>
      <c r="G5" s="38"/>
      <c r="H5" s="38"/>
      <c r="I5" s="39">
        <f>(I8+I14+I20)/4</f>
        <v>2.25</v>
      </c>
      <c r="J5" s="38"/>
      <c r="K5" s="38"/>
      <c r="L5" s="61"/>
      <c r="M5" s="61"/>
      <c r="N5" s="61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(I9+I15+I21)/4</f>
        <v>2.21875</v>
      </c>
      <c r="J6" s="35"/>
      <c r="K6" s="35"/>
      <c r="L6" s="111">
        <f>I6-I5</f>
        <v>-3.125E-2</v>
      </c>
      <c r="M6" s="111"/>
      <c r="N6" s="111"/>
    </row>
    <row r="7" spans="1:14" x14ac:dyDescent="0.25">
      <c r="A7" s="108" t="s">
        <v>146</v>
      </c>
      <c r="B7" s="108"/>
      <c r="C7" s="108"/>
      <c r="D7" s="108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147</v>
      </c>
      <c r="B8" s="11" t="s">
        <v>120</v>
      </c>
      <c r="C8" s="12"/>
      <c r="D8" s="13"/>
      <c r="E8" s="14"/>
      <c r="F8" s="14"/>
      <c r="G8" s="14"/>
      <c r="H8" s="14"/>
      <c r="I8" s="14">
        <v>3</v>
      </c>
      <c r="J8" s="14"/>
      <c r="K8" s="14"/>
      <c r="L8" s="100">
        <f>I9-I8</f>
        <v>-0.125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2.875</v>
      </c>
      <c r="J9" s="14"/>
      <c r="K9" s="14"/>
      <c r="L9" s="103">
        <f>I9-I8</f>
        <v>-0.125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v>3</v>
      </c>
      <c r="J10" s="14"/>
      <c r="K10" s="14"/>
      <c r="L10" s="103">
        <f>I10-I8</f>
        <v>0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5/2</f>
        <v>2.5</v>
      </c>
      <c r="J11" s="14"/>
      <c r="K11" s="14"/>
      <c r="L11" s="103">
        <f>I11-I8</f>
        <v>-0.5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3</v>
      </c>
      <c r="J12" s="14"/>
      <c r="K12" s="14"/>
      <c r="L12" s="103">
        <f>I12-I8</f>
        <v>0</v>
      </c>
      <c r="M12" s="103"/>
      <c r="N12" s="103"/>
    </row>
    <row r="13" spans="1:14" x14ac:dyDescent="0.25">
      <c r="A13" s="22" t="s">
        <v>59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60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0.125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3.125</v>
      </c>
      <c r="J15" s="16"/>
      <c r="K15" s="16"/>
      <c r="L15" s="103">
        <f>I15-I14</f>
        <v>0.125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3</v>
      </c>
      <c r="J16" s="16"/>
      <c r="K16" s="16"/>
      <c r="L16" s="103">
        <f>I16-I14</f>
        <v>0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f>5/2</f>
        <v>2.5</v>
      </c>
      <c r="J17" s="16"/>
      <c r="K17" s="16"/>
      <c r="L17" s="103">
        <f>I17-I14</f>
        <v>-0.5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4</v>
      </c>
      <c r="J18" s="16"/>
      <c r="K18" s="16"/>
      <c r="L18" s="103">
        <f>I18-I14</f>
        <v>1</v>
      </c>
      <c r="M18" s="103"/>
      <c r="N18" s="103"/>
    </row>
    <row r="19" spans="1:14" s="21" customFormat="1" x14ac:dyDescent="0.25">
      <c r="A19" s="26" t="s">
        <v>64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65</v>
      </c>
      <c r="B20" s="17" t="s">
        <v>120</v>
      </c>
      <c r="C20" s="18"/>
      <c r="D20" s="18"/>
      <c r="E20" s="18"/>
      <c r="F20" s="18"/>
      <c r="G20" s="18"/>
      <c r="H20" s="18"/>
      <c r="I20" s="18">
        <v>3</v>
      </c>
      <c r="J20" s="18"/>
      <c r="K20" s="18"/>
      <c r="L20" s="100">
        <f>I21-I20</f>
        <v>-0.125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2.875</v>
      </c>
      <c r="J21" s="18"/>
      <c r="K21" s="18"/>
      <c r="L21" s="103">
        <f>I21-I20</f>
        <v>-0.125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3</v>
      </c>
      <c r="J22" s="18"/>
      <c r="K22" s="18"/>
      <c r="L22" s="103">
        <f>I22-I20</f>
        <v>0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f>5/2</f>
        <v>2.5</v>
      </c>
      <c r="J23" s="18"/>
      <c r="K23" s="18"/>
      <c r="L23" s="103">
        <f>I23-I20</f>
        <v>-0.5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3</v>
      </c>
      <c r="J24" s="18"/>
      <c r="K24" s="18"/>
      <c r="L24" s="103">
        <f>I24-I20</f>
        <v>0</v>
      </c>
      <c r="M24" s="103"/>
      <c r="N24" s="103"/>
    </row>
    <row r="25" spans="1:14" x14ac:dyDescent="0.25">
      <c r="A25" s="1" t="s">
        <v>163</v>
      </c>
    </row>
    <row r="26" spans="1:14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87"/>
      <c r="M26" s="100"/>
      <c r="N26" s="100"/>
    </row>
    <row r="27" spans="1:14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102"/>
      <c r="M27" s="103"/>
      <c r="N27" s="103"/>
    </row>
    <row r="28" spans="1:14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102"/>
      <c r="M28" s="103"/>
      <c r="N28" s="103"/>
    </row>
    <row r="29" spans="1:14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102"/>
      <c r="M29" s="103"/>
      <c r="N29" s="103"/>
    </row>
    <row r="30" spans="1:14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102"/>
      <c r="M30" s="103"/>
      <c r="N30" s="103"/>
    </row>
    <row r="31" spans="1:14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</sheetData>
  <mergeCells count="26">
    <mergeCell ref="A7:D7"/>
    <mergeCell ref="A8:A12"/>
    <mergeCell ref="A14:A18"/>
    <mergeCell ref="A20:A24"/>
    <mergeCell ref="L27:N27"/>
    <mergeCell ref="L15:N15"/>
    <mergeCell ref="L16:N16"/>
    <mergeCell ref="L17:N17"/>
    <mergeCell ref="L18:N18"/>
    <mergeCell ref="L28:N28"/>
    <mergeCell ref="L29:N29"/>
    <mergeCell ref="L30:N30"/>
    <mergeCell ref="L21:N21"/>
    <mergeCell ref="L22:N22"/>
    <mergeCell ref="L23:N23"/>
    <mergeCell ref="L24:N24"/>
    <mergeCell ref="L26:N26"/>
    <mergeCell ref="L2:N2"/>
    <mergeCell ref="L6:N6"/>
    <mergeCell ref="L8:N8"/>
    <mergeCell ref="L14:N14"/>
    <mergeCell ref="L20:N20"/>
    <mergeCell ref="L9:N9"/>
    <mergeCell ref="L10:N10"/>
    <mergeCell ref="L11:N11"/>
    <mergeCell ref="L12:N12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9:L12">
    <cfRule type="dataBar" priority="8">
      <dataBar>
        <cfvo type="min"/>
        <cfvo type="max"/>
        <color rgb="FF008AEF"/>
      </dataBar>
    </cfRule>
  </conditionalFormatting>
  <conditionalFormatting sqref="L15:L18">
    <cfRule type="dataBar" priority="7">
      <dataBar>
        <cfvo type="min"/>
        <cfvo type="max"/>
        <color rgb="FF008AEF"/>
      </dataBar>
    </cfRule>
  </conditionalFormatting>
  <conditionalFormatting sqref="L21:L24">
    <cfRule type="dataBar" priority="6">
      <dataBar>
        <cfvo type="min"/>
        <cfvo type="max"/>
        <color rgb="FF008AEF"/>
      </dataBar>
    </cfRule>
  </conditionalFormatting>
  <conditionalFormatting sqref="L27:L30">
    <cfRule type="dataBar" priority="5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</conditionalFormatting>
  <conditionalFormatting sqref="L3:N3">
    <cfRule type="containsText" dxfId="5" priority="1" operator="containsText" text="Large">
      <formula>NOT(ISERROR(SEARCH("Large",L3)))</formula>
    </cfRule>
    <cfRule type="containsText" dxfId="4" priority="2" operator="containsText" text="Medium">
      <formula>NOT(ISERROR(SEARCH("Medium",L3)))</formula>
    </cfRule>
    <cfRule type="containsText" dxfId="3" priority="3" operator="containsText" text="Small">
      <formula>NOT(ISERROR(SEARCH("Small",L3)))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1"/>
  <sheetViews>
    <sheetView zoomScaleNormal="100" workbookViewId="0">
      <selection activeCell="P25" sqref="P25"/>
    </sheetView>
  </sheetViews>
  <sheetFormatPr defaultRowHeight="15" x14ac:dyDescent="0.25"/>
  <cols>
    <col min="1" max="1" width="39.7109375" customWidth="1"/>
    <col min="2" max="4" width="4" customWidth="1"/>
    <col min="5" max="5" width="4" hidden="1" customWidth="1"/>
    <col min="6" max="6" width="6.57031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85546875" bestFit="1" customWidth="1"/>
    <col min="13" max="13" width="8.5703125" bestFit="1" customWidth="1"/>
    <col min="14" max="14" width="5.7109375" bestFit="1" customWidth="1"/>
  </cols>
  <sheetData>
    <row r="1" spans="1:14" ht="18.75" x14ac:dyDescent="0.3">
      <c r="A1" s="62" t="s">
        <v>111</v>
      </c>
    </row>
    <row r="2" spans="1:14" x14ac:dyDescent="0.25">
      <c r="E2" s="43"/>
      <c r="F2" s="59" t="s">
        <v>125</v>
      </c>
      <c r="G2" s="43"/>
      <c r="H2" s="43"/>
      <c r="I2" s="59" t="s">
        <v>125</v>
      </c>
      <c r="J2" s="43"/>
      <c r="K2" s="43"/>
      <c r="L2" s="110" t="s">
        <v>129</v>
      </c>
      <c r="M2" s="110"/>
      <c r="N2" s="110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150</v>
      </c>
      <c r="B5" s="37" t="s">
        <v>120</v>
      </c>
      <c r="C5" s="38"/>
      <c r="D5" s="38"/>
      <c r="E5" s="38"/>
      <c r="F5" s="39"/>
      <c r="G5" s="38"/>
      <c r="H5" s="38"/>
      <c r="I5" s="39">
        <f>(I8+I14+I20)/4</f>
        <v>2.5</v>
      </c>
      <c r="J5" s="38"/>
      <c r="K5" s="38"/>
      <c r="L5" s="61"/>
      <c r="M5" s="61"/>
      <c r="N5" s="61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(I9+I15+I21)/4</f>
        <v>2.59375</v>
      </c>
      <c r="J6" s="35"/>
      <c r="K6" s="35"/>
      <c r="L6" s="111">
        <f>I6-I5</f>
        <v>9.375E-2</v>
      </c>
      <c r="M6" s="111"/>
      <c r="N6" s="111"/>
    </row>
    <row r="7" spans="1:14" x14ac:dyDescent="0.25">
      <c r="A7" s="108" t="s">
        <v>53</v>
      </c>
      <c r="B7" s="108"/>
      <c r="C7" s="108"/>
      <c r="D7" s="108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54</v>
      </c>
      <c r="B8" s="11" t="s">
        <v>120</v>
      </c>
      <c r="C8" s="12"/>
      <c r="D8" s="13"/>
      <c r="E8" s="14"/>
      <c r="F8" s="14"/>
      <c r="G8" s="14"/>
      <c r="H8" s="14"/>
      <c r="I8" s="14">
        <v>4</v>
      </c>
      <c r="J8" s="14"/>
      <c r="K8" s="14"/>
      <c r="L8" s="100">
        <f>I9-I8</f>
        <v>-0.5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3.5</v>
      </c>
      <c r="J9" s="14"/>
      <c r="K9" s="14"/>
      <c r="L9" s="103">
        <f>I9-I8</f>
        <v>-0.5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v>3</v>
      </c>
      <c r="J10" s="14"/>
      <c r="K10" s="14"/>
      <c r="L10" s="103">
        <f>I10-I8</f>
        <v>-1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6/2</f>
        <v>3</v>
      </c>
      <c r="J11" s="14"/>
      <c r="K11" s="14"/>
      <c r="L11" s="103">
        <f>I11-I8</f>
        <v>-1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4</v>
      </c>
      <c r="J12" s="14"/>
      <c r="K12" s="14"/>
      <c r="L12" s="103">
        <f>I12-I8</f>
        <v>0</v>
      </c>
      <c r="M12" s="103"/>
      <c r="N12" s="103"/>
    </row>
    <row r="13" spans="1:14" x14ac:dyDescent="0.25">
      <c r="A13" s="22" t="s">
        <v>1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55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0.375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3.375</v>
      </c>
      <c r="J15" s="16"/>
      <c r="K15" s="16"/>
      <c r="L15" s="103">
        <f>I15-I14</f>
        <v>0.375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4</v>
      </c>
      <c r="J16" s="16"/>
      <c r="K16" s="16"/>
      <c r="L16" s="103">
        <f>I16-I14</f>
        <v>1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f>5/2</f>
        <v>2.5</v>
      </c>
      <c r="J17" s="16"/>
      <c r="K17" s="16"/>
      <c r="L17" s="103">
        <f>I17-I14</f>
        <v>-0.5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4</v>
      </c>
      <c r="J18" s="16"/>
      <c r="K18" s="16"/>
      <c r="L18" s="103">
        <f>I18-I14</f>
        <v>1</v>
      </c>
      <c r="M18" s="103"/>
      <c r="N18" s="103"/>
    </row>
    <row r="19" spans="1:14" s="21" customFormat="1" x14ac:dyDescent="0.25">
      <c r="A19" s="26" t="s">
        <v>56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57</v>
      </c>
      <c r="B20" s="17" t="s">
        <v>120</v>
      </c>
      <c r="C20" s="18"/>
      <c r="D20" s="18"/>
      <c r="E20" s="18"/>
      <c r="F20" s="18"/>
      <c r="G20" s="18"/>
      <c r="H20" s="18"/>
      <c r="I20" s="18">
        <v>3</v>
      </c>
      <c r="J20" s="18"/>
      <c r="K20" s="18"/>
      <c r="L20" s="100">
        <f>I21-I20</f>
        <v>0.5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3.5</v>
      </c>
      <c r="J21" s="18"/>
      <c r="K21" s="18"/>
      <c r="L21" s="103">
        <f>I21-I20</f>
        <v>0.5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4</v>
      </c>
      <c r="J22" s="18"/>
      <c r="K22" s="18"/>
      <c r="L22" s="103">
        <f>I22-I20</f>
        <v>1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f>6/2</f>
        <v>3</v>
      </c>
      <c r="J23" s="18"/>
      <c r="K23" s="18"/>
      <c r="L23" s="103">
        <f>I23-I20</f>
        <v>0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4</v>
      </c>
      <c r="J24" s="18"/>
      <c r="K24" s="18"/>
      <c r="L24" s="103">
        <f>I24-I20</f>
        <v>1</v>
      </c>
      <c r="M24" s="103"/>
      <c r="N24" s="103"/>
    </row>
    <row r="25" spans="1:14" x14ac:dyDescent="0.25">
      <c r="A25" s="1" t="s">
        <v>162</v>
      </c>
    </row>
    <row r="26" spans="1:14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100"/>
      <c r="M26" s="100"/>
      <c r="N26" s="100"/>
    </row>
    <row r="27" spans="1:14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103"/>
      <c r="M27" s="103"/>
      <c r="N27" s="103"/>
    </row>
    <row r="28" spans="1:14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103"/>
      <c r="M28" s="103"/>
      <c r="N28" s="103"/>
    </row>
    <row r="29" spans="1:14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103"/>
      <c r="M29" s="103"/>
      <c r="N29" s="103"/>
    </row>
    <row r="30" spans="1:14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103"/>
      <c r="M30" s="103"/>
      <c r="N30" s="103"/>
    </row>
    <row r="31" spans="1:14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</sheetData>
  <mergeCells count="26">
    <mergeCell ref="A14:A18"/>
    <mergeCell ref="A20:A24"/>
    <mergeCell ref="L17:N17"/>
    <mergeCell ref="L6:N6"/>
    <mergeCell ref="L8:N8"/>
    <mergeCell ref="L9:N9"/>
    <mergeCell ref="L10:N10"/>
    <mergeCell ref="L11:N11"/>
    <mergeCell ref="A7:D7"/>
    <mergeCell ref="A8:A12"/>
    <mergeCell ref="L2:N2"/>
    <mergeCell ref="L30:N30"/>
    <mergeCell ref="L24:N24"/>
    <mergeCell ref="L26:N26"/>
    <mergeCell ref="L27:N27"/>
    <mergeCell ref="L28:N28"/>
    <mergeCell ref="L29:N29"/>
    <mergeCell ref="L18:N18"/>
    <mergeCell ref="L20:N20"/>
    <mergeCell ref="L21:N21"/>
    <mergeCell ref="L22:N22"/>
    <mergeCell ref="L23:N23"/>
    <mergeCell ref="L12:N12"/>
    <mergeCell ref="L14:N14"/>
    <mergeCell ref="L15:N15"/>
    <mergeCell ref="L16:N16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9:L12">
    <cfRule type="dataBar" priority="8">
      <dataBar>
        <cfvo type="min"/>
        <cfvo type="max"/>
        <color rgb="FF008AEF"/>
      </dataBar>
    </cfRule>
  </conditionalFormatting>
  <conditionalFormatting sqref="L15:L18">
    <cfRule type="dataBar" priority="7">
      <dataBar>
        <cfvo type="min"/>
        <cfvo type="max"/>
        <color rgb="FF008AEF"/>
      </dataBar>
    </cfRule>
  </conditionalFormatting>
  <conditionalFormatting sqref="L21:L24">
    <cfRule type="dataBar" priority="6">
      <dataBar>
        <cfvo type="min"/>
        <cfvo type="max"/>
        <color rgb="FF008AEF"/>
      </dataBar>
    </cfRule>
  </conditionalFormatting>
  <conditionalFormatting sqref="L27:L30">
    <cfRule type="dataBar" priority="5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</conditionalFormatting>
  <conditionalFormatting sqref="L3:N3">
    <cfRule type="containsText" dxfId="2" priority="1" operator="containsText" text="Large">
      <formula>NOT(ISERROR(SEARCH("Large",L3)))</formula>
    </cfRule>
    <cfRule type="containsText" dxfId="1" priority="2" operator="containsText" text="Medium">
      <formula>NOT(ISERROR(SEARCH("Medium",L3)))</formula>
    </cfRule>
    <cfRule type="containsText" dxfId="0" priority="3" operator="containsText" text="Small">
      <formula>NOT(ISERROR(SEARCH("Small",L3)))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8"/>
  <sheetViews>
    <sheetView zoomScaleNormal="100" workbookViewId="0">
      <selection activeCell="A10" sqref="A10"/>
    </sheetView>
  </sheetViews>
  <sheetFormatPr defaultRowHeight="15" x14ac:dyDescent="0.25"/>
  <cols>
    <col min="1" max="1" width="39.7109375" customWidth="1"/>
    <col min="2" max="6" width="4" customWidth="1"/>
  </cols>
  <sheetData>
    <row r="1" spans="1:7" ht="75" customHeight="1" x14ac:dyDescent="0.25">
      <c r="A1" s="8" t="s">
        <v>102</v>
      </c>
      <c r="B1" s="30" t="s">
        <v>98</v>
      </c>
      <c r="C1" s="30" t="s">
        <v>99</v>
      </c>
      <c r="D1" s="30" t="s">
        <v>3</v>
      </c>
      <c r="E1" s="30" t="s">
        <v>100</v>
      </c>
      <c r="F1" s="30" t="s">
        <v>101</v>
      </c>
      <c r="G1" t="s">
        <v>107</v>
      </c>
    </row>
    <row r="2" spans="1:7" x14ac:dyDescent="0.25">
      <c r="A2" s="2"/>
      <c r="B2" s="3">
        <v>1</v>
      </c>
      <c r="C2" s="3">
        <v>2</v>
      </c>
      <c r="D2" s="3">
        <v>3</v>
      </c>
      <c r="E2" s="7">
        <v>4</v>
      </c>
      <c r="F2" s="7">
        <v>5</v>
      </c>
    </row>
    <row r="3" spans="1:7" x14ac:dyDescent="0.25">
      <c r="A3" s="112" t="s">
        <v>67</v>
      </c>
      <c r="B3" s="112"/>
      <c r="C3" s="112"/>
      <c r="D3" s="112"/>
    </row>
    <row r="4" spans="1:7" ht="30" x14ac:dyDescent="0.25">
      <c r="A4" s="4" t="s">
        <v>68</v>
      </c>
      <c r="B4" s="5"/>
      <c r="C4" s="5"/>
      <c r="D4" s="5"/>
      <c r="E4" s="5"/>
      <c r="F4" s="5"/>
    </row>
    <row r="5" spans="1:7" x14ac:dyDescent="0.25">
      <c r="A5" s="6" t="s">
        <v>69</v>
      </c>
      <c r="B5" s="6"/>
      <c r="C5" s="6"/>
      <c r="D5" s="6"/>
    </row>
    <row r="6" spans="1:7" ht="30" x14ac:dyDescent="0.25">
      <c r="A6" s="4" t="s">
        <v>70</v>
      </c>
      <c r="B6" s="5"/>
      <c r="C6" s="5"/>
      <c r="D6" s="5"/>
      <c r="E6" s="5"/>
      <c r="F6" s="5"/>
    </row>
    <row r="7" spans="1:7" x14ac:dyDescent="0.25">
      <c r="A7" s="1" t="s">
        <v>71</v>
      </c>
    </row>
    <row r="8" spans="1:7" ht="45" x14ac:dyDescent="0.25">
      <c r="A8" s="4" t="s">
        <v>72</v>
      </c>
      <c r="B8" s="5"/>
      <c r="C8" s="5"/>
      <c r="D8" s="5"/>
      <c r="E8" s="5"/>
      <c r="F8" s="5"/>
    </row>
    <row r="9" spans="1:7" x14ac:dyDescent="0.25">
      <c r="A9" s="1" t="s">
        <v>73</v>
      </c>
    </row>
    <row r="10" spans="1:7" ht="30" x14ac:dyDescent="0.25">
      <c r="A10" s="4" t="s">
        <v>74</v>
      </c>
      <c r="B10" s="5"/>
      <c r="C10" s="5"/>
      <c r="D10" s="5"/>
      <c r="E10" s="5"/>
      <c r="F10" s="5"/>
    </row>
    <row r="12" spans="1:7" x14ac:dyDescent="0.25">
      <c r="A12" s="1" t="s">
        <v>75</v>
      </c>
    </row>
    <row r="13" spans="1:7" x14ac:dyDescent="0.25">
      <c r="A13" s="113"/>
      <c r="B13" s="113"/>
      <c r="C13" s="113"/>
      <c r="D13" s="113"/>
      <c r="E13" s="113"/>
      <c r="F13" s="113"/>
    </row>
    <row r="14" spans="1:7" x14ac:dyDescent="0.25">
      <c r="A14" s="113"/>
      <c r="B14" s="113"/>
      <c r="C14" s="113"/>
      <c r="D14" s="113"/>
      <c r="E14" s="113"/>
      <c r="F14" s="113"/>
    </row>
    <row r="15" spans="1:7" x14ac:dyDescent="0.25">
      <c r="A15" s="113"/>
      <c r="B15" s="113"/>
      <c r="C15" s="113"/>
      <c r="D15" s="113"/>
      <c r="E15" s="113"/>
      <c r="F15" s="113"/>
    </row>
    <row r="16" spans="1:7" x14ac:dyDescent="0.25">
      <c r="A16" s="113"/>
      <c r="B16" s="113"/>
      <c r="C16" s="113"/>
      <c r="D16" s="113"/>
      <c r="E16" s="113"/>
      <c r="F16" s="113"/>
    </row>
    <row r="17" spans="1:6" x14ac:dyDescent="0.25">
      <c r="A17" s="113"/>
      <c r="B17" s="113"/>
      <c r="C17" s="113"/>
      <c r="D17" s="113"/>
      <c r="E17" s="113"/>
      <c r="F17" s="113"/>
    </row>
    <row r="18" spans="1:6" x14ac:dyDescent="0.25">
      <c r="A18" s="113"/>
      <c r="B18" s="113"/>
      <c r="C18" s="113"/>
      <c r="D18" s="113"/>
      <c r="E18" s="113"/>
      <c r="F18" s="113"/>
    </row>
  </sheetData>
  <mergeCells count="2">
    <mergeCell ref="A3:D3"/>
    <mergeCell ref="A13:F18"/>
  </mergeCells>
  <conditionalFormatting sqref="B2:F2"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8"/>
  <sheetViews>
    <sheetView zoomScaleNormal="100" workbookViewId="0">
      <selection activeCell="A10" sqref="A10"/>
    </sheetView>
  </sheetViews>
  <sheetFormatPr defaultRowHeight="15" x14ac:dyDescent="0.25"/>
  <cols>
    <col min="1" max="1" width="39.7109375" customWidth="1"/>
    <col min="2" max="6" width="4" customWidth="1"/>
  </cols>
  <sheetData>
    <row r="1" spans="1:7" ht="75" customHeight="1" x14ac:dyDescent="0.25">
      <c r="A1" s="8" t="s">
        <v>103</v>
      </c>
      <c r="B1" s="30" t="s">
        <v>98</v>
      </c>
      <c r="C1" s="30" t="s">
        <v>99</v>
      </c>
      <c r="D1" s="30" t="s">
        <v>3</v>
      </c>
      <c r="E1" s="30" t="s">
        <v>100</v>
      </c>
      <c r="F1" s="30" t="s">
        <v>101</v>
      </c>
      <c r="G1" t="s">
        <v>106</v>
      </c>
    </row>
    <row r="2" spans="1:7" x14ac:dyDescent="0.25">
      <c r="A2" s="2"/>
      <c r="B2" s="3">
        <v>1</v>
      </c>
      <c r="C2" s="3">
        <v>2</v>
      </c>
      <c r="D2" s="3">
        <v>3</v>
      </c>
      <c r="E2" s="7">
        <v>4</v>
      </c>
      <c r="F2" s="7">
        <v>5</v>
      </c>
    </row>
    <row r="3" spans="1:7" x14ac:dyDescent="0.25">
      <c r="A3" s="112" t="s">
        <v>85</v>
      </c>
      <c r="B3" s="112"/>
      <c r="C3" s="112"/>
      <c r="D3" s="112"/>
    </row>
    <row r="4" spans="1:7" ht="30" x14ac:dyDescent="0.25">
      <c r="A4" s="4" t="s">
        <v>86</v>
      </c>
      <c r="B4" s="5"/>
      <c r="C4" s="5"/>
      <c r="D4" s="5"/>
      <c r="E4" s="5"/>
      <c r="F4" s="5"/>
    </row>
    <row r="5" spans="1:7" x14ac:dyDescent="0.25">
      <c r="A5" s="6" t="s">
        <v>87</v>
      </c>
      <c r="B5" s="6"/>
      <c r="C5" s="6"/>
      <c r="D5" s="6"/>
    </row>
    <row r="6" spans="1:7" x14ac:dyDescent="0.25">
      <c r="A6" s="4" t="s">
        <v>88</v>
      </c>
      <c r="B6" s="5"/>
      <c r="C6" s="5"/>
      <c r="D6" s="5"/>
      <c r="E6" s="5"/>
      <c r="F6" s="5"/>
    </row>
    <row r="7" spans="1:7" x14ac:dyDescent="0.25">
      <c r="A7" s="1" t="s">
        <v>89</v>
      </c>
    </row>
    <row r="8" spans="1:7" ht="30" x14ac:dyDescent="0.25">
      <c r="A8" s="4" t="s">
        <v>90</v>
      </c>
      <c r="B8" s="5"/>
      <c r="C8" s="5"/>
      <c r="D8" s="5"/>
      <c r="E8" s="5"/>
      <c r="F8" s="5"/>
    </row>
    <row r="9" spans="1:7" x14ac:dyDescent="0.25">
      <c r="A9" s="1" t="s">
        <v>91</v>
      </c>
    </row>
    <row r="10" spans="1:7" ht="44.25" customHeight="1" x14ac:dyDescent="0.25">
      <c r="A10" s="4" t="s">
        <v>92</v>
      </c>
      <c r="B10" s="5"/>
      <c r="C10" s="5"/>
      <c r="D10" s="5"/>
      <c r="E10" s="5"/>
      <c r="F10" s="5"/>
    </row>
    <row r="12" spans="1:7" x14ac:dyDescent="0.25">
      <c r="A12" s="1" t="s">
        <v>93</v>
      </c>
    </row>
    <row r="13" spans="1:7" x14ac:dyDescent="0.25">
      <c r="A13" s="113"/>
      <c r="B13" s="113"/>
      <c r="C13" s="113"/>
      <c r="D13" s="113"/>
      <c r="E13" s="113"/>
      <c r="F13" s="113"/>
    </row>
    <row r="14" spans="1:7" x14ac:dyDescent="0.25">
      <c r="A14" s="113"/>
      <c r="B14" s="113"/>
      <c r="C14" s="113"/>
      <c r="D14" s="113"/>
      <c r="E14" s="113"/>
      <c r="F14" s="113"/>
    </row>
    <row r="15" spans="1:7" x14ac:dyDescent="0.25">
      <c r="A15" s="113"/>
      <c r="B15" s="113"/>
      <c r="C15" s="113"/>
      <c r="D15" s="113"/>
      <c r="E15" s="113"/>
      <c r="F15" s="113"/>
    </row>
    <row r="16" spans="1:7" x14ac:dyDescent="0.25">
      <c r="A16" s="113"/>
      <c r="B16" s="113"/>
      <c r="C16" s="113"/>
      <c r="D16" s="113"/>
      <c r="E16" s="113"/>
      <c r="F16" s="113"/>
    </row>
    <row r="17" spans="1:6" x14ac:dyDescent="0.25">
      <c r="A17" s="113"/>
      <c r="B17" s="113"/>
      <c r="C17" s="113"/>
      <c r="D17" s="113"/>
      <c r="E17" s="113"/>
      <c r="F17" s="113"/>
    </row>
    <row r="18" spans="1:6" x14ac:dyDescent="0.25">
      <c r="A18" s="113"/>
      <c r="B18" s="113"/>
      <c r="C18" s="113"/>
      <c r="D18" s="113"/>
      <c r="E18" s="113"/>
      <c r="F18" s="113"/>
    </row>
  </sheetData>
  <mergeCells count="2">
    <mergeCell ref="A3:D3"/>
    <mergeCell ref="A13:F18"/>
  </mergeCells>
  <conditionalFormatting sqref="B2:F2"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8"/>
  <sheetViews>
    <sheetView zoomScaleNormal="100" workbookViewId="0">
      <selection activeCell="A10" sqref="A10"/>
    </sheetView>
  </sheetViews>
  <sheetFormatPr defaultRowHeight="15" x14ac:dyDescent="0.25"/>
  <cols>
    <col min="1" max="1" width="39.7109375" customWidth="1"/>
    <col min="2" max="6" width="4" customWidth="1"/>
  </cols>
  <sheetData>
    <row r="1" spans="1:7" ht="75" customHeight="1" x14ac:dyDescent="0.25">
      <c r="A1" s="8" t="s">
        <v>116</v>
      </c>
      <c r="B1" s="30" t="s">
        <v>98</v>
      </c>
      <c r="C1" s="30" t="s">
        <v>99</v>
      </c>
      <c r="D1" s="30" t="s">
        <v>3</v>
      </c>
      <c r="E1" s="30" t="s">
        <v>100</v>
      </c>
      <c r="F1" s="30" t="s">
        <v>101</v>
      </c>
      <c r="G1" s="31" t="s">
        <v>117</v>
      </c>
    </row>
    <row r="2" spans="1:7" x14ac:dyDescent="0.25">
      <c r="A2" s="2"/>
      <c r="B2" s="3">
        <v>1</v>
      </c>
      <c r="C2" s="3">
        <v>2</v>
      </c>
      <c r="D2" s="3">
        <v>3</v>
      </c>
      <c r="E2" s="7">
        <v>4</v>
      </c>
      <c r="F2" s="7">
        <v>5</v>
      </c>
    </row>
    <row r="3" spans="1:7" x14ac:dyDescent="0.25">
      <c r="A3" s="112" t="s">
        <v>24</v>
      </c>
      <c r="B3" s="112"/>
      <c r="C3" s="112"/>
      <c r="D3" s="112"/>
    </row>
    <row r="4" spans="1:7" ht="45" x14ac:dyDescent="0.25">
      <c r="A4" s="4" t="s">
        <v>25</v>
      </c>
      <c r="B4" s="5"/>
      <c r="C4" s="5"/>
      <c r="D4" s="5">
        <v>3</v>
      </c>
      <c r="E4" s="5"/>
      <c r="F4" s="5"/>
    </row>
    <row r="5" spans="1:7" x14ac:dyDescent="0.25">
      <c r="A5" s="6" t="s">
        <v>26</v>
      </c>
      <c r="B5" s="6"/>
      <c r="C5" s="6"/>
      <c r="D5" s="6"/>
    </row>
    <row r="6" spans="1:7" ht="30" x14ac:dyDescent="0.25">
      <c r="A6" s="4" t="s">
        <v>27</v>
      </c>
      <c r="B6" s="5"/>
      <c r="C6" s="5"/>
      <c r="D6" s="5"/>
      <c r="E6" s="5"/>
      <c r="F6" s="5"/>
    </row>
    <row r="7" spans="1:7" x14ac:dyDescent="0.25">
      <c r="A7" s="1" t="s">
        <v>29</v>
      </c>
    </row>
    <row r="8" spans="1:7" ht="30" x14ac:dyDescent="0.25">
      <c r="A8" s="4" t="s">
        <v>30</v>
      </c>
      <c r="B8" s="5"/>
      <c r="C8" s="5"/>
      <c r="D8" s="5"/>
      <c r="E8" s="5"/>
      <c r="F8" s="5"/>
    </row>
    <row r="9" spans="1:7" x14ac:dyDescent="0.25">
      <c r="A9" s="1" t="s">
        <v>31</v>
      </c>
    </row>
    <row r="10" spans="1:7" ht="45" x14ac:dyDescent="0.25">
      <c r="A10" s="4" t="s">
        <v>32</v>
      </c>
      <c r="B10" s="5"/>
      <c r="C10" s="5"/>
      <c r="D10" s="5"/>
      <c r="E10" s="5"/>
      <c r="F10" s="5"/>
    </row>
    <row r="12" spans="1:7" x14ac:dyDescent="0.25">
      <c r="A12" s="1" t="s">
        <v>33</v>
      </c>
    </row>
    <row r="13" spans="1:7" x14ac:dyDescent="0.25">
      <c r="A13" s="113"/>
      <c r="B13" s="113"/>
      <c r="C13" s="113"/>
      <c r="D13" s="113"/>
      <c r="E13" s="113"/>
      <c r="F13" s="113"/>
    </row>
    <row r="14" spans="1:7" x14ac:dyDescent="0.25">
      <c r="A14" s="113"/>
      <c r="B14" s="113"/>
      <c r="C14" s="113"/>
      <c r="D14" s="113"/>
      <c r="E14" s="113"/>
      <c r="F14" s="113"/>
    </row>
    <row r="15" spans="1:7" x14ac:dyDescent="0.25">
      <c r="A15" s="113"/>
      <c r="B15" s="113"/>
      <c r="C15" s="113"/>
      <c r="D15" s="113"/>
      <c r="E15" s="113"/>
      <c r="F15" s="113"/>
    </row>
    <row r="16" spans="1:7" x14ac:dyDescent="0.25">
      <c r="A16" s="113"/>
      <c r="B16" s="113"/>
      <c r="C16" s="113"/>
      <c r="D16" s="113"/>
      <c r="E16" s="113"/>
      <c r="F16" s="113"/>
    </row>
    <row r="17" spans="1:6" x14ac:dyDescent="0.25">
      <c r="A17" s="113"/>
      <c r="B17" s="113"/>
      <c r="C17" s="113"/>
      <c r="D17" s="113"/>
      <c r="E17" s="113"/>
      <c r="F17" s="113"/>
    </row>
    <row r="18" spans="1:6" x14ac:dyDescent="0.25">
      <c r="A18" s="113"/>
      <c r="B18" s="113"/>
      <c r="C18" s="113"/>
      <c r="D18" s="113"/>
      <c r="E18" s="113"/>
      <c r="F18" s="113"/>
    </row>
  </sheetData>
  <mergeCells count="2">
    <mergeCell ref="A13:F18"/>
    <mergeCell ref="A3:D3"/>
  </mergeCells>
  <conditionalFormatting sqref="B2:F2"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G3" sqref="G3"/>
    </sheetView>
  </sheetViews>
  <sheetFormatPr defaultRowHeight="15" x14ac:dyDescent="0.25"/>
  <cols>
    <col min="1" max="1" width="39.7109375" customWidth="1"/>
    <col min="2" max="6" width="4" customWidth="1"/>
  </cols>
  <sheetData>
    <row r="1" spans="1:7" ht="75" customHeight="1" x14ac:dyDescent="0.25">
      <c r="A1" s="8" t="s">
        <v>110</v>
      </c>
      <c r="B1" s="30" t="s">
        <v>98</v>
      </c>
      <c r="C1" s="30" t="s">
        <v>99</v>
      </c>
      <c r="D1" s="30" t="s">
        <v>3</v>
      </c>
      <c r="E1" s="30" t="s">
        <v>100</v>
      </c>
      <c r="F1" s="30" t="s">
        <v>101</v>
      </c>
      <c r="G1" t="s">
        <v>108</v>
      </c>
    </row>
    <row r="2" spans="1:7" x14ac:dyDescent="0.25">
      <c r="A2" s="2"/>
      <c r="B2" s="3">
        <v>1</v>
      </c>
      <c r="C2" s="3">
        <v>2</v>
      </c>
      <c r="D2" s="3">
        <v>3</v>
      </c>
      <c r="E2" s="7">
        <v>4</v>
      </c>
      <c r="F2" s="7">
        <v>5</v>
      </c>
      <c r="G2" t="s">
        <v>109</v>
      </c>
    </row>
    <row r="3" spans="1:7" x14ac:dyDescent="0.25">
      <c r="A3" s="112" t="s">
        <v>146</v>
      </c>
      <c r="B3" s="112"/>
      <c r="C3" s="112"/>
      <c r="D3" s="112"/>
    </row>
    <row r="4" spans="1:7" ht="30" x14ac:dyDescent="0.25">
      <c r="A4" s="4" t="s">
        <v>147</v>
      </c>
      <c r="B4" s="5"/>
      <c r="C4" s="5"/>
      <c r="D4" s="5"/>
      <c r="E4" s="5"/>
      <c r="F4" s="5"/>
    </row>
    <row r="5" spans="1:7" x14ac:dyDescent="0.25">
      <c r="A5" s="6" t="s">
        <v>59</v>
      </c>
      <c r="B5" s="6"/>
      <c r="C5" s="6"/>
      <c r="D5" s="6"/>
    </row>
    <row r="6" spans="1:7" ht="30" x14ac:dyDescent="0.25">
      <c r="A6" s="9" t="s">
        <v>60</v>
      </c>
      <c r="B6" s="5"/>
      <c r="C6" s="5"/>
      <c r="D6" s="5"/>
      <c r="E6" s="5"/>
      <c r="F6" s="5"/>
    </row>
    <row r="7" spans="1:7" x14ac:dyDescent="0.25">
      <c r="A7" s="1" t="s">
        <v>64</v>
      </c>
    </row>
    <row r="8" spans="1:7" ht="30" x14ac:dyDescent="0.25">
      <c r="A8" s="4" t="s">
        <v>65</v>
      </c>
      <c r="B8" s="5"/>
      <c r="C8" s="5"/>
      <c r="D8" s="5"/>
      <c r="E8" s="5"/>
      <c r="F8" s="5"/>
    </row>
    <row r="10" spans="1:7" x14ac:dyDescent="0.25">
      <c r="A10" s="1" t="s">
        <v>58</v>
      </c>
    </row>
    <row r="11" spans="1:7" x14ac:dyDescent="0.25">
      <c r="A11" s="113"/>
      <c r="B11" s="113"/>
      <c r="C11" s="113"/>
      <c r="D11" s="113"/>
      <c r="E11" s="113"/>
      <c r="F11" s="113"/>
    </row>
    <row r="12" spans="1:7" x14ac:dyDescent="0.25">
      <c r="A12" s="113"/>
      <c r="B12" s="113"/>
      <c r="C12" s="113"/>
      <c r="D12" s="113"/>
      <c r="E12" s="113"/>
      <c r="F12" s="113"/>
    </row>
    <row r="13" spans="1:7" x14ac:dyDescent="0.25">
      <c r="A13" s="113"/>
      <c r="B13" s="113"/>
      <c r="C13" s="113"/>
      <c r="D13" s="113"/>
      <c r="E13" s="113"/>
      <c r="F13" s="113"/>
    </row>
    <row r="14" spans="1:7" x14ac:dyDescent="0.25">
      <c r="A14" s="113"/>
      <c r="B14" s="113"/>
      <c r="C14" s="113"/>
      <c r="D14" s="113"/>
      <c r="E14" s="113"/>
      <c r="F14" s="113"/>
    </row>
    <row r="15" spans="1:7" x14ac:dyDescent="0.25">
      <c r="A15" s="113"/>
      <c r="B15" s="113"/>
      <c r="C15" s="113"/>
      <c r="D15" s="113"/>
      <c r="E15" s="113"/>
      <c r="F15" s="113"/>
    </row>
    <row r="16" spans="1:7" x14ac:dyDescent="0.25">
      <c r="A16" s="113"/>
      <c r="B16" s="113"/>
      <c r="C16" s="113"/>
      <c r="D16" s="113"/>
      <c r="E16" s="113"/>
      <c r="F16" s="113"/>
    </row>
  </sheetData>
  <mergeCells count="2">
    <mergeCell ref="A3:D3"/>
    <mergeCell ref="A11:F16"/>
  </mergeCells>
  <conditionalFormatting sqref="B2:F2"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view="pageBreakPreview" zoomScale="60" zoomScaleNormal="10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V10" sqref="V10"/>
    </sheetView>
  </sheetViews>
  <sheetFormatPr defaultRowHeight="15" x14ac:dyDescent="0.25"/>
  <cols>
    <col min="1" max="1" width="3.5703125" bestFit="1" customWidth="1"/>
    <col min="2" max="2" width="47.5703125" bestFit="1" customWidth="1"/>
    <col min="5" max="5" width="9.140625" customWidth="1"/>
    <col min="6" max="6" width="13" hidden="1" customWidth="1"/>
    <col min="7" max="7" width="2.5703125" hidden="1" customWidth="1"/>
    <col min="8" max="8" width="7.7109375" hidden="1" customWidth="1"/>
    <col min="9" max="9" width="8.7109375" hidden="1" customWidth="1"/>
    <col min="10" max="10" width="6.85546875" hidden="1" customWidth="1"/>
    <col min="11" max="11" width="8.42578125" hidden="1" customWidth="1"/>
    <col min="12" max="12" width="3" customWidth="1"/>
    <col min="13" max="13" width="9" hidden="1" customWidth="1"/>
    <col min="14" max="14" width="8.85546875" hidden="1" customWidth="1"/>
    <col min="15" max="15" width="9.140625" hidden="1" customWidth="1"/>
    <col min="16" max="16" width="8.7109375" hidden="1" customWidth="1"/>
    <col min="19" max="19" width="4.42578125" customWidth="1"/>
  </cols>
  <sheetData>
    <row r="1" spans="1:16" s="65" customFormat="1" ht="15" customHeight="1" x14ac:dyDescent="0.25">
      <c r="A1" s="98" t="s">
        <v>0</v>
      </c>
      <c r="B1" s="95" t="s">
        <v>152</v>
      </c>
      <c r="C1" s="99" t="s">
        <v>153</v>
      </c>
      <c r="D1" s="99"/>
      <c r="E1" s="99"/>
      <c r="H1" s="95" t="s">
        <v>154</v>
      </c>
      <c r="I1" s="95"/>
      <c r="J1" s="95"/>
      <c r="K1" s="95"/>
      <c r="M1" s="95" t="s">
        <v>154</v>
      </c>
      <c r="N1" s="95"/>
      <c r="O1" s="95"/>
      <c r="P1" s="95"/>
    </row>
    <row r="2" spans="1:16" s="65" customFormat="1" ht="45" x14ac:dyDescent="0.25">
      <c r="A2" s="98"/>
      <c r="B2" s="95"/>
      <c r="C2" s="99"/>
      <c r="D2" s="99"/>
      <c r="E2" s="99"/>
      <c r="H2" s="45" t="s">
        <v>120</v>
      </c>
      <c r="I2" s="45" t="s">
        <v>119</v>
      </c>
      <c r="J2" s="64" t="s">
        <v>95</v>
      </c>
      <c r="K2" s="45" t="s">
        <v>151</v>
      </c>
      <c r="M2" s="45" t="s">
        <v>120</v>
      </c>
      <c r="N2" s="45" t="s">
        <v>119</v>
      </c>
      <c r="O2" s="64" t="s">
        <v>95</v>
      </c>
      <c r="P2" s="45" t="s">
        <v>151</v>
      </c>
    </row>
    <row r="3" spans="1:16" x14ac:dyDescent="0.25">
      <c r="A3" s="98"/>
      <c r="B3" s="95"/>
      <c r="C3" s="56" t="s">
        <v>128</v>
      </c>
      <c r="D3" s="56" t="s">
        <v>130</v>
      </c>
      <c r="E3" s="56" t="s">
        <v>131</v>
      </c>
    </row>
    <row r="4" spans="1:16" ht="6" customHeight="1" thickBot="1" x14ac:dyDescent="0.3">
      <c r="B4" s="1"/>
      <c r="C4" s="47"/>
      <c r="D4" s="46"/>
      <c r="E4" s="48"/>
    </row>
    <row r="5" spans="1:16" ht="22.5" customHeight="1" x14ac:dyDescent="0.25">
      <c r="A5" s="67">
        <f t="shared" ref="A5:A29" si="0">A4+1</f>
        <v>1</v>
      </c>
      <c r="B5" s="68" t="s">
        <v>53</v>
      </c>
      <c r="C5" s="96">
        <f>Communication!L9</f>
        <v>-0.5</v>
      </c>
      <c r="D5" s="96"/>
      <c r="E5" s="97"/>
      <c r="F5" t="s">
        <v>111</v>
      </c>
      <c r="H5" s="52">
        <f>Communication!L8</f>
        <v>-0.5</v>
      </c>
      <c r="I5" s="53">
        <f>Communication!L10</f>
        <v>-1</v>
      </c>
      <c r="J5" s="53">
        <f>Communication!L11</f>
        <v>-1</v>
      </c>
      <c r="K5" s="53">
        <f>Communication!L12</f>
        <v>0</v>
      </c>
      <c r="M5" s="55" t="str">
        <f>VLOOKUP(H5,'V Look Up'!$A$2:$B$33,2)</f>
        <v>Minus</v>
      </c>
      <c r="N5" s="55" t="str">
        <f>VLOOKUP(I5,'V Look Up'!$A$2:$B$33,2)</f>
        <v>Minus</v>
      </c>
      <c r="O5" s="55" t="str">
        <f>VLOOKUP(J5,'V Look Up'!$A$2:$B$33,2)</f>
        <v>Minus</v>
      </c>
      <c r="P5" s="55" t="str">
        <f>VLOOKUP(K5,'V Look Up'!$A$2:$B$33,2)</f>
        <v>small</v>
      </c>
    </row>
    <row r="6" spans="1:16" ht="22.5" customHeight="1" x14ac:dyDescent="0.25">
      <c r="A6" s="69">
        <f t="shared" si="0"/>
        <v>2</v>
      </c>
      <c r="B6" s="10" t="s">
        <v>15</v>
      </c>
      <c r="C6" s="87">
        <f>Commitment!L21</f>
        <v>-0.5</v>
      </c>
      <c r="D6" s="87"/>
      <c r="E6" s="88"/>
      <c r="F6" t="s">
        <v>116</v>
      </c>
      <c r="H6" s="52">
        <f>Commitment!L20</f>
        <v>-0.5</v>
      </c>
      <c r="I6" s="53">
        <f>Commitment!L22</f>
        <v>-1</v>
      </c>
      <c r="J6" s="53">
        <f>Commitment!L23</f>
        <v>-1</v>
      </c>
      <c r="K6" s="53">
        <f>Commitment!L24</f>
        <v>0</v>
      </c>
      <c r="M6" s="55" t="str">
        <f>VLOOKUP(H6,'V Look Up'!$A$2:$B$33,2)</f>
        <v>Minus</v>
      </c>
      <c r="N6" s="55" t="str">
        <f>VLOOKUP(I6,'V Look Up'!$A$2:$B$33,2)</f>
        <v>Minus</v>
      </c>
      <c r="O6" s="55" t="str">
        <f>VLOOKUP(J6,'V Look Up'!$A$2:$B$33,2)</f>
        <v>Minus</v>
      </c>
      <c r="P6" s="55" t="str">
        <f>VLOOKUP(K6,'V Look Up'!$A$2:$B$33,2)</f>
        <v>small</v>
      </c>
    </row>
    <row r="7" spans="1:16" ht="22.5" customHeight="1" x14ac:dyDescent="0.25">
      <c r="A7" s="69">
        <f t="shared" si="0"/>
        <v>3</v>
      </c>
      <c r="B7" s="10" t="s">
        <v>19</v>
      </c>
      <c r="C7" s="87">
        <f>Teamwork!L9</f>
        <v>-0.5</v>
      </c>
      <c r="D7" s="87"/>
      <c r="E7" s="88"/>
      <c r="F7" t="s">
        <v>140</v>
      </c>
      <c r="H7" s="52">
        <f>Teamwork!L8</f>
        <v>-0.5</v>
      </c>
      <c r="I7" s="53">
        <f>Teamwork!L10</f>
        <v>-1</v>
      </c>
      <c r="J7" s="53">
        <f>Teamwork!L11</f>
        <v>-1</v>
      </c>
      <c r="K7" s="53">
        <f>Teamwork!L12</f>
        <v>0</v>
      </c>
      <c r="M7" s="55" t="str">
        <f>VLOOKUP(H7,'V Look Up'!$A$2:$B$33,2)</f>
        <v>Minus</v>
      </c>
      <c r="N7" s="55" t="str">
        <f>VLOOKUP(I7,'V Look Up'!$A$2:$B$33,2)</f>
        <v>Minus</v>
      </c>
      <c r="O7" s="55" t="str">
        <f>VLOOKUP(J7,'V Look Up'!$A$2:$B$33,2)</f>
        <v>Minus</v>
      </c>
      <c r="P7" s="55" t="str">
        <f>VLOOKUP(K7,'V Look Up'!$A$2:$B$33,2)</f>
        <v>small</v>
      </c>
    </row>
    <row r="8" spans="1:16" ht="22.5" customHeight="1" thickBot="1" x14ac:dyDescent="0.3">
      <c r="A8" s="70">
        <f t="shared" si="0"/>
        <v>4</v>
      </c>
      <c r="B8" s="71" t="s">
        <v>20</v>
      </c>
      <c r="C8" s="93">
        <f>Cognizance!L27</f>
        <v>-0.375</v>
      </c>
      <c r="D8" s="93"/>
      <c r="E8" s="94"/>
      <c r="F8" t="s">
        <v>103</v>
      </c>
      <c r="H8" s="52">
        <f>Cognizance!L26</f>
        <v>-0.375</v>
      </c>
      <c r="I8" s="53">
        <f>Cognizance!L28</f>
        <v>-1</v>
      </c>
      <c r="J8" s="53">
        <f>Cognizance!L29</f>
        <v>-0.5</v>
      </c>
      <c r="K8" s="53">
        <f>Cognizance!L30</f>
        <v>0</v>
      </c>
      <c r="M8" s="55" t="str">
        <f>VLOOKUP(H8,'V Look Up'!$A$2:$B$33,2)</f>
        <v>Minus</v>
      </c>
      <c r="N8" s="55" t="str">
        <f>VLOOKUP(I8,'V Look Up'!$A$2:$B$33,2)</f>
        <v>Minus</v>
      </c>
      <c r="O8" s="55" t="str">
        <f>VLOOKUP(J8,'V Look Up'!$A$2:$B$33,2)</f>
        <v>Minus</v>
      </c>
      <c r="P8" s="55" t="str">
        <f>VLOOKUP(K8,'V Look Up'!$A$2:$B$33,2)</f>
        <v>small</v>
      </c>
    </row>
    <row r="9" spans="1:16" ht="22.5" customHeight="1" x14ac:dyDescent="0.25">
      <c r="A9" s="67">
        <f t="shared" si="0"/>
        <v>5</v>
      </c>
      <c r="B9" s="68" t="s">
        <v>2</v>
      </c>
      <c r="C9" s="96">
        <f>Confidance!L21</f>
        <v>-0.125</v>
      </c>
      <c r="D9" s="96"/>
      <c r="E9" s="97"/>
      <c r="F9" t="s">
        <v>110</v>
      </c>
      <c r="H9" s="52">
        <f>Confidance!L20</f>
        <v>-0.125</v>
      </c>
      <c r="I9" s="53">
        <f>Confidance!L22</f>
        <v>0</v>
      </c>
      <c r="J9" s="53">
        <f>Confidance!L23</f>
        <v>-0.5</v>
      </c>
      <c r="K9" s="53">
        <f>Confidance!L24</f>
        <v>0</v>
      </c>
      <c r="M9" s="55" t="str">
        <f>VLOOKUP(H9,'V Look Up'!$A$2:$B$33,2)</f>
        <v>Minus</v>
      </c>
      <c r="N9" s="55" t="str">
        <f>VLOOKUP(I9,'V Look Up'!$A$2:$B$33,2)</f>
        <v>small</v>
      </c>
      <c r="O9" s="55" t="str">
        <f>VLOOKUP(J9,'V Look Up'!$A$2:$B$33,2)</f>
        <v>Minus</v>
      </c>
      <c r="P9" s="55" t="str">
        <f>VLOOKUP(K9,'V Look Up'!$A$2:$B$33,2)</f>
        <v>small</v>
      </c>
    </row>
    <row r="10" spans="1:16" ht="22.5" customHeight="1" x14ac:dyDescent="0.25">
      <c r="A10" s="69">
        <f t="shared" si="0"/>
        <v>6</v>
      </c>
      <c r="B10" s="10" t="s">
        <v>4</v>
      </c>
      <c r="C10" s="87">
        <f>Melaksanakan!L15</f>
        <v>-0.125</v>
      </c>
      <c r="D10" s="87"/>
      <c r="E10" s="88"/>
      <c r="F10" t="s">
        <v>115</v>
      </c>
      <c r="H10" s="52">
        <f>Melaksanakan!L14</f>
        <v>-0.125</v>
      </c>
      <c r="I10" s="53">
        <f>Melaksanakan!L16</f>
        <v>0</v>
      </c>
      <c r="J10" s="53">
        <f>Melaksanakan!L17</f>
        <v>-0.5</v>
      </c>
      <c r="K10" s="53">
        <f>Melaksanakan!L18</f>
        <v>0</v>
      </c>
      <c r="M10" s="55" t="str">
        <f>VLOOKUP(H10,'V Look Up'!$A$2:$B$33,2)</f>
        <v>Minus</v>
      </c>
      <c r="N10" s="55" t="str">
        <f>VLOOKUP(I10,'V Look Up'!$A$2:$B$33,2)</f>
        <v>small</v>
      </c>
      <c r="O10" s="55" t="str">
        <f>VLOOKUP(J10,'V Look Up'!$A$2:$B$33,2)</f>
        <v>Minus</v>
      </c>
      <c r="P10" s="55" t="str">
        <f>VLOOKUP(K10,'V Look Up'!$A$2:$B$33,2)</f>
        <v>small</v>
      </c>
    </row>
    <row r="11" spans="1:16" ht="22.5" customHeight="1" x14ac:dyDescent="0.25">
      <c r="A11" s="69">
        <f t="shared" si="0"/>
        <v>7</v>
      </c>
      <c r="B11" s="10" t="s">
        <v>63</v>
      </c>
      <c r="C11" s="87">
        <f>Melaksanakan!L9</f>
        <v>-0.125</v>
      </c>
      <c r="D11" s="87"/>
      <c r="E11" s="88"/>
      <c r="F11" t="s">
        <v>115</v>
      </c>
      <c r="H11" s="52">
        <f>Melaksanakan!L8</f>
        <v>-0.125</v>
      </c>
      <c r="I11" s="53">
        <f>Melaksanakan!L10</f>
        <v>0</v>
      </c>
      <c r="J11" s="53">
        <f>Melaksanakan!L11</f>
        <v>-0.5</v>
      </c>
      <c r="K11" s="53">
        <f>Melaksanakan!L12</f>
        <v>0</v>
      </c>
      <c r="M11" s="55" t="str">
        <f>VLOOKUP(H11,'V Look Up'!$A$2:$B$33,2)</f>
        <v>Minus</v>
      </c>
      <c r="N11" s="55" t="str">
        <f>VLOOKUP(I11,'V Look Up'!$A$2:$B$33,2)</f>
        <v>small</v>
      </c>
      <c r="O11" s="55" t="str">
        <f>VLOOKUP(J11,'V Look Up'!$A$2:$B$33,2)</f>
        <v>Minus</v>
      </c>
      <c r="P11" s="55" t="str">
        <f>VLOOKUP(K11,'V Look Up'!$A$2:$B$33,2)</f>
        <v>small</v>
      </c>
    </row>
    <row r="12" spans="1:16" ht="22.5" customHeight="1" x14ac:dyDescent="0.25">
      <c r="A12" s="69">
        <f t="shared" si="0"/>
        <v>8</v>
      </c>
      <c r="B12" s="10" t="s">
        <v>10</v>
      </c>
      <c r="C12" s="87">
        <f>Cognizance!L9</f>
        <v>-0.125</v>
      </c>
      <c r="D12" s="87"/>
      <c r="E12" s="88"/>
      <c r="F12" t="s">
        <v>103</v>
      </c>
      <c r="H12" s="52">
        <f>Cognizance!L8</f>
        <v>-0.125</v>
      </c>
      <c r="I12" s="53">
        <f>Cognizance!L10</f>
        <v>0</v>
      </c>
      <c r="J12" s="53">
        <f>Cognizance!L11</f>
        <v>-0.5</v>
      </c>
      <c r="K12" s="53">
        <f>Cognizance!L12</f>
        <v>0</v>
      </c>
      <c r="M12" s="55" t="str">
        <f>VLOOKUP(H12,'V Look Up'!$A$2:$B$33,2)</f>
        <v>Minus</v>
      </c>
      <c r="N12" s="55" t="str">
        <f>VLOOKUP(I12,'V Look Up'!$A$2:$B$33,2)</f>
        <v>small</v>
      </c>
      <c r="O12" s="55" t="str">
        <f>VLOOKUP(J12,'V Look Up'!$A$2:$B$33,2)</f>
        <v>Minus</v>
      </c>
      <c r="P12" s="55" t="str">
        <f>VLOOKUP(K12,'V Look Up'!$A$2:$B$33,2)</f>
        <v>small</v>
      </c>
    </row>
    <row r="13" spans="1:16" ht="22.5" customHeight="1" x14ac:dyDescent="0.25">
      <c r="A13" s="69">
        <f t="shared" si="0"/>
        <v>9</v>
      </c>
      <c r="B13" s="10" t="s">
        <v>13</v>
      </c>
      <c r="C13" s="87">
        <f>Confidance!L9</f>
        <v>-0.125</v>
      </c>
      <c r="D13" s="87"/>
      <c r="E13" s="88"/>
      <c r="F13" t="s">
        <v>149</v>
      </c>
      <c r="H13" s="52">
        <f>Confidance!L8</f>
        <v>-0.125</v>
      </c>
      <c r="I13" s="53">
        <f>Confidance!L10</f>
        <v>0</v>
      </c>
      <c r="J13" s="53">
        <f>Confidance!L11</f>
        <v>-0.5</v>
      </c>
      <c r="K13" s="53">
        <f>Confidance!L12</f>
        <v>0</v>
      </c>
      <c r="M13" s="55" t="str">
        <f>VLOOKUP(H13,'V Look Up'!$A$2:$B$33,2)</f>
        <v>Minus</v>
      </c>
      <c r="N13" s="55" t="str">
        <f>VLOOKUP(I13,'V Look Up'!$A$2:$B$33,2)</f>
        <v>small</v>
      </c>
      <c r="O13" s="55" t="str">
        <f>VLOOKUP(J13,'V Look Up'!$A$2:$B$33,2)</f>
        <v>Minus</v>
      </c>
      <c r="P13" s="55" t="str">
        <f>VLOOKUP(K13,'V Look Up'!$A$2:$B$33,2)</f>
        <v>small</v>
      </c>
    </row>
    <row r="14" spans="1:16" ht="22.5" customHeight="1" x14ac:dyDescent="0.25">
      <c r="A14" s="69">
        <f t="shared" si="0"/>
        <v>10</v>
      </c>
      <c r="B14" s="10" t="s">
        <v>22</v>
      </c>
      <c r="C14" s="87">
        <f>Teamwork!L27</f>
        <v>-0.125</v>
      </c>
      <c r="D14" s="87"/>
      <c r="E14" s="88"/>
      <c r="F14" t="s">
        <v>140</v>
      </c>
      <c r="H14" s="52">
        <f>Teamwork!L26</f>
        <v>-0.125</v>
      </c>
      <c r="I14" s="53">
        <f>Teamwork!L28</f>
        <v>0</v>
      </c>
      <c r="J14" s="53">
        <f>Teamwork!L29</f>
        <v>-0.5</v>
      </c>
      <c r="K14" s="53">
        <f>Teamwork!L30</f>
        <v>0</v>
      </c>
      <c r="M14" s="55" t="str">
        <f>VLOOKUP(H14,'V Look Up'!$A$2:$B$33,2)</f>
        <v>Minus</v>
      </c>
      <c r="N14" s="55" t="str">
        <f>VLOOKUP(I14,'V Look Up'!$A$2:$B$33,2)</f>
        <v>small</v>
      </c>
      <c r="O14" s="55" t="str">
        <f>VLOOKUP(J14,'V Look Up'!$A$2:$B$33,2)</f>
        <v>Minus</v>
      </c>
      <c r="P14" s="55" t="str">
        <f>VLOOKUP(K14,'V Look Up'!$A$2:$B$33,2)</f>
        <v>small</v>
      </c>
    </row>
    <row r="15" spans="1:16" ht="22.5" customHeight="1" x14ac:dyDescent="0.25">
      <c r="A15" s="69">
        <f t="shared" si="0"/>
        <v>11</v>
      </c>
      <c r="B15" s="10" t="s">
        <v>62</v>
      </c>
      <c r="C15" s="87">
        <f>Commitment!L27</f>
        <v>0</v>
      </c>
      <c r="D15" s="87"/>
      <c r="E15" s="88"/>
      <c r="F15" t="s">
        <v>116</v>
      </c>
      <c r="H15" s="52">
        <f>Commitment!L26</f>
        <v>0</v>
      </c>
      <c r="I15" s="53">
        <f>Commitment!L28</f>
        <v>0</v>
      </c>
      <c r="J15" s="53">
        <f>Commitment!L29</f>
        <v>0</v>
      </c>
      <c r="K15" s="53">
        <f>Commitment!L30</f>
        <v>0</v>
      </c>
      <c r="M15" s="55" t="str">
        <f>VLOOKUP(H15,'V Look Up'!$A$2:$B$33,2)</f>
        <v>small</v>
      </c>
      <c r="N15" s="55" t="str">
        <f>VLOOKUP(I15,'V Look Up'!$A$2:$B$33,2)</f>
        <v>small</v>
      </c>
      <c r="O15" s="55" t="str">
        <f>VLOOKUP(J15,'V Look Up'!$A$2:$B$33,2)</f>
        <v>small</v>
      </c>
      <c r="P15" s="55" t="str">
        <f>VLOOKUP(K15,'V Look Up'!$A$2:$B$33,2)</f>
        <v>small</v>
      </c>
    </row>
    <row r="16" spans="1:16" ht="22.5" customHeight="1" x14ac:dyDescent="0.25">
      <c r="A16" s="69">
        <f t="shared" si="0"/>
        <v>12</v>
      </c>
      <c r="B16" s="10" t="s">
        <v>8</v>
      </c>
      <c r="C16" s="87">
        <f>Melaksanakan!L21</f>
        <v>0</v>
      </c>
      <c r="D16" s="87"/>
      <c r="E16" s="88"/>
      <c r="F16" t="s">
        <v>115</v>
      </c>
      <c r="H16" s="52">
        <f>Melaksanakan!L20</f>
        <v>0</v>
      </c>
      <c r="I16" s="53">
        <f>Melaksanakan!L22</f>
        <v>0</v>
      </c>
      <c r="J16" s="53">
        <f>Melaksanakan!L23</f>
        <v>0</v>
      </c>
      <c r="K16" s="53">
        <f>Melaksanakan!L18</f>
        <v>0</v>
      </c>
      <c r="M16" s="55" t="str">
        <f>VLOOKUP(H16,'V Look Up'!$A$2:$B$33,2)</f>
        <v>small</v>
      </c>
      <c r="N16" s="55" t="str">
        <f>VLOOKUP(I16,'V Look Up'!$A$2:$B$33,2)</f>
        <v>small</v>
      </c>
      <c r="O16" s="55" t="str">
        <f>VLOOKUP(J16,'V Look Up'!$A$2:$B$33,2)</f>
        <v>small</v>
      </c>
      <c r="P16" s="55" t="str">
        <f>VLOOKUP(K16,'V Look Up'!$A$2:$B$33,2)</f>
        <v>small</v>
      </c>
    </row>
    <row r="17" spans="1:16" ht="22.5" customHeight="1" x14ac:dyDescent="0.25">
      <c r="A17" s="69">
        <f t="shared" si="0"/>
        <v>13</v>
      </c>
      <c r="B17" s="10" t="s">
        <v>14</v>
      </c>
      <c r="C17" s="87">
        <f>Melihat!L27</f>
        <v>0</v>
      </c>
      <c r="D17" s="87"/>
      <c r="E17" s="88"/>
      <c r="F17" t="s">
        <v>104</v>
      </c>
      <c r="H17" s="52">
        <f>Melihat!L26</f>
        <v>0</v>
      </c>
      <c r="I17" s="53">
        <f>Melihat!L28</f>
        <v>-1</v>
      </c>
      <c r="J17" s="53">
        <f>Melihat!L29</f>
        <v>0</v>
      </c>
      <c r="K17" s="53">
        <f>Melihat!L30</f>
        <v>1</v>
      </c>
      <c r="M17" s="55" t="str">
        <f>VLOOKUP(H17,'V Look Up'!$A$2:$B$33,2)</f>
        <v>small</v>
      </c>
      <c r="N17" s="55" t="str">
        <f>VLOOKUP(I17,'V Look Up'!$A$2:$B$33,2)</f>
        <v>Minus</v>
      </c>
      <c r="O17" s="55" t="str">
        <f>VLOOKUP(J17,'V Look Up'!$A$2:$B$33,2)</f>
        <v>small</v>
      </c>
      <c r="P17" s="55" t="str">
        <f>VLOOKUP(K17,'V Look Up'!$A$2:$B$33,2)</f>
        <v>Medium</v>
      </c>
    </row>
    <row r="18" spans="1:16" ht="22.5" customHeight="1" x14ac:dyDescent="0.25">
      <c r="A18" s="69">
        <f t="shared" si="0"/>
        <v>14</v>
      </c>
      <c r="B18" s="10" t="s">
        <v>18</v>
      </c>
      <c r="C18" s="87">
        <f>Melaksanakan!L27</f>
        <v>0</v>
      </c>
      <c r="D18" s="87"/>
      <c r="E18" s="88"/>
      <c r="F18" t="s">
        <v>115</v>
      </c>
      <c r="H18" s="52">
        <f>Melaksanakan!L26</f>
        <v>0</v>
      </c>
      <c r="I18" s="53">
        <f>Melaksanakan!L28</f>
        <v>0</v>
      </c>
      <c r="J18" s="53">
        <f>Melaksanakan!L29</f>
        <v>0</v>
      </c>
      <c r="K18" s="53">
        <f>Melaksanakan!L30</f>
        <v>0</v>
      </c>
      <c r="M18" s="55" t="str">
        <f>VLOOKUP(H18,'V Look Up'!$A$2:$B$33,2)</f>
        <v>small</v>
      </c>
      <c r="N18" s="55" t="str">
        <f>VLOOKUP(I18,'V Look Up'!$A$2:$B$33,2)</f>
        <v>small</v>
      </c>
      <c r="O18" s="55" t="str">
        <f>VLOOKUP(J18,'V Look Up'!$A$2:$B$33,2)</f>
        <v>small</v>
      </c>
      <c r="P18" s="55" t="str">
        <f>VLOOKUP(K18,'V Look Up'!$A$2:$B$33,2)</f>
        <v>small</v>
      </c>
    </row>
    <row r="19" spans="1:16" ht="22.5" customHeight="1" x14ac:dyDescent="0.25">
      <c r="A19" s="69">
        <f t="shared" si="0"/>
        <v>15</v>
      </c>
      <c r="B19" s="10" t="s">
        <v>61</v>
      </c>
      <c r="C19" s="87">
        <f>Confidance!L15</f>
        <v>0.125</v>
      </c>
      <c r="D19" s="87"/>
      <c r="E19" s="88"/>
      <c r="F19" t="s">
        <v>110</v>
      </c>
      <c r="H19" s="52">
        <f>Confidance!L8</f>
        <v>-0.125</v>
      </c>
      <c r="I19" s="53">
        <f>Confidance!L10</f>
        <v>0</v>
      </c>
      <c r="J19" s="53">
        <f>Confidance!L17</f>
        <v>-0.5</v>
      </c>
      <c r="K19" s="53">
        <f>Confidance!L18</f>
        <v>1</v>
      </c>
      <c r="M19" s="55" t="str">
        <f>VLOOKUP(H19,'V Look Up'!$A$2:$B$33,2)</f>
        <v>Minus</v>
      </c>
      <c r="N19" s="55" t="str">
        <f>VLOOKUP(I19,'V Look Up'!$A$2:$B$33,2)</f>
        <v>small</v>
      </c>
      <c r="O19" s="55" t="str">
        <f>VLOOKUP(J19,'V Look Up'!$A$2:$B$33,2)</f>
        <v>Minus</v>
      </c>
      <c r="P19" s="55" t="str">
        <f>VLOOKUP(K19,'V Look Up'!$A$2:$B$33,2)</f>
        <v>Medium</v>
      </c>
    </row>
    <row r="20" spans="1:16" ht="22.5" customHeight="1" x14ac:dyDescent="0.25">
      <c r="A20" s="69">
        <f t="shared" si="0"/>
        <v>16</v>
      </c>
      <c r="B20" s="10" t="s">
        <v>66</v>
      </c>
      <c r="C20" s="87">
        <f>Melihat!L9</f>
        <v>0.125</v>
      </c>
      <c r="D20" s="87"/>
      <c r="E20" s="88"/>
      <c r="F20" t="s">
        <v>104</v>
      </c>
      <c r="H20" s="52">
        <f>Melihat!L8</f>
        <v>0.125</v>
      </c>
      <c r="I20" s="53">
        <f>Melihat!L10</f>
        <v>0</v>
      </c>
      <c r="J20" s="53">
        <f>Melihat!L11</f>
        <v>0.5</v>
      </c>
      <c r="K20" s="53">
        <f>Melihat!L12</f>
        <v>0</v>
      </c>
      <c r="M20" s="55" t="str">
        <f>VLOOKUP(H20,'V Look Up'!$A$2:$B$33,2)</f>
        <v>small</v>
      </c>
      <c r="N20" s="55" t="str">
        <f>VLOOKUP(I20,'V Look Up'!$A$2:$B$33,2)</f>
        <v>small</v>
      </c>
      <c r="O20" s="55" t="str">
        <f>VLOOKUP(J20,'V Look Up'!$A$2:$B$33,2)</f>
        <v>Medium</v>
      </c>
      <c r="P20" s="55" t="str">
        <f>VLOOKUP(K20,'V Look Up'!$A$2:$B$33,2)</f>
        <v>small</v>
      </c>
    </row>
    <row r="21" spans="1:16" ht="22.5" customHeight="1" x14ac:dyDescent="0.25">
      <c r="A21" s="69">
        <f t="shared" si="0"/>
        <v>17</v>
      </c>
      <c r="B21" s="10" t="s">
        <v>23</v>
      </c>
      <c r="C21" s="87">
        <f>Cognizance!L15</f>
        <v>0.125</v>
      </c>
      <c r="D21" s="87"/>
      <c r="E21" s="88"/>
      <c r="F21" t="s">
        <v>103</v>
      </c>
      <c r="H21" s="52">
        <f>Cognizance!L14</f>
        <v>0.125</v>
      </c>
      <c r="I21" s="53">
        <f>Cognizance!L16</f>
        <v>0</v>
      </c>
      <c r="J21" s="53">
        <f>Cognizance!L17</f>
        <v>-0.5</v>
      </c>
      <c r="K21" s="53">
        <f>Cognizance!L18</f>
        <v>1</v>
      </c>
      <c r="M21" s="55" t="str">
        <f>VLOOKUP(H21,'V Look Up'!$A$2:$B$33,2)</f>
        <v>small</v>
      </c>
      <c r="N21" s="55" t="str">
        <f>VLOOKUP(I21,'V Look Up'!$A$2:$B$33,2)</f>
        <v>small</v>
      </c>
      <c r="O21" s="55" t="str">
        <f>VLOOKUP(J21,'V Look Up'!$A$2:$B$33,2)</f>
        <v>Minus</v>
      </c>
      <c r="P21" s="55" t="str">
        <f>VLOOKUP(K21,'V Look Up'!$A$2:$B$33,2)</f>
        <v>Medium</v>
      </c>
    </row>
    <row r="22" spans="1:16" ht="22.5" customHeight="1" x14ac:dyDescent="0.25">
      <c r="A22" s="69">
        <f t="shared" si="0"/>
        <v>18</v>
      </c>
      <c r="B22" s="10" t="s">
        <v>7</v>
      </c>
      <c r="C22" s="89">
        <f>Commitment!L9</f>
        <v>0.125</v>
      </c>
      <c r="D22" s="89"/>
      <c r="E22" s="90"/>
      <c r="F22" t="s">
        <v>116</v>
      </c>
      <c r="H22" s="52">
        <f>Commitment!L8</f>
        <v>0.125</v>
      </c>
      <c r="I22" s="53">
        <f>Commitment!L10</f>
        <v>1</v>
      </c>
      <c r="J22" s="53">
        <f>Commitment!L11</f>
        <v>-0.5</v>
      </c>
      <c r="K22" s="53">
        <f>Commitment!L12</f>
        <v>0</v>
      </c>
      <c r="M22" s="55" t="str">
        <f>VLOOKUP(H22,'V Look Up'!$A$2:$B$33,2)</f>
        <v>small</v>
      </c>
      <c r="N22" s="55" t="str">
        <f>VLOOKUP(I22,'V Look Up'!$A$2:$B$33,2)</f>
        <v>Medium</v>
      </c>
      <c r="O22" s="55" t="str">
        <f>VLOOKUP(J22,'V Look Up'!$A$2:$B$33,2)</f>
        <v>Minus</v>
      </c>
      <c r="P22" s="55" t="str">
        <f>VLOOKUP(K22,'V Look Up'!$A$2:$B$33,2)</f>
        <v>small</v>
      </c>
    </row>
    <row r="23" spans="1:16" ht="22.5" customHeight="1" x14ac:dyDescent="0.25">
      <c r="A23" s="69">
        <f t="shared" si="0"/>
        <v>19</v>
      </c>
      <c r="B23" s="10" t="s">
        <v>11</v>
      </c>
      <c r="C23" s="87">
        <f>Melihat!L15</f>
        <v>0.25</v>
      </c>
      <c r="D23" s="87"/>
      <c r="E23" s="88"/>
      <c r="F23" t="s">
        <v>104</v>
      </c>
      <c r="H23" s="52">
        <f>Melihat!L14</f>
        <v>0.25</v>
      </c>
      <c r="I23" s="53">
        <f>Melihat!L16</f>
        <v>1</v>
      </c>
      <c r="J23" s="53">
        <f>Melihat!L17</f>
        <v>0</v>
      </c>
      <c r="K23" s="53">
        <f>Melihat!L18</f>
        <v>0</v>
      </c>
      <c r="M23" s="55" t="str">
        <f>VLOOKUP(H23,'V Look Up'!$A$2:$B$33,2)</f>
        <v>small</v>
      </c>
      <c r="N23" s="55" t="str">
        <f>VLOOKUP(I23,'V Look Up'!$A$2:$B$33,2)</f>
        <v>Medium</v>
      </c>
      <c r="O23" s="55" t="str">
        <f>VLOOKUP(J23,'V Look Up'!$A$2:$B$33,2)</f>
        <v>small</v>
      </c>
      <c r="P23" s="55" t="str">
        <f>VLOOKUP(K23,'V Look Up'!$A$2:$B$33,2)</f>
        <v>small</v>
      </c>
    </row>
    <row r="24" spans="1:16" ht="22.5" customHeight="1" x14ac:dyDescent="0.25">
      <c r="A24" s="69">
        <f t="shared" si="0"/>
        <v>20</v>
      </c>
      <c r="B24" s="10" t="s">
        <v>12</v>
      </c>
      <c r="C24" s="87">
        <f>Teamwork!L15</f>
        <v>0.25</v>
      </c>
      <c r="D24" s="87"/>
      <c r="E24" s="88"/>
      <c r="F24" t="s">
        <v>140</v>
      </c>
      <c r="H24" s="52">
        <f>Teamwork!L14</f>
        <v>0.25</v>
      </c>
      <c r="I24" s="53">
        <f>Teamwork!L16</f>
        <v>0</v>
      </c>
      <c r="J24" s="53">
        <f>Teamwork!L17</f>
        <v>0</v>
      </c>
      <c r="K24" s="53">
        <f>Teamwork!L18</f>
        <v>1</v>
      </c>
      <c r="M24" s="55" t="str">
        <f>VLOOKUP(H24,'V Look Up'!$A$2:$B$33,2)</f>
        <v>small</v>
      </c>
      <c r="N24" s="55" t="str">
        <f>VLOOKUP(I24,'V Look Up'!$A$2:$B$33,2)</f>
        <v>small</v>
      </c>
      <c r="O24" s="55" t="str">
        <f>VLOOKUP(J24,'V Look Up'!$A$2:$B$33,2)</f>
        <v>small</v>
      </c>
      <c r="P24" s="55" t="str">
        <f>VLOOKUP(K24,'V Look Up'!$A$2:$B$33,2)</f>
        <v>Medium</v>
      </c>
    </row>
    <row r="25" spans="1:16" ht="22.5" customHeight="1" x14ac:dyDescent="0.25">
      <c r="A25" s="69">
        <f t="shared" si="0"/>
        <v>21</v>
      </c>
      <c r="B25" s="10" t="s">
        <v>21</v>
      </c>
      <c r="C25" s="87">
        <f>Menghasilkan!L27</f>
        <v>0.25</v>
      </c>
      <c r="D25" s="87"/>
      <c r="E25" s="88"/>
      <c r="F25" t="s">
        <v>42</v>
      </c>
      <c r="H25" s="52">
        <f>Menghasilkan!L26</f>
        <v>0.25</v>
      </c>
      <c r="I25" s="53">
        <f>Menghasilkan!L28</f>
        <v>0</v>
      </c>
      <c r="J25" s="53">
        <f>Menghasilkan!L29</f>
        <v>1</v>
      </c>
      <c r="K25" s="53">
        <f>Menghasilkan!L30</f>
        <v>0</v>
      </c>
      <c r="M25" s="55" t="str">
        <f>VLOOKUP(H25,'V Look Up'!$A$2:$B$33,2)</f>
        <v>small</v>
      </c>
      <c r="N25" s="55" t="str">
        <f>VLOOKUP(I25,'V Look Up'!$A$2:$B$33,2)</f>
        <v>small</v>
      </c>
      <c r="O25" s="55" t="str">
        <f>VLOOKUP(J25,'V Look Up'!$A$2:$B$33,2)</f>
        <v>Medium</v>
      </c>
      <c r="P25" s="55" t="str">
        <f>VLOOKUP(K25,'V Look Up'!$A$2:$B$33,2)</f>
        <v>small</v>
      </c>
    </row>
    <row r="26" spans="1:16" ht="22.5" customHeight="1" x14ac:dyDescent="0.25">
      <c r="A26" s="69">
        <f t="shared" si="0"/>
        <v>22</v>
      </c>
      <c r="B26" s="10" t="s">
        <v>1</v>
      </c>
      <c r="C26" s="87">
        <f>Communication!L15</f>
        <v>0.375</v>
      </c>
      <c r="D26" s="87"/>
      <c r="E26" s="88"/>
      <c r="F26" t="s">
        <v>111</v>
      </c>
      <c r="H26" s="52">
        <f>Communication!L14</f>
        <v>0.375</v>
      </c>
      <c r="I26" s="53">
        <f>Communication!L16</f>
        <v>1</v>
      </c>
      <c r="J26" s="53">
        <f>Communication!L17</f>
        <v>-0.5</v>
      </c>
      <c r="K26" s="53">
        <f>Communication!L18</f>
        <v>1</v>
      </c>
      <c r="M26" s="55" t="str">
        <f>VLOOKUP(H26,'V Look Up'!$A$2:$B$33,2)</f>
        <v>small</v>
      </c>
      <c r="N26" s="55" t="str">
        <f>VLOOKUP(I26,'V Look Up'!$A$2:$B$33,2)</f>
        <v>Medium</v>
      </c>
      <c r="O26" s="55" t="str">
        <f>VLOOKUP(J26,'V Look Up'!$A$2:$B$33,2)</f>
        <v>Minus</v>
      </c>
      <c r="P26" s="55" t="str">
        <f>VLOOKUP(K26,'V Look Up'!$A$2:$B$33,2)</f>
        <v>Medium</v>
      </c>
    </row>
    <row r="27" spans="1:16" ht="22.5" customHeight="1" x14ac:dyDescent="0.25">
      <c r="A27" s="69">
        <f t="shared" si="0"/>
        <v>23</v>
      </c>
      <c r="B27" s="10" t="s">
        <v>5</v>
      </c>
      <c r="C27" s="87">
        <f>Communication!L21</f>
        <v>0.5</v>
      </c>
      <c r="D27" s="87"/>
      <c r="E27" s="88"/>
      <c r="F27" t="s">
        <v>111</v>
      </c>
      <c r="H27" s="52">
        <f>Communication!L20</f>
        <v>0.5</v>
      </c>
      <c r="I27" s="53">
        <f>Communication!L22</f>
        <v>1</v>
      </c>
      <c r="J27" s="53">
        <f>Communication!L23</f>
        <v>0</v>
      </c>
      <c r="K27" s="53">
        <f>Communication!L24</f>
        <v>1</v>
      </c>
      <c r="M27" s="55" t="str">
        <f>VLOOKUP(H27,'V Look Up'!$A$2:$B$33,2)</f>
        <v>Medium</v>
      </c>
      <c r="N27" s="55" t="str">
        <f>VLOOKUP(I27,'V Look Up'!$A$2:$B$33,2)</f>
        <v>Medium</v>
      </c>
      <c r="O27" s="55" t="str">
        <f>VLOOKUP(J27,'V Look Up'!$A$2:$B$33,2)</f>
        <v>small</v>
      </c>
      <c r="P27" s="55" t="str">
        <f>VLOOKUP(K27,'V Look Up'!$A$2:$B$33,2)</f>
        <v>Medium</v>
      </c>
    </row>
    <row r="28" spans="1:16" ht="22.5" customHeight="1" x14ac:dyDescent="0.25">
      <c r="A28" s="69">
        <f t="shared" si="0"/>
        <v>24</v>
      </c>
      <c r="B28" s="10" t="s">
        <v>9</v>
      </c>
      <c r="C28" s="87">
        <f>Menghasilkan!L15</f>
        <v>0.5</v>
      </c>
      <c r="D28" s="87"/>
      <c r="E28" s="88"/>
      <c r="F28" t="s">
        <v>42</v>
      </c>
      <c r="H28" s="52">
        <f>Menghasilkan!L14</f>
        <v>0.5</v>
      </c>
      <c r="I28" s="53">
        <f>Menghasilkan!L16</f>
        <v>1</v>
      </c>
      <c r="J28" s="53">
        <f>Menghasilkan!L17</f>
        <v>0</v>
      </c>
      <c r="K28" s="53">
        <f>Menghasilkan!L18</f>
        <v>1</v>
      </c>
      <c r="M28" s="55" t="str">
        <f>VLOOKUP(H28,'V Look Up'!$A$2:$B$33,2)</f>
        <v>Medium</v>
      </c>
      <c r="N28" s="55" t="str">
        <f>VLOOKUP(I28,'V Look Up'!$A$2:$B$33,2)</f>
        <v>Medium</v>
      </c>
      <c r="O28" s="55" t="str">
        <f>VLOOKUP(J28,'V Look Up'!$A$2:$B$33,2)</f>
        <v>small</v>
      </c>
      <c r="P28" s="55" t="str">
        <f>VLOOKUP(K28,'V Look Up'!$A$2:$B$33,2)</f>
        <v>Medium</v>
      </c>
    </row>
    <row r="29" spans="1:16" ht="22.5" customHeight="1" thickBot="1" x14ac:dyDescent="0.3">
      <c r="A29" s="70">
        <f t="shared" si="0"/>
        <v>25</v>
      </c>
      <c r="B29" s="71" t="s">
        <v>17</v>
      </c>
      <c r="C29" s="93">
        <f>Menghasilkan!L21</f>
        <v>0.5</v>
      </c>
      <c r="D29" s="93"/>
      <c r="E29" s="94"/>
      <c r="F29" t="s">
        <v>42</v>
      </c>
      <c r="H29" s="52">
        <f>Menghasilkan!L20</f>
        <v>0.5</v>
      </c>
      <c r="I29" s="53">
        <f>Menghasilkan!L22</f>
        <v>0</v>
      </c>
      <c r="J29" s="53">
        <f>Menghasilkan!L23</f>
        <v>1</v>
      </c>
      <c r="K29" s="53">
        <f>Menghasilkan!L24</f>
        <v>1</v>
      </c>
      <c r="M29" s="55" t="str">
        <f>VLOOKUP(H29,'V Look Up'!$A$2:$B$33,2)</f>
        <v>Medium</v>
      </c>
      <c r="N29" s="55" t="str">
        <f>VLOOKUP(I29,'V Look Up'!$A$2:$B$33,2)</f>
        <v>small</v>
      </c>
      <c r="O29" s="55" t="str">
        <f>VLOOKUP(J29,'V Look Up'!$A$2:$B$33,2)</f>
        <v>Medium</v>
      </c>
      <c r="P29" s="55" t="str">
        <f>VLOOKUP(K29,'V Look Up'!$A$2:$B$33,2)</f>
        <v>Medium</v>
      </c>
    </row>
    <row r="30" spans="1:16" ht="22.5" customHeight="1" x14ac:dyDescent="0.25">
      <c r="A30" s="67">
        <f t="shared" ref="A30:A34" si="1">A29+1</f>
        <v>26</v>
      </c>
      <c r="B30" s="72" t="s">
        <v>94</v>
      </c>
      <c r="C30" s="85">
        <f>Teamwork!L21</f>
        <v>0.625</v>
      </c>
      <c r="D30" s="85"/>
      <c r="E30" s="86"/>
      <c r="F30" s="49" t="s">
        <v>140</v>
      </c>
      <c r="G30" s="49"/>
      <c r="H30" s="50">
        <f>Teamwork!L20</f>
        <v>0.625</v>
      </c>
      <c r="I30" s="51">
        <f>Teamwork!L22</f>
        <v>1</v>
      </c>
      <c r="J30" s="51">
        <f>Teamwork!L23</f>
        <v>0.5</v>
      </c>
      <c r="K30" s="51">
        <f>Teamwork!L24</f>
        <v>1</v>
      </c>
      <c r="M30" s="55" t="str">
        <f>VLOOKUP(H30,'V Look Up'!$A$2:$B$33,2)</f>
        <v>Medium</v>
      </c>
      <c r="N30" s="55" t="str">
        <f>VLOOKUP(I30,'V Look Up'!$A$2:$B$33,2)</f>
        <v>Medium</v>
      </c>
      <c r="O30" s="55" t="str">
        <f>VLOOKUP(J30,'V Look Up'!$A$2:$B$33,2)</f>
        <v>Medium</v>
      </c>
      <c r="P30" s="55" t="str">
        <f>VLOOKUP(K30,'V Look Up'!$A$2:$B$33,2)</f>
        <v>Medium</v>
      </c>
    </row>
    <row r="31" spans="1:16" ht="22.5" customHeight="1" x14ac:dyDescent="0.25">
      <c r="A31" s="69">
        <f t="shared" si="1"/>
        <v>27</v>
      </c>
      <c r="B31" s="10" t="s">
        <v>6</v>
      </c>
      <c r="C31" s="87">
        <f>Melihat!L21</f>
        <v>0.625</v>
      </c>
      <c r="D31" s="87"/>
      <c r="E31" s="88"/>
      <c r="F31" t="s">
        <v>104</v>
      </c>
      <c r="H31" s="52">
        <f>Melihat!L20</f>
        <v>0.625</v>
      </c>
      <c r="I31" s="53">
        <f>Melihat!L22</f>
        <v>1</v>
      </c>
      <c r="J31" s="53">
        <f>Melihat!L23</f>
        <v>0.5</v>
      </c>
      <c r="K31" s="53">
        <f>Melihat!L24</f>
        <v>1</v>
      </c>
      <c r="M31" s="55" t="str">
        <f>VLOOKUP(H31,'V Look Up'!$A$2:$B$33,2)</f>
        <v>Medium</v>
      </c>
      <c r="N31" s="55" t="str">
        <f>VLOOKUP(I31,'V Look Up'!$A$2:$B$33,2)</f>
        <v>Medium</v>
      </c>
      <c r="O31" s="55" t="str">
        <f>VLOOKUP(J31,'V Look Up'!$A$2:$B$33,2)</f>
        <v>Medium</v>
      </c>
      <c r="P31" s="55" t="str">
        <f>VLOOKUP(K31,'V Look Up'!$A$2:$B$33,2)</f>
        <v>Medium</v>
      </c>
    </row>
    <row r="32" spans="1:16" ht="22.5" customHeight="1" x14ac:dyDescent="0.25">
      <c r="A32" s="69">
        <f t="shared" si="1"/>
        <v>28</v>
      </c>
      <c r="B32" s="10" t="s">
        <v>28</v>
      </c>
      <c r="C32" s="89">
        <f>Commitment!L15</f>
        <v>0.625</v>
      </c>
      <c r="D32" s="89"/>
      <c r="E32" s="90"/>
      <c r="F32" t="s">
        <v>116</v>
      </c>
      <c r="H32" s="52">
        <f>Commitment!L14</f>
        <v>0.625</v>
      </c>
      <c r="I32" s="53">
        <f>Commitment!L16</f>
        <v>2</v>
      </c>
      <c r="J32" s="53">
        <f>Commitment!L17</f>
        <v>0.5</v>
      </c>
      <c r="K32" s="53">
        <f>Commitment!L18</f>
        <v>0</v>
      </c>
      <c r="M32" s="55" t="str">
        <f>VLOOKUP(H32,'V Look Up'!$A$2:$B$33,2)</f>
        <v>Medium</v>
      </c>
      <c r="N32" s="55" t="str">
        <f>VLOOKUP(I32,'V Look Up'!$A$2:$B$33,2)</f>
        <v>Large</v>
      </c>
      <c r="O32" s="55" t="str">
        <f>VLOOKUP(J32,'V Look Up'!$A$2:$B$33,2)</f>
        <v>Medium</v>
      </c>
      <c r="P32" s="55" t="str">
        <f>VLOOKUP(K32,'V Look Up'!$A$2:$B$33,2)</f>
        <v>small</v>
      </c>
    </row>
    <row r="33" spans="1:16" ht="22.5" customHeight="1" x14ac:dyDescent="0.25">
      <c r="A33" s="69">
        <f t="shared" si="1"/>
        <v>29</v>
      </c>
      <c r="B33" s="10" t="s">
        <v>137</v>
      </c>
      <c r="C33" s="87">
        <f>Cognizance!L21</f>
        <v>0.75</v>
      </c>
      <c r="D33" s="87"/>
      <c r="E33" s="88"/>
      <c r="F33" t="s">
        <v>103</v>
      </c>
      <c r="H33" s="52">
        <f>Cognizance!L20</f>
        <v>0.75</v>
      </c>
      <c r="I33" s="53">
        <f>Cognizance!L22</f>
        <v>2</v>
      </c>
      <c r="J33" s="53">
        <f>Cognizance!L23</f>
        <v>0</v>
      </c>
      <c r="K33" s="53">
        <f>Cognizance!L24</f>
        <v>1</v>
      </c>
      <c r="M33" s="55" t="str">
        <f>VLOOKUP(H33,'V Look Up'!$A$2:$B$33,2)</f>
        <v>Medium</v>
      </c>
      <c r="N33" s="55" t="str">
        <f>VLOOKUP(I33,'V Look Up'!$A$2:$B$33,2)</f>
        <v>Large</v>
      </c>
      <c r="O33" s="55" t="str">
        <f>VLOOKUP(J33,'V Look Up'!$A$2:$B$33,2)</f>
        <v>small</v>
      </c>
      <c r="P33" s="55" t="str">
        <f>VLOOKUP(K33,'V Look Up'!$A$2:$B$33,2)</f>
        <v>Medium</v>
      </c>
    </row>
    <row r="34" spans="1:16" ht="22.5" customHeight="1" thickBot="1" x14ac:dyDescent="0.3">
      <c r="A34" s="70">
        <f t="shared" si="1"/>
        <v>30</v>
      </c>
      <c r="B34" s="71" t="s">
        <v>16</v>
      </c>
      <c r="C34" s="91">
        <f>Menghasilkan!L9</f>
        <v>0.75</v>
      </c>
      <c r="D34" s="91"/>
      <c r="E34" s="92"/>
      <c r="F34" t="s">
        <v>42</v>
      </c>
      <c r="H34" s="52">
        <f>Menghasilkan!L8</f>
        <v>0.75</v>
      </c>
      <c r="I34" s="53">
        <f>Menghasilkan!L10</f>
        <v>1</v>
      </c>
      <c r="J34" s="53">
        <f>Menghasilkan!L11</f>
        <v>0</v>
      </c>
      <c r="K34" s="53">
        <f>Menghasilkan!L12</f>
        <v>2</v>
      </c>
      <c r="M34" s="55" t="str">
        <f>VLOOKUP(H34,'V Look Up'!$A$2:$B$33,2)</f>
        <v>Medium</v>
      </c>
      <c r="N34" s="55" t="str">
        <f>VLOOKUP(I34,'V Look Up'!$A$2:$B$33,2)</f>
        <v>Medium</v>
      </c>
      <c r="O34" s="55" t="str">
        <f>VLOOKUP(J34,'V Look Up'!$A$2:$B$33,2)</f>
        <v>small</v>
      </c>
      <c r="P34" s="55" t="str">
        <f>VLOOKUP(K34,'V Look Up'!$A$2:$B$33,2)</f>
        <v>Large</v>
      </c>
    </row>
  </sheetData>
  <mergeCells count="35">
    <mergeCell ref="A1:A3"/>
    <mergeCell ref="B1:B3"/>
    <mergeCell ref="C1:E2"/>
    <mergeCell ref="H1:K1"/>
    <mergeCell ref="M1:P1"/>
    <mergeCell ref="C17:E17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5:E5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30:E30"/>
    <mergeCell ref="C31:E31"/>
    <mergeCell ref="C32:E32"/>
    <mergeCell ref="C33:E33"/>
    <mergeCell ref="C34:E34"/>
  </mergeCells>
  <conditionalFormatting sqref="C11">
    <cfRule type="dataBar" priority="22">
      <dataBar>
        <cfvo type="min"/>
        <cfvo type="max"/>
        <color rgb="FFFFB628"/>
      </dataBar>
    </cfRule>
  </conditionalFormatting>
  <conditionalFormatting sqref="C22">
    <cfRule type="dataBar" priority="21">
      <dataBar>
        <cfvo type="min"/>
        <cfvo type="max"/>
        <color rgb="FFFFB628"/>
      </dataBar>
    </cfRule>
  </conditionalFormatting>
  <conditionalFormatting sqref="C5:C34">
    <cfRule type="dataBar" priority="20">
      <dataBar>
        <cfvo type="min"/>
        <cfvo type="max"/>
        <color rgb="FF638EC6"/>
      </dataBar>
    </cfRule>
  </conditionalFormatting>
  <conditionalFormatting sqref="C5:C34">
    <cfRule type="dataBar" priority="19">
      <dataBar>
        <cfvo type="percent" val="0"/>
        <cfvo type="percent" val="100"/>
        <color rgb="FF638EC6"/>
      </dataBar>
    </cfRule>
  </conditionalFormatting>
  <conditionalFormatting sqref="C5:C34">
    <cfRule type="dataBar" priority="16">
      <dataBar>
        <cfvo type="min"/>
        <cfvo type="max"/>
        <color rgb="FF008AEF"/>
      </dataBar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num" val="0"/>
        <cfvo type="num" val="100"/>
        <color rgb="FF638EC6"/>
      </dataBar>
    </cfRule>
  </conditionalFormatting>
  <conditionalFormatting sqref="C5:C34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C3:E4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H9:K34"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dataBar" priority="13">
      <dataBar>
        <cfvo type="min"/>
        <cfvo type="max"/>
        <color rgb="FF008AEF"/>
      </dataBar>
    </cfRule>
  </conditionalFormatting>
  <conditionalFormatting sqref="H5:K8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P34">
    <cfRule type="containsText" dxfId="44" priority="7" operator="containsText" text="Minus">
      <formula>NOT(ISERROR(SEARCH("Minus",M5)))</formula>
    </cfRule>
    <cfRule type="containsText" dxfId="43" priority="8" operator="containsText" text="Large">
      <formula>NOT(ISERROR(SEARCH("Large",M5)))</formula>
    </cfRule>
    <cfRule type="containsText" dxfId="42" priority="9" operator="containsText" text="Medium">
      <formula>NOT(ISERROR(SEARCH("Medium",M5)))</formula>
    </cfRule>
    <cfRule type="containsText" dxfId="41" priority="10" operator="containsText" text="Small">
      <formula>NOT(ISERROR(SEARCH("Small",M5)))</formula>
    </cfRule>
  </conditionalFormatting>
  <conditionalFormatting sqref="C3:E3">
    <cfRule type="containsText" dxfId="40" priority="4" operator="containsText" text="Small">
      <formula>NOT(ISERROR(SEARCH("Small",C3)))</formula>
    </cfRule>
    <cfRule type="containsText" dxfId="39" priority="5" operator="containsText" text="Medium">
      <formula>NOT(ISERROR(SEARCH("Medium",C3)))</formula>
    </cfRule>
    <cfRule type="containsText" dxfId="38" priority="6" operator="containsText" text="Large">
      <formula>NOT(ISERROR(SEARCH("Large",C3)))</formula>
    </cfRule>
  </conditionalFormatting>
  <conditionalFormatting sqref="C5:E34">
    <cfRule type="colorScale" priority="3">
      <colorScale>
        <cfvo type="min"/>
        <cfvo type="percentile" val="50"/>
        <cfvo type="max"/>
        <color rgb="FF92D050"/>
        <color rgb="FFFFEB84"/>
        <color rgb="FFE36F82"/>
      </colorScale>
    </cfRule>
  </conditionalFormatting>
  <conditionalFormatting sqref="H5:K34">
    <cfRule type="colorScale" priority="1">
      <colorScale>
        <cfvo type="min"/>
        <cfvo type="percentile" val="50"/>
        <cfvo type="max"/>
        <color rgb="FF92D050"/>
        <color rgb="FFFFEB84"/>
        <color rgb="FFE36F82"/>
      </colorScale>
    </cfRule>
    <cfRule type="dataBar" priority="2">
      <dataBar>
        <cfvo type="min"/>
        <cfvo type="max"/>
        <color rgb="FF008AEF"/>
      </dataBar>
    </cfRule>
  </conditionalFormatting>
  <pageMargins left="0.25" right="0.25" top="0.41" bottom="0.31" header="0.3" footer="0.16"/>
  <pageSetup paperSize="9" scale="91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A8" sqref="A8"/>
    </sheetView>
  </sheetViews>
  <sheetFormatPr defaultRowHeight="15" x14ac:dyDescent="0.25"/>
  <cols>
    <col min="1" max="1" width="39.7109375" customWidth="1"/>
    <col min="2" max="6" width="4" customWidth="1"/>
  </cols>
  <sheetData>
    <row r="1" spans="1:7" ht="75" customHeight="1" x14ac:dyDescent="0.25">
      <c r="A1" s="8" t="s">
        <v>111</v>
      </c>
      <c r="B1" s="30" t="s">
        <v>98</v>
      </c>
      <c r="C1" s="30" t="s">
        <v>99</v>
      </c>
      <c r="D1" s="30" t="s">
        <v>3</v>
      </c>
      <c r="E1" s="30" t="s">
        <v>100</v>
      </c>
      <c r="F1" s="30" t="s">
        <v>101</v>
      </c>
      <c r="G1" t="s">
        <v>112</v>
      </c>
    </row>
    <row r="2" spans="1:7" x14ac:dyDescent="0.25">
      <c r="A2" s="2"/>
      <c r="B2" s="3">
        <v>1</v>
      </c>
      <c r="C2" s="3">
        <v>2</v>
      </c>
      <c r="D2" s="3">
        <v>3</v>
      </c>
      <c r="E2" s="7">
        <v>4</v>
      </c>
      <c r="F2" s="7">
        <v>5</v>
      </c>
    </row>
    <row r="3" spans="1:7" x14ac:dyDescent="0.25">
      <c r="A3" s="112" t="s">
        <v>53</v>
      </c>
      <c r="B3" s="112"/>
      <c r="C3" s="112"/>
      <c r="D3" s="112"/>
    </row>
    <row r="4" spans="1:7" ht="30" x14ac:dyDescent="0.25">
      <c r="A4" s="4" t="s">
        <v>54</v>
      </c>
      <c r="B4" s="5"/>
      <c r="C4" s="5"/>
      <c r="D4" s="5"/>
      <c r="E4" s="5"/>
      <c r="F4" s="5"/>
    </row>
    <row r="5" spans="1:7" x14ac:dyDescent="0.25">
      <c r="A5" s="6" t="s">
        <v>1</v>
      </c>
      <c r="B5" s="6"/>
      <c r="C5" s="6"/>
      <c r="D5" s="6"/>
    </row>
    <row r="6" spans="1:7" ht="46.5" customHeight="1" x14ac:dyDescent="0.25">
      <c r="A6" s="9" t="s">
        <v>55</v>
      </c>
      <c r="B6" s="5"/>
      <c r="C6" s="5"/>
      <c r="D6" s="5"/>
      <c r="E6" s="5"/>
      <c r="F6" s="5"/>
    </row>
    <row r="7" spans="1:7" x14ac:dyDescent="0.25">
      <c r="A7" s="1" t="s">
        <v>56</v>
      </c>
    </row>
    <row r="8" spans="1:7" x14ac:dyDescent="0.25">
      <c r="A8" s="4" t="s">
        <v>57</v>
      </c>
      <c r="B8" s="5"/>
      <c r="C8" s="5"/>
      <c r="D8" s="5"/>
      <c r="E8" s="5"/>
      <c r="F8" s="5"/>
    </row>
    <row r="10" spans="1:7" x14ac:dyDescent="0.25">
      <c r="A10" s="1" t="s">
        <v>58</v>
      </c>
    </row>
    <row r="11" spans="1:7" x14ac:dyDescent="0.25">
      <c r="A11" s="113"/>
      <c r="B11" s="113"/>
      <c r="C11" s="113"/>
      <c r="D11" s="113"/>
      <c r="E11" s="113"/>
      <c r="F11" s="113"/>
    </row>
    <row r="12" spans="1:7" x14ac:dyDescent="0.25">
      <c r="A12" s="113"/>
      <c r="B12" s="113"/>
      <c r="C12" s="113"/>
      <c r="D12" s="113"/>
      <c r="E12" s="113"/>
      <c r="F12" s="113"/>
    </row>
    <row r="13" spans="1:7" x14ac:dyDescent="0.25">
      <c r="A13" s="113"/>
      <c r="B13" s="113"/>
      <c r="C13" s="113"/>
      <c r="D13" s="113"/>
      <c r="E13" s="113"/>
      <c r="F13" s="113"/>
    </row>
    <row r="14" spans="1:7" x14ac:dyDescent="0.25">
      <c r="A14" s="113"/>
      <c r="B14" s="113"/>
      <c r="C14" s="113"/>
      <c r="D14" s="113"/>
      <c r="E14" s="113"/>
      <c r="F14" s="113"/>
    </row>
    <row r="15" spans="1:7" x14ac:dyDescent="0.25">
      <c r="A15" s="113"/>
      <c r="B15" s="113"/>
      <c r="C15" s="113"/>
      <c r="D15" s="113"/>
      <c r="E15" s="113"/>
      <c r="F15" s="113"/>
    </row>
    <row r="16" spans="1:7" x14ac:dyDescent="0.25">
      <c r="A16" s="113"/>
      <c r="B16" s="113"/>
      <c r="C16" s="113"/>
      <c r="D16" s="113"/>
      <c r="E16" s="113"/>
      <c r="F16" s="113"/>
    </row>
  </sheetData>
  <mergeCells count="2">
    <mergeCell ref="A3:D3"/>
    <mergeCell ref="A11:F16"/>
  </mergeCells>
  <conditionalFormatting sqref="B2:F2"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pane xSplit="1" ySplit="4" topLeftCell="B7" activePane="bottomRight" state="frozen"/>
      <selection pane="topRight" activeCell="B1" sqref="B1"/>
      <selection pane="bottomLeft" activeCell="A5" sqref="A5"/>
      <selection pane="bottomRight" activeCell="W19" sqref="W19"/>
    </sheetView>
  </sheetViews>
  <sheetFormatPr defaultRowHeight="15" x14ac:dyDescent="0.25"/>
  <cols>
    <col min="1" max="1" width="3.5703125" bestFit="1" customWidth="1"/>
    <col min="2" max="2" width="47.5703125" bestFit="1" customWidth="1"/>
    <col min="5" max="5" width="9.140625" customWidth="1"/>
    <col min="6" max="6" width="13" hidden="1" customWidth="1"/>
    <col min="7" max="7" width="2.5703125" hidden="1" customWidth="1"/>
    <col min="8" max="8" width="7.7109375" hidden="1" customWidth="1"/>
    <col min="9" max="9" width="8.7109375" hidden="1" customWidth="1"/>
    <col min="10" max="10" width="6.85546875" hidden="1" customWidth="1"/>
    <col min="11" max="11" width="8.42578125" hidden="1" customWidth="1"/>
    <col min="12" max="12" width="3" customWidth="1"/>
    <col min="13" max="13" width="9" customWidth="1"/>
    <col min="14" max="14" width="8.85546875" customWidth="1"/>
    <col min="15" max="15" width="9.140625" customWidth="1"/>
    <col min="16" max="16" width="8.7109375" customWidth="1"/>
  </cols>
  <sheetData>
    <row r="1" spans="1:16" s="65" customFormat="1" ht="15" customHeight="1" x14ac:dyDescent="0.25">
      <c r="A1" s="98" t="s">
        <v>0</v>
      </c>
      <c r="B1" s="95" t="s">
        <v>152</v>
      </c>
      <c r="C1" s="99" t="s">
        <v>153</v>
      </c>
      <c r="D1" s="99"/>
      <c r="E1" s="99"/>
      <c r="H1" s="95" t="s">
        <v>154</v>
      </c>
      <c r="I1" s="95"/>
      <c r="J1" s="95"/>
      <c r="K1" s="95"/>
      <c r="M1" s="95" t="s">
        <v>154</v>
      </c>
      <c r="N1" s="95"/>
      <c r="O1" s="95"/>
      <c r="P1" s="95"/>
    </row>
    <row r="2" spans="1:16" s="65" customFormat="1" ht="45" x14ac:dyDescent="0.25">
      <c r="A2" s="98"/>
      <c r="B2" s="95"/>
      <c r="C2" s="99"/>
      <c r="D2" s="99"/>
      <c r="E2" s="99"/>
      <c r="H2" s="45" t="s">
        <v>120</v>
      </c>
      <c r="I2" s="45" t="s">
        <v>119</v>
      </c>
      <c r="J2" s="64" t="s">
        <v>95</v>
      </c>
      <c r="K2" s="45" t="s">
        <v>151</v>
      </c>
      <c r="M2" s="45" t="s">
        <v>120</v>
      </c>
      <c r="N2" s="45" t="s">
        <v>119</v>
      </c>
      <c r="O2" s="64" t="s">
        <v>95</v>
      </c>
      <c r="P2" s="45" t="s">
        <v>151</v>
      </c>
    </row>
    <row r="3" spans="1:16" x14ac:dyDescent="0.25">
      <c r="A3" s="98"/>
      <c r="B3" s="95"/>
      <c r="C3" s="56" t="s">
        <v>128</v>
      </c>
      <c r="D3" s="56" t="s">
        <v>130</v>
      </c>
      <c r="E3" s="56" t="s">
        <v>131</v>
      </c>
    </row>
    <row r="4" spans="1:16" ht="6" customHeight="1" thickBot="1" x14ac:dyDescent="0.3">
      <c r="B4" s="1"/>
      <c r="C4" s="47"/>
      <c r="D4" s="46"/>
      <c r="E4" s="48"/>
    </row>
    <row r="5" spans="1:16" ht="22.5" customHeight="1" x14ac:dyDescent="0.25">
      <c r="A5" s="67">
        <f t="shared" ref="A5:A34" si="0">A4+1</f>
        <v>1</v>
      </c>
      <c r="B5" s="68" t="s">
        <v>53</v>
      </c>
      <c r="C5" s="96">
        <f>Communication!L9</f>
        <v>-0.5</v>
      </c>
      <c r="D5" s="96"/>
      <c r="E5" s="96"/>
      <c r="F5" s="68" t="s">
        <v>111</v>
      </c>
      <c r="G5" s="68"/>
      <c r="H5" s="73">
        <f>Communication!L8</f>
        <v>-0.5</v>
      </c>
      <c r="I5" s="74">
        <f>Communication!L10</f>
        <v>-1</v>
      </c>
      <c r="J5" s="74">
        <f>Communication!L11</f>
        <v>-1</v>
      </c>
      <c r="K5" s="74">
        <f>Communication!L12</f>
        <v>0</v>
      </c>
      <c r="L5" s="68"/>
      <c r="M5" s="75" t="str">
        <f>VLOOKUP(H5,'V Look Up'!$A$2:$B$33,2)</f>
        <v>Minus</v>
      </c>
      <c r="N5" s="75" t="str">
        <f>VLOOKUP(I5,'V Look Up'!$A$2:$B$33,2)</f>
        <v>Minus</v>
      </c>
      <c r="O5" s="75" t="str">
        <f>VLOOKUP(J5,'V Look Up'!$A$2:$B$33,2)</f>
        <v>Minus</v>
      </c>
      <c r="P5" s="76" t="str">
        <f>VLOOKUP(K5,'V Look Up'!$A$2:$B$33,2)</f>
        <v>small</v>
      </c>
    </row>
    <row r="6" spans="1:16" ht="22.5" customHeight="1" x14ac:dyDescent="0.25">
      <c r="A6" s="69">
        <f t="shared" si="0"/>
        <v>2</v>
      </c>
      <c r="B6" s="10" t="s">
        <v>15</v>
      </c>
      <c r="C6" s="87">
        <f>Commitment!L21</f>
        <v>-0.5</v>
      </c>
      <c r="D6" s="87"/>
      <c r="E6" s="87"/>
      <c r="F6" s="10" t="s">
        <v>116</v>
      </c>
      <c r="G6" s="10"/>
      <c r="H6" s="52">
        <f>Commitment!L20</f>
        <v>-0.5</v>
      </c>
      <c r="I6" s="53">
        <f>Commitment!L22</f>
        <v>-1</v>
      </c>
      <c r="J6" s="53">
        <f>Commitment!L23</f>
        <v>-1</v>
      </c>
      <c r="K6" s="53">
        <f>Commitment!L24</f>
        <v>0</v>
      </c>
      <c r="L6" s="10"/>
      <c r="M6" s="77" t="str">
        <f>VLOOKUP(H6,'V Look Up'!$A$2:$B$33,2)</f>
        <v>Minus</v>
      </c>
      <c r="N6" s="77" t="str">
        <f>VLOOKUP(I6,'V Look Up'!$A$2:$B$33,2)</f>
        <v>Minus</v>
      </c>
      <c r="O6" s="77" t="str">
        <f>VLOOKUP(J6,'V Look Up'!$A$2:$B$33,2)</f>
        <v>Minus</v>
      </c>
      <c r="P6" s="78" t="str">
        <f>VLOOKUP(K6,'V Look Up'!$A$2:$B$33,2)</f>
        <v>small</v>
      </c>
    </row>
    <row r="7" spans="1:16" ht="22.5" customHeight="1" x14ac:dyDescent="0.25">
      <c r="A7" s="69">
        <f t="shared" si="0"/>
        <v>3</v>
      </c>
      <c r="B7" s="10" t="s">
        <v>19</v>
      </c>
      <c r="C7" s="87">
        <f>Teamwork!L9</f>
        <v>-0.5</v>
      </c>
      <c r="D7" s="87"/>
      <c r="E7" s="87"/>
      <c r="F7" s="10" t="s">
        <v>140</v>
      </c>
      <c r="G7" s="10"/>
      <c r="H7" s="52">
        <f>Teamwork!L8</f>
        <v>-0.5</v>
      </c>
      <c r="I7" s="53">
        <f>Teamwork!L10</f>
        <v>-1</v>
      </c>
      <c r="J7" s="53">
        <f>Teamwork!L11</f>
        <v>-1</v>
      </c>
      <c r="K7" s="53">
        <f>Teamwork!L12</f>
        <v>0</v>
      </c>
      <c r="L7" s="10"/>
      <c r="M7" s="77" t="str">
        <f>VLOOKUP(H7,'V Look Up'!$A$2:$B$33,2)</f>
        <v>Minus</v>
      </c>
      <c r="N7" s="77" t="str">
        <f>VLOOKUP(I7,'V Look Up'!$A$2:$B$33,2)</f>
        <v>Minus</v>
      </c>
      <c r="O7" s="77" t="str">
        <f>VLOOKUP(J7,'V Look Up'!$A$2:$B$33,2)</f>
        <v>Minus</v>
      </c>
      <c r="P7" s="78" t="str">
        <f>VLOOKUP(K7,'V Look Up'!$A$2:$B$33,2)</f>
        <v>small</v>
      </c>
    </row>
    <row r="8" spans="1:16" ht="22.5" customHeight="1" thickBot="1" x14ac:dyDescent="0.3">
      <c r="A8" s="70">
        <f t="shared" si="0"/>
        <v>4</v>
      </c>
      <c r="B8" s="71" t="s">
        <v>20</v>
      </c>
      <c r="C8" s="93">
        <f>Cognizance!L27</f>
        <v>-0.375</v>
      </c>
      <c r="D8" s="93"/>
      <c r="E8" s="93"/>
      <c r="F8" s="71" t="s">
        <v>103</v>
      </c>
      <c r="G8" s="71"/>
      <c r="H8" s="79">
        <f>Cognizance!L26</f>
        <v>-0.375</v>
      </c>
      <c r="I8" s="80">
        <f>Cognizance!L28</f>
        <v>-1</v>
      </c>
      <c r="J8" s="80">
        <f>Cognizance!L29</f>
        <v>-0.5</v>
      </c>
      <c r="K8" s="80">
        <f>Cognizance!L30</f>
        <v>0</v>
      </c>
      <c r="L8" s="71"/>
      <c r="M8" s="81" t="str">
        <f>VLOOKUP(H8,'V Look Up'!$A$2:$B$33,2)</f>
        <v>Minus</v>
      </c>
      <c r="N8" s="81" t="str">
        <f>VLOOKUP(I8,'V Look Up'!$A$2:$B$33,2)</f>
        <v>Minus</v>
      </c>
      <c r="O8" s="81" t="str">
        <f>VLOOKUP(J8,'V Look Up'!$A$2:$B$33,2)</f>
        <v>Minus</v>
      </c>
      <c r="P8" s="82" t="str">
        <f>VLOOKUP(K8,'V Look Up'!$A$2:$B$33,2)</f>
        <v>small</v>
      </c>
    </row>
    <row r="9" spans="1:16" ht="22.5" customHeight="1" x14ac:dyDescent="0.25">
      <c r="A9" s="67">
        <f t="shared" si="0"/>
        <v>5</v>
      </c>
      <c r="B9" s="68" t="s">
        <v>2</v>
      </c>
      <c r="C9" s="96">
        <f>Confidance!L21</f>
        <v>-0.125</v>
      </c>
      <c r="D9" s="96"/>
      <c r="E9" s="96"/>
      <c r="F9" s="68" t="s">
        <v>110</v>
      </c>
      <c r="G9" s="68"/>
      <c r="H9" s="73">
        <f>Confidance!L20</f>
        <v>-0.125</v>
      </c>
      <c r="I9" s="74">
        <f>Confidance!L22</f>
        <v>0</v>
      </c>
      <c r="J9" s="74">
        <f>Confidance!L23</f>
        <v>-0.5</v>
      </c>
      <c r="K9" s="74">
        <f>Confidance!L24</f>
        <v>0</v>
      </c>
      <c r="L9" s="68"/>
      <c r="M9" s="75" t="str">
        <f>VLOOKUP(H9,'V Look Up'!$A$2:$B$33,2)</f>
        <v>Minus</v>
      </c>
      <c r="N9" s="75" t="str">
        <f>VLOOKUP(I9,'V Look Up'!$A$2:$B$33,2)</f>
        <v>small</v>
      </c>
      <c r="O9" s="75" t="str">
        <f>VLOOKUP(J9,'V Look Up'!$A$2:$B$33,2)</f>
        <v>Minus</v>
      </c>
      <c r="P9" s="76" t="str">
        <f>VLOOKUP(K9,'V Look Up'!$A$2:$B$33,2)</f>
        <v>small</v>
      </c>
    </row>
    <row r="10" spans="1:16" ht="22.5" customHeight="1" x14ac:dyDescent="0.25">
      <c r="A10" s="69">
        <f t="shared" si="0"/>
        <v>6</v>
      </c>
      <c r="B10" s="10" t="s">
        <v>4</v>
      </c>
      <c r="C10" s="87">
        <f>Melaksanakan!L15</f>
        <v>-0.125</v>
      </c>
      <c r="D10" s="87"/>
      <c r="E10" s="87"/>
      <c r="F10" s="10" t="s">
        <v>115</v>
      </c>
      <c r="G10" s="10"/>
      <c r="H10" s="52">
        <f>Melaksanakan!L14</f>
        <v>-0.125</v>
      </c>
      <c r="I10" s="53">
        <f>Melaksanakan!L16</f>
        <v>0</v>
      </c>
      <c r="J10" s="53">
        <f>Melaksanakan!L17</f>
        <v>-0.5</v>
      </c>
      <c r="K10" s="53">
        <f>Melaksanakan!L18</f>
        <v>0</v>
      </c>
      <c r="L10" s="10"/>
      <c r="M10" s="77" t="str">
        <f>VLOOKUP(H10,'V Look Up'!$A$2:$B$33,2)</f>
        <v>Minus</v>
      </c>
      <c r="N10" s="77" t="str">
        <f>VLOOKUP(I10,'V Look Up'!$A$2:$B$33,2)</f>
        <v>small</v>
      </c>
      <c r="O10" s="77" t="str">
        <f>VLOOKUP(J10,'V Look Up'!$A$2:$B$33,2)</f>
        <v>Minus</v>
      </c>
      <c r="P10" s="78" t="str">
        <f>VLOOKUP(K10,'V Look Up'!$A$2:$B$33,2)</f>
        <v>small</v>
      </c>
    </row>
    <row r="11" spans="1:16" ht="22.5" customHeight="1" x14ac:dyDescent="0.25">
      <c r="A11" s="69">
        <f t="shared" si="0"/>
        <v>7</v>
      </c>
      <c r="B11" s="10" t="s">
        <v>63</v>
      </c>
      <c r="C11" s="87">
        <f>Melaksanakan!L9</f>
        <v>-0.125</v>
      </c>
      <c r="D11" s="87"/>
      <c r="E11" s="87"/>
      <c r="F11" s="10" t="s">
        <v>115</v>
      </c>
      <c r="G11" s="10"/>
      <c r="H11" s="52">
        <f>Melaksanakan!L8</f>
        <v>-0.125</v>
      </c>
      <c r="I11" s="53">
        <f>Melaksanakan!L10</f>
        <v>0</v>
      </c>
      <c r="J11" s="53">
        <f>Melaksanakan!L11</f>
        <v>-0.5</v>
      </c>
      <c r="K11" s="53">
        <f>Melaksanakan!L12</f>
        <v>0</v>
      </c>
      <c r="L11" s="10"/>
      <c r="M11" s="77" t="str">
        <f>VLOOKUP(H11,'V Look Up'!$A$2:$B$33,2)</f>
        <v>Minus</v>
      </c>
      <c r="N11" s="77" t="str">
        <f>VLOOKUP(I11,'V Look Up'!$A$2:$B$33,2)</f>
        <v>small</v>
      </c>
      <c r="O11" s="77" t="str">
        <f>VLOOKUP(J11,'V Look Up'!$A$2:$B$33,2)</f>
        <v>Minus</v>
      </c>
      <c r="P11" s="78" t="str">
        <f>VLOOKUP(K11,'V Look Up'!$A$2:$B$33,2)</f>
        <v>small</v>
      </c>
    </row>
    <row r="12" spans="1:16" ht="22.5" customHeight="1" x14ac:dyDescent="0.25">
      <c r="A12" s="69">
        <f t="shared" si="0"/>
        <v>8</v>
      </c>
      <c r="B12" s="10" t="s">
        <v>10</v>
      </c>
      <c r="C12" s="87">
        <f>Cognizance!L9</f>
        <v>-0.125</v>
      </c>
      <c r="D12" s="87"/>
      <c r="E12" s="87"/>
      <c r="F12" s="10" t="s">
        <v>103</v>
      </c>
      <c r="G12" s="10"/>
      <c r="H12" s="52">
        <f>Cognizance!L8</f>
        <v>-0.125</v>
      </c>
      <c r="I12" s="53">
        <f>Cognizance!L10</f>
        <v>0</v>
      </c>
      <c r="J12" s="53">
        <f>Cognizance!L11</f>
        <v>-0.5</v>
      </c>
      <c r="K12" s="53">
        <f>Cognizance!L12</f>
        <v>0</v>
      </c>
      <c r="L12" s="10"/>
      <c r="M12" s="77" t="str">
        <f>VLOOKUP(H12,'V Look Up'!$A$2:$B$33,2)</f>
        <v>Minus</v>
      </c>
      <c r="N12" s="77" t="str">
        <f>VLOOKUP(I12,'V Look Up'!$A$2:$B$33,2)</f>
        <v>small</v>
      </c>
      <c r="O12" s="77" t="str">
        <f>VLOOKUP(J12,'V Look Up'!$A$2:$B$33,2)</f>
        <v>Minus</v>
      </c>
      <c r="P12" s="78" t="str">
        <f>VLOOKUP(K12,'V Look Up'!$A$2:$B$33,2)</f>
        <v>small</v>
      </c>
    </row>
    <row r="13" spans="1:16" ht="22.5" customHeight="1" x14ac:dyDescent="0.25">
      <c r="A13" s="69">
        <f t="shared" si="0"/>
        <v>9</v>
      </c>
      <c r="B13" s="10" t="s">
        <v>13</v>
      </c>
      <c r="C13" s="87">
        <f>Confidance!L9</f>
        <v>-0.125</v>
      </c>
      <c r="D13" s="87"/>
      <c r="E13" s="87"/>
      <c r="F13" s="10" t="s">
        <v>149</v>
      </c>
      <c r="G13" s="10"/>
      <c r="H13" s="52">
        <f>Confidance!L8</f>
        <v>-0.125</v>
      </c>
      <c r="I13" s="53">
        <f>Confidance!L10</f>
        <v>0</v>
      </c>
      <c r="J13" s="53">
        <f>Confidance!L11</f>
        <v>-0.5</v>
      </c>
      <c r="K13" s="53">
        <f>Confidance!L12</f>
        <v>0</v>
      </c>
      <c r="L13" s="10"/>
      <c r="M13" s="77" t="str">
        <f>VLOOKUP(H13,'V Look Up'!$A$2:$B$33,2)</f>
        <v>Minus</v>
      </c>
      <c r="N13" s="77" t="str">
        <f>VLOOKUP(I13,'V Look Up'!$A$2:$B$33,2)</f>
        <v>small</v>
      </c>
      <c r="O13" s="77" t="str">
        <f>VLOOKUP(J13,'V Look Up'!$A$2:$B$33,2)</f>
        <v>Minus</v>
      </c>
      <c r="P13" s="78" t="str">
        <f>VLOOKUP(K13,'V Look Up'!$A$2:$B$33,2)</f>
        <v>small</v>
      </c>
    </row>
    <row r="14" spans="1:16" ht="22.5" customHeight="1" x14ac:dyDescent="0.25">
      <c r="A14" s="69">
        <f t="shared" si="0"/>
        <v>10</v>
      </c>
      <c r="B14" s="10" t="s">
        <v>22</v>
      </c>
      <c r="C14" s="87">
        <f>Teamwork!L27</f>
        <v>-0.125</v>
      </c>
      <c r="D14" s="87"/>
      <c r="E14" s="87"/>
      <c r="F14" s="10" t="s">
        <v>140</v>
      </c>
      <c r="G14" s="10"/>
      <c r="H14" s="52">
        <f>Teamwork!L26</f>
        <v>-0.125</v>
      </c>
      <c r="I14" s="53">
        <f>Teamwork!L28</f>
        <v>0</v>
      </c>
      <c r="J14" s="53">
        <f>Teamwork!L29</f>
        <v>-0.5</v>
      </c>
      <c r="K14" s="53">
        <f>Teamwork!L30</f>
        <v>0</v>
      </c>
      <c r="L14" s="10"/>
      <c r="M14" s="77" t="str">
        <f>VLOOKUP(H14,'V Look Up'!$A$2:$B$33,2)</f>
        <v>Minus</v>
      </c>
      <c r="N14" s="77" t="str">
        <f>VLOOKUP(I14,'V Look Up'!$A$2:$B$33,2)</f>
        <v>small</v>
      </c>
      <c r="O14" s="77" t="str">
        <f>VLOOKUP(J14,'V Look Up'!$A$2:$B$33,2)</f>
        <v>Minus</v>
      </c>
      <c r="P14" s="78" t="str">
        <f>VLOOKUP(K14,'V Look Up'!$A$2:$B$33,2)</f>
        <v>small</v>
      </c>
    </row>
    <row r="15" spans="1:16" ht="22.5" customHeight="1" x14ac:dyDescent="0.25">
      <c r="A15" s="69">
        <f t="shared" si="0"/>
        <v>11</v>
      </c>
      <c r="B15" s="10" t="s">
        <v>62</v>
      </c>
      <c r="C15" s="87">
        <f>Commitment!L27</f>
        <v>0</v>
      </c>
      <c r="D15" s="87"/>
      <c r="E15" s="87"/>
      <c r="F15" s="10" t="s">
        <v>116</v>
      </c>
      <c r="G15" s="10"/>
      <c r="H15" s="52">
        <f>Commitment!L26</f>
        <v>0</v>
      </c>
      <c r="I15" s="53">
        <f>Commitment!L28</f>
        <v>0</v>
      </c>
      <c r="J15" s="53">
        <f>Commitment!L29</f>
        <v>0</v>
      </c>
      <c r="K15" s="53">
        <f>Commitment!L30</f>
        <v>0</v>
      </c>
      <c r="L15" s="10"/>
      <c r="M15" s="77" t="str">
        <f>VLOOKUP(H15,'V Look Up'!$A$2:$B$33,2)</f>
        <v>small</v>
      </c>
      <c r="N15" s="77" t="str">
        <f>VLOOKUP(I15,'V Look Up'!$A$2:$B$33,2)</f>
        <v>small</v>
      </c>
      <c r="O15" s="77" t="str">
        <f>VLOOKUP(J15,'V Look Up'!$A$2:$B$33,2)</f>
        <v>small</v>
      </c>
      <c r="P15" s="78" t="str">
        <f>VLOOKUP(K15,'V Look Up'!$A$2:$B$33,2)</f>
        <v>small</v>
      </c>
    </row>
    <row r="16" spans="1:16" ht="22.5" customHeight="1" x14ac:dyDescent="0.25">
      <c r="A16" s="69">
        <f t="shared" si="0"/>
        <v>12</v>
      </c>
      <c r="B16" s="10" t="s">
        <v>8</v>
      </c>
      <c r="C16" s="87">
        <f>Melaksanakan!L21</f>
        <v>0</v>
      </c>
      <c r="D16" s="87"/>
      <c r="E16" s="87"/>
      <c r="F16" s="10" t="s">
        <v>115</v>
      </c>
      <c r="G16" s="10"/>
      <c r="H16" s="52">
        <f>Melaksanakan!L20</f>
        <v>0</v>
      </c>
      <c r="I16" s="53">
        <f>Melaksanakan!L22</f>
        <v>0</v>
      </c>
      <c r="J16" s="53">
        <f>Melaksanakan!L23</f>
        <v>0</v>
      </c>
      <c r="K16" s="53">
        <f>Melaksanakan!L18</f>
        <v>0</v>
      </c>
      <c r="L16" s="10"/>
      <c r="M16" s="77" t="str">
        <f>VLOOKUP(H16,'V Look Up'!$A$2:$B$33,2)</f>
        <v>small</v>
      </c>
      <c r="N16" s="77" t="str">
        <f>VLOOKUP(I16,'V Look Up'!$A$2:$B$33,2)</f>
        <v>small</v>
      </c>
      <c r="O16" s="77" t="str">
        <f>VLOOKUP(J16,'V Look Up'!$A$2:$B$33,2)</f>
        <v>small</v>
      </c>
      <c r="P16" s="78" t="str">
        <f>VLOOKUP(K16,'V Look Up'!$A$2:$B$33,2)</f>
        <v>small</v>
      </c>
    </row>
    <row r="17" spans="1:16" ht="22.5" customHeight="1" x14ac:dyDescent="0.25">
      <c r="A17" s="69">
        <f t="shared" si="0"/>
        <v>13</v>
      </c>
      <c r="B17" s="10" t="s">
        <v>14</v>
      </c>
      <c r="C17" s="87">
        <f>Melihat!L27</f>
        <v>0</v>
      </c>
      <c r="D17" s="87"/>
      <c r="E17" s="87"/>
      <c r="F17" s="10" t="s">
        <v>104</v>
      </c>
      <c r="G17" s="10"/>
      <c r="H17" s="52">
        <f>Melihat!L26</f>
        <v>0</v>
      </c>
      <c r="I17" s="53">
        <f>Melihat!L28</f>
        <v>-1</v>
      </c>
      <c r="J17" s="53">
        <f>Melihat!L29</f>
        <v>0</v>
      </c>
      <c r="K17" s="53">
        <f>Melihat!L30</f>
        <v>1</v>
      </c>
      <c r="L17" s="10"/>
      <c r="M17" s="77" t="str">
        <f>VLOOKUP(H17,'V Look Up'!$A$2:$B$33,2)</f>
        <v>small</v>
      </c>
      <c r="N17" s="77" t="str">
        <f>VLOOKUP(I17,'V Look Up'!$A$2:$B$33,2)</f>
        <v>Minus</v>
      </c>
      <c r="O17" s="77" t="str">
        <f>VLOOKUP(J17,'V Look Up'!$A$2:$B$33,2)</f>
        <v>small</v>
      </c>
      <c r="P17" s="78" t="str">
        <f>VLOOKUP(K17,'V Look Up'!$A$2:$B$33,2)</f>
        <v>Medium</v>
      </c>
    </row>
    <row r="18" spans="1:16" ht="22.5" customHeight="1" x14ac:dyDescent="0.25">
      <c r="A18" s="69">
        <f t="shared" si="0"/>
        <v>14</v>
      </c>
      <c r="B18" s="10" t="s">
        <v>18</v>
      </c>
      <c r="C18" s="87">
        <f>Melaksanakan!L27</f>
        <v>0</v>
      </c>
      <c r="D18" s="87"/>
      <c r="E18" s="87"/>
      <c r="F18" s="10" t="s">
        <v>115</v>
      </c>
      <c r="G18" s="10"/>
      <c r="H18" s="52">
        <f>Melaksanakan!L26</f>
        <v>0</v>
      </c>
      <c r="I18" s="53">
        <f>Melaksanakan!L28</f>
        <v>0</v>
      </c>
      <c r="J18" s="53">
        <f>Melaksanakan!L29</f>
        <v>0</v>
      </c>
      <c r="K18" s="53">
        <f>Melaksanakan!L30</f>
        <v>0</v>
      </c>
      <c r="L18" s="10"/>
      <c r="M18" s="77" t="str">
        <f>VLOOKUP(H18,'V Look Up'!$A$2:$B$33,2)</f>
        <v>small</v>
      </c>
      <c r="N18" s="77" t="str">
        <f>VLOOKUP(I18,'V Look Up'!$A$2:$B$33,2)</f>
        <v>small</v>
      </c>
      <c r="O18" s="77" t="str">
        <f>VLOOKUP(J18,'V Look Up'!$A$2:$B$33,2)</f>
        <v>small</v>
      </c>
      <c r="P18" s="78" t="str">
        <f>VLOOKUP(K18,'V Look Up'!$A$2:$B$33,2)</f>
        <v>small</v>
      </c>
    </row>
    <row r="19" spans="1:16" ht="22.5" customHeight="1" x14ac:dyDescent="0.25">
      <c r="A19" s="69">
        <f t="shared" si="0"/>
        <v>15</v>
      </c>
      <c r="B19" s="10" t="s">
        <v>61</v>
      </c>
      <c r="C19" s="87">
        <f>Confidance!L15</f>
        <v>0.125</v>
      </c>
      <c r="D19" s="87"/>
      <c r="E19" s="87"/>
      <c r="F19" s="10" t="s">
        <v>110</v>
      </c>
      <c r="G19" s="10"/>
      <c r="H19" s="52">
        <f>Confidance!L8</f>
        <v>-0.125</v>
      </c>
      <c r="I19" s="53">
        <f>Confidance!L10</f>
        <v>0</v>
      </c>
      <c r="J19" s="53">
        <f>Confidance!L17</f>
        <v>-0.5</v>
      </c>
      <c r="K19" s="53">
        <f>Confidance!L18</f>
        <v>1</v>
      </c>
      <c r="L19" s="10"/>
      <c r="M19" s="77" t="str">
        <f>VLOOKUP(H19,'V Look Up'!$A$2:$B$33,2)</f>
        <v>Minus</v>
      </c>
      <c r="N19" s="77" t="str">
        <f>VLOOKUP(I19,'V Look Up'!$A$2:$B$33,2)</f>
        <v>small</v>
      </c>
      <c r="O19" s="77" t="str">
        <f>VLOOKUP(J19,'V Look Up'!$A$2:$B$33,2)</f>
        <v>Minus</v>
      </c>
      <c r="P19" s="78" t="str">
        <f>VLOOKUP(K19,'V Look Up'!$A$2:$B$33,2)</f>
        <v>Medium</v>
      </c>
    </row>
    <row r="20" spans="1:16" ht="22.5" customHeight="1" x14ac:dyDescent="0.25">
      <c r="A20" s="69">
        <f t="shared" si="0"/>
        <v>16</v>
      </c>
      <c r="B20" s="10" t="s">
        <v>66</v>
      </c>
      <c r="C20" s="87">
        <f>Melihat!L9</f>
        <v>0.125</v>
      </c>
      <c r="D20" s="87"/>
      <c r="E20" s="87"/>
      <c r="F20" s="10" t="s">
        <v>104</v>
      </c>
      <c r="G20" s="10"/>
      <c r="H20" s="52">
        <f>Melihat!L8</f>
        <v>0.125</v>
      </c>
      <c r="I20" s="53">
        <f>Melihat!L10</f>
        <v>0</v>
      </c>
      <c r="J20" s="53">
        <f>Melihat!L11</f>
        <v>0.5</v>
      </c>
      <c r="K20" s="53">
        <f>Melihat!L12</f>
        <v>0</v>
      </c>
      <c r="L20" s="10"/>
      <c r="M20" s="77" t="str">
        <f>VLOOKUP(H20,'V Look Up'!$A$2:$B$33,2)</f>
        <v>small</v>
      </c>
      <c r="N20" s="77" t="str">
        <f>VLOOKUP(I20,'V Look Up'!$A$2:$B$33,2)</f>
        <v>small</v>
      </c>
      <c r="O20" s="77" t="str">
        <f>VLOOKUP(J20,'V Look Up'!$A$2:$B$33,2)</f>
        <v>Medium</v>
      </c>
      <c r="P20" s="78" t="str">
        <f>VLOOKUP(K20,'V Look Up'!$A$2:$B$33,2)</f>
        <v>small</v>
      </c>
    </row>
    <row r="21" spans="1:16" ht="22.5" customHeight="1" x14ac:dyDescent="0.25">
      <c r="A21" s="69">
        <f t="shared" si="0"/>
        <v>17</v>
      </c>
      <c r="B21" s="10" t="s">
        <v>23</v>
      </c>
      <c r="C21" s="87">
        <f>Cognizance!L15</f>
        <v>0.125</v>
      </c>
      <c r="D21" s="87"/>
      <c r="E21" s="87"/>
      <c r="F21" s="10" t="s">
        <v>103</v>
      </c>
      <c r="G21" s="10"/>
      <c r="H21" s="52">
        <f>Cognizance!L14</f>
        <v>0.125</v>
      </c>
      <c r="I21" s="53">
        <f>Cognizance!L16</f>
        <v>0</v>
      </c>
      <c r="J21" s="53">
        <f>Cognizance!L17</f>
        <v>-0.5</v>
      </c>
      <c r="K21" s="53">
        <f>Cognizance!L18</f>
        <v>1</v>
      </c>
      <c r="L21" s="10"/>
      <c r="M21" s="77" t="str">
        <f>VLOOKUP(H21,'V Look Up'!$A$2:$B$33,2)</f>
        <v>small</v>
      </c>
      <c r="N21" s="77" t="str">
        <f>VLOOKUP(I21,'V Look Up'!$A$2:$B$33,2)</f>
        <v>small</v>
      </c>
      <c r="O21" s="77" t="str">
        <f>VLOOKUP(J21,'V Look Up'!$A$2:$B$33,2)</f>
        <v>Minus</v>
      </c>
      <c r="P21" s="78" t="str">
        <f>VLOOKUP(K21,'V Look Up'!$A$2:$B$33,2)</f>
        <v>Medium</v>
      </c>
    </row>
    <row r="22" spans="1:16" ht="22.5" customHeight="1" x14ac:dyDescent="0.25">
      <c r="A22" s="69">
        <f t="shared" si="0"/>
        <v>18</v>
      </c>
      <c r="B22" s="10" t="s">
        <v>7</v>
      </c>
      <c r="C22" s="89">
        <f>Commitment!L9</f>
        <v>0.125</v>
      </c>
      <c r="D22" s="89"/>
      <c r="E22" s="89"/>
      <c r="F22" s="10" t="s">
        <v>116</v>
      </c>
      <c r="G22" s="10"/>
      <c r="H22" s="52">
        <f>Commitment!L8</f>
        <v>0.125</v>
      </c>
      <c r="I22" s="53">
        <f>Commitment!L10</f>
        <v>1</v>
      </c>
      <c r="J22" s="53">
        <f>Commitment!L11</f>
        <v>-0.5</v>
      </c>
      <c r="K22" s="53">
        <f>Commitment!L12</f>
        <v>0</v>
      </c>
      <c r="L22" s="10"/>
      <c r="M22" s="77" t="str">
        <f>VLOOKUP(H22,'V Look Up'!$A$2:$B$33,2)</f>
        <v>small</v>
      </c>
      <c r="N22" s="77" t="str">
        <f>VLOOKUP(I22,'V Look Up'!$A$2:$B$33,2)</f>
        <v>Medium</v>
      </c>
      <c r="O22" s="77" t="str">
        <f>VLOOKUP(J22,'V Look Up'!$A$2:$B$33,2)</f>
        <v>Minus</v>
      </c>
      <c r="P22" s="78" t="str">
        <f>VLOOKUP(K22,'V Look Up'!$A$2:$B$33,2)</f>
        <v>small</v>
      </c>
    </row>
    <row r="23" spans="1:16" ht="22.5" customHeight="1" x14ac:dyDescent="0.25">
      <c r="A23" s="69">
        <f t="shared" si="0"/>
        <v>19</v>
      </c>
      <c r="B23" s="10" t="s">
        <v>11</v>
      </c>
      <c r="C23" s="87">
        <f>Melihat!L15</f>
        <v>0.25</v>
      </c>
      <c r="D23" s="87"/>
      <c r="E23" s="87"/>
      <c r="F23" s="10" t="s">
        <v>104</v>
      </c>
      <c r="G23" s="10"/>
      <c r="H23" s="52">
        <f>Melihat!L14</f>
        <v>0.25</v>
      </c>
      <c r="I23" s="53">
        <f>Melihat!L16</f>
        <v>1</v>
      </c>
      <c r="J23" s="53">
        <f>Melihat!L17</f>
        <v>0</v>
      </c>
      <c r="K23" s="53">
        <f>Melihat!L18</f>
        <v>0</v>
      </c>
      <c r="L23" s="10"/>
      <c r="M23" s="77" t="str">
        <f>VLOOKUP(H23,'V Look Up'!$A$2:$B$33,2)</f>
        <v>small</v>
      </c>
      <c r="N23" s="77" t="str">
        <f>VLOOKUP(I23,'V Look Up'!$A$2:$B$33,2)</f>
        <v>Medium</v>
      </c>
      <c r="O23" s="77" t="str">
        <f>VLOOKUP(J23,'V Look Up'!$A$2:$B$33,2)</f>
        <v>small</v>
      </c>
      <c r="P23" s="78" t="str">
        <f>VLOOKUP(K23,'V Look Up'!$A$2:$B$33,2)</f>
        <v>small</v>
      </c>
    </row>
    <row r="24" spans="1:16" ht="22.5" customHeight="1" x14ac:dyDescent="0.25">
      <c r="A24" s="69">
        <f t="shared" si="0"/>
        <v>20</v>
      </c>
      <c r="B24" s="10" t="s">
        <v>12</v>
      </c>
      <c r="C24" s="87">
        <f>Teamwork!L15</f>
        <v>0.25</v>
      </c>
      <c r="D24" s="87"/>
      <c r="E24" s="87"/>
      <c r="F24" s="10" t="s">
        <v>140</v>
      </c>
      <c r="G24" s="10"/>
      <c r="H24" s="52">
        <f>Teamwork!L14</f>
        <v>0.25</v>
      </c>
      <c r="I24" s="53">
        <f>Teamwork!L16</f>
        <v>0</v>
      </c>
      <c r="J24" s="53">
        <f>Teamwork!L17</f>
        <v>0</v>
      </c>
      <c r="K24" s="53">
        <f>Teamwork!L18</f>
        <v>1</v>
      </c>
      <c r="L24" s="10"/>
      <c r="M24" s="77" t="str">
        <f>VLOOKUP(H24,'V Look Up'!$A$2:$B$33,2)</f>
        <v>small</v>
      </c>
      <c r="N24" s="77" t="str">
        <f>VLOOKUP(I24,'V Look Up'!$A$2:$B$33,2)</f>
        <v>small</v>
      </c>
      <c r="O24" s="77" t="str">
        <f>VLOOKUP(J24,'V Look Up'!$A$2:$B$33,2)</f>
        <v>small</v>
      </c>
      <c r="P24" s="78" t="str">
        <f>VLOOKUP(K24,'V Look Up'!$A$2:$B$33,2)</f>
        <v>Medium</v>
      </c>
    </row>
    <row r="25" spans="1:16" ht="22.5" customHeight="1" x14ac:dyDescent="0.25">
      <c r="A25" s="69">
        <f t="shared" si="0"/>
        <v>21</v>
      </c>
      <c r="B25" s="10" t="s">
        <v>21</v>
      </c>
      <c r="C25" s="87">
        <f>Menghasilkan!L27</f>
        <v>0.25</v>
      </c>
      <c r="D25" s="87"/>
      <c r="E25" s="87"/>
      <c r="F25" s="10" t="s">
        <v>42</v>
      </c>
      <c r="G25" s="10"/>
      <c r="H25" s="52">
        <f>Menghasilkan!L26</f>
        <v>0.25</v>
      </c>
      <c r="I25" s="53">
        <f>Menghasilkan!L28</f>
        <v>0</v>
      </c>
      <c r="J25" s="53">
        <f>Menghasilkan!L29</f>
        <v>1</v>
      </c>
      <c r="K25" s="53">
        <f>Menghasilkan!L30</f>
        <v>0</v>
      </c>
      <c r="L25" s="10"/>
      <c r="M25" s="77" t="str">
        <f>VLOOKUP(H25,'V Look Up'!$A$2:$B$33,2)</f>
        <v>small</v>
      </c>
      <c r="N25" s="77" t="str">
        <f>VLOOKUP(I25,'V Look Up'!$A$2:$B$33,2)</f>
        <v>small</v>
      </c>
      <c r="O25" s="77" t="str">
        <f>VLOOKUP(J25,'V Look Up'!$A$2:$B$33,2)</f>
        <v>Medium</v>
      </c>
      <c r="P25" s="78" t="str">
        <f>VLOOKUP(K25,'V Look Up'!$A$2:$B$33,2)</f>
        <v>small</v>
      </c>
    </row>
    <row r="26" spans="1:16" ht="22.5" customHeight="1" x14ac:dyDescent="0.25">
      <c r="A26" s="69">
        <f t="shared" si="0"/>
        <v>22</v>
      </c>
      <c r="B26" s="10" t="s">
        <v>1</v>
      </c>
      <c r="C26" s="87">
        <f>Communication!L15</f>
        <v>0.375</v>
      </c>
      <c r="D26" s="87"/>
      <c r="E26" s="87"/>
      <c r="F26" s="10" t="s">
        <v>111</v>
      </c>
      <c r="G26" s="10"/>
      <c r="H26" s="52">
        <f>Communication!L14</f>
        <v>0.375</v>
      </c>
      <c r="I26" s="53">
        <f>Communication!L16</f>
        <v>1</v>
      </c>
      <c r="J26" s="53">
        <f>Communication!L17</f>
        <v>-0.5</v>
      </c>
      <c r="K26" s="53">
        <f>Communication!L18</f>
        <v>1</v>
      </c>
      <c r="L26" s="10"/>
      <c r="M26" s="77" t="str">
        <f>VLOOKUP(H26,'V Look Up'!$A$2:$B$33,2)</f>
        <v>small</v>
      </c>
      <c r="N26" s="77" t="str">
        <f>VLOOKUP(I26,'V Look Up'!$A$2:$B$33,2)</f>
        <v>Medium</v>
      </c>
      <c r="O26" s="77" t="str">
        <f>VLOOKUP(J26,'V Look Up'!$A$2:$B$33,2)</f>
        <v>Minus</v>
      </c>
      <c r="P26" s="78" t="str">
        <f>VLOOKUP(K26,'V Look Up'!$A$2:$B$33,2)</f>
        <v>Medium</v>
      </c>
    </row>
    <row r="27" spans="1:16" ht="22.5" customHeight="1" x14ac:dyDescent="0.25">
      <c r="A27" s="69">
        <f t="shared" si="0"/>
        <v>23</v>
      </c>
      <c r="B27" s="10" t="s">
        <v>5</v>
      </c>
      <c r="C27" s="87">
        <f>Communication!L21</f>
        <v>0.5</v>
      </c>
      <c r="D27" s="87"/>
      <c r="E27" s="87"/>
      <c r="F27" s="10" t="s">
        <v>111</v>
      </c>
      <c r="G27" s="10"/>
      <c r="H27" s="52">
        <f>Communication!L20</f>
        <v>0.5</v>
      </c>
      <c r="I27" s="53">
        <f>Communication!L22</f>
        <v>1</v>
      </c>
      <c r="J27" s="53">
        <f>Communication!L23</f>
        <v>0</v>
      </c>
      <c r="K27" s="53">
        <f>Communication!L24</f>
        <v>1</v>
      </c>
      <c r="L27" s="10"/>
      <c r="M27" s="77" t="str">
        <f>VLOOKUP(H27,'V Look Up'!$A$2:$B$33,2)</f>
        <v>Medium</v>
      </c>
      <c r="N27" s="77" t="str">
        <f>VLOOKUP(I27,'V Look Up'!$A$2:$B$33,2)</f>
        <v>Medium</v>
      </c>
      <c r="O27" s="77" t="str">
        <f>VLOOKUP(J27,'V Look Up'!$A$2:$B$33,2)</f>
        <v>small</v>
      </c>
      <c r="P27" s="78" t="str">
        <f>VLOOKUP(K27,'V Look Up'!$A$2:$B$33,2)</f>
        <v>Medium</v>
      </c>
    </row>
    <row r="28" spans="1:16" ht="22.5" customHeight="1" x14ac:dyDescent="0.25">
      <c r="A28" s="69">
        <f t="shared" si="0"/>
        <v>24</v>
      </c>
      <c r="B28" s="10" t="s">
        <v>9</v>
      </c>
      <c r="C28" s="87">
        <f>Menghasilkan!L15</f>
        <v>0.5</v>
      </c>
      <c r="D28" s="87"/>
      <c r="E28" s="87"/>
      <c r="F28" s="10" t="s">
        <v>42</v>
      </c>
      <c r="G28" s="10"/>
      <c r="H28" s="52">
        <f>Menghasilkan!L14</f>
        <v>0.5</v>
      </c>
      <c r="I28" s="53">
        <f>Menghasilkan!L16</f>
        <v>1</v>
      </c>
      <c r="J28" s="53">
        <f>Menghasilkan!L17</f>
        <v>0</v>
      </c>
      <c r="K28" s="53">
        <f>Menghasilkan!L18</f>
        <v>1</v>
      </c>
      <c r="L28" s="10"/>
      <c r="M28" s="77" t="str">
        <f>VLOOKUP(H28,'V Look Up'!$A$2:$B$33,2)</f>
        <v>Medium</v>
      </c>
      <c r="N28" s="77" t="str">
        <f>VLOOKUP(I28,'V Look Up'!$A$2:$B$33,2)</f>
        <v>Medium</v>
      </c>
      <c r="O28" s="77" t="str">
        <f>VLOOKUP(J28,'V Look Up'!$A$2:$B$33,2)</f>
        <v>small</v>
      </c>
      <c r="P28" s="78" t="str">
        <f>VLOOKUP(K28,'V Look Up'!$A$2:$B$33,2)</f>
        <v>Medium</v>
      </c>
    </row>
    <row r="29" spans="1:16" ht="22.5" customHeight="1" thickBot="1" x14ac:dyDescent="0.3">
      <c r="A29" s="70">
        <f t="shared" si="0"/>
        <v>25</v>
      </c>
      <c r="B29" s="71" t="s">
        <v>17</v>
      </c>
      <c r="C29" s="93">
        <f>Menghasilkan!L21</f>
        <v>0.5</v>
      </c>
      <c r="D29" s="93"/>
      <c r="E29" s="93"/>
      <c r="F29" s="71" t="s">
        <v>42</v>
      </c>
      <c r="G29" s="71"/>
      <c r="H29" s="79">
        <f>Menghasilkan!L20</f>
        <v>0.5</v>
      </c>
      <c r="I29" s="80">
        <f>Menghasilkan!L22</f>
        <v>0</v>
      </c>
      <c r="J29" s="80">
        <f>Menghasilkan!L23</f>
        <v>1</v>
      </c>
      <c r="K29" s="80">
        <f>Menghasilkan!L24</f>
        <v>1</v>
      </c>
      <c r="L29" s="71"/>
      <c r="M29" s="81" t="str">
        <f>VLOOKUP(H29,'V Look Up'!$A$2:$B$33,2)</f>
        <v>Medium</v>
      </c>
      <c r="N29" s="81" t="str">
        <f>VLOOKUP(I29,'V Look Up'!$A$2:$B$33,2)</f>
        <v>small</v>
      </c>
      <c r="O29" s="81" t="str">
        <f>VLOOKUP(J29,'V Look Up'!$A$2:$B$33,2)</f>
        <v>Medium</v>
      </c>
      <c r="P29" s="82" t="str">
        <f>VLOOKUP(K29,'V Look Up'!$A$2:$B$33,2)</f>
        <v>Medium</v>
      </c>
    </row>
    <row r="30" spans="1:16" ht="22.5" customHeight="1" x14ac:dyDescent="0.25">
      <c r="A30" s="67">
        <f t="shared" si="0"/>
        <v>26</v>
      </c>
      <c r="B30" s="72" t="s">
        <v>94</v>
      </c>
      <c r="C30" s="85">
        <f>Teamwork!L21</f>
        <v>0.625</v>
      </c>
      <c r="D30" s="85"/>
      <c r="E30" s="85"/>
      <c r="F30" s="72" t="s">
        <v>140</v>
      </c>
      <c r="G30" s="72"/>
      <c r="H30" s="83">
        <f>Teamwork!L20</f>
        <v>0.625</v>
      </c>
      <c r="I30" s="84">
        <f>Teamwork!L22</f>
        <v>1</v>
      </c>
      <c r="J30" s="84">
        <f>Teamwork!L23</f>
        <v>0.5</v>
      </c>
      <c r="K30" s="84">
        <f>Teamwork!L24</f>
        <v>1</v>
      </c>
      <c r="L30" s="68"/>
      <c r="M30" s="75" t="str">
        <f>VLOOKUP(H30,'V Look Up'!$A$2:$B$33,2)</f>
        <v>Medium</v>
      </c>
      <c r="N30" s="75" t="str">
        <f>VLOOKUP(I30,'V Look Up'!$A$2:$B$33,2)</f>
        <v>Medium</v>
      </c>
      <c r="O30" s="75" t="str">
        <f>VLOOKUP(J30,'V Look Up'!$A$2:$B$33,2)</f>
        <v>Medium</v>
      </c>
      <c r="P30" s="76" t="str">
        <f>VLOOKUP(K30,'V Look Up'!$A$2:$B$33,2)</f>
        <v>Medium</v>
      </c>
    </row>
    <row r="31" spans="1:16" ht="22.5" customHeight="1" x14ac:dyDescent="0.25">
      <c r="A31" s="69">
        <f t="shared" si="0"/>
        <v>27</v>
      </c>
      <c r="B31" s="10" t="s">
        <v>6</v>
      </c>
      <c r="C31" s="87">
        <f>Melihat!L21</f>
        <v>0.625</v>
      </c>
      <c r="D31" s="87"/>
      <c r="E31" s="87"/>
      <c r="F31" s="10" t="s">
        <v>104</v>
      </c>
      <c r="G31" s="10"/>
      <c r="H31" s="52">
        <f>Melihat!L20</f>
        <v>0.625</v>
      </c>
      <c r="I31" s="53">
        <f>Melihat!L22</f>
        <v>1</v>
      </c>
      <c r="J31" s="53">
        <f>Melihat!L23</f>
        <v>0.5</v>
      </c>
      <c r="K31" s="53">
        <f>Melihat!L24</f>
        <v>1</v>
      </c>
      <c r="L31" s="10"/>
      <c r="M31" s="77" t="str">
        <f>VLOOKUP(H31,'V Look Up'!$A$2:$B$33,2)</f>
        <v>Medium</v>
      </c>
      <c r="N31" s="77" t="str">
        <f>VLOOKUP(I31,'V Look Up'!$A$2:$B$33,2)</f>
        <v>Medium</v>
      </c>
      <c r="O31" s="77" t="str">
        <f>VLOOKUP(J31,'V Look Up'!$A$2:$B$33,2)</f>
        <v>Medium</v>
      </c>
      <c r="P31" s="78" t="str">
        <f>VLOOKUP(K31,'V Look Up'!$A$2:$B$33,2)</f>
        <v>Medium</v>
      </c>
    </row>
    <row r="32" spans="1:16" ht="22.5" customHeight="1" x14ac:dyDescent="0.25">
      <c r="A32" s="69">
        <f t="shared" si="0"/>
        <v>28</v>
      </c>
      <c r="B32" s="10" t="s">
        <v>28</v>
      </c>
      <c r="C32" s="89">
        <f>Commitment!L15</f>
        <v>0.625</v>
      </c>
      <c r="D32" s="89"/>
      <c r="E32" s="89"/>
      <c r="F32" s="10" t="s">
        <v>116</v>
      </c>
      <c r="G32" s="10"/>
      <c r="H32" s="52">
        <f>Commitment!L14</f>
        <v>0.625</v>
      </c>
      <c r="I32" s="53">
        <f>Commitment!L16</f>
        <v>2</v>
      </c>
      <c r="J32" s="53">
        <f>Commitment!L17</f>
        <v>0.5</v>
      </c>
      <c r="K32" s="53">
        <f>Commitment!L18</f>
        <v>0</v>
      </c>
      <c r="L32" s="10"/>
      <c r="M32" s="77" t="str">
        <f>VLOOKUP(H32,'V Look Up'!$A$2:$B$33,2)</f>
        <v>Medium</v>
      </c>
      <c r="N32" s="77" t="str">
        <f>VLOOKUP(I32,'V Look Up'!$A$2:$B$33,2)</f>
        <v>Large</v>
      </c>
      <c r="O32" s="77" t="str">
        <f>VLOOKUP(J32,'V Look Up'!$A$2:$B$33,2)</f>
        <v>Medium</v>
      </c>
      <c r="P32" s="78" t="str">
        <f>VLOOKUP(K32,'V Look Up'!$A$2:$B$33,2)</f>
        <v>small</v>
      </c>
    </row>
    <row r="33" spans="1:16" ht="22.5" customHeight="1" x14ac:dyDescent="0.25">
      <c r="A33" s="69">
        <f t="shared" si="0"/>
        <v>29</v>
      </c>
      <c r="B33" s="10" t="s">
        <v>137</v>
      </c>
      <c r="C33" s="87">
        <f>Cognizance!L21</f>
        <v>0.75</v>
      </c>
      <c r="D33" s="87"/>
      <c r="E33" s="87"/>
      <c r="F33" s="10" t="s">
        <v>103</v>
      </c>
      <c r="G33" s="10"/>
      <c r="H33" s="52">
        <f>Cognizance!L20</f>
        <v>0.75</v>
      </c>
      <c r="I33" s="53">
        <f>Cognizance!L22</f>
        <v>2</v>
      </c>
      <c r="J33" s="53">
        <f>Cognizance!L23</f>
        <v>0</v>
      </c>
      <c r="K33" s="53">
        <f>Cognizance!L24</f>
        <v>1</v>
      </c>
      <c r="L33" s="10"/>
      <c r="M33" s="77" t="str">
        <f>VLOOKUP(H33,'V Look Up'!$A$2:$B$33,2)</f>
        <v>Medium</v>
      </c>
      <c r="N33" s="77" t="str">
        <f>VLOOKUP(I33,'V Look Up'!$A$2:$B$33,2)</f>
        <v>Large</v>
      </c>
      <c r="O33" s="77" t="str">
        <f>VLOOKUP(J33,'V Look Up'!$A$2:$B$33,2)</f>
        <v>small</v>
      </c>
      <c r="P33" s="78" t="str">
        <f>VLOOKUP(K33,'V Look Up'!$A$2:$B$33,2)</f>
        <v>Medium</v>
      </c>
    </row>
    <row r="34" spans="1:16" ht="22.5" customHeight="1" thickBot="1" x14ac:dyDescent="0.3">
      <c r="A34" s="70">
        <f t="shared" si="0"/>
        <v>30</v>
      </c>
      <c r="B34" s="71" t="s">
        <v>16</v>
      </c>
      <c r="C34" s="91">
        <f>Menghasilkan!L9</f>
        <v>0.75</v>
      </c>
      <c r="D34" s="91"/>
      <c r="E34" s="91"/>
      <c r="F34" s="71" t="s">
        <v>42</v>
      </c>
      <c r="G34" s="71"/>
      <c r="H34" s="79">
        <f>Menghasilkan!L8</f>
        <v>0.75</v>
      </c>
      <c r="I34" s="80">
        <f>Menghasilkan!L10</f>
        <v>1</v>
      </c>
      <c r="J34" s="80">
        <f>Menghasilkan!L11</f>
        <v>0</v>
      </c>
      <c r="K34" s="80">
        <f>Menghasilkan!L12</f>
        <v>2</v>
      </c>
      <c r="L34" s="71"/>
      <c r="M34" s="81" t="str">
        <f>VLOOKUP(H34,'V Look Up'!$A$2:$B$33,2)</f>
        <v>Medium</v>
      </c>
      <c r="N34" s="81" t="str">
        <f>VLOOKUP(I34,'V Look Up'!$A$2:$B$33,2)</f>
        <v>Medium</v>
      </c>
      <c r="O34" s="81" t="str">
        <f>VLOOKUP(J34,'V Look Up'!$A$2:$B$33,2)</f>
        <v>small</v>
      </c>
      <c r="P34" s="82" t="str">
        <f>VLOOKUP(K34,'V Look Up'!$A$2:$B$33,2)</f>
        <v>Large</v>
      </c>
    </row>
  </sheetData>
  <sortState ref="A5:P34">
    <sortCondition ref="C5:C34"/>
  </sortState>
  <mergeCells count="35">
    <mergeCell ref="A1:A3"/>
    <mergeCell ref="B1:B3"/>
    <mergeCell ref="C1:E2"/>
    <mergeCell ref="H1:K1"/>
    <mergeCell ref="M1:P1"/>
    <mergeCell ref="C17:E17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5:E5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30:E30"/>
    <mergeCell ref="C31:E31"/>
    <mergeCell ref="C32:E32"/>
    <mergeCell ref="C33:E33"/>
    <mergeCell ref="C34:E34"/>
  </mergeCells>
  <conditionalFormatting sqref="C11">
    <cfRule type="dataBar" priority="22">
      <dataBar>
        <cfvo type="min"/>
        <cfvo type="max"/>
        <color rgb="FFFFB628"/>
      </dataBar>
    </cfRule>
  </conditionalFormatting>
  <conditionalFormatting sqref="C22">
    <cfRule type="dataBar" priority="21">
      <dataBar>
        <cfvo type="min"/>
        <cfvo type="max"/>
        <color rgb="FFFFB628"/>
      </dataBar>
    </cfRule>
  </conditionalFormatting>
  <conditionalFormatting sqref="C5:C34">
    <cfRule type="dataBar" priority="20">
      <dataBar>
        <cfvo type="min"/>
        <cfvo type="max"/>
        <color rgb="FF638EC6"/>
      </dataBar>
    </cfRule>
  </conditionalFormatting>
  <conditionalFormatting sqref="C5:C34">
    <cfRule type="dataBar" priority="19">
      <dataBar>
        <cfvo type="percent" val="0"/>
        <cfvo type="percent" val="100"/>
        <color rgb="FF638EC6"/>
      </dataBar>
    </cfRule>
  </conditionalFormatting>
  <conditionalFormatting sqref="C5:C34">
    <cfRule type="dataBar" priority="16">
      <dataBar>
        <cfvo type="min"/>
        <cfvo type="max"/>
        <color rgb="FF008AEF"/>
      </dataBar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num" val="0"/>
        <cfvo type="num" val="100"/>
        <color rgb="FF638EC6"/>
      </dataBar>
    </cfRule>
  </conditionalFormatting>
  <conditionalFormatting sqref="C5:C34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C3:E4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H9:K34"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dataBar" priority="13">
      <dataBar>
        <cfvo type="min"/>
        <cfvo type="max"/>
        <color rgb="FF008AEF"/>
      </dataBar>
    </cfRule>
  </conditionalFormatting>
  <conditionalFormatting sqref="H5:K8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P34">
    <cfRule type="containsText" dxfId="37" priority="7" operator="containsText" text="Minus">
      <formula>NOT(ISERROR(SEARCH("Minus",M5)))</formula>
    </cfRule>
    <cfRule type="containsText" dxfId="36" priority="8" operator="containsText" text="Large">
      <formula>NOT(ISERROR(SEARCH("Large",M5)))</formula>
    </cfRule>
    <cfRule type="containsText" dxfId="35" priority="9" operator="containsText" text="Medium">
      <formula>NOT(ISERROR(SEARCH("Medium",M5)))</formula>
    </cfRule>
    <cfRule type="containsText" dxfId="34" priority="10" operator="containsText" text="Small">
      <formula>NOT(ISERROR(SEARCH("Small",M5)))</formula>
    </cfRule>
  </conditionalFormatting>
  <conditionalFormatting sqref="C3:E3">
    <cfRule type="containsText" dxfId="33" priority="4" operator="containsText" text="Small">
      <formula>NOT(ISERROR(SEARCH("Small",C3)))</formula>
    </cfRule>
    <cfRule type="containsText" dxfId="32" priority="5" operator="containsText" text="Medium">
      <formula>NOT(ISERROR(SEARCH("Medium",C3)))</formula>
    </cfRule>
    <cfRule type="containsText" dxfId="31" priority="6" operator="containsText" text="Large">
      <formula>NOT(ISERROR(SEARCH("Large",C3)))</formula>
    </cfRule>
  </conditionalFormatting>
  <conditionalFormatting sqref="C5:E34">
    <cfRule type="colorScale" priority="3">
      <colorScale>
        <cfvo type="min"/>
        <cfvo type="percentile" val="50"/>
        <cfvo type="max"/>
        <color rgb="FF92D050"/>
        <color rgb="FFFFEB84"/>
        <color rgb="FFE36F82"/>
      </colorScale>
    </cfRule>
  </conditionalFormatting>
  <conditionalFormatting sqref="H5:K34">
    <cfRule type="colorScale" priority="1">
      <colorScale>
        <cfvo type="min"/>
        <cfvo type="percentile" val="50"/>
        <cfvo type="max"/>
        <color rgb="FF92D050"/>
        <color rgb="FFFFEB84"/>
        <color rgb="FFE36F82"/>
      </colorScale>
    </cfRule>
    <cfRule type="dataBar" priority="2">
      <dataBar>
        <cfvo type="min"/>
        <cfvo type="max"/>
        <color rgb="FF008AEF"/>
      </dataBar>
    </cfRule>
  </conditionalFormatting>
  <pageMargins left="0.25" right="0.25" top="0.5" bottom="0.33" header="0.3" footer="0.3"/>
  <pageSetup paperSize="9" scale="8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H5" sqref="H5"/>
    </sheetView>
  </sheetViews>
  <sheetFormatPr defaultRowHeight="15" x14ac:dyDescent="0.25"/>
  <cols>
    <col min="1" max="1" width="3.5703125" bestFit="1" customWidth="1"/>
    <col min="2" max="2" width="47.5703125" bestFit="1" customWidth="1"/>
    <col min="5" max="5" width="9.140625" customWidth="1"/>
    <col min="6" max="6" width="13" customWidth="1"/>
    <col min="7" max="7" width="2.5703125" customWidth="1"/>
    <col min="8" max="8" width="7.7109375" customWidth="1"/>
    <col min="9" max="9" width="8.7109375" customWidth="1"/>
    <col min="10" max="10" width="6.85546875" customWidth="1"/>
    <col min="11" max="11" width="8.42578125" customWidth="1"/>
    <col min="12" max="12" width="3" customWidth="1"/>
    <col min="13" max="13" width="9" customWidth="1"/>
    <col min="14" max="14" width="8.85546875" customWidth="1"/>
    <col min="15" max="15" width="9.140625" customWidth="1"/>
    <col min="16" max="16" width="8.7109375" customWidth="1"/>
  </cols>
  <sheetData>
    <row r="1" spans="1:16" s="32" customFormat="1" ht="15" customHeight="1" x14ac:dyDescent="0.25">
      <c r="A1" s="98" t="s">
        <v>0</v>
      </c>
      <c r="B1" s="95" t="s">
        <v>152</v>
      </c>
      <c r="C1" s="99" t="s">
        <v>153</v>
      </c>
      <c r="D1" s="99"/>
      <c r="E1" s="99"/>
      <c r="H1" s="95" t="s">
        <v>154</v>
      </c>
      <c r="I1" s="95"/>
      <c r="J1" s="95"/>
      <c r="K1" s="95"/>
      <c r="M1" s="95" t="s">
        <v>154</v>
      </c>
      <c r="N1" s="95"/>
      <c r="O1" s="95"/>
      <c r="P1" s="95"/>
    </row>
    <row r="2" spans="1:16" s="32" customFormat="1" ht="45" x14ac:dyDescent="0.25">
      <c r="A2" s="98"/>
      <c r="B2" s="95"/>
      <c r="C2" s="99"/>
      <c r="D2" s="99"/>
      <c r="E2" s="99"/>
      <c r="H2" s="45" t="s">
        <v>120</v>
      </c>
      <c r="I2" s="45" t="s">
        <v>119</v>
      </c>
      <c r="J2" s="44" t="s">
        <v>95</v>
      </c>
      <c r="K2" s="45" t="s">
        <v>151</v>
      </c>
      <c r="M2" s="45" t="s">
        <v>120</v>
      </c>
      <c r="N2" s="45" t="s">
        <v>119</v>
      </c>
      <c r="O2" s="44" t="s">
        <v>95</v>
      </c>
      <c r="P2" s="45" t="s">
        <v>151</v>
      </c>
    </row>
    <row r="3" spans="1:16" x14ac:dyDescent="0.25">
      <c r="A3" s="98"/>
      <c r="B3" s="95"/>
      <c r="C3" s="56" t="s">
        <v>128</v>
      </c>
      <c r="D3" s="56" t="s">
        <v>130</v>
      </c>
      <c r="E3" s="56" t="s">
        <v>131</v>
      </c>
    </row>
    <row r="4" spans="1:16" ht="6" customHeight="1" x14ac:dyDescent="0.25">
      <c r="B4" s="1"/>
      <c r="C4" s="47"/>
      <c r="D4" s="46"/>
      <c r="E4" s="48"/>
    </row>
    <row r="5" spans="1:16" x14ac:dyDescent="0.25">
      <c r="A5">
        <v>1</v>
      </c>
      <c r="B5" s="49" t="s">
        <v>94</v>
      </c>
      <c r="C5" s="102">
        <f>Teamwork!L21</f>
        <v>0.625</v>
      </c>
      <c r="D5" s="102"/>
      <c r="E5" s="102"/>
      <c r="F5" s="49" t="s">
        <v>140</v>
      </c>
      <c r="G5" s="49"/>
      <c r="H5" s="50">
        <f>Teamwork!L20</f>
        <v>0.625</v>
      </c>
      <c r="I5" s="51">
        <f>Teamwork!L22</f>
        <v>1</v>
      </c>
      <c r="J5" s="51">
        <f>Teamwork!L23</f>
        <v>0.5</v>
      </c>
      <c r="K5" s="51">
        <f>Teamwork!L24</f>
        <v>1</v>
      </c>
      <c r="M5" s="55" t="str">
        <f>VLOOKUP(H5,'V Look Up'!$A$2:$B$33,2)</f>
        <v>Medium</v>
      </c>
      <c r="N5" s="55" t="str">
        <f>VLOOKUP(I5,'V Look Up'!$A$2:$B$33,2)</f>
        <v>Medium</v>
      </c>
      <c r="O5" s="55" t="str">
        <f>VLOOKUP(J5,'V Look Up'!$A$2:$B$33,2)</f>
        <v>Medium</v>
      </c>
      <c r="P5" s="55" t="str">
        <f>VLOOKUP(K5,'V Look Up'!$A$2:$B$33,2)</f>
        <v>Medium</v>
      </c>
    </row>
    <row r="6" spans="1:16" x14ac:dyDescent="0.25">
      <c r="A6">
        <f>A5+1</f>
        <v>2</v>
      </c>
      <c r="B6" t="s">
        <v>2</v>
      </c>
      <c r="C6" s="100">
        <f>Confidance!L21</f>
        <v>-0.125</v>
      </c>
      <c r="D6" s="100"/>
      <c r="E6" s="100"/>
      <c r="F6" t="s">
        <v>110</v>
      </c>
      <c r="H6" s="52">
        <f>Confidance!L20</f>
        <v>-0.125</v>
      </c>
      <c r="I6" s="53">
        <f>Confidance!L22</f>
        <v>0</v>
      </c>
      <c r="J6" s="53">
        <f>Confidance!L23</f>
        <v>-0.5</v>
      </c>
      <c r="K6" s="53">
        <f>Confidance!L24</f>
        <v>0</v>
      </c>
      <c r="M6" s="55" t="str">
        <f>VLOOKUP(H6,'V Look Up'!$A$2:$B$33,2)</f>
        <v>Minus</v>
      </c>
      <c r="N6" s="55" t="str">
        <f>VLOOKUP(I6,'V Look Up'!$A$2:$B$33,2)</f>
        <v>small</v>
      </c>
      <c r="O6" s="55" t="str">
        <f>VLOOKUP(J6,'V Look Up'!$A$2:$B$33,2)</f>
        <v>Minus</v>
      </c>
      <c r="P6" s="55" t="str">
        <f>VLOOKUP(K6,'V Look Up'!$A$2:$B$33,2)</f>
        <v>small</v>
      </c>
    </row>
    <row r="7" spans="1:16" x14ac:dyDescent="0.25">
      <c r="A7">
        <f t="shared" ref="A7:A34" si="0">A6+1</f>
        <v>3</v>
      </c>
      <c r="B7" t="s">
        <v>1</v>
      </c>
      <c r="C7" s="100">
        <f>Communication!L15</f>
        <v>0.375</v>
      </c>
      <c r="D7" s="100"/>
      <c r="E7" s="100"/>
      <c r="F7" t="s">
        <v>111</v>
      </c>
      <c r="H7" s="52">
        <f>Communication!L14</f>
        <v>0.375</v>
      </c>
      <c r="I7" s="53">
        <f>Communication!L16</f>
        <v>1</v>
      </c>
      <c r="J7" s="53">
        <f>Communication!L17</f>
        <v>-0.5</v>
      </c>
      <c r="K7" s="53">
        <f>Communication!L18</f>
        <v>1</v>
      </c>
      <c r="M7" s="55" t="str">
        <f>VLOOKUP(H7,'V Look Up'!$A$2:$B$33,2)</f>
        <v>small</v>
      </c>
      <c r="N7" s="55" t="str">
        <f>VLOOKUP(I7,'V Look Up'!$A$2:$B$33,2)</f>
        <v>Medium</v>
      </c>
      <c r="O7" s="55" t="str">
        <f>VLOOKUP(J7,'V Look Up'!$A$2:$B$33,2)</f>
        <v>Minus</v>
      </c>
      <c r="P7" s="55" t="str">
        <f>VLOOKUP(K7,'V Look Up'!$A$2:$B$33,2)</f>
        <v>Medium</v>
      </c>
    </row>
    <row r="8" spans="1:16" x14ac:dyDescent="0.25">
      <c r="A8">
        <f t="shared" si="0"/>
        <v>4</v>
      </c>
      <c r="B8" t="s">
        <v>53</v>
      </c>
      <c r="C8" s="100">
        <f>Communication!L9</f>
        <v>-0.5</v>
      </c>
      <c r="D8" s="100"/>
      <c r="E8" s="100"/>
      <c r="F8" t="s">
        <v>111</v>
      </c>
      <c r="H8" s="52">
        <f>Communication!L8</f>
        <v>-0.5</v>
      </c>
      <c r="I8" s="53">
        <f>Communication!L10</f>
        <v>-1</v>
      </c>
      <c r="J8" s="53">
        <f>Communication!L11</f>
        <v>-1</v>
      </c>
      <c r="K8" s="53">
        <f>Communication!L12</f>
        <v>0</v>
      </c>
      <c r="M8" s="55" t="str">
        <f>VLOOKUP(H8,'V Look Up'!$A$2:$B$33,2)</f>
        <v>Minus</v>
      </c>
      <c r="N8" s="55" t="str">
        <f>VLOOKUP(I8,'V Look Up'!$A$2:$B$33,2)</f>
        <v>Minus</v>
      </c>
      <c r="O8" s="55" t="str">
        <f>VLOOKUP(J8,'V Look Up'!$A$2:$B$33,2)</f>
        <v>Minus</v>
      </c>
      <c r="P8" s="55" t="str">
        <f>VLOOKUP(K8,'V Look Up'!$A$2:$B$33,2)</f>
        <v>small</v>
      </c>
    </row>
    <row r="9" spans="1:16" x14ac:dyDescent="0.25">
      <c r="A9">
        <f t="shared" si="0"/>
        <v>5</v>
      </c>
      <c r="B9" t="s">
        <v>61</v>
      </c>
      <c r="C9" s="100">
        <f>Confidance!L15</f>
        <v>0.125</v>
      </c>
      <c r="D9" s="100"/>
      <c r="E9" s="100"/>
      <c r="F9" t="s">
        <v>110</v>
      </c>
      <c r="H9" s="52">
        <f>Confidance!L8</f>
        <v>-0.125</v>
      </c>
      <c r="I9" s="53">
        <f>Confidance!L10</f>
        <v>0</v>
      </c>
      <c r="J9" s="53">
        <f>Confidance!L17</f>
        <v>-0.5</v>
      </c>
      <c r="K9" s="53">
        <f>Confidance!L18</f>
        <v>1</v>
      </c>
      <c r="M9" s="55" t="str">
        <f>VLOOKUP(H9,'V Look Up'!$A$2:$B$33,2)</f>
        <v>Minus</v>
      </c>
      <c r="N9" s="55" t="str">
        <f>VLOOKUP(I9,'V Look Up'!$A$2:$B$33,2)</f>
        <v>small</v>
      </c>
      <c r="O9" s="55" t="str">
        <f>VLOOKUP(J9,'V Look Up'!$A$2:$B$33,2)</f>
        <v>Minus</v>
      </c>
      <c r="P9" s="55" t="str">
        <f>VLOOKUP(K9,'V Look Up'!$A$2:$B$33,2)</f>
        <v>Medium</v>
      </c>
    </row>
    <row r="10" spans="1:16" x14ac:dyDescent="0.25">
      <c r="A10">
        <f t="shared" si="0"/>
        <v>6</v>
      </c>
      <c r="B10" t="s">
        <v>4</v>
      </c>
      <c r="C10" s="100">
        <f>Melaksanakan!L15</f>
        <v>-0.125</v>
      </c>
      <c r="D10" s="100"/>
      <c r="E10" s="100"/>
      <c r="F10" t="s">
        <v>115</v>
      </c>
      <c r="H10" s="52">
        <f>Melaksanakan!L14</f>
        <v>-0.125</v>
      </c>
      <c r="I10" s="53">
        <f>Melaksanakan!L16</f>
        <v>0</v>
      </c>
      <c r="J10" s="53">
        <f>Melaksanakan!L17</f>
        <v>-0.5</v>
      </c>
      <c r="K10" s="53">
        <f>Melaksanakan!L18</f>
        <v>0</v>
      </c>
      <c r="M10" s="55" t="str">
        <f>VLOOKUP(H10,'V Look Up'!$A$2:$B$33,2)</f>
        <v>Minus</v>
      </c>
      <c r="N10" s="55" t="str">
        <f>VLOOKUP(I10,'V Look Up'!$A$2:$B$33,2)</f>
        <v>small</v>
      </c>
      <c r="O10" s="55" t="str">
        <f>VLOOKUP(J10,'V Look Up'!$A$2:$B$33,2)</f>
        <v>Minus</v>
      </c>
      <c r="P10" s="55" t="str">
        <f>VLOOKUP(K10,'V Look Up'!$A$2:$B$33,2)</f>
        <v>small</v>
      </c>
    </row>
    <row r="11" spans="1:16" x14ac:dyDescent="0.25">
      <c r="A11">
        <f t="shared" si="0"/>
        <v>7</v>
      </c>
      <c r="B11" t="s">
        <v>66</v>
      </c>
      <c r="C11" s="100">
        <f>Melihat!L9</f>
        <v>0.125</v>
      </c>
      <c r="D11" s="100"/>
      <c r="E11" s="100"/>
      <c r="F11" t="s">
        <v>104</v>
      </c>
      <c r="H11" s="52">
        <f>Melihat!L8</f>
        <v>0.125</v>
      </c>
      <c r="I11" s="53">
        <f>Melihat!L10</f>
        <v>0</v>
      </c>
      <c r="J11" s="53">
        <f>Melihat!L11</f>
        <v>0.5</v>
      </c>
      <c r="K11" s="53">
        <f>Melihat!L12</f>
        <v>0</v>
      </c>
      <c r="M11" s="55" t="str">
        <f>VLOOKUP(H11,'V Look Up'!$A$2:$B$33,2)</f>
        <v>small</v>
      </c>
      <c r="N11" s="55" t="str">
        <f>VLOOKUP(I11,'V Look Up'!$A$2:$B$33,2)</f>
        <v>small</v>
      </c>
      <c r="O11" s="55" t="str">
        <f>VLOOKUP(J11,'V Look Up'!$A$2:$B$33,2)</f>
        <v>Medium</v>
      </c>
      <c r="P11" s="55" t="str">
        <f>VLOOKUP(K11,'V Look Up'!$A$2:$B$33,2)</f>
        <v>small</v>
      </c>
    </row>
    <row r="12" spans="1:16" x14ac:dyDescent="0.25">
      <c r="A12">
        <f t="shared" si="0"/>
        <v>8</v>
      </c>
      <c r="B12" t="s">
        <v>62</v>
      </c>
      <c r="C12" s="100">
        <f>Commitment!L27</f>
        <v>0</v>
      </c>
      <c r="D12" s="100"/>
      <c r="E12" s="100"/>
      <c r="F12" t="s">
        <v>116</v>
      </c>
      <c r="H12" s="52">
        <f>Commitment!L26</f>
        <v>0</v>
      </c>
      <c r="I12" s="53">
        <f>Commitment!L28</f>
        <v>0</v>
      </c>
      <c r="J12" s="53">
        <f>Commitment!L29</f>
        <v>0</v>
      </c>
      <c r="K12" s="53">
        <f>Commitment!L30</f>
        <v>0</v>
      </c>
      <c r="M12" s="55" t="str">
        <f>VLOOKUP(H12,'V Look Up'!$A$2:$B$33,2)</f>
        <v>small</v>
      </c>
      <c r="N12" s="55" t="str">
        <f>VLOOKUP(I12,'V Look Up'!$A$2:$B$33,2)</f>
        <v>small</v>
      </c>
      <c r="O12" s="55" t="str">
        <f>VLOOKUP(J12,'V Look Up'!$A$2:$B$33,2)</f>
        <v>small</v>
      </c>
      <c r="P12" s="55" t="str">
        <f>VLOOKUP(K12,'V Look Up'!$A$2:$B$33,2)</f>
        <v>small</v>
      </c>
    </row>
    <row r="13" spans="1:16" x14ac:dyDescent="0.25">
      <c r="A13">
        <f t="shared" si="0"/>
        <v>9</v>
      </c>
      <c r="B13" t="s">
        <v>63</v>
      </c>
      <c r="C13" s="100">
        <f>Melaksanakan!L9</f>
        <v>-0.125</v>
      </c>
      <c r="D13" s="100"/>
      <c r="E13" s="100"/>
      <c r="F13" t="s">
        <v>115</v>
      </c>
      <c r="H13" s="52">
        <f>Melaksanakan!L8</f>
        <v>-0.125</v>
      </c>
      <c r="I13" s="53">
        <f>Melaksanakan!L10</f>
        <v>0</v>
      </c>
      <c r="J13" s="53">
        <f>Melaksanakan!L11</f>
        <v>-0.5</v>
      </c>
      <c r="K13" s="53">
        <f>Melaksanakan!L12</f>
        <v>0</v>
      </c>
      <c r="M13" s="55" t="str">
        <f>VLOOKUP(H13,'V Look Up'!$A$2:$B$33,2)</f>
        <v>Minus</v>
      </c>
      <c r="N13" s="55" t="str">
        <f>VLOOKUP(I13,'V Look Up'!$A$2:$B$33,2)</f>
        <v>small</v>
      </c>
      <c r="O13" s="55" t="str">
        <f>VLOOKUP(J13,'V Look Up'!$A$2:$B$33,2)</f>
        <v>Minus</v>
      </c>
      <c r="P13" s="55" t="str">
        <f>VLOOKUP(K13,'V Look Up'!$A$2:$B$33,2)</f>
        <v>small</v>
      </c>
    </row>
    <row r="14" spans="1:16" x14ac:dyDescent="0.25">
      <c r="A14">
        <f t="shared" si="0"/>
        <v>10</v>
      </c>
      <c r="B14" t="s">
        <v>5</v>
      </c>
      <c r="C14" s="100">
        <f>Communication!L21</f>
        <v>0.5</v>
      </c>
      <c r="D14" s="100"/>
      <c r="E14" s="100"/>
      <c r="F14" t="s">
        <v>111</v>
      </c>
      <c r="H14" s="52">
        <f>Communication!L20</f>
        <v>0.5</v>
      </c>
      <c r="I14" s="53">
        <f>Communication!L22</f>
        <v>1</v>
      </c>
      <c r="J14" s="53">
        <f>Communication!L23</f>
        <v>0</v>
      </c>
      <c r="K14" s="53">
        <f>Communication!L24</f>
        <v>1</v>
      </c>
      <c r="M14" s="55" t="str">
        <f>VLOOKUP(H14,'V Look Up'!$A$2:$B$33,2)</f>
        <v>Medium</v>
      </c>
      <c r="N14" s="55" t="str">
        <f>VLOOKUP(I14,'V Look Up'!$A$2:$B$33,2)</f>
        <v>Medium</v>
      </c>
      <c r="O14" s="55" t="str">
        <f>VLOOKUP(J14,'V Look Up'!$A$2:$B$33,2)</f>
        <v>small</v>
      </c>
      <c r="P14" s="55" t="str">
        <f>VLOOKUP(K14,'V Look Up'!$A$2:$B$33,2)</f>
        <v>Medium</v>
      </c>
    </row>
    <row r="15" spans="1:16" x14ac:dyDescent="0.25">
      <c r="A15">
        <f t="shared" si="0"/>
        <v>11</v>
      </c>
      <c r="B15" t="s">
        <v>9</v>
      </c>
      <c r="C15" s="100">
        <f>Menghasilkan!L15</f>
        <v>0.5</v>
      </c>
      <c r="D15" s="100"/>
      <c r="E15" s="100"/>
      <c r="F15" t="s">
        <v>42</v>
      </c>
      <c r="H15" s="52">
        <f>Menghasilkan!L14</f>
        <v>0.5</v>
      </c>
      <c r="I15" s="53">
        <f>Menghasilkan!L16</f>
        <v>1</v>
      </c>
      <c r="J15" s="53">
        <f>Menghasilkan!L17</f>
        <v>0</v>
      </c>
      <c r="K15" s="53">
        <f>Menghasilkan!L18</f>
        <v>1</v>
      </c>
      <c r="M15" s="55" t="str">
        <f>VLOOKUP(H15,'V Look Up'!$A$2:$B$33,2)</f>
        <v>Medium</v>
      </c>
      <c r="N15" s="55" t="str">
        <f>VLOOKUP(I15,'V Look Up'!$A$2:$B$33,2)</f>
        <v>Medium</v>
      </c>
      <c r="O15" s="55" t="str">
        <f>VLOOKUP(J15,'V Look Up'!$A$2:$B$33,2)</f>
        <v>small</v>
      </c>
      <c r="P15" s="55" t="str">
        <f>VLOOKUP(K15,'V Look Up'!$A$2:$B$33,2)</f>
        <v>Medium</v>
      </c>
    </row>
    <row r="16" spans="1:16" x14ac:dyDescent="0.25">
      <c r="A16">
        <f t="shared" si="0"/>
        <v>12</v>
      </c>
      <c r="B16" t="s">
        <v>10</v>
      </c>
      <c r="C16" s="100">
        <f>Cognizance!L9</f>
        <v>-0.125</v>
      </c>
      <c r="D16" s="100"/>
      <c r="E16" s="100"/>
      <c r="F16" t="s">
        <v>103</v>
      </c>
      <c r="H16" s="52">
        <f>Cognizance!L8</f>
        <v>-0.125</v>
      </c>
      <c r="I16" s="53">
        <f>Cognizance!L10</f>
        <v>0</v>
      </c>
      <c r="J16" s="53">
        <f>Cognizance!L11</f>
        <v>-0.5</v>
      </c>
      <c r="K16" s="53">
        <f>Cognizance!L12</f>
        <v>0</v>
      </c>
      <c r="M16" s="55" t="str">
        <f>VLOOKUP(H16,'V Look Up'!$A$2:$B$33,2)</f>
        <v>Minus</v>
      </c>
      <c r="N16" s="55" t="str">
        <f>VLOOKUP(I16,'V Look Up'!$A$2:$B$33,2)</f>
        <v>small</v>
      </c>
      <c r="O16" s="55" t="str">
        <f>VLOOKUP(J16,'V Look Up'!$A$2:$B$33,2)</f>
        <v>Minus</v>
      </c>
      <c r="P16" s="55" t="str">
        <f>VLOOKUP(K16,'V Look Up'!$A$2:$B$33,2)</f>
        <v>small</v>
      </c>
    </row>
    <row r="17" spans="1:16" x14ac:dyDescent="0.25">
      <c r="A17">
        <f t="shared" si="0"/>
        <v>13</v>
      </c>
      <c r="B17" t="s">
        <v>6</v>
      </c>
      <c r="C17" s="100">
        <f>Melihat!L21</f>
        <v>0.625</v>
      </c>
      <c r="D17" s="100"/>
      <c r="E17" s="100"/>
      <c r="F17" t="s">
        <v>104</v>
      </c>
      <c r="H17" s="52">
        <f>Melihat!L20</f>
        <v>0.625</v>
      </c>
      <c r="I17" s="53">
        <f>Melihat!L22</f>
        <v>1</v>
      </c>
      <c r="J17" s="53">
        <f>Melihat!L23</f>
        <v>0.5</v>
      </c>
      <c r="K17" s="53">
        <f>Melihat!L24</f>
        <v>1</v>
      </c>
      <c r="M17" s="55" t="str">
        <f>VLOOKUP(H17,'V Look Up'!$A$2:$B$33,2)</f>
        <v>Medium</v>
      </c>
      <c r="N17" s="55" t="str">
        <f>VLOOKUP(I17,'V Look Up'!$A$2:$B$33,2)</f>
        <v>Medium</v>
      </c>
      <c r="O17" s="55" t="str">
        <f>VLOOKUP(J17,'V Look Up'!$A$2:$B$33,2)</f>
        <v>Medium</v>
      </c>
      <c r="P17" s="55" t="str">
        <f>VLOOKUP(K17,'V Look Up'!$A$2:$B$33,2)</f>
        <v>Medium</v>
      </c>
    </row>
    <row r="18" spans="1:16" x14ac:dyDescent="0.25">
      <c r="A18">
        <f t="shared" si="0"/>
        <v>14</v>
      </c>
      <c r="B18" t="s">
        <v>23</v>
      </c>
      <c r="C18" s="100">
        <f>Cognizance!L15</f>
        <v>0.125</v>
      </c>
      <c r="D18" s="100"/>
      <c r="E18" s="100"/>
      <c r="F18" t="s">
        <v>103</v>
      </c>
      <c r="H18" s="52">
        <f>Cognizance!L14</f>
        <v>0.125</v>
      </c>
      <c r="I18" s="53">
        <f>Cognizance!L16</f>
        <v>0</v>
      </c>
      <c r="J18" s="53">
        <f>Cognizance!L17</f>
        <v>-0.5</v>
      </c>
      <c r="K18" s="53">
        <f>Cognizance!L18</f>
        <v>1</v>
      </c>
      <c r="M18" s="55" t="str">
        <f>VLOOKUP(H18,'V Look Up'!$A$2:$B$33,2)</f>
        <v>small</v>
      </c>
      <c r="N18" s="55" t="str">
        <f>VLOOKUP(I18,'V Look Up'!$A$2:$B$33,2)</f>
        <v>small</v>
      </c>
      <c r="O18" s="55" t="str">
        <f>VLOOKUP(J18,'V Look Up'!$A$2:$B$33,2)</f>
        <v>Minus</v>
      </c>
      <c r="P18" s="55" t="str">
        <f>VLOOKUP(K18,'V Look Up'!$A$2:$B$33,2)</f>
        <v>Medium</v>
      </c>
    </row>
    <row r="19" spans="1:16" x14ac:dyDescent="0.25">
      <c r="A19">
        <f t="shared" si="0"/>
        <v>15</v>
      </c>
      <c r="B19" t="s">
        <v>7</v>
      </c>
      <c r="C19" s="101">
        <f>Commitment!L9</f>
        <v>0.125</v>
      </c>
      <c r="D19" s="101"/>
      <c r="E19" s="101"/>
      <c r="F19" t="s">
        <v>116</v>
      </c>
      <c r="H19" s="52">
        <f>Commitment!L8</f>
        <v>0.125</v>
      </c>
      <c r="I19" s="53">
        <f>Commitment!L10</f>
        <v>1</v>
      </c>
      <c r="J19" s="53">
        <f>Commitment!L11</f>
        <v>-0.5</v>
      </c>
      <c r="K19" s="53">
        <f>Commitment!L12</f>
        <v>0</v>
      </c>
      <c r="M19" s="55" t="str">
        <f>VLOOKUP(H19,'V Look Up'!$A$2:$B$33,2)</f>
        <v>small</v>
      </c>
      <c r="N19" s="55" t="str">
        <f>VLOOKUP(I19,'V Look Up'!$A$2:$B$33,2)</f>
        <v>Medium</v>
      </c>
      <c r="O19" s="55" t="str">
        <f>VLOOKUP(J19,'V Look Up'!$A$2:$B$33,2)</f>
        <v>Minus</v>
      </c>
      <c r="P19" s="55" t="str">
        <f>VLOOKUP(K19,'V Look Up'!$A$2:$B$33,2)</f>
        <v>small</v>
      </c>
    </row>
    <row r="20" spans="1:16" x14ac:dyDescent="0.25">
      <c r="A20">
        <f t="shared" si="0"/>
        <v>16</v>
      </c>
      <c r="B20" t="s">
        <v>8</v>
      </c>
      <c r="C20" s="100">
        <f>Melaksanakan!L21</f>
        <v>0</v>
      </c>
      <c r="D20" s="100"/>
      <c r="E20" s="100"/>
      <c r="F20" t="s">
        <v>115</v>
      </c>
      <c r="H20" s="52">
        <f>Melaksanakan!L20</f>
        <v>0</v>
      </c>
      <c r="I20" s="53">
        <f>Melaksanakan!L22</f>
        <v>0</v>
      </c>
      <c r="J20" s="53">
        <f>Melaksanakan!L23</f>
        <v>0</v>
      </c>
      <c r="K20" s="53">
        <f>Melaksanakan!L18</f>
        <v>0</v>
      </c>
      <c r="M20" s="55" t="str">
        <f>VLOOKUP(H20,'V Look Up'!$A$2:$B$33,2)</f>
        <v>small</v>
      </c>
      <c r="N20" s="55" t="str">
        <f>VLOOKUP(I20,'V Look Up'!$A$2:$B$33,2)</f>
        <v>small</v>
      </c>
      <c r="O20" s="55" t="str">
        <f>VLOOKUP(J20,'V Look Up'!$A$2:$B$33,2)</f>
        <v>small</v>
      </c>
      <c r="P20" s="55" t="str">
        <f>VLOOKUP(K20,'V Look Up'!$A$2:$B$33,2)</f>
        <v>small</v>
      </c>
    </row>
    <row r="21" spans="1:16" x14ac:dyDescent="0.25">
      <c r="A21">
        <f t="shared" si="0"/>
        <v>17</v>
      </c>
      <c r="B21" t="s">
        <v>28</v>
      </c>
      <c r="C21" s="101">
        <f>Commitment!L15</f>
        <v>0.625</v>
      </c>
      <c r="D21" s="101"/>
      <c r="E21" s="101"/>
      <c r="F21" t="s">
        <v>116</v>
      </c>
      <c r="H21" s="52">
        <f>Commitment!L14</f>
        <v>0.625</v>
      </c>
      <c r="I21" s="53">
        <f>Commitment!L16</f>
        <v>2</v>
      </c>
      <c r="J21" s="53">
        <f>Commitment!L17</f>
        <v>0.5</v>
      </c>
      <c r="K21" s="53">
        <f>Commitment!L18</f>
        <v>0</v>
      </c>
      <c r="M21" s="55" t="str">
        <f>VLOOKUP(H21,'V Look Up'!$A$2:$B$33,2)</f>
        <v>Medium</v>
      </c>
      <c r="N21" s="55" t="str">
        <f>VLOOKUP(I21,'V Look Up'!$A$2:$B$33,2)</f>
        <v>Large</v>
      </c>
      <c r="O21" s="55" t="str">
        <f>VLOOKUP(J21,'V Look Up'!$A$2:$B$33,2)</f>
        <v>Medium</v>
      </c>
      <c r="P21" s="55" t="str">
        <f>VLOOKUP(K21,'V Look Up'!$A$2:$B$33,2)</f>
        <v>small</v>
      </c>
    </row>
    <row r="22" spans="1:16" x14ac:dyDescent="0.25">
      <c r="A22">
        <f t="shared" si="0"/>
        <v>18</v>
      </c>
      <c r="B22" t="s">
        <v>11</v>
      </c>
      <c r="C22" s="100">
        <f>Melihat!L15</f>
        <v>0.25</v>
      </c>
      <c r="D22" s="100"/>
      <c r="E22" s="100"/>
      <c r="F22" t="s">
        <v>104</v>
      </c>
      <c r="H22" s="52">
        <f>Melihat!L14</f>
        <v>0.25</v>
      </c>
      <c r="I22" s="53">
        <f>Melihat!L16</f>
        <v>1</v>
      </c>
      <c r="J22" s="53">
        <f>Melihat!L17</f>
        <v>0</v>
      </c>
      <c r="K22" s="53">
        <f>Melihat!L18</f>
        <v>0</v>
      </c>
      <c r="M22" s="55" t="str">
        <f>VLOOKUP(H22,'V Look Up'!$A$2:$B$33,2)</f>
        <v>small</v>
      </c>
      <c r="N22" s="55" t="str">
        <f>VLOOKUP(I22,'V Look Up'!$A$2:$B$33,2)</f>
        <v>Medium</v>
      </c>
      <c r="O22" s="55" t="str">
        <f>VLOOKUP(J22,'V Look Up'!$A$2:$B$33,2)</f>
        <v>small</v>
      </c>
      <c r="P22" s="55" t="str">
        <f>VLOOKUP(K22,'V Look Up'!$A$2:$B$33,2)</f>
        <v>small</v>
      </c>
    </row>
    <row r="23" spans="1:16" x14ac:dyDescent="0.25">
      <c r="A23">
        <f t="shared" si="0"/>
        <v>19</v>
      </c>
      <c r="B23" t="s">
        <v>12</v>
      </c>
      <c r="C23" s="100">
        <f>Teamwork!L15</f>
        <v>0.25</v>
      </c>
      <c r="D23" s="100"/>
      <c r="E23" s="100"/>
      <c r="F23" t="s">
        <v>140</v>
      </c>
      <c r="H23" s="52">
        <f>Teamwork!L14</f>
        <v>0.25</v>
      </c>
      <c r="I23" s="53">
        <f>Teamwork!L16</f>
        <v>0</v>
      </c>
      <c r="J23" s="53">
        <f>Teamwork!L17</f>
        <v>0</v>
      </c>
      <c r="K23" s="53">
        <f>Teamwork!L18</f>
        <v>1</v>
      </c>
      <c r="M23" s="55" t="str">
        <f>VLOOKUP(H23,'V Look Up'!$A$2:$B$33,2)</f>
        <v>small</v>
      </c>
      <c r="N23" s="55" t="str">
        <f>VLOOKUP(I23,'V Look Up'!$A$2:$B$33,2)</f>
        <v>small</v>
      </c>
      <c r="O23" s="55" t="str">
        <f>VLOOKUP(J23,'V Look Up'!$A$2:$B$33,2)</f>
        <v>small</v>
      </c>
      <c r="P23" s="55" t="str">
        <f>VLOOKUP(K23,'V Look Up'!$A$2:$B$33,2)</f>
        <v>Medium</v>
      </c>
    </row>
    <row r="24" spans="1:16" x14ac:dyDescent="0.25">
      <c r="A24">
        <f t="shared" si="0"/>
        <v>20</v>
      </c>
      <c r="B24" t="s">
        <v>13</v>
      </c>
      <c r="C24" s="100">
        <f>Confidance!L9</f>
        <v>-0.125</v>
      </c>
      <c r="D24" s="100"/>
      <c r="E24" s="100"/>
      <c r="F24" t="s">
        <v>149</v>
      </c>
      <c r="H24" s="52">
        <f>Confidance!L8</f>
        <v>-0.125</v>
      </c>
      <c r="I24" s="53">
        <f>Confidance!L10</f>
        <v>0</v>
      </c>
      <c r="J24" s="53">
        <f>Confidance!L11</f>
        <v>-0.5</v>
      </c>
      <c r="K24" s="53">
        <f>Confidance!L12</f>
        <v>0</v>
      </c>
      <c r="M24" s="55" t="str">
        <f>VLOOKUP(H24,'V Look Up'!$A$2:$B$33,2)</f>
        <v>Minus</v>
      </c>
      <c r="N24" s="55" t="str">
        <f>VLOOKUP(I24,'V Look Up'!$A$2:$B$33,2)</f>
        <v>small</v>
      </c>
      <c r="O24" s="55" t="str">
        <f>VLOOKUP(J24,'V Look Up'!$A$2:$B$33,2)</f>
        <v>Minus</v>
      </c>
      <c r="P24" s="55" t="str">
        <f>VLOOKUP(K24,'V Look Up'!$A$2:$B$33,2)</f>
        <v>small</v>
      </c>
    </row>
    <row r="25" spans="1:16" x14ac:dyDescent="0.25">
      <c r="A25">
        <f t="shared" si="0"/>
        <v>21</v>
      </c>
      <c r="B25" t="s">
        <v>137</v>
      </c>
      <c r="C25" s="100">
        <f>Cognizance!L21</f>
        <v>0.75</v>
      </c>
      <c r="D25" s="100"/>
      <c r="E25" s="100"/>
      <c r="F25" t="s">
        <v>103</v>
      </c>
      <c r="H25" s="52">
        <f>Cognizance!L20</f>
        <v>0.75</v>
      </c>
      <c r="I25" s="53">
        <f>Cognizance!L22</f>
        <v>2</v>
      </c>
      <c r="J25" s="53">
        <f>Cognizance!L23</f>
        <v>0</v>
      </c>
      <c r="K25" s="53">
        <f>Cognizance!L24</f>
        <v>1</v>
      </c>
      <c r="M25" s="55" t="str">
        <f>VLOOKUP(H25,'V Look Up'!$A$2:$B$33,2)</f>
        <v>Medium</v>
      </c>
      <c r="N25" s="55" t="str">
        <f>VLOOKUP(I25,'V Look Up'!$A$2:$B$33,2)</f>
        <v>Large</v>
      </c>
      <c r="O25" s="55" t="str">
        <f>VLOOKUP(J25,'V Look Up'!$A$2:$B$33,2)</f>
        <v>small</v>
      </c>
      <c r="P25" s="55" t="str">
        <f>VLOOKUP(K25,'V Look Up'!$A$2:$B$33,2)</f>
        <v>Medium</v>
      </c>
    </row>
    <row r="26" spans="1:16" x14ac:dyDescent="0.25">
      <c r="A26">
        <f t="shared" si="0"/>
        <v>22</v>
      </c>
      <c r="B26" t="s">
        <v>14</v>
      </c>
      <c r="C26" s="100">
        <f>Melihat!L27</f>
        <v>0</v>
      </c>
      <c r="D26" s="100"/>
      <c r="E26" s="100"/>
      <c r="F26" t="s">
        <v>104</v>
      </c>
      <c r="H26" s="52">
        <f>Melihat!L26</f>
        <v>0</v>
      </c>
      <c r="I26" s="53">
        <f>Melihat!L28</f>
        <v>-1</v>
      </c>
      <c r="J26" s="53">
        <f>Melihat!L29</f>
        <v>0</v>
      </c>
      <c r="K26" s="53">
        <f>Melihat!L30</f>
        <v>1</v>
      </c>
      <c r="M26" s="55" t="str">
        <f>VLOOKUP(H26,'V Look Up'!$A$2:$B$33,2)</f>
        <v>small</v>
      </c>
      <c r="N26" s="55" t="str">
        <f>VLOOKUP(I26,'V Look Up'!$A$2:$B$33,2)</f>
        <v>Minus</v>
      </c>
      <c r="O26" s="55" t="str">
        <f>VLOOKUP(J26,'V Look Up'!$A$2:$B$33,2)</f>
        <v>small</v>
      </c>
      <c r="P26" s="55" t="str">
        <f>VLOOKUP(K26,'V Look Up'!$A$2:$B$33,2)</f>
        <v>Medium</v>
      </c>
    </row>
    <row r="27" spans="1:16" x14ac:dyDescent="0.25">
      <c r="A27">
        <f t="shared" si="0"/>
        <v>23</v>
      </c>
      <c r="B27" t="s">
        <v>15</v>
      </c>
      <c r="C27" s="100">
        <f>Commitment!L21</f>
        <v>-0.5</v>
      </c>
      <c r="D27" s="100"/>
      <c r="E27" s="100"/>
      <c r="F27" t="s">
        <v>116</v>
      </c>
      <c r="H27" s="52">
        <f>Commitment!L20</f>
        <v>-0.5</v>
      </c>
      <c r="I27" s="53">
        <f>Commitment!L22</f>
        <v>-1</v>
      </c>
      <c r="J27" s="53">
        <f>Commitment!L23</f>
        <v>-1</v>
      </c>
      <c r="K27" s="53">
        <f>Commitment!L24</f>
        <v>0</v>
      </c>
      <c r="M27" s="55" t="str">
        <f>VLOOKUP(H27,'V Look Up'!$A$2:$B$33,2)</f>
        <v>Minus</v>
      </c>
      <c r="N27" s="55" t="str">
        <f>VLOOKUP(I27,'V Look Up'!$A$2:$B$33,2)</f>
        <v>Minus</v>
      </c>
      <c r="O27" s="55" t="str">
        <f>VLOOKUP(J27,'V Look Up'!$A$2:$B$33,2)</f>
        <v>Minus</v>
      </c>
      <c r="P27" s="55" t="str">
        <f>VLOOKUP(K27,'V Look Up'!$A$2:$B$33,2)</f>
        <v>small</v>
      </c>
    </row>
    <row r="28" spans="1:16" x14ac:dyDescent="0.25">
      <c r="A28">
        <f t="shared" si="0"/>
        <v>24</v>
      </c>
      <c r="B28" t="s">
        <v>16</v>
      </c>
      <c r="C28" s="100">
        <f>Menghasilkan!L9</f>
        <v>0.75</v>
      </c>
      <c r="D28" s="100"/>
      <c r="E28" s="100"/>
      <c r="F28" t="s">
        <v>42</v>
      </c>
      <c r="H28" s="52">
        <f>Menghasilkan!L8</f>
        <v>0.75</v>
      </c>
      <c r="I28" s="53">
        <f>Menghasilkan!L10</f>
        <v>1</v>
      </c>
      <c r="J28" s="53">
        <f>Menghasilkan!L11</f>
        <v>0</v>
      </c>
      <c r="K28" s="53">
        <f>Menghasilkan!L12</f>
        <v>2</v>
      </c>
      <c r="M28" s="55" t="str">
        <f>VLOOKUP(H28,'V Look Up'!$A$2:$B$33,2)</f>
        <v>Medium</v>
      </c>
      <c r="N28" s="55" t="str">
        <f>VLOOKUP(I28,'V Look Up'!$A$2:$B$33,2)</f>
        <v>Medium</v>
      </c>
      <c r="O28" s="55" t="str">
        <f>VLOOKUP(J28,'V Look Up'!$A$2:$B$33,2)</f>
        <v>small</v>
      </c>
      <c r="P28" s="55" t="str">
        <f>VLOOKUP(K28,'V Look Up'!$A$2:$B$33,2)</f>
        <v>Large</v>
      </c>
    </row>
    <row r="29" spans="1:16" x14ac:dyDescent="0.25">
      <c r="A29">
        <f t="shared" si="0"/>
        <v>25</v>
      </c>
      <c r="B29" t="s">
        <v>17</v>
      </c>
      <c r="C29" s="101">
        <f>Menghasilkan!L21</f>
        <v>0.5</v>
      </c>
      <c r="D29" s="101"/>
      <c r="E29" s="101"/>
      <c r="F29" t="s">
        <v>42</v>
      </c>
      <c r="H29" s="52">
        <f>Menghasilkan!L20</f>
        <v>0.5</v>
      </c>
      <c r="I29" s="53">
        <f>Menghasilkan!L22</f>
        <v>0</v>
      </c>
      <c r="J29" s="53">
        <f>Menghasilkan!L23</f>
        <v>1</v>
      </c>
      <c r="K29" s="53">
        <f>Menghasilkan!L24</f>
        <v>1</v>
      </c>
      <c r="M29" s="55" t="str">
        <f>VLOOKUP(H29,'V Look Up'!$A$2:$B$33,2)</f>
        <v>Medium</v>
      </c>
      <c r="N29" s="55" t="str">
        <f>VLOOKUP(I29,'V Look Up'!$A$2:$B$33,2)</f>
        <v>small</v>
      </c>
      <c r="O29" s="55" t="str">
        <f>VLOOKUP(J29,'V Look Up'!$A$2:$B$33,2)</f>
        <v>Medium</v>
      </c>
      <c r="P29" s="55" t="str">
        <f>VLOOKUP(K29,'V Look Up'!$A$2:$B$33,2)</f>
        <v>Medium</v>
      </c>
    </row>
    <row r="30" spans="1:16" x14ac:dyDescent="0.25">
      <c r="A30">
        <f t="shared" si="0"/>
        <v>26</v>
      </c>
      <c r="B30" t="s">
        <v>18</v>
      </c>
      <c r="C30" s="100">
        <f>Melaksanakan!L27</f>
        <v>0</v>
      </c>
      <c r="D30" s="100"/>
      <c r="E30" s="100"/>
      <c r="F30" t="s">
        <v>115</v>
      </c>
      <c r="H30" s="52">
        <f>Melaksanakan!L26</f>
        <v>0</v>
      </c>
      <c r="I30" s="53">
        <f>Melaksanakan!L28</f>
        <v>0</v>
      </c>
      <c r="J30" s="53">
        <f>Melaksanakan!L29</f>
        <v>0</v>
      </c>
      <c r="K30" s="53">
        <f>Melaksanakan!L30</f>
        <v>0</v>
      </c>
      <c r="M30" s="55" t="str">
        <f>VLOOKUP(H30,'V Look Up'!$A$2:$B$33,2)</f>
        <v>small</v>
      </c>
      <c r="N30" s="55" t="str">
        <f>VLOOKUP(I30,'V Look Up'!$A$2:$B$33,2)</f>
        <v>small</v>
      </c>
      <c r="O30" s="55" t="str">
        <f>VLOOKUP(J30,'V Look Up'!$A$2:$B$33,2)</f>
        <v>small</v>
      </c>
      <c r="P30" s="55" t="str">
        <f>VLOOKUP(K30,'V Look Up'!$A$2:$B$33,2)</f>
        <v>small</v>
      </c>
    </row>
    <row r="31" spans="1:16" x14ac:dyDescent="0.25">
      <c r="A31">
        <f t="shared" si="0"/>
        <v>27</v>
      </c>
      <c r="B31" t="s">
        <v>19</v>
      </c>
      <c r="C31" s="100">
        <f>Teamwork!L9</f>
        <v>-0.5</v>
      </c>
      <c r="D31" s="100"/>
      <c r="E31" s="100"/>
      <c r="F31" t="s">
        <v>140</v>
      </c>
      <c r="H31" s="52">
        <f>Teamwork!L8</f>
        <v>-0.5</v>
      </c>
      <c r="I31" s="53">
        <f>Teamwork!L10</f>
        <v>-1</v>
      </c>
      <c r="J31" s="53">
        <f>Teamwork!L11</f>
        <v>-1</v>
      </c>
      <c r="K31" s="53">
        <f>Teamwork!L12</f>
        <v>0</v>
      </c>
      <c r="M31" s="55" t="str">
        <f>VLOOKUP(H31,'V Look Up'!$A$2:$B$33,2)</f>
        <v>Minus</v>
      </c>
      <c r="N31" s="55" t="str">
        <f>VLOOKUP(I31,'V Look Up'!$A$2:$B$33,2)</f>
        <v>Minus</v>
      </c>
      <c r="O31" s="55" t="str">
        <f>VLOOKUP(J31,'V Look Up'!$A$2:$B$33,2)</f>
        <v>Minus</v>
      </c>
      <c r="P31" s="55" t="str">
        <f>VLOOKUP(K31,'V Look Up'!$A$2:$B$33,2)</f>
        <v>small</v>
      </c>
    </row>
    <row r="32" spans="1:16" x14ac:dyDescent="0.25">
      <c r="A32">
        <f t="shared" si="0"/>
        <v>28</v>
      </c>
      <c r="B32" t="s">
        <v>20</v>
      </c>
      <c r="C32" s="101">
        <f>Cognizance!L27</f>
        <v>-0.375</v>
      </c>
      <c r="D32" s="101"/>
      <c r="E32" s="101"/>
      <c r="F32" t="s">
        <v>103</v>
      </c>
      <c r="H32" s="52">
        <f>Cognizance!L26</f>
        <v>-0.375</v>
      </c>
      <c r="I32" s="53">
        <f>Cognizance!L28</f>
        <v>-1</v>
      </c>
      <c r="J32" s="53">
        <f>Cognizance!L29</f>
        <v>-0.5</v>
      </c>
      <c r="K32" s="53">
        <f>Cognizance!L30</f>
        <v>0</v>
      </c>
      <c r="M32" s="55" t="str">
        <f>VLOOKUP(H32,'V Look Up'!$A$2:$B$33,2)</f>
        <v>Minus</v>
      </c>
      <c r="N32" s="55" t="str">
        <f>VLOOKUP(I32,'V Look Up'!$A$2:$B$33,2)</f>
        <v>Minus</v>
      </c>
      <c r="O32" s="55" t="str">
        <f>VLOOKUP(J32,'V Look Up'!$A$2:$B$33,2)</f>
        <v>Minus</v>
      </c>
      <c r="P32" s="55" t="str">
        <f>VLOOKUP(K32,'V Look Up'!$A$2:$B$33,2)</f>
        <v>small</v>
      </c>
    </row>
    <row r="33" spans="1:16" x14ac:dyDescent="0.25">
      <c r="A33">
        <f t="shared" si="0"/>
        <v>29</v>
      </c>
      <c r="B33" t="s">
        <v>21</v>
      </c>
      <c r="C33" s="100">
        <f>Menghasilkan!L27</f>
        <v>0.25</v>
      </c>
      <c r="D33" s="100"/>
      <c r="E33" s="100"/>
      <c r="F33" t="s">
        <v>42</v>
      </c>
      <c r="H33" s="52">
        <f>Menghasilkan!L26</f>
        <v>0.25</v>
      </c>
      <c r="I33" s="53">
        <f>Menghasilkan!L28</f>
        <v>0</v>
      </c>
      <c r="J33" s="53">
        <f>Menghasilkan!L29</f>
        <v>1</v>
      </c>
      <c r="K33" s="53">
        <f>Menghasilkan!L30</f>
        <v>0</v>
      </c>
      <c r="M33" s="55" t="str">
        <f>VLOOKUP(H33,'V Look Up'!$A$2:$B$33,2)</f>
        <v>small</v>
      </c>
      <c r="N33" s="55" t="str">
        <f>VLOOKUP(I33,'V Look Up'!$A$2:$B$33,2)</f>
        <v>small</v>
      </c>
      <c r="O33" s="55" t="str">
        <f>VLOOKUP(J33,'V Look Up'!$A$2:$B$33,2)</f>
        <v>Medium</v>
      </c>
      <c r="P33" s="55" t="str">
        <f>VLOOKUP(K33,'V Look Up'!$A$2:$B$33,2)</f>
        <v>small</v>
      </c>
    </row>
    <row r="34" spans="1:16" x14ac:dyDescent="0.25">
      <c r="A34">
        <f t="shared" si="0"/>
        <v>30</v>
      </c>
      <c r="B34" t="s">
        <v>22</v>
      </c>
      <c r="C34" s="100">
        <f>Teamwork!L27</f>
        <v>-0.125</v>
      </c>
      <c r="D34" s="100"/>
      <c r="E34" s="100"/>
      <c r="F34" t="s">
        <v>140</v>
      </c>
      <c r="H34" s="52">
        <f>Teamwork!L26</f>
        <v>-0.125</v>
      </c>
      <c r="I34" s="53">
        <f>Teamwork!L28</f>
        <v>0</v>
      </c>
      <c r="J34" s="53">
        <f>Teamwork!L29</f>
        <v>-0.5</v>
      </c>
      <c r="K34" s="53">
        <f>Teamwork!L30</f>
        <v>0</v>
      </c>
      <c r="M34" s="55" t="str">
        <f>VLOOKUP(H34,'V Look Up'!$A$2:$B$33,2)</f>
        <v>Minus</v>
      </c>
      <c r="N34" s="55" t="str">
        <f>VLOOKUP(I34,'V Look Up'!$A$2:$B$33,2)</f>
        <v>small</v>
      </c>
      <c r="O34" s="55" t="str">
        <f>VLOOKUP(J34,'V Look Up'!$A$2:$B$33,2)</f>
        <v>Minus</v>
      </c>
      <c r="P34" s="55" t="str">
        <f>VLOOKUP(K34,'V Look Up'!$A$2:$B$33,2)</f>
        <v>small</v>
      </c>
    </row>
  </sheetData>
  <mergeCells count="35">
    <mergeCell ref="C7:E7"/>
    <mergeCell ref="C8:E8"/>
    <mergeCell ref="C14:E14"/>
    <mergeCell ref="C11:E11"/>
    <mergeCell ref="C22:E22"/>
    <mergeCell ref="C17:E17"/>
    <mergeCell ref="C5:E5"/>
    <mergeCell ref="C10:E10"/>
    <mergeCell ref="C20:E20"/>
    <mergeCell ref="C30:E30"/>
    <mergeCell ref="C28:E28"/>
    <mergeCell ref="C15:E15"/>
    <mergeCell ref="C26:E26"/>
    <mergeCell ref="C13:E13"/>
    <mergeCell ref="C19:E19"/>
    <mergeCell ref="C21:E21"/>
    <mergeCell ref="C12:E12"/>
    <mergeCell ref="C23:E23"/>
    <mergeCell ref="C27:E27"/>
    <mergeCell ref="C24:E24"/>
    <mergeCell ref="C9:E9"/>
    <mergeCell ref="C6:E6"/>
    <mergeCell ref="C34:E34"/>
    <mergeCell ref="C16:E16"/>
    <mergeCell ref="C18:E18"/>
    <mergeCell ref="C25:E25"/>
    <mergeCell ref="C32:E32"/>
    <mergeCell ref="C31:E31"/>
    <mergeCell ref="C33:E33"/>
    <mergeCell ref="C29:E29"/>
    <mergeCell ref="M1:P1"/>
    <mergeCell ref="C1:E2"/>
    <mergeCell ref="B1:B3"/>
    <mergeCell ref="A1:A3"/>
    <mergeCell ref="H1:K1"/>
  </mergeCells>
  <conditionalFormatting sqref="C11">
    <cfRule type="dataBar" priority="34">
      <dataBar>
        <cfvo type="min"/>
        <cfvo type="max"/>
        <color rgb="FFFFB628"/>
      </dataBar>
    </cfRule>
  </conditionalFormatting>
  <conditionalFormatting sqref="C22">
    <cfRule type="dataBar" priority="33">
      <dataBar>
        <cfvo type="min"/>
        <cfvo type="max"/>
        <color rgb="FFFFB628"/>
      </dataBar>
    </cfRule>
  </conditionalFormatting>
  <conditionalFormatting sqref="C5:C34">
    <cfRule type="dataBar" priority="32">
      <dataBar>
        <cfvo type="min"/>
        <cfvo type="max"/>
        <color rgb="FF638EC6"/>
      </dataBar>
    </cfRule>
  </conditionalFormatting>
  <conditionalFormatting sqref="C5:C34">
    <cfRule type="dataBar" priority="31">
      <dataBar>
        <cfvo type="percent" val="0"/>
        <cfvo type="percent" val="100"/>
        <color rgb="FF638EC6"/>
      </dataBar>
    </cfRule>
  </conditionalFormatting>
  <conditionalFormatting sqref="C5:C34">
    <cfRule type="dataBar" priority="27">
      <dataBar>
        <cfvo type="min"/>
        <cfvo type="max"/>
        <color rgb="FF008AEF"/>
      </dataBar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num" val="0"/>
        <cfvo type="num" val="100"/>
        <color rgb="FF638EC6"/>
      </dataBar>
    </cfRule>
  </conditionalFormatting>
  <conditionalFormatting sqref="C5:C34">
    <cfRule type="colorScale" priority="2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C3:E4">
    <cfRule type="colorScale" priority="2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H9:K34">
    <cfRule type="colorScale" priority="20">
      <colorScale>
        <cfvo type="min"/>
        <cfvo type="percentile" val="50"/>
        <cfvo type="max"/>
        <color rgb="FF00B050"/>
        <color rgb="FFFFFF00"/>
        <color rgb="FFFF0000"/>
      </colorScale>
    </cfRule>
    <cfRule type="dataBar" priority="21">
      <dataBar>
        <cfvo type="min"/>
        <cfvo type="max"/>
        <color rgb="FF008AEF"/>
      </dataBar>
    </cfRule>
  </conditionalFormatting>
  <conditionalFormatting sqref="H5:K8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P34">
    <cfRule type="containsText" dxfId="30" priority="1" operator="containsText" text="Minus">
      <formula>NOT(ISERROR(SEARCH("Minus",M5)))</formula>
    </cfRule>
    <cfRule type="containsText" dxfId="29" priority="8" operator="containsText" text="Large">
      <formula>NOT(ISERROR(SEARCH("Large",M5)))</formula>
    </cfRule>
    <cfRule type="containsText" dxfId="28" priority="9" operator="containsText" text="Medium">
      <formula>NOT(ISERROR(SEARCH("Medium",M5)))</formula>
    </cfRule>
    <cfRule type="containsText" dxfId="27" priority="10" operator="containsText" text="Small">
      <formula>NOT(ISERROR(SEARCH("Small",M5)))</formula>
    </cfRule>
  </conditionalFormatting>
  <conditionalFormatting sqref="C3:E3">
    <cfRule type="containsText" dxfId="26" priority="5" operator="containsText" text="Small">
      <formula>NOT(ISERROR(SEARCH("Small",C3)))</formula>
    </cfRule>
    <cfRule type="containsText" dxfId="25" priority="6" operator="containsText" text="Medium">
      <formula>NOT(ISERROR(SEARCH("Medium",C3)))</formula>
    </cfRule>
    <cfRule type="containsText" dxfId="24" priority="7" operator="containsText" text="Large">
      <formula>NOT(ISERROR(SEARCH("Large",C3)))</formula>
    </cfRule>
  </conditionalFormatting>
  <conditionalFormatting sqref="C5:E34">
    <cfRule type="colorScale" priority="4">
      <colorScale>
        <cfvo type="min"/>
        <cfvo type="percentile" val="50"/>
        <cfvo type="max"/>
        <color rgb="FF92D050"/>
        <color rgb="FFFFEB84"/>
        <color rgb="FFE36F82"/>
      </colorScale>
    </cfRule>
  </conditionalFormatting>
  <conditionalFormatting sqref="H5:K34">
    <cfRule type="colorScale" priority="2">
      <colorScale>
        <cfvo type="min"/>
        <cfvo type="percentile" val="50"/>
        <cfvo type="max"/>
        <color rgb="FF92D050"/>
        <color rgb="FFFFEB84"/>
        <color rgb="FFE36F82"/>
      </colorScale>
    </cfRule>
    <cfRule type="dataBar" priority="3">
      <dataBar>
        <cfvo type="min"/>
        <cfvo type="max"/>
        <color rgb="FF008AEF"/>
      </dataBar>
    </cfRule>
  </conditionalFormatting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37"/>
  <sheetViews>
    <sheetView topLeftCell="A10" zoomScaleNormal="100" workbookViewId="0">
      <selection activeCell="I30" sqref="I30"/>
    </sheetView>
  </sheetViews>
  <sheetFormatPr defaultRowHeight="15" x14ac:dyDescent="0.25"/>
  <cols>
    <col min="1" max="1" width="38.5703125" customWidth="1"/>
    <col min="2" max="2" width="3.5703125" customWidth="1"/>
    <col min="3" max="3" width="3.7109375" customWidth="1"/>
    <col min="4" max="4" width="3.42578125" customWidth="1"/>
    <col min="5" max="5" width="1.42578125" customWidth="1"/>
    <col min="6" max="6" width="4.57031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42578125" customWidth="1"/>
    <col min="13" max="13" width="8.140625" customWidth="1"/>
    <col min="14" max="14" width="6.85546875" customWidth="1"/>
  </cols>
  <sheetData>
    <row r="1" spans="1:14" ht="18.75" x14ac:dyDescent="0.3">
      <c r="A1" s="62" t="s">
        <v>104</v>
      </c>
    </row>
    <row r="2" spans="1:14" x14ac:dyDescent="0.25">
      <c r="E2" s="1"/>
      <c r="F2" s="59" t="s">
        <v>125</v>
      </c>
      <c r="G2" s="43"/>
      <c r="H2" s="43"/>
      <c r="I2" s="59" t="s">
        <v>125</v>
      </c>
      <c r="J2" s="43"/>
      <c r="K2" s="43"/>
      <c r="L2" s="60" t="s">
        <v>129</v>
      </c>
      <c r="M2" s="43"/>
      <c r="N2" s="43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136</v>
      </c>
      <c r="B5" s="37" t="s">
        <v>120</v>
      </c>
      <c r="C5" s="38"/>
      <c r="D5" s="38"/>
      <c r="E5" s="38"/>
      <c r="F5" s="39"/>
      <c r="G5" s="38"/>
      <c r="H5" s="38"/>
      <c r="I5" s="39">
        <f>(I8+I14+I20+I26)/4</f>
        <v>3</v>
      </c>
      <c r="J5" s="38"/>
      <c r="K5" s="38"/>
      <c r="L5" s="58"/>
      <c r="M5" s="58"/>
      <c r="N5" s="58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(I9+I15+I21+I27)/4</f>
        <v>3.25</v>
      </c>
      <c r="J6" s="35"/>
      <c r="K6" s="35"/>
      <c r="L6" s="107">
        <f>I6-I5</f>
        <v>0.25</v>
      </c>
      <c r="M6" s="107"/>
      <c r="N6" s="107"/>
    </row>
    <row r="7" spans="1:14" x14ac:dyDescent="0.25">
      <c r="A7" s="108" t="s">
        <v>76</v>
      </c>
      <c r="B7" s="108"/>
      <c r="C7" s="108"/>
      <c r="D7" s="108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77</v>
      </c>
      <c r="B8" s="11" t="s">
        <v>120</v>
      </c>
      <c r="C8" s="12"/>
      <c r="D8" s="13"/>
      <c r="E8" s="14"/>
      <c r="F8" s="14"/>
      <c r="G8" s="14"/>
      <c r="H8" s="14"/>
      <c r="I8" s="14">
        <v>3</v>
      </c>
      <c r="J8" s="14"/>
      <c r="K8" s="14"/>
      <c r="L8" s="100">
        <f>I9-I8</f>
        <v>0.125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3.125</v>
      </c>
      <c r="J9" s="14"/>
      <c r="K9" s="14"/>
      <c r="L9" s="103">
        <f>I9-I8</f>
        <v>0.125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v>3</v>
      </c>
      <c r="J10" s="14"/>
      <c r="K10" s="14"/>
      <c r="L10" s="103">
        <f>I10-I8</f>
        <v>0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7/2</f>
        <v>3.5</v>
      </c>
      <c r="J11" s="14"/>
      <c r="K11" s="14"/>
      <c r="L11" s="103">
        <f>I11-I8</f>
        <v>0.5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3</v>
      </c>
      <c r="J12" s="14"/>
      <c r="K12" s="14"/>
      <c r="L12" s="103">
        <f>I12-I8</f>
        <v>0</v>
      </c>
      <c r="M12" s="103"/>
      <c r="N12" s="103"/>
    </row>
    <row r="13" spans="1:14" x14ac:dyDescent="0.25">
      <c r="A13" s="22" t="s">
        <v>124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79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0.25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3.25</v>
      </c>
      <c r="J15" s="16"/>
      <c r="K15" s="16"/>
      <c r="L15" s="103">
        <f>I15-I14</f>
        <v>0.25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4</v>
      </c>
      <c r="J16" s="16"/>
      <c r="K16" s="16"/>
      <c r="L16" s="103">
        <f>I16-I14</f>
        <v>1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f>6/2</f>
        <v>3</v>
      </c>
      <c r="J17" s="16"/>
      <c r="K17" s="16"/>
      <c r="L17" s="103">
        <f>I17-I14</f>
        <v>0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3</v>
      </c>
      <c r="J18" s="16"/>
      <c r="K18" s="16"/>
      <c r="L18" s="103">
        <f>I18-I14</f>
        <v>0</v>
      </c>
      <c r="M18" s="103"/>
      <c r="N18" s="103"/>
    </row>
    <row r="19" spans="1:14" s="21" customFormat="1" x14ac:dyDescent="0.25">
      <c r="A19" s="26" t="s">
        <v>123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81</v>
      </c>
      <c r="B20" s="17" t="s">
        <v>120</v>
      </c>
      <c r="C20" s="18"/>
      <c r="D20" s="18"/>
      <c r="E20" s="18"/>
      <c r="F20" s="18"/>
      <c r="G20" s="18"/>
      <c r="H20" s="18"/>
      <c r="I20" s="18">
        <v>3</v>
      </c>
      <c r="J20" s="18"/>
      <c r="K20" s="18"/>
      <c r="L20" s="100">
        <f>I21-I20</f>
        <v>0.625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3.625</v>
      </c>
      <c r="J21" s="18"/>
      <c r="K21" s="18"/>
      <c r="L21" s="103">
        <f>I21-I20</f>
        <v>0.625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4</v>
      </c>
      <c r="J22" s="18"/>
      <c r="K22" s="18"/>
      <c r="L22" s="103">
        <f>I22-I20</f>
        <v>1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f>7/2</f>
        <v>3.5</v>
      </c>
      <c r="J23" s="18"/>
      <c r="K23" s="18"/>
      <c r="L23" s="103">
        <f>I23-I20</f>
        <v>0.5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4</v>
      </c>
      <c r="J24" s="18"/>
      <c r="K24" s="18"/>
      <c r="L24" s="103">
        <f>I24-I20</f>
        <v>1</v>
      </c>
      <c r="M24" s="103"/>
      <c r="N24" s="103"/>
    </row>
    <row r="25" spans="1:14" x14ac:dyDescent="0.25">
      <c r="A25" s="28" t="s">
        <v>122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4" x14ac:dyDescent="0.25">
      <c r="A26" s="106" t="s">
        <v>83</v>
      </c>
      <c r="B26" s="19" t="s">
        <v>120</v>
      </c>
      <c r="C26" s="20"/>
      <c r="D26" s="20"/>
      <c r="E26" s="20"/>
      <c r="F26" s="20"/>
      <c r="G26" s="20"/>
      <c r="H26" s="20"/>
      <c r="I26" s="20">
        <v>3</v>
      </c>
      <c r="J26" s="20"/>
      <c r="K26" s="20"/>
      <c r="L26" s="100">
        <f>I27-I26</f>
        <v>0</v>
      </c>
      <c r="M26" s="100"/>
      <c r="N26" s="100"/>
    </row>
    <row r="27" spans="1:14" x14ac:dyDescent="0.25">
      <c r="A27" s="106"/>
      <c r="B27" s="20" t="s">
        <v>121</v>
      </c>
      <c r="C27" s="20"/>
      <c r="D27" s="20"/>
      <c r="E27" s="20"/>
      <c r="F27" s="42"/>
      <c r="G27" s="20"/>
      <c r="H27" s="20"/>
      <c r="I27" s="42">
        <f>(I26+I28+I29+I30)/4</f>
        <v>3</v>
      </c>
      <c r="J27" s="20"/>
      <c r="K27" s="20"/>
      <c r="L27" s="103">
        <f>I27-I26</f>
        <v>0</v>
      </c>
      <c r="M27" s="103"/>
      <c r="N27" s="103"/>
    </row>
    <row r="28" spans="1:14" x14ac:dyDescent="0.25">
      <c r="A28" s="106"/>
      <c r="B28" s="20" t="s">
        <v>119</v>
      </c>
      <c r="C28" s="20"/>
      <c r="D28" s="20"/>
      <c r="E28" s="20"/>
      <c r="F28" s="20"/>
      <c r="G28" s="20"/>
      <c r="H28" s="20"/>
      <c r="I28" s="20">
        <v>2</v>
      </c>
      <c r="J28" s="20"/>
      <c r="K28" s="20"/>
      <c r="L28" s="103">
        <f>I28-I26</f>
        <v>-1</v>
      </c>
      <c r="M28" s="103"/>
      <c r="N28" s="103"/>
    </row>
    <row r="29" spans="1:14" x14ac:dyDescent="0.25">
      <c r="A29" s="106"/>
      <c r="B29" s="20" t="s">
        <v>95</v>
      </c>
      <c r="C29" s="20"/>
      <c r="D29" s="20"/>
      <c r="E29" s="20"/>
      <c r="F29" s="20"/>
      <c r="G29" s="20"/>
      <c r="H29" s="20"/>
      <c r="I29" s="20">
        <f>6/2</f>
        <v>3</v>
      </c>
      <c r="J29" s="20"/>
      <c r="K29" s="20"/>
      <c r="L29" s="103">
        <f>I29-I26</f>
        <v>0</v>
      </c>
      <c r="M29" s="103"/>
      <c r="N29" s="103"/>
    </row>
    <row r="30" spans="1:14" x14ac:dyDescent="0.25">
      <c r="A30" s="106"/>
      <c r="B30" s="20" t="s">
        <v>96</v>
      </c>
      <c r="C30" s="20"/>
      <c r="D30" s="20"/>
      <c r="E30" s="20"/>
      <c r="F30" s="20"/>
      <c r="G30" s="20"/>
      <c r="H30" s="20"/>
      <c r="I30" s="20">
        <v>4</v>
      </c>
      <c r="J30" s="20"/>
      <c r="K30" s="20"/>
      <c r="L30" s="103">
        <f>I30-I26</f>
        <v>1</v>
      </c>
      <c r="M30" s="103"/>
      <c r="N30" s="103"/>
    </row>
    <row r="31" spans="1:14" x14ac:dyDescent="0.25">
      <c r="A31" s="1" t="s">
        <v>157</v>
      </c>
    </row>
    <row r="32" spans="1:14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26">
    <mergeCell ref="A14:A18"/>
    <mergeCell ref="A20:A24"/>
    <mergeCell ref="A26:A30"/>
    <mergeCell ref="L6:N6"/>
    <mergeCell ref="L8:N8"/>
    <mergeCell ref="L9:N9"/>
    <mergeCell ref="L10:N10"/>
    <mergeCell ref="L11:N11"/>
    <mergeCell ref="A7:D7"/>
    <mergeCell ref="A8:A12"/>
    <mergeCell ref="L12:N12"/>
    <mergeCell ref="L14:N14"/>
    <mergeCell ref="L15:N15"/>
    <mergeCell ref="L16:N16"/>
    <mergeCell ref="L17:N17"/>
    <mergeCell ref="L18:N18"/>
    <mergeCell ref="L20:N20"/>
    <mergeCell ref="L21:N21"/>
    <mergeCell ref="L22:N22"/>
    <mergeCell ref="L23:N23"/>
    <mergeCell ref="L30:N30"/>
    <mergeCell ref="L24:N24"/>
    <mergeCell ref="L26:N26"/>
    <mergeCell ref="L27:N27"/>
    <mergeCell ref="L28:N28"/>
    <mergeCell ref="L29:N29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6">
    <cfRule type="dataBar" priority="8">
      <dataBar>
        <cfvo type="min"/>
        <cfvo type="max"/>
        <color rgb="FF008AEF"/>
      </dataBar>
    </cfRule>
  </conditionalFormatting>
  <conditionalFormatting sqref="L6:L7 L9:L13 L15:L19 L21:L25 L27:L30">
    <cfRule type="dataBar" priority="7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  <cfRule type="colorScale" priority="5">
      <colorScale>
        <cfvo type="min"/>
        <cfvo type="percentile" val="50"/>
        <cfvo type="max"/>
        <color rgb="FF92D050"/>
        <color rgb="FFFFFF00"/>
        <color rgb="FFE36F82"/>
      </colorScale>
    </cfRule>
    <cfRule type="dataBar" priority="6">
      <dataBar>
        <cfvo type="min"/>
        <cfvo type="max"/>
        <color rgb="FF008AEF"/>
      </dataBar>
    </cfRule>
  </conditionalFormatting>
  <conditionalFormatting sqref="L3:N3">
    <cfRule type="containsText" dxfId="23" priority="1" operator="containsText" text="Large">
      <formula>NOT(ISERROR(SEARCH("Large",L3)))</formula>
    </cfRule>
    <cfRule type="containsText" dxfId="22" priority="2" operator="containsText" text="Medium">
      <formula>NOT(ISERROR(SEARCH("Medium",L3)))</formula>
    </cfRule>
    <cfRule type="containsText" dxfId="21" priority="3" operator="containsText" text="Small">
      <formula>NOT(ISERROR(SEARCH("Small",L3)))</formula>
    </cfRule>
  </conditionalFormatting>
  <pageMargins left="0.25" right="0.25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37"/>
  <sheetViews>
    <sheetView zoomScaleNormal="100" workbookViewId="0">
      <selection activeCell="I29" sqref="I29"/>
    </sheetView>
  </sheetViews>
  <sheetFormatPr defaultRowHeight="15" x14ac:dyDescent="0.25"/>
  <cols>
    <col min="1" max="1" width="39" customWidth="1"/>
    <col min="2" max="3" width="4" customWidth="1"/>
    <col min="4" max="4" width="3.85546875" customWidth="1"/>
    <col min="5" max="5" width="4" hidden="1" customWidth="1"/>
    <col min="6" max="6" width="4.1406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85546875" bestFit="1" customWidth="1"/>
    <col min="13" max="13" width="8.5703125" bestFit="1" customWidth="1"/>
    <col min="14" max="14" width="5.140625" customWidth="1"/>
  </cols>
  <sheetData>
    <row r="1" spans="1:14" ht="18.75" x14ac:dyDescent="0.3">
      <c r="A1" s="62" t="s">
        <v>115</v>
      </c>
    </row>
    <row r="2" spans="1:14" x14ac:dyDescent="0.25">
      <c r="E2" s="43"/>
      <c r="F2" s="59" t="s">
        <v>125</v>
      </c>
      <c r="G2" s="43"/>
      <c r="H2" s="43"/>
      <c r="I2" s="59" t="s">
        <v>125</v>
      </c>
      <c r="J2" s="43"/>
      <c r="K2" s="43"/>
      <c r="L2" s="110" t="s">
        <v>129</v>
      </c>
      <c r="M2" s="110"/>
      <c r="N2" s="110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135</v>
      </c>
      <c r="B5" s="37" t="s">
        <v>120</v>
      </c>
      <c r="C5" s="38"/>
      <c r="D5" s="38"/>
      <c r="E5" s="38"/>
      <c r="F5" s="39"/>
      <c r="G5" s="38"/>
      <c r="H5" s="38"/>
      <c r="I5" s="39">
        <f>(I8+I14+I20+I26)/4</f>
        <v>3</v>
      </c>
      <c r="J5" s="38"/>
      <c r="K5" s="38"/>
      <c r="L5" s="61"/>
      <c r="M5" s="61"/>
      <c r="N5" s="61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(I9+I15+I21+I27)/4</f>
        <v>2.9375</v>
      </c>
      <c r="J6" s="35"/>
      <c r="K6" s="35"/>
      <c r="L6" s="111">
        <f>I6-I5</f>
        <v>-6.25E-2</v>
      </c>
      <c r="M6" s="111"/>
      <c r="N6" s="111"/>
    </row>
    <row r="7" spans="1:14" x14ac:dyDescent="0.25">
      <c r="A7" s="108" t="s">
        <v>132</v>
      </c>
      <c r="B7" s="108"/>
      <c r="C7" s="108"/>
      <c r="D7" s="108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45</v>
      </c>
      <c r="B8" s="11" t="s">
        <v>120</v>
      </c>
      <c r="C8" s="12"/>
      <c r="D8" s="13"/>
      <c r="E8" s="14"/>
      <c r="F8" s="14"/>
      <c r="G8" s="14"/>
      <c r="H8" s="14"/>
      <c r="I8" s="14">
        <v>3</v>
      </c>
      <c r="J8" s="14"/>
      <c r="K8" s="14"/>
      <c r="L8" s="100">
        <f>I9-I8</f>
        <v>-0.125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2.875</v>
      </c>
      <c r="J9" s="14"/>
      <c r="K9" s="14"/>
      <c r="L9" s="103">
        <f>I9-I8</f>
        <v>-0.125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v>3</v>
      </c>
      <c r="J10" s="14"/>
      <c r="K10" s="14"/>
      <c r="L10" s="103">
        <f>I10-I8</f>
        <v>0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5/2</f>
        <v>2.5</v>
      </c>
      <c r="J11" s="14"/>
      <c r="K11" s="14"/>
      <c r="L11" s="103">
        <f>I11-I8</f>
        <v>-0.5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3</v>
      </c>
      <c r="J12" s="14"/>
      <c r="K12" s="14"/>
      <c r="L12" s="103">
        <f>I12-I8</f>
        <v>0</v>
      </c>
      <c r="M12" s="103"/>
      <c r="N12" s="103"/>
    </row>
    <row r="13" spans="1:14" x14ac:dyDescent="0.25">
      <c r="A13" s="22" t="s">
        <v>133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47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-0.125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2.875</v>
      </c>
      <c r="J15" s="16"/>
      <c r="K15" s="16"/>
      <c r="L15" s="103">
        <f>I15-I14</f>
        <v>-0.125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3</v>
      </c>
      <c r="J16" s="16"/>
      <c r="K16" s="16"/>
      <c r="L16" s="103">
        <f>I16-I14</f>
        <v>0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f>5/2</f>
        <v>2.5</v>
      </c>
      <c r="J17" s="16"/>
      <c r="K17" s="16"/>
      <c r="L17" s="103">
        <f>I17-I14</f>
        <v>-0.5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3</v>
      </c>
      <c r="J18" s="16"/>
      <c r="K18" s="16"/>
      <c r="L18" s="103">
        <f>I18-I14</f>
        <v>0</v>
      </c>
      <c r="M18" s="103"/>
      <c r="N18" s="103"/>
    </row>
    <row r="19" spans="1:14" s="21" customFormat="1" x14ac:dyDescent="0.25">
      <c r="A19" s="26" t="s">
        <v>134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49</v>
      </c>
      <c r="B20" s="17" t="s">
        <v>120</v>
      </c>
      <c r="C20" s="18"/>
      <c r="D20" s="18"/>
      <c r="E20" s="18"/>
      <c r="F20" s="18"/>
      <c r="G20" s="18"/>
      <c r="H20" s="18"/>
      <c r="I20" s="18">
        <v>3</v>
      </c>
      <c r="J20" s="18"/>
      <c r="K20" s="18"/>
      <c r="L20" s="100">
        <f>I21-I20</f>
        <v>0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3</v>
      </c>
      <c r="J21" s="18"/>
      <c r="K21" s="18"/>
      <c r="L21" s="103">
        <f>I21-I20</f>
        <v>0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3</v>
      </c>
      <c r="J22" s="18"/>
      <c r="K22" s="18"/>
      <c r="L22" s="103">
        <f>I22-I20</f>
        <v>0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f>6/2</f>
        <v>3</v>
      </c>
      <c r="J23" s="18"/>
      <c r="K23" s="18"/>
      <c r="L23" s="103">
        <f>I23-I20</f>
        <v>0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3</v>
      </c>
      <c r="J24" s="18"/>
      <c r="K24" s="18"/>
      <c r="L24" s="103">
        <f>I24-I20</f>
        <v>0</v>
      </c>
      <c r="M24" s="103"/>
      <c r="N24" s="103"/>
    </row>
    <row r="25" spans="1:14" x14ac:dyDescent="0.25">
      <c r="A25" s="28" t="s">
        <v>50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4" x14ac:dyDescent="0.25">
      <c r="A26" s="106" t="s">
        <v>51</v>
      </c>
      <c r="B26" s="19" t="s">
        <v>120</v>
      </c>
      <c r="C26" s="20"/>
      <c r="D26" s="20"/>
      <c r="E26" s="20"/>
      <c r="F26" s="20"/>
      <c r="G26" s="20"/>
      <c r="H26" s="20"/>
      <c r="I26" s="20">
        <v>3</v>
      </c>
      <c r="J26" s="20"/>
      <c r="K26" s="20"/>
      <c r="L26" s="100">
        <f>I27-I26</f>
        <v>0</v>
      </c>
      <c r="M26" s="100"/>
      <c r="N26" s="100"/>
    </row>
    <row r="27" spans="1:14" x14ac:dyDescent="0.25">
      <c r="A27" s="106"/>
      <c r="B27" s="20" t="s">
        <v>121</v>
      </c>
      <c r="C27" s="20"/>
      <c r="D27" s="20"/>
      <c r="E27" s="20"/>
      <c r="F27" s="42"/>
      <c r="G27" s="20"/>
      <c r="H27" s="20"/>
      <c r="I27" s="42">
        <f>(I26+I28+I29+I30)/4</f>
        <v>3</v>
      </c>
      <c r="J27" s="20"/>
      <c r="K27" s="20"/>
      <c r="L27" s="103">
        <f>I27-I26</f>
        <v>0</v>
      </c>
      <c r="M27" s="103"/>
      <c r="N27" s="103"/>
    </row>
    <row r="28" spans="1:14" x14ac:dyDescent="0.25">
      <c r="A28" s="106"/>
      <c r="B28" s="20" t="s">
        <v>119</v>
      </c>
      <c r="C28" s="20"/>
      <c r="D28" s="20"/>
      <c r="E28" s="20"/>
      <c r="F28" s="20"/>
      <c r="G28" s="20"/>
      <c r="H28" s="20"/>
      <c r="I28" s="20">
        <v>3</v>
      </c>
      <c r="J28" s="20"/>
      <c r="K28" s="20"/>
      <c r="L28" s="103">
        <f>I28-I26</f>
        <v>0</v>
      </c>
      <c r="M28" s="103"/>
      <c r="N28" s="103"/>
    </row>
    <row r="29" spans="1:14" x14ac:dyDescent="0.25">
      <c r="A29" s="106"/>
      <c r="B29" s="20" t="s">
        <v>95</v>
      </c>
      <c r="C29" s="20"/>
      <c r="D29" s="20"/>
      <c r="E29" s="20"/>
      <c r="F29" s="20"/>
      <c r="G29" s="20"/>
      <c r="H29" s="20"/>
      <c r="I29" s="20">
        <f>6/2</f>
        <v>3</v>
      </c>
      <c r="J29" s="20"/>
      <c r="K29" s="20"/>
      <c r="L29" s="103">
        <f>I29-I26</f>
        <v>0</v>
      </c>
      <c r="M29" s="103"/>
      <c r="N29" s="103"/>
    </row>
    <row r="30" spans="1:14" x14ac:dyDescent="0.25">
      <c r="A30" s="106"/>
      <c r="B30" s="20" t="s">
        <v>96</v>
      </c>
      <c r="C30" s="20"/>
      <c r="D30" s="20"/>
      <c r="E30" s="20"/>
      <c r="F30" s="20"/>
      <c r="G30" s="20"/>
      <c r="H30" s="20"/>
      <c r="I30" s="20">
        <f>6/2</f>
        <v>3</v>
      </c>
      <c r="J30" s="20"/>
      <c r="K30" s="20"/>
      <c r="L30" s="103">
        <f>I30-I26</f>
        <v>0</v>
      </c>
      <c r="M30" s="103"/>
      <c r="N30" s="103"/>
    </row>
    <row r="31" spans="1:14" x14ac:dyDescent="0.25">
      <c r="A31" s="1" t="s">
        <v>158</v>
      </c>
    </row>
    <row r="32" spans="1:14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27">
    <mergeCell ref="L17:N17"/>
    <mergeCell ref="A14:A18"/>
    <mergeCell ref="A20:A24"/>
    <mergeCell ref="A26:A30"/>
    <mergeCell ref="L6:N6"/>
    <mergeCell ref="L8:N8"/>
    <mergeCell ref="L9:N9"/>
    <mergeCell ref="L10:N10"/>
    <mergeCell ref="L11:N11"/>
    <mergeCell ref="A7:D7"/>
    <mergeCell ref="A8:A12"/>
    <mergeCell ref="L2:N2"/>
    <mergeCell ref="L30:N30"/>
    <mergeCell ref="L24:N24"/>
    <mergeCell ref="L26:N26"/>
    <mergeCell ref="L27:N27"/>
    <mergeCell ref="L28:N28"/>
    <mergeCell ref="L29:N29"/>
    <mergeCell ref="L18:N18"/>
    <mergeCell ref="L20:N20"/>
    <mergeCell ref="L21:N21"/>
    <mergeCell ref="L22:N22"/>
    <mergeCell ref="L23:N23"/>
    <mergeCell ref="L12:N12"/>
    <mergeCell ref="L14:N14"/>
    <mergeCell ref="L15:N15"/>
    <mergeCell ref="L16:N16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9:L12">
    <cfRule type="dataBar" priority="8">
      <dataBar>
        <cfvo type="min"/>
        <cfvo type="max"/>
        <color rgb="FF008AEF"/>
      </dataBar>
    </cfRule>
  </conditionalFormatting>
  <conditionalFormatting sqref="L15:L18">
    <cfRule type="dataBar" priority="7">
      <dataBar>
        <cfvo type="min"/>
        <cfvo type="max"/>
        <color rgb="FF008AEF"/>
      </dataBar>
    </cfRule>
  </conditionalFormatting>
  <conditionalFormatting sqref="L21:L24">
    <cfRule type="dataBar" priority="6">
      <dataBar>
        <cfvo type="min"/>
        <cfvo type="max"/>
        <color rgb="FF008AEF"/>
      </dataBar>
    </cfRule>
  </conditionalFormatting>
  <conditionalFormatting sqref="L27:L30">
    <cfRule type="dataBar" priority="5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</conditionalFormatting>
  <conditionalFormatting sqref="L3:N3">
    <cfRule type="containsText" dxfId="20" priority="1" operator="containsText" text="Large">
      <formula>NOT(ISERROR(SEARCH("Large",L3)))</formula>
    </cfRule>
    <cfRule type="containsText" dxfId="19" priority="2" operator="containsText" text="Medium">
      <formula>NOT(ISERROR(SEARCH("Medium",L3)))</formula>
    </cfRule>
    <cfRule type="containsText" dxfId="18" priority="3" operator="containsText" text="Small">
      <formula>NOT(ISERROR(SEARCH("Small",L3)))</formula>
    </cfRule>
  </conditionalFormatting>
  <pageMargins left="0.25" right="0.25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37"/>
  <sheetViews>
    <sheetView topLeftCell="A10" zoomScaleNormal="100" workbookViewId="0">
      <selection activeCell="K29" sqref="K29"/>
    </sheetView>
  </sheetViews>
  <sheetFormatPr defaultRowHeight="15" x14ac:dyDescent="0.25"/>
  <cols>
    <col min="1" max="1" width="39.28515625" customWidth="1"/>
    <col min="2" max="4" width="4" customWidth="1"/>
    <col min="5" max="5" width="0.140625" hidden="1" customWidth="1"/>
    <col min="6" max="6" width="4.140625" hidden="1" customWidth="1"/>
    <col min="7" max="7" width="4" hidden="1" customWidth="1"/>
    <col min="8" max="8" width="4" customWidth="1"/>
    <col min="9" max="9" width="4.28515625" customWidth="1"/>
    <col min="10" max="11" width="4" customWidth="1"/>
    <col min="12" max="12" width="5.5703125" customWidth="1"/>
    <col min="13" max="13" width="8.5703125" bestFit="1" customWidth="1"/>
    <col min="14" max="14" width="5.5703125" customWidth="1"/>
  </cols>
  <sheetData>
    <row r="1" spans="1:14" ht="18.75" x14ac:dyDescent="0.3">
      <c r="A1" s="62" t="s">
        <v>42</v>
      </c>
    </row>
    <row r="2" spans="1:14" x14ac:dyDescent="0.25">
      <c r="E2" s="43"/>
      <c r="F2" s="59" t="s">
        <v>125</v>
      </c>
      <c r="G2" s="43"/>
      <c r="H2" s="43"/>
      <c r="I2" s="59" t="s">
        <v>125</v>
      </c>
      <c r="J2" s="43"/>
      <c r="K2" s="43"/>
      <c r="L2" s="110" t="s">
        <v>129</v>
      </c>
      <c r="M2" s="110"/>
      <c r="N2" s="110"/>
    </row>
    <row r="3" spans="1:14" x14ac:dyDescent="0.25">
      <c r="E3" s="43"/>
      <c r="F3" s="59" t="s">
        <v>126</v>
      </c>
      <c r="G3" s="43"/>
      <c r="H3" s="43"/>
      <c r="I3" s="59" t="s">
        <v>127</v>
      </c>
      <c r="J3" s="43"/>
      <c r="L3" s="1" t="s">
        <v>128</v>
      </c>
      <c r="M3" s="1" t="s">
        <v>130</v>
      </c>
      <c r="N3" s="1" t="s">
        <v>131</v>
      </c>
    </row>
    <row r="4" spans="1:14" x14ac:dyDescent="0.25">
      <c r="A4" s="1"/>
    </row>
    <row r="5" spans="1:14" ht="18.75" customHeight="1" x14ac:dyDescent="0.25">
      <c r="A5" s="36" t="s">
        <v>138</v>
      </c>
      <c r="B5" s="37" t="s">
        <v>120</v>
      </c>
      <c r="C5" s="38"/>
      <c r="D5" s="38"/>
      <c r="E5" s="38"/>
      <c r="F5" s="39"/>
      <c r="G5" s="38"/>
      <c r="H5" s="38"/>
      <c r="I5" s="39">
        <f>(I8+I14+I20+I26)/4</f>
        <v>3</v>
      </c>
      <c r="J5" s="38"/>
      <c r="K5" s="38"/>
      <c r="L5" s="61"/>
      <c r="M5" s="61"/>
      <c r="N5" s="61"/>
    </row>
    <row r="6" spans="1:14" x14ac:dyDescent="0.25">
      <c r="A6" s="33"/>
      <c r="B6" s="34" t="s">
        <v>121</v>
      </c>
      <c r="C6" s="35"/>
      <c r="D6" s="35"/>
      <c r="E6" s="35"/>
      <c r="F6" s="39"/>
      <c r="G6" s="35"/>
      <c r="H6" s="35"/>
      <c r="I6" s="39">
        <f>(I9+I15+I21+I27)/4</f>
        <v>3.5</v>
      </c>
      <c r="J6" s="35"/>
      <c r="K6" s="35"/>
      <c r="L6" s="111">
        <f>I6-I5</f>
        <v>0.5</v>
      </c>
      <c r="M6" s="111"/>
      <c r="N6" s="111"/>
    </row>
    <row r="7" spans="1:14" x14ac:dyDescent="0.25">
      <c r="A7" s="112" t="s">
        <v>34</v>
      </c>
      <c r="B7" s="112"/>
      <c r="C7" s="112"/>
      <c r="D7" s="112"/>
      <c r="E7" s="25"/>
      <c r="F7" s="25"/>
      <c r="G7" s="25"/>
      <c r="H7" s="25"/>
      <c r="I7" s="25"/>
      <c r="J7" s="25"/>
      <c r="K7" s="25"/>
    </row>
    <row r="8" spans="1:14" x14ac:dyDescent="0.25">
      <c r="A8" s="109" t="s">
        <v>35</v>
      </c>
      <c r="B8" s="11" t="s">
        <v>120</v>
      </c>
      <c r="C8" s="12"/>
      <c r="D8" s="13"/>
      <c r="E8" s="14"/>
      <c r="F8" s="14"/>
      <c r="G8" s="14"/>
      <c r="H8" s="14"/>
      <c r="I8" s="14">
        <v>3</v>
      </c>
      <c r="J8" s="14"/>
      <c r="K8" s="14"/>
      <c r="L8" s="100">
        <f>I9-I8</f>
        <v>0.75</v>
      </c>
      <c r="M8" s="100"/>
      <c r="N8" s="100"/>
    </row>
    <row r="9" spans="1:14" x14ac:dyDescent="0.25">
      <c r="A9" s="109"/>
      <c r="B9" s="14" t="s">
        <v>121</v>
      </c>
      <c r="C9" s="14"/>
      <c r="D9" s="14"/>
      <c r="E9" s="14"/>
      <c r="F9" s="29"/>
      <c r="G9" s="14"/>
      <c r="H9" s="14"/>
      <c r="I9" s="29">
        <f>(I8+I10+I11+I12)/4</f>
        <v>3.75</v>
      </c>
      <c r="J9" s="14"/>
      <c r="K9" s="14"/>
      <c r="L9" s="103">
        <f>I9-I8</f>
        <v>0.75</v>
      </c>
      <c r="M9" s="103"/>
      <c r="N9" s="103"/>
    </row>
    <row r="10" spans="1:14" x14ac:dyDescent="0.25">
      <c r="A10" s="109"/>
      <c r="B10" s="14" t="s">
        <v>119</v>
      </c>
      <c r="C10" s="14"/>
      <c r="D10" s="14"/>
      <c r="E10" s="14"/>
      <c r="F10" s="14"/>
      <c r="G10" s="14"/>
      <c r="H10" s="14"/>
      <c r="I10" s="14">
        <v>4</v>
      </c>
      <c r="J10" s="14"/>
      <c r="K10" s="14"/>
      <c r="L10" s="103">
        <f>I10-I8</f>
        <v>1</v>
      </c>
      <c r="M10" s="103"/>
      <c r="N10" s="103"/>
    </row>
    <row r="11" spans="1:14" x14ac:dyDescent="0.25">
      <c r="A11" s="109"/>
      <c r="B11" s="14" t="s">
        <v>95</v>
      </c>
      <c r="C11" s="14"/>
      <c r="D11" s="14"/>
      <c r="E11" s="14"/>
      <c r="F11" s="14"/>
      <c r="G11" s="14"/>
      <c r="H11" s="14"/>
      <c r="I11" s="14">
        <f>6/2</f>
        <v>3</v>
      </c>
      <c r="J11" s="14"/>
      <c r="K11" s="14"/>
      <c r="L11" s="103">
        <f>I11-I8</f>
        <v>0</v>
      </c>
      <c r="M11" s="103"/>
      <c r="N11" s="103"/>
    </row>
    <row r="12" spans="1:14" x14ac:dyDescent="0.25">
      <c r="A12" s="109"/>
      <c r="B12" s="14" t="s">
        <v>96</v>
      </c>
      <c r="C12" s="14"/>
      <c r="D12" s="14"/>
      <c r="E12" s="14"/>
      <c r="F12" s="14"/>
      <c r="G12" s="14"/>
      <c r="H12" s="14"/>
      <c r="I12" s="14">
        <v>5</v>
      </c>
      <c r="J12" s="14"/>
      <c r="K12" s="14"/>
      <c r="L12" s="103">
        <f>I12-I8</f>
        <v>2</v>
      </c>
      <c r="M12" s="103"/>
      <c r="N12" s="103"/>
    </row>
    <row r="13" spans="1:14" x14ac:dyDescent="0.25">
      <c r="A13" s="22" t="s">
        <v>36</v>
      </c>
      <c r="B13" s="22"/>
      <c r="C13" s="22"/>
      <c r="D13" s="22"/>
      <c r="E13" s="23"/>
      <c r="F13" s="23"/>
      <c r="G13" s="23"/>
      <c r="H13" s="23"/>
      <c r="I13" s="23"/>
      <c r="J13" s="23"/>
      <c r="K13" s="23"/>
    </row>
    <row r="14" spans="1:14" x14ac:dyDescent="0.25">
      <c r="A14" s="104" t="s">
        <v>37</v>
      </c>
      <c r="B14" s="15" t="s">
        <v>120</v>
      </c>
      <c r="C14" s="16"/>
      <c r="D14" s="16"/>
      <c r="E14" s="16"/>
      <c r="F14" s="16"/>
      <c r="G14" s="16"/>
      <c r="H14" s="16"/>
      <c r="I14" s="16">
        <v>3</v>
      </c>
      <c r="J14" s="16"/>
      <c r="K14" s="16"/>
      <c r="L14" s="100">
        <f>I15-I14</f>
        <v>0.5</v>
      </c>
      <c r="M14" s="100"/>
      <c r="N14" s="100"/>
    </row>
    <row r="15" spans="1:14" x14ac:dyDescent="0.25">
      <c r="A15" s="104"/>
      <c r="B15" s="16" t="s">
        <v>121</v>
      </c>
      <c r="C15" s="16"/>
      <c r="D15" s="16"/>
      <c r="E15" s="16"/>
      <c r="F15" s="40"/>
      <c r="G15" s="16"/>
      <c r="H15" s="16"/>
      <c r="I15" s="40">
        <f>(I14+I16+I17+I18)/4</f>
        <v>3.5</v>
      </c>
      <c r="J15" s="16"/>
      <c r="K15" s="16"/>
      <c r="L15" s="103">
        <f>I15-I14</f>
        <v>0.5</v>
      </c>
      <c r="M15" s="103"/>
      <c r="N15" s="103"/>
    </row>
    <row r="16" spans="1:14" x14ac:dyDescent="0.25">
      <c r="A16" s="104"/>
      <c r="B16" s="16" t="s">
        <v>119</v>
      </c>
      <c r="C16" s="16"/>
      <c r="D16" s="16"/>
      <c r="E16" s="16"/>
      <c r="F16" s="16"/>
      <c r="G16" s="16"/>
      <c r="H16" s="16"/>
      <c r="I16" s="16">
        <v>4</v>
      </c>
      <c r="J16" s="16"/>
      <c r="K16" s="16"/>
      <c r="L16" s="103">
        <f>I16-I14</f>
        <v>1</v>
      </c>
      <c r="M16" s="103"/>
      <c r="N16" s="103"/>
    </row>
    <row r="17" spans="1:14" x14ac:dyDescent="0.25">
      <c r="A17" s="104"/>
      <c r="B17" s="16" t="s">
        <v>95</v>
      </c>
      <c r="C17" s="16"/>
      <c r="D17" s="16"/>
      <c r="E17" s="16"/>
      <c r="F17" s="16"/>
      <c r="G17" s="16"/>
      <c r="H17" s="16"/>
      <c r="I17" s="16">
        <v>3</v>
      </c>
      <c r="J17" s="16"/>
      <c r="K17" s="16"/>
      <c r="L17" s="103">
        <f>I17-I14</f>
        <v>0</v>
      </c>
      <c r="M17" s="103"/>
      <c r="N17" s="103"/>
    </row>
    <row r="18" spans="1:14" x14ac:dyDescent="0.25">
      <c r="A18" s="104"/>
      <c r="B18" s="16" t="s">
        <v>96</v>
      </c>
      <c r="C18" s="16"/>
      <c r="D18" s="16"/>
      <c r="E18" s="16"/>
      <c r="F18" s="16"/>
      <c r="G18" s="16"/>
      <c r="H18" s="16"/>
      <c r="I18" s="16">
        <v>4</v>
      </c>
      <c r="J18" s="16"/>
      <c r="K18" s="16"/>
      <c r="L18" s="103">
        <f>I18-I14</f>
        <v>1</v>
      </c>
      <c r="M18" s="103"/>
      <c r="N18" s="103"/>
    </row>
    <row r="19" spans="1:14" s="21" customFormat="1" x14ac:dyDescent="0.25">
      <c r="A19" s="26" t="s">
        <v>38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4" s="10" customFormat="1" x14ac:dyDescent="0.25">
      <c r="A20" s="105" t="s">
        <v>39</v>
      </c>
      <c r="B20" s="17" t="s">
        <v>120</v>
      </c>
      <c r="C20" s="18"/>
      <c r="D20" s="18"/>
      <c r="E20" s="18"/>
      <c r="F20" s="18"/>
      <c r="G20" s="18"/>
      <c r="H20" s="18"/>
      <c r="I20" s="18">
        <v>3</v>
      </c>
      <c r="J20" s="18"/>
      <c r="K20" s="18"/>
      <c r="L20" s="100">
        <f>I21-I20</f>
        <v>0.5</v>
      </c>
      <c r="M20" s="100"/>
      <c r="N20" s="100"/>
    </row>
    <row r="21" spans="1:14" s="10" customFormat="1" x14ac:dyDescent="0.25">
      <c r="A21" s="105"/>
      <c r="B21" s="18" t="s">
        <v>121</v>
      </c>
      <c r="C21" s="18"/>
      <c r="D21" s="18"/>
      <c r="E21" s="18"/>
      <c r="F21" s="41"/>
      <c r="G21" s="18"/>
      <c r="H21" s="18"/>
      <c r="I21" s="41">
        <f>(I20+I22+I23+I24)/4</f>
        <v>3.5</v>
      </c>
      <c r="J21" s="18"/>
      <c r="K21" s="18"/>
      <c r="L21" s="103">
        <f>I21-I20</f>
        <v>0.5</v>
      </c>
      <c r="M21" s="103"/>
      <c r="N21" s="103"/>
    </row>
    <row r="22" spans="1:14" s="10" customFormat="1" x14ac:dyDescent="0.25">
      <c r="A22" s="105"/>
      <c r="B22" s="18" t="s">
        <v>119</v>
      </c>
      <c r="C22" s="18"/>
      <c r="D22" s="18"/>
      <c r="E22" s="18"/>
      <c r="F22" s="18"/>
      <c r="G22" s="18"/>
      <c r="H22" s="18"/>
      <c r="I22" s="18">
        <v>3</v>
      </c>
      <c r="J22" s="18"/>
      <c r="K22" s="18"/>
      <c r="L22" s="103">
        <f>I22-I20</f>
        <v>0</v>
      </c>
      <c r="M22" s="103"/>
      <c r="N22" s="103"/>
    </row>
    <row r="23" spans="1:14" s="10" customFormat="1" x14ac:dyDescent="0.25">
      <c r="A23" s="105"/>
      <c r="B23" s="18" t="s">
        <v>95</v>
      </c>
      <c r="C23" s="18"/>
      <c r="D23" s="18"/>
      <c r="E23" s="18"/>
      <c r="F23" s="18"/>
      <c r="G23" s="18"/>
      <c r="H23" s="18"/>
      <c r="I23" s="18">
        <v>4</v>
      </c>
      <c r="J23" s="18"/>
      <c r="K23" s="18"/>
      <c r="L23" s="103">
        <f>I23-I20</f>
        <v>1</v>
      </c>
      <c r="M23" s="103"/>
      <c r="N23" s="103"/>
    </row>
    <row r="24" spans="1:14" s="10" customFormat="1" x14ac:dyDescent="0.25">
      <c r="A24" s="105"/>
      <c r="B24" s="18" t="s">
        <v>96</v>
      </c>
      <c r="C24" s="18"/>
      <c r="D24" s="18"/>
      <c r="E24" s="18"/>
      <c r="F24" s="18"/>
      <c r="G24" s="18"/>
      <c r="H24" s="18"/>
      <c r="I24" s="18">
        <v>4</v>
      </c>
      <c r="J24" s="18"/>
      <c r="K24" s="18"/>
      <c r="L24" s="103">
        <f>I24-I20</f>
        <v>1</v>
      </c>
      <c r="M24" s="103"/>
      <c r="N24" s="103"/>
    </row>
    <row r="25" spans="1:14" x14ac:dyDescent="0.25">
      <c r="A25" s="28" t="s">
        <v>40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4" x14ac:dyDescent="0.25">
      <c r="A26" s="106" t="s">
        <v>41</v>
      </c>
      <c r="B26" s="19" t="s">
        <v>120</v>
      </c>
      <c r="C26" s="20"/>
      <c r="D26" s="20"/>
      <c r="E26" s="20"/>
      <c r="F26" s="20"/>
      <c r="G26" s="20"/>
      <c r="H26" s="20"/>
      <c r="I26" s="20">
        <v>3</v>
      </c>
      <c r="J26" s="20"/>
      <c r="K26" s="20"/>
      <c r="L26" s="100">
        <f>I27-I26</f>
        <v>0.25</v>
      </c>
      <c r="M26" s="100"/>
      <c r="N26" s="100"/>
    </row>
    <row r="27" spans="1:14" x14ac:dyDescent="0.25">
      <c r="A27" s="106"/>
      <c r="B27" s="20" t="s">
        <v>121</v>
      </c>
      <c r="C27" s="20"/>
      <c r="D27" s="20"/>
      <c r="E27" s="20"/>
      <c r="F27" s="42"/>
      <c r="G27" s="20"/>
      <c r="H27" s="20"/>
      <c r="I27" s="42">
        <f>(I26+I28+I29+I30)/4</f>
        <v>3.25</v>
      </c>
      <c r="J27" s="20"/>
      <c r="K27" s="20"/>
      <c r="L27" s="103">
        <f>I27-I26</f>
        <v>0.25</v>
      </c>
      <c r="M27" s="103"/>
      <c r="N27" s="103"/>
    </row>
    <row r="28" spans="1:14" x14ac:dyDescent="0.25">
      <c r="A28" s="106"/>
      <c r="B28" s="20" t="s">
        <v>119</v>
      </c>
      <c r="C28" s="20"/>
      <c r="D28" s="20"/>
      <c r="E28" s="20"/>
      <c r="F28" s="20"/>
      <c r="G28" s="20"/>
      <c r="H28" s="20"/>
      <c r="I28" s="20">
        <v>3</v>
      </c>
      <c r="J28" s="20"/>
      <c r="K28" s="20"/>
      <c r="L28" s="103">
        <f>I28-I26</f>
        <v>0</v>
      </c>
      <c r="M28" s="103"/>
      <c r="N28" s="103"/>
    </row>
    <row r="29" spans="1:14" x14ac:dyDescent="0.25">
      <c r="A29" s="106"/>
      <c r="B29" s="20" t="s">
        <v>95</v>
      </c>
      <c r="C29" s="20"/>
      <c r="D29" s="20"/>
      <c r="E29" s="20"/>
      <c r="F29" s="20"/>
      <c r="G29" s="20"/>
      <c r="H29" s="20"/>
      <c r="I29" s="20">
        <v>4</v>
      </c>
      <c r="J29" s="20"/>
      <c r="K29" s="20"/>
      <c r="L29" s="103">
        <f>I29-I26</f>
        <v>1</v>
      </c>
      <c r="M29" s="103"/>
      <c r="N29" s="103"/>
    </row>
    <row r="30" spans="1:14" x14ac:dyDescent="0.25">
      <c r="A30" s="106"/>
      <c r="B30" s="20" t="s">
        <v>96</v>
      </c>
      <c r="C30" s="20"/>
      <c r="D30" s="20"/>
      <c r="E30" s="20"/>
      <c r="F30" s="20"/>
      <c r="G30" s="20"/>
      <c r="H30" s="20"/>
      <c r="I30" s="20">
        <v>3</v>
      </c>
      <c r="J30" s="20"/>
      <c r="K30" s="20"/>
      <c r="L30" s="103">
        <f>I30-I26</f>
        <v>0</v>
      </c>
      <c r="M30" s="103"/>
      <c r="N30" s="103"/>
    </row>
    <row r="31" spans="1:14" x14ac:dyDescent="0.25">
      <c r="A31" s="1" t="s">
        <v>159</v>
      </c>
    </row>
    <row r="32" spans="1:14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27">
    <mergeCell ref="L15:N15"/>
    <mergeCell ref="A20:A24"/>
    <mergeCell ref="A26:A30"/>
    <mergeCell ref="L6:N6"/>
    <mergeCell ref="L8:N8"/>
    <mergeCell ref="L9:N9"/>
    <mergeCell ref="A7:D7"/>
    <mergeCell ref="A8:A12"/>
    <mergeCell ref="A14:A18"/>
    <mergeCell ref="L27:N27"/>
    <mergeCell ref="L16:N16"/>
    <mergeCell ref="L2:N2"/>
    <mergeCell ref="L30:N30"/>
    <mergeCell ref="L28:N28"/>
    <mergeCell ref="L11:N11"/>
    <mergeCell ref="L17:N17"/>
    <mergeCell ref="L23:N23"/>
    <mergeCell ref="L29:N29"/>
    <mergeCell ref="L22:N22"/>
    <mergeCell ref="L24:N24"/>
    <mergeCell ref="L26:N26"/>
    <mergeCell ref="L18:N18"/>
    <mergeCell ref="L20:N20"/>
    <mergeCell ref="L21:N21"/>
    <mergeCell ref="L10:N10"/>
    <mergeCell ref="L12:N12"/>
    <mergeCell ref="L14:N14"/>
  </mergeCells>
  <conditionalFormatting sqref="L5">
    <cfRule type="dataBar" priority="9">
      <dataBar>
        <cfvo type="min"/>
        <cfvo type="max"/>
        <color rgb="FF638EC6"/>
      </dataBar>
    </cfRule>
  </conditionalFormatting>
  <conditionalFormatting sqref="L9:L12">
    <cfRule type="dataBar" priority="8">
      <dataBar>
        <cfvo type="min"/>
        <cfvo type="max"/>
        <color rgb="FF008AEF"/>
      </dataBar>
    </cfRule>
  </conditionalFormatting>
  <conditionalFormatting sqref="L15:L18">
    <cfRule type="dataBar" priority="7">
      <dataBar>
        <cfvo type="min"/>
        <cfvo type="max"/>
        <color rgb="FF008AEF"/>
      </dataBar>
    </cfRule>
  </conditionalFormatting>
  <conditionalFormatting sqref="L21:L24">
    <cfRule type="dataBar" priority="6">
      <dataBar>
        <cfvo type="min"/>
        <cfvo type="max"/>
        <color rgb="FF008AEF"/>
      </dataBar>
    </cfRule>
  </conditionalFormatting>
  <conditionalFormatting sqref="L27:L30">
    <cfRule type="dataBar" priority="5">
      <dataBar>
        <cfvo type="min"/>
        <cfvo type="max"/>
        <color rgb="FF008AEF"/>
      </dataBar>
    </cfRule>
  </conditionalFormatting>
  <conditionalFormatting sqref="L6:N30">
    <cfRule type="colorScale" priority="4">
      <colorScale>
        <cfvo type="min"/>
        <cfvo type="percentile" val="50"/>
        <cfvo type="max"/>
        <color rgb="FF66FF66"/>
        <color rgb="FFFFEB84"/>
        <color rgb="FFE36F82"/>
      </colorScale>
    </cfRule>
  </conditionalFormatting>
  <conditionalFormatting sqref="L3:N3">
    <cfRule type="containsText" dxfId="17" priority="1" operator="containsText" text="Large">
      <formula>NOT(ISERROR(SEARCH("Large",L3)))</formula>
    </cfRule>
    <cfRule type="containsText" dxfId="16" priority="2" operator="containsText" text="Medium">
      <formula>NOT(ISERROR(SEARCH("Medium",L3)))</formula>
    </cfRule>
    <cfRule type="containsText" dxfId="15" priority="3" operator="containsText" text="Small">
      <formula>NOT(ISERROR(SEARCH("Small",L3)))</formula>
    </cfRule>
  </conditionalFormatting>
  <pageMargins left="0.25" right="0.25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7"/>
  <sheetViews>
    <sheetView zoomScaleNormal="100" workbookViewId="0">
      <selection activeCell="J7" sqref="J7"/>
    </sheetView>
  </sheetViews>
  <sheetFormatPr defaultRowHeight="15" x14ac:dyDescent="0.25"/>
  <cols>
    <col min="1" max="1" width="39.7109375" customWidth="1"/>
    <col min="2" max="2" width="3.85546875" customWidth="1"/>
    <col min="3" max="4" width="3.7109375" bestFit="1" customWidth="1"/>
    <col min="5" max="6" width="4" customWidth="1"/>
    <col min="7" max="7" width="3.7109375" bestFit="1" customWidth="1"/>
  </cols>
  <sheetData>
    <row r="1" spans="1:8" ht="92.25" customHeight="1" x14ac:dyDescent="0.25">
      <c r="A1" s="8" t="s">
        <v>104</v>
      </c>
      <c r="B1" s="30" t="s">
        <v>165</v>
      </c>
      <c r="C1" s="30" t="s">
        <v>166</v>
      </c>
      <c r="D1" s="30" t="s">
        <v>167</v>
      </c>
      <c r="E1" s="30" t="s">
        <v>168</v>
      </c>
      <c r="F1" s="30" t="s">
        <v>169</v>
      </c>
      <c r="G1" s="63" t="s">
        <v>170</v>
      </c>
      <c r="H1" t="s">
        <v>105</v>
      </c>
    </row>
    <row r="2" spans="1:8" x14ac:dyDescent="0.25">
      <c r="A2" s="112" t="s">
        <v>76</v>
      </c>
      <c r="B2" s="112"/>
      <c r="C2" s="112"/>
      <c r="D2" s="112"/>
    </row>
    <row r="3" spans="1:8" ht="45" x14ac:dyDescent="0.25">
      <c r="A3" s="4" t="s">
        <v>77</v>
      </c>
      <c r="B3" s="5"/>
      <c r="C3" s="5"/>
      <c r="D3" s="5"/>
      <c r="E3" s="5"/>
      <c r="F3" s="5"/>
      <c r="G3" s="5"/>
    </row>
    <row r="4" spans="1:8" x14ac:dyDescent="0.25">
      <c r="A4" s="6" t="s">
        <v>78</v>
      </c>
      <c r="B4" s="6"/>
      <c r="C4" s="6"/>
      <c r="D4" s="6"/>
    </row>
    <row r="5" spans="1:8" ht="30" x14ac:dyDescent="0.25">
      <c r="A5" s="4" t="s">
        <v>79</v>
      </c>
      <c r="B5" s="5"/>
      <c r="C5" s="5"/>
      <c r="D5" s="5"/>
      <c r="E5" s="5"/>
      <c r="F5" s="5"/>
      <c r="G5" s="5"/>
    </row>
    <row r="6" spans="1:8" x14ac:dyDescent="0.25">
      <c r="A6" s="1" t="s">
        <v>80</v>
      </c>
    </row>
    <row r="7" spans="1:8" ht="45" x14ac:dyDescent="0.25">
      <c r="A7" s="4" t="s">
        <v>81</v>
      </c>
      <c r="B7" s="5"/>
      <c r="C7" s="5"/>
      <c r="D7" s="5"/>
      <c r="E7" s="5"/>
      <c r="F7" s="5"/>
      <c r="G7" s="5"/>
    </row>
    <row r="8" spans="1:8" x14ac:dyDescent="0.25">
      <c r="A8" s="1" t="s">
        <v>82</v>
      </c>
    </row>
    <row r="9" spans="1:8" ht="45" x14ac:dyDescent="0.25">
      <c r="A9" s="4" t="s">
        <v>83</v>
      </c>
      <c r="B9" s="5"/>
      <c r="C9" s="5"/>
      <c r="D9" s="5"/>
      <c r="E9" s="5"/>
      <c r="F9" s="5"/>
      <c r="G9" s="5"/>
    </row>
    <row r="11" spans="1:8" x14ac:dyDescent="0.25">
      <c r="A11" s="1" t="s">
        <v>84</v>
      </c>
    </row>
    <row r="12" spans="1:8" x14ac:dyDescent="0.25">
      <c r="A12" s="113"/>
      <c r="B12" s="113"/>
      <c r="C12" s="113"/>
      <c r="D12" s="113"/>
      <c r="E12" s="113"/>
      <c r="F12" s="113"/>
      <c r="G12" s="113"/>
    </row>
    <row r="13" spans="1:8" x14ac:dyDescent="0.25">
      <c r="A13" s="113"/>
      <c r="B13" s="113"/>
      <c r="C13" s="113"/>
      <c r="D13" s="113"/>
      <c r="E13" s="113"/>
      <c r="F13" s="113"/>
      <c r="G13" s="113"/>
    </row>
    <row r="14" spans="1:8" x14ac:dyDescent="0.25">
      <c r="A14" s="113"/>
      <c r="B14" s="113"/>
      <c r="C14" s="113"/>
      <c r="D14" s="113"/>
      <c r="E14" s="113"/>
      <c r="F14" s="113"/>
      <c r="G14" s="113"/>
    </row>
    <row r="15" spans="1:8" x14ac:dyDescent="0.25">
      <c r="A15" s="113"/>
      <c r="B15" s="113"/>
      <c r="C15" s="113"/>
      <c r="D15" s="113"/>
      <c r="E15" s="113"/>
      <c r="F15" s="113"/>
      <c r="G15" s="113"/>
    </row>
    <row r="16" spans="1:8" x14ac:dyDescent="0.25">
      <c r="A16" s="113"/>
      <c r="B16" s="113"/>
      <c r="C16" s="113"/>
      <c r="D16" s="113"/>
      <c r="E16" s="113"/>
      <c r="F16" s="113"/>
      <c r="G16" s="113"/>
    </row>
    <row r="17" spans="1:7" x14ac:dyDescent="0.25">
      <c r="A17" s="113"/>
      <c r="B17" s="113"/>
      <c r="C17" s="113"/>
      <c r="D17" s="113"/>
      <c r="E17" s="113"/>
      <c r="F17" s="113"/>
      <c r="G17" s="113"/>
    </row>
  </sheetData>
  <mergeCells count="2">
    <mergeCell ref="A2:D2"/>
    <mergeCell ref="A12:G1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9"/>
  <sheetViews>
    <sheetView zoomScaleNormal="100" workbookViewId="0">
      <selection activeCell="A11" sqref="A11"/>
    </sheetView>
  </sheetViews>
  <sheetFormatPr defaultRowHeight="15" x14ac:dyDescent="0.25"/>
  <cols>
    <col min="1" max="1" width="39.7109375" customWidth="1"/>
    <col min="2" max="6" width="4" customWidth="1"/>
  </cols>
  <sheetData>
    <row r="1" spans="1:7" x14ac:dyDescent="0.25">
      <c r="A1" t="s">
        <v>97</v>
      </c>
    </row>
    <row r="2" spans="1:7" ht="75" customHeight="1" x14ac:dyDescent="0.25">
      <c r="A2" s="8" t="s">
        <v>115</v>
      </c>
      <c r="B2" s="30" t="s">
        <v>98</v>
      </c>
      <c r="C2" s="30" t="s">
        <v>99</v>
      </c>
      <c r="D2" s="30" t="s">
        <v>3</v>
      </c>
      <c r="E2" s="30" t="s">
        <v>100</v>
      </c>
      <c r="F2" s="30" t="s">
        <v>101</v>
      </c>
      <c r="G2" t="s">
        <v>113</v>
      </c>
    </row>
    <row r="3" spans="1:7" x14ac:dyDescent="0.25">
      <c r="A3" s="2" t="s">
        <v>118</v>
      </c>
      <c r="B3" s="3">
        <v>1</v>
      </c>
      <c r="C3" s="3">
        <v>2</v>
      </c>
      <c r="D3" s="3">
        <v>3</v>
      </c>
      <c r="E3" s="7">
        <v>4</v>
      </c>
      <c r="F3" s="7">
        <v>5</v>
      </c>
      <c r="G3" t="s">
        <v>114</v>
      </c>
    </row>
    <row r="4" spans="1:7" x14ac:dyDescent="0.25">
      <c r="A4" s="112" t="s">
        <v>44</v>
      </c>
      <c r="B4" s="112"/>
      <c r="C4" s="112"/>
      <c r="D4" s="112"/>
    </row>
    <row r="5" spans="1:7" ht="60" x14ac:dyDescent="0.25">
      <c r="A5" s="4" t="s">
        <v>45</v>
      </c>
      <c r="B5" s="5"/>
      <c r="C5" s="5"/>
      <c r="D5" s="5"/>
      <c r="E5" s="5"/>
      <c r="F5" s="5"/>
    </row>
    <row r="6" spans="1:7" x14ac:dyDescent="0.25">
      <c r="A6" s="6" t="s">
        <v>46</v>
      </c>
      <c r="B6" s="6"/>
      <c r="C6" s="6"/>
      <c r="D6" s="6"/>
    </row>
    <row r="7" spans="1:7" ht="45" x14ac:dyDescent="0.25">
      <c r="A7" s="4" t="s">
        <v>47</v>
      </c>
      <c r="B7" s="5"/>
      <c r="C7" s="5"/>
      <c r="D7" s="5"/>
      <c r="E7" s="5"/>
      <c r="F7" s="5"/>
    </row>
    <row r="8" spans="1:7" x14ac:dyDescent="0.25">
      <c r="A8" s="1" t="s">
        <v>48</v>
      </c>
    </row>
    <row r="9" spans="1:7" ht="45" x14ac:dyDescent="0.25">
      <c r="A9" s="4" t="s">
        <v>49</v>
      </c>
      <c r="B9" s="5"/>
      <c r="C9" s="5"/>
      <c r="D9" s="5"/>
      <c r="E9" s="5"/>
      <c r="F9" s="5"/>
    </row>
    <row r="10" spans="1:7" x14ac:dyDescent="0.25">
      <c r="A10" s="1" t="s">
        <v>50</v>
      </c>
    </row>
    <row r="11" spans="1:7" ht="30" x14ac:dyDescent="0.25">
      <c r="A11" s="4" t="s">
        <v>51</v>
      </c>
      <c r="B11" s="5"/>
      <c r="C11" s="5"/>
      <c r="D11" s="5"/>
      <c r="E11" s="5"/>
      <c r="F11" s="5"/>
    </row>
    <row r="13" spans="1:7" x14ac:dyDescent="0.25">
      <c r="A13" s="1" t="s">
        <v>52</v>
      </c>
    </row>
    <row r="14" spans="1:7" x14ac:dyDescent="0.25">
      <c r="A14" s="113"/>
      <c r="B14" s="113"/>
      <c r="C14" s="113"/>
      <c r="D14" s="113"/>
      <c r="E14" s="113"/>
      <c r="F14" s="113"/>
    </row>
    <row r="15" spans="1:7" x14ac:dyDescent="0.25">
      <c r="A15" s="113"/>
      <c r="B15" s="113"/>
      <c r="C15" s="113"/>
      <c r="D15" s="113"/>
      <c r="E15" s="113"/>
      <c r="F15" s="113"/>
    </row>
    <row r="16" spans="1:7" x14ac:dyDescent="0.25">
      <c r="A16" s="113"/>
      <c r="B16" s="113"/>
      <c r="C16" s="113"/>
      <c r="D16" s="113"/>
      <c r="E16" s="113"/>
      <c r="F16" s="113"/>
    </row>
    <row r="17" spans="1:6" x14ac:dyDescent="0.25">
      <c r="A17" s="113"/>
      <c r="B17" s="113"/>
      <c r="C17" s="113"/>
      <c r="D17" s="113"/>
      <c r="E17" s="113"/>
      <c r="F17" s="113"/>
    </row>
    <row r="18" spans="1:6" x14ac:dyDescent="0.25">
      <c r="A18" s="113"/>
      <c r="B18" s="113"/>
      <c r="C18" s="113"/>
      <c r="D18" s="113"/>
      <c r="E18" s="113"/>
      <c r="F18" s="113"/>
    </row>
    <row r="19" spans="1:6" x14ac:dyDescent="0.25">
      <c r="A19" s="113"/>
      <c r="B19" s="113"/>
      <c r="C19" s="113"/>
      <c r="D19" s="113"/>
      <c r="E19" s="113"/>
      <c r="F19" s="113"/>
    </row>
  </sheetData>
  <mergeCells count="2">
    <mergeCell ref="A4:D4"/>
    <mergeCell ref="A14:F19"/>
  </mergeCells>
  <conditionalFormatting sqref="B3:F3"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 Look Up</vt:lpstr>
      <vt:lpstr>Comparrison View (3)</vt:lpstr>
      <vt:lpstr>Comparrison View (2)</vt:lpstr>
      <vt:lpstr>Comparrison View</vt:lpstr>
      <vt:lpstr>Melihat</vt:lpstr>
      <vt:lpstr>Melaksanakan</vt:lpstr>
      <vt:lpstr>Menghasilkan</vt:lpstr>
      <vt:lpstr>C1</vt:lpstr>
      <vt:lpstr>C2</vt:lpstr>
      <vt:lpstr>C3</vt:lpstr>
      <vt:lpstr>Teamwork</vt:lpstr>
      <vt:lpstr>Cognizance</vt:lpstr>
      <vt:lpstr>Commitment</vt:lpstr>
      <vt:lpstr>Confidance</vt:lpstr>
      <vt:lpstr>Communication</vt:lpstr>
      <vt:lpstr>B1</vt:lpstr>
      <vt:lpstr>B2</vt:lpstr>
      <vt:lpstr>B3</vt:lpstr>
      <vt:lpstr>B4</vt:lpstr>
      <vt:lpstr>B5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indra.iswara</dc:creator>
  <cp:lastModifiedBy>Indra Iswara</cp:lastModifiedBy>
  <cp:lastPrinted>2014-01-27T08:56:53Z</cp:lastPrinted>
  <dcterms:created xsi:type="dcterms:W3CDTF">2013-08-15T02:27:05Z</dcterms:created>
  <dcterms:modified xsi:type="dcterms:W3CDTF">2014-06-23T04:42:51Z</dcterms:modified>
</cp:coreProperties>
</file>