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2" i="1" l="1"/>
  <c r="F32" i="1"/>
  <c r="E32" i="1"/>
  <c r="D32" i="1"/>
  <c r="G31" i="1"/>
  <c r="F31" i="1"/>
  <c r="E31" i="1"/>
  <c r="D31" i="1"/>
  <c r="C31" i="1"/>
  <c r="G15" i="1" l="1"/>
  <c r="G17" i="1" s="1"/>
  <c r="G24" i="1" s="1"/>
  <c r="F15" i="1"/>
  <c r="F21" i="1" s="1"/>
  <c r="F28" i="1" s="1"/>
  <c r="E15" i="1"/>
  <c r="E18" i="1" s="1"/>
  <c r="E25" i="1" s="1"/>
  <c r="D15" i="1"/>
  <c r="D18" i="1" s="1"/>
  <c r="D25" i="1" s="1"/>
  <c r="C15" i="1"/>
  <c r="C20" i="1" s="1"/>
  <c r="C27" i="1" s="1"/>
  <c r="D17" i="1" l="1"/>
  <c r="D24" i="1" s="1"/>
  <c r="D20" i="1"/>
  <c r="D27" i="1" s="1"/>
  <c r="D22" i="1"/>
  <c r="D29" i="1" s="1"/>
  <c r="D19" i="1"/>
  <c r="D26" i="1" s="1"/>
  <c r="F18" i="1"/>
  <c r="F25" i="1" s="1"/>
  <c r="F20" i="1"/>
  <c r="F27" i="1" s="1"/>
  <c r="G21" i="1"/>
  <c r="G28" i="1" s="1"/>
  <c r="E20" i="1"/>
  <c r="E27" i="1" s="1"/>
  <c r="E17" i="1"/>
  <c r="E24" i="1" s="1"/>
  <c r="G18" i="1"/>
  <c r="G25" i="1" s="1"/>
  <c r="G22" i="1"/>
  <c r="G29" i="1" s="1"/>
  <c r="G19" i="1"/>
  <c r="G26" i="1" s="1"/>
  <c r="G20" i="1"/>
  <c r="G27" i="1" s="1"/>
  <c r="C17" i="1"/>
  <c r="C24" i="1" s="1"/>
  <c r="C22" i="1"/>
  <c r="C29" i="1" s="1"/>
  <c r="F17" i="1"/>
  <c r="F24" i="1" s="1"/>
  <c r="C19" i="1"/>
  <c r="C26" i="1" s="1"/>
  <c r="E22" i="1"/>
  <c r="E29" i="1" s="1"/>
  <c r="E19" i="1"/>
  <c r="E26" i="1" s="1"/>
  <c r="C21" i="1"/>
  <c r="C28" i="1" s="1"/>
  <c r="F22" i="1"/>
  <c r="F29" i="1" s="1"/>
  <c r="C18" i="1"/>
  <c r="C25" i="1" s="1"/>
  <c r="F19" i="1"/>
  <c r="F26" i="1" s="1"/>
  <c r="D21" i="1"/>
  <c r="D28" i="1" s="1"/>
  <c r="E21" i="1"/>
  <c r="E28" i="1" s="1"/>
  <c r="C32" i="1" l="1"/>
  <c r="I29" i="1" l="1"/>
  <c r="I27" i="1"/>
  <c r="J27" i="1"/>
  <c r="J24" i="1"/>
  <c r="J28" i="1"/>
  <c r="J25" i="1"/>
  <c r="I26" i="1"/>
  <c r="J29" i="1"/>
  <c r="J26" i="1"/>
  <c r="I28" i="1"/>
  <c r="I24" i="1"/>
  <c r="I25" i="1"/>
  <c r="L29" i="1" l="1"/>
  <c r="L28" i="1"/>
  <c r="L27" i="1"/>
  <c r="L26" i="1"/>
  <c r="L25" i="1"/>
  <c r="L24" i="1"/>
</calcChain>
</file>

<file path=xl/sharedStrings.xml><?xml version="1.0" encoding="utf-8"?>
<sst xmlns="http://schemas.openxmlformats.org/spreadsheetml/2006/main" count="63" uniqueCount="48">
  <si>
    <t>Perhitungan Penentuan Alternatif Penjualan Terbaik dengan Metode TOPSIS</t>
  </si>
  <si>
    <t>Cost/Benefit</t>
  </si>
  <si>
    <t>Cost</t>
  </si>
  <si>
    <t>Benefit</t>
  </si>
  <si>
    <t>Kepentingan</t>
  </si>
  <si>
    <t>Alternatif/Kriteria</t>
  </si>
  <si>
    <t>C1</t>
  </si>
  <si>
    <t>C2</t>
  </si>
  <si>
    <t>C3</t>
  </si>
  <si>
    <t>C4</t>
  </si>
  <si>
    <t>C5</t>
  </si>
  <si>
    <t>Keterangan</t>
  </si>
  <si>
    <t>Beat</t>
  </si>
  <si>
    <t>Rendah</t>
  </si>
  <si>
    <t>Kriteria</t>
  </si>
  <si>
    <t>Nama Kriteria</t>
  </si>
  <si>
    <t>Atribute</t>
  </si>
  <si>
    <t>Scopy</t>
  </si>
  <si>
    <t>Cukup</t>
  </si>
  <si>
    <t xml:space="preserve">C1 </t>
  </si>
  <si>
    <t>Harga</t>
  </si>
  <si>
    <t>CBR150R</t>
  </si>
  <si>
    <t>Tinggi</t>
  </si>
  <si>
    <t xml:space="preserve">C2 </t>
  </si>
  <si>
    <t>Merek</t>
  </si>
  <si>
    <t>Vixion</t>
  </si>
  <si>
    <t xml:space="preserve">C3 </t>
  </si>
  <si>
    <t>Ukuran</t>
  </si>
  <si>
    <t>Astrea</t>
  </si>
  <si>
    <t xml:space="preserve">C4 </t>
  </si>
  <si>
    <t>Model</t>
  </si>
  <si>
    <t>Nmax</t>
  </si>
  <si>
    <t xml:space="preserve">C5 </t>
  </si>
  <si>
    <t xml:space="preserve"> Garansi</t>
  </si>
  <si>
    <t>Pembagi</t>
  </si>
  <si>
    <t>Ternomalisasi</t>
  </si>
  <si>
    <t>D+</t>
  </si>
  <si>
    <t>D-</t>
  </si>
  <si>
    <t>V</t>
  </si>
  <si>
    <t>Hasil</t>
  </si>
  <si>
    <t>Ternomalisasi Terbobot</t>
  </si>
  <si>
    <t>A+</t>
  </si>
  <si>
    <t>A-</t>
  </si>
  <si>
    <t>8.000.000-20.000.000</t>
  </si>
  <si>
    <t>&gt;20.000.000</t>
  </si>
  <si>
    <t>3.000.000-7.000.000</t>
  </si>
  <si>
    <t>Daftar Harga (C1)</t>
  </si>
  <si>
    <t>Hasil Terbesar yaitu Vixion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</si>
</sst>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topLeftCell="A8" workbookViewId="0">
      <selection activeCell="I24" sqref="I24"/>
    </sheetView>
  </sheetViews>
  <sheetFormatPr defaultRowHeight="15" x14ac:dyDescent="0.25"/>
  <cols>
    <col min="2" max="2" width="22.7109375" customWidth="1"/>
    <col min="3" max="3" width="15.5703125" customWidth="1"/>
    <col min="4" max="6" width="9.140625" customWidth="1"/>
    <col min="12" max="12" width="19.140625" customWidth="1"/>
    <col min="13" max="13" width="12.5703125" customWidth="1"/>
  </cols>
  <sheetData>
    <row r="2" spans="2:14" ht="15.75" x14ac:dyDescent="0.25">
      <c r="C2" s="17" t="s">
        <v>0</v>
      </c>
      <c r="D2" s="17"/>
      <c r="E2" s="17"/>
      <c r="F2" s="17"/>
      <c r="G2" s="17"/>
      <c r="H2" s="17"/>
      <c r="I2" s="17"/>
      <c r="J2" s="17"/>
      <c r="K2" s="1"/>
      <c r="L2" s="1"/>
      <c r="M2" s="1"/>
    </row>
    <row r="4" spans="2:14" x14ac:dyDescent="0.25">
      <c r="B4" s="2" t="s">
        <v>1</v>
      </c>
      <c r="C4" s="2" t="s">
        <v>2</v>
      </c>
      <c r="D4" s="2" t="s">
        <v>3</v>
      </c>
      <c r="E4" s="2" t="s">
        <v>3</v>
      </c>
      <c r="F4" s="2" t="s">
        <v>3</v>
      </c>
      <c r="G4" s="2" t="s">
        <v>3</v>
      </c>
    </row>
    <row r="5" spans="2:14" x14ac:dyDescent="0.25">
      <c r="B5" s="2" t="s">
        <v>4</v>
      </c>
      <c r="C5" s="2">
        <v>3</v>
      </c>
      <c r="D5" s="2">
        <v>2</v>
      </c>
      <c r="E5" s="2">
        <v>1</v>
      </c>
      <c r="F5" s="2">
        <v>3</v>
      </c>
      <c r="G5" s="2">
        <v>3</v>
      </c>
      <c r="L5" s="3"/>
      <c r="M5" s="3"/>
      <c r="N5" s="3"/>
    </row>
    <row r="6" spans="2:14" x14ac:dyDescent="0.25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/>
      <c r="I6" s="18" t="s">
        <v>4</v>
      </c>
      <c r="J6" s="18"/>
      <c r="K6" s="5"/>
      <c r="L6" s="19" t="s">
        <v>11</v>
      </c>
      <c r="M6" s="19"/>
      <c r="N6" s="19"/>
    </row>
    <row r="7" spans="2:14" x14ac:dyDescent="0.25">
      <c r="B7" s="4" t="s">
        <v>12</v>
      </c>
      <c r="C7" s="22">
        <v>8</v>
      </c>
      <c r="D7" s="22">
        <v>8</v>
      </c>
      <c r="E7" s="22">
        <v>7</v>
      </c>
      <c r="F7" s="22">
        <v>9</v>
      </c>
      <c r="G7" s="22">
        <v>7</v>
      </c>
      <c r="I7" s="6">
        <v>1</v>
      </c>
      <c r="J7" s="7" t="s">
        <v>13</v>
      </c>
      <c r="L7" s="8" t="s">
        <v>14</v>
      </c>
      <c r="M7" s="8" t="s">
        <v>15</v>
      </c>
      <c r="N7" s="8" t="s">
        <v>16</v>
      </c>
    </row>
    <row r="8" spans="2:14" x14ac:dyDescent="0.25">
      <c r="B8" s="4" t="s">
        <v>17</v>
      </c>
      <c r="C8" s="22">
        <v>8</v>
      </c>
      <c r="D8" s="22">
        <v>7</v>
      </c>
      <c r="E8" s="22">
        <v>7</v>
      </c>
      <c r="F8" s="22">
        <v>9</v>
      </c>
      <c r="G8" s="22">
        <v>7</v>
      </c>
      <c r="I8" s="6">
        <v>2</v>
      </c>
      <c r="J8" s="7" t="s">
        <v>18</v>
      </c>
      <c r="L8" s="6" t="s">
        <v>19</v>
      </c>
      <c r="M8" s="4" t="s">
        <v>20</v>
      </c>
      <c r="N8" s="4" t="s">
        <v>2</v>
      </c>
    </row>
    <row r="9" spans="2:14" x14ac:dyDescent="0.25">
      <c r="B9" s="4" t="s">
        <v>21</v>
      </c>
      <c r="C9" s="22">
        <v>9</v>
      </c>
      <c r="D9" s="22">
        <v>9</v>
      </c>
      <c r="E9" s="22">
        <v>7</v>
      </c>
      <c r="F9" s="22">
        <v>8</v>
      </c>
      <c r="G9" s="22">
        <v>8</v>
      </c>
      <c r="I9" s="6">
        <v>3</v>
      </c>
      <c r="J9" s="7" t="s">
        <v>22</v>
      </c>
      <c r="L9" s="4" t="s">
        <v>23</v>
      </c>
      <c r="M9" s="4" t="s">
        <v>24</v>
      </c>
      <c r="N9" s="4" t="s">
        <v>3</v>
      </c>
    </row>
    <row r="10" spans="2:14" x14ac:dyDescent="0.25">
      <c r="B10" s="4" t="s">
        <v>25</v>
      </c>
      <c r="C10" s="22">
        <v>8</v>
      </c>
      <c r="D10" s="22">
        <v>8</v>
      </c>
      <c r="E10" s="22">
        <v>7</v>
      </c>
      <c r="F10" s="22">
        <v>9</v>
      </c>
      <c r="G10" s="22">
        <v>8</v>
      </c>
      <c r="L10" s="4" t="s">
        <v>26</v>
      </c>
      <c r="M10" s="4" t="s">
        <v>27</v>
      </c>
      <c r="N10" s="4" t="s">
        <v>3</v>
      </c>
    </row>
    <row r="11" spans="2:14" x14ac:dyDescent="0.25">
      <c r="B11" s="4" t="s">
        <v>28</v>
      </c>
      <c r="C11" s="22">
        <v>7</v>
      </c>
      <c r="D11" s="22">
        <v>7</v>
      </c>
      <c r="E11" s="22">
        <v>8</v>
      </c>
      <c r="F11" s="22">
        <v>7</v>
      </c>
      <c r="G11" s="22">
        <v>7</v>
      </c>
      <c r="L11" s="4" t="s">
        <v>29</v>
      </c>
      <c r="M11" s="4" t="s">
        <v>30</v>
      </c>
      <c r="N11" s="4" t="s">
        <v>3</v>
      </c>
    </row>
    <row r="12" spans="2:14" x14ac:dyDescent="0.25">
      <c r="B12" s="4" t="s">
        <v>31</v>
      </c>
      <c r="C12" s="22">
        <v>9</v>
      </c>
      <c r="D12" s="22">
        <v>8</v>
      </c>
      <c r="E12" s="22">
        <v>9</v>
      </c>
      <c r="F12" s="22">
        <v>9</v>
      </c>
      <c r="G12" s="22">
        <v>8</v>
      </c>
      <c r="L12" s="4" t="s">
        <v>32</v>
      </c>
      <c r="M12" s="4" t="s">
        <v>33</v>
      </c>
      <c r="N12" s="4" t="s">
        <v>3</v>
      </c>
    </row>
    <row r="13" spans="2:14" x14ac:dyDescent="0.25">
      <c r="B13" s="2"/>
      <c r="C13" s="2"/>
      <c r="D13" s="2"/>
      <c r="E13" s="2"/>
      <c r="F13" s="2"/>
      <c r="G13" s="2"/>
      <c r="J13" s="3"/>
      <c r="K13" s="3"/>
      <c r="L13" s="3"/>
    </row>
    <row r="14" spans="2:14" x14ac:dyDescent="0.25">
      <c r="B14" s="2"/>
      <c r="C14" s="2"/>
      <c r="D14" s="2"/>
      <c r="E14" s="2"/>
      <c r="F14" s="2"/>
      <c r="G14" s="2"/>
      <c r="J14" s="9"/>
      <c r="K14" s="9"/>
      <c r="L14" s="9"/>
    </row>
    <row r="15" spans="2:14" x14ac:dyDescent="0.25">
      <c r="B15" s="9" t="s">
        <v>34</v>
      </c>
      <c r="C15" s="10">
        <f>SQRT((C7^2)+(C8^2)+(C9^2)+(C10^2)+(C11^2)+(C12^2))</f>
        <v>20.074859899884732</v>
      </c>
      <c r="D15" s="10">
        <f>SQRT((D7^2)+(D8^2)+(D9^2)+(D10^2)+(D11^2)+(D12^2))</f>
        <v>19.261360284258224</v>
      </c>
      <c r="E15" s="10">
        <f>SQRT((E7^2)+(E8^2)+(E9^2)+(E10^2)+(E11^2)+(E12^2))</f>
        <v>18.466185312619388</v>
      </c>
      <c r="F15" s="10">
        <f>SQRT((F7^2)+(F8^2)+(F9^2)+(F10^2)+(F11^2)+(F12^2))</f>
        <v>20.904544960366874</v>
      </c>
      <c r="G15" s="10">
        <f>SQRT((G7^2)+(G8^2)+(G9^2)+(G10^2)+(G11^2)+(G12^2))</f>
        <v>18.411952639521967</v>
      </c>
      <c r="J15" s="9"/>
      <c r="K15" s="9"/>
      <c r="L15" s="21" t="s">
        <v>46</v>
      </c>
      <c r="M15" s="21"/>
    </row>
    <row r="16" spans="2:14" x14ac:dyDescent="0.25">
      <c r="C16" s="11"/>
      <c r="D16" s="11"/>
      <c r="E16" s="11"/>
      <c r="F16" s="11"/>
      <c r="G16" s="11"/>
      <c r="J16" s="9"/>
      <c r="K16" s="9"/>
      <c r="L16" s="15" t="s">
        <v>45</v>
      </c>
      <c r="M16" s="16">
        <v>7</v>
      </c>
    </row>
    <row r="17" spans="2:14" x14ac:dyDescent="0.25">
      <c r="B17" s="2" t="s">
        <v>35</v>
      </c>
      <c r="C17" s="10">
        <f>C7/C$15</f>
        <v>0.39850838510937431</v>
      </c>
      <c r="D17" s="10">
        <f>D7/D$15</f>
        <v>0.415339305320932</v>
      </c>
      <c r="E17" s="10">
        <f>E7/E$15</f>
        <v>0.37907125275171766</v>
      </c>
      <c r="F17" s="10">
        <f>F7/F$15</f>
        <v>0.43052838591144588</v>
      </c>
      <c r="G17" s="10">
        <f>G7/G$15</f>
        <v>0.38018781261549794</v>
      </c>
      <c r="J17" s="9"/>
      <c r="K17" s="9"/>
      <c r="L17" s="15" t="s">
        <v>43</v>
      </c>
      <c r="M17" s="16">
        <v>8</v>
      </c>
    </row>
    <row r="18" spans="2:14" x14ac:dyDescent="0.25">
      <c r="B18" s="2"/>
      <c r="C18" s="10">
        <f t="shared" ref="C18:G22" si="0">C8/C$15</f>
        <v>0.39850838510937431</v>
      </c>
      <c r="D18" s="10">
        <f t="shared" si="0"/>
        <v>0.3634218921558155</v>
      </c>
      <c r="E18" s="10">
        <f t="shared" si="0"/>
        <v>0.37907125275171766</v>
      </c>
      <c r="F18" s="10">
        <f t="shared" si="0"/>
        <v>0.43052838591144588</v>
      </c>
      <c r="G18" s="10">
        <f t="shared" si="0"/>
        <v>0.38018781261549794</v>
      </c>
      <c r="J18" s="9"/>
      <c r="K18" s="9"/>
      <c r="L18" s="15" t="s">
        <v>44</v>
      </c>
      <c r="M18" s="16">
        <v>9</v>
      </c>
    </row>
    <row r="19" spans="2:14" x14ac:dyDescent="0.25">
      <c r="B19" s="2"/>
      <c r="C19" s="10">
        <f t="shared" si="0"/>
        <v>0.44832193324804609</v>
      </c>
      <c r="D19" s="10">
        <f t="shared" si="0"/>
        <v>0.46725671848604849</v>
      </c>
      <c r="E19" s="10">
        <f t="shared" si="0"/>
        <v>0.37907125275171766</v>
      </c>
      <c r="F19" s="10">
        <f t="shared" si="0"/>
        <v>0.38269189858795188</v>
      </c>
      <c r="G19" s="10">
        <f t="shared" si="0"/>
        <v>0.43450035727485475</v>
      </c>
      <c r="J19" s="9"/>
      <c r="K19" s="9"/>
      <c r="L19" s="9"/>
    </row>
    <row r="20" spans="2:14" x14ac:dyDescent="0.25">
      <c r="B20" s="2"/>
      <c r="C20" s="10">
        <f t="shared" si="0"/>
        <v>0.39850838510937431</v>
      </c>
      <c r="D20" s="10">
        <f t="shared" si="0"/>
        <v>0.415339305320932</v>
      </c>
      <c r="E20" s="10">
        <f t="shared" si="0"/>
        <v>0.37907125275171766</v>
      </c>
      <c r="F20" s="10">
        <f t="shared" si="0"/>
        <v>0.43052838591144588</v>
      </c>
      <c r="G20" s="10">
        <f t="shared" si="0"/>
        <v>0.43450035727485475</v>
      </c>
    </row>
    <row r="21" spans="2:14" x14ac:dyDescent="0.25">
      <c r="B21" s="2"/>
      <c r="C21" s="10">
        <f t="shared" si="0"/>
        <v>0.34869483697070253</v>
      </c>
      <c r="D21" s="10">
        <f t="shared" si="0"/>
        <v>0.3634218921558155</v>
      </c>
      <c r="E21" s="10">
        <f t="shared" si="0"/>
        <v>0.43322428885910585</v>
      </c>
      <c r="F21" s="10">
        <f t="shared" si="0"/>
        <v>0.33485541126445789</v>
      </c>
      <c r="G21" s="10">
        <f t="shared" si="0"/>
        <v>0.38018781261549794</v>
      </c>
    </row>
    <row r="22" spans="2:14" x14ac:dyDescent="0.25">
      <c r="B22" s="2"/>
      <c r="C22" s="10">
        <f t="shared" si="0"/>
        <v>0.44832193324804609</v>
      </c>
      <c r="D22" s="10">
        <f t="shared" si="0"/>
        <v>0.415339305320932</v>
      </c>
      <c r="E22" s="10">
        <f t="shared" si="0"/>
        <v>0.48737732496649411</v>
      </c>
      <c r="F22" s="10">
        <f t="shared" si="0"/>
        <v>0.43052838591144588</v>
      </c>
      <c r="G22" s="10">
        <f t="shared" si="0"/>
        <v>0.43450035727485475</v>
      </c>
    </row>
    <row r="23" spans="2:14" x14ac:dyDescent="0.25">
      <c r="B23" s="2"/>
      <c r="C23" s="10"/>
      <c r="D23" s="10"/>
      <c r="E23" s="10"/>
      <c r="F23" s="10"/>
      <c r="G23" s="10"/>
      <c r="I23" s="12" t="s">
        <v>36</v>
      </c>
      <c r="J23" s="12" t="s">
        <v>37</v>
      </c>
      <c r="K23" s="12"/>
      <c r="L23" s="12" t="s">
        <v>38</v>
      </c>
      <c r="M23" s="12" t="s">
        <v>39</v>
      </c>
    </row>
    <row r="24" spans="2:14" x14ac:dyDescent="0.25">
      <c r="B24" s="2" t="s">
        <v>40</v>
      </c>
      <c r="C24" s="10">
        <f>C17*C$5</f>
        <v>1.195525155328123</v>
      </c>
      <c r="D24" s="10">
        <f>D17*D$5</f>
        <v>0.83067861064186399</v>
      </c>
      <c r="E24" s="10">
        <f>E17*E$5</f>
        <v>0.37907125275171766</v>
      </c>
      <c r="F24" s="10">
        <f>F17*F$5</f>
        <v>1.2915851577343376</v>
      </c>
      <c r="G24" s="10">
        <f>G17*G$5</f>
        <v>1.1405634378464939</v>
      </c>
      <c r="I24" s="13">
        <f>SQRT((C$31-C24)^2+(D$31-D24)^2+(E$31-E24)^2+(F$31-F24)^2+(G$31-G24)^2)</f>
        <v>0.26719478888531417</v>
      </c>
      <c r="J24" s="13">
        <f>SQRT((C24-C$32)^2+(D24-D$32)^2+(E24-E$32)^2+(F24-F$32)^2+(G24-G$32)^2)</f>
        <v>0.33984414083919762</v>
      </c>
      <c r="K24" s="12"/>
      <c r="L24" s="13">
        <f t="shared" ref="L24:L29" si="1">J24/(J24+I24)</f>
        <v>0.5598391210155611</v>
      </c>
      <c r="M24" s="14" t="s">
        <v>12</v>
      </c>
    </row>
    <row r="25" spans="2:14" x14ac:dyDescent="0.25">
      <c r="B25" s="2"/>
      <c r="C25" s="10">
        <f t="shared" ref="C25:G29" si="2">C18*C$5</f>
        <v>1.195525155328123</v>
      </c>
      <c r="D25" s="10">
        <f t="shared" si="2"/>
        <v>0.72684378431163099</v>
      </c>
      <c r="E25" s="10">
        <f t="shared" si="2"/>
        <v>0.37907125275171766</v>
      </c>
      <c r="F25" s="10">
        <f t="shared" si="2"/>
        <v>1.2915851577343376</v>
      </c>
      <c r="G25" s="10">
        <f t="shared" si="2"/>
        <v>1.1405634378464939</v>
      </c>
      <c r="I25" s="13">
        <f t="shared" ref="I25:I29" si="3">SQRT((C$31-C25)^2+(D$31-D25)^2+(E$31-E25)^2+(F$31-F25)^2+(G$31-G25)^2)</f>
        <v>0.32208394664210843</v>
      </c>
      <c r="J25" s="13">
        <f t="shared" ref="J25:J29" si="4">SQRT((C25-C$32)^2+(D25-D$32)^2+(E25-E$32)^2+(F25-F$32)^2+(G25-G$32)^2)</f>
        <v>0.3235929061393385</v>
      </c>
      <c r="K25" s="12"/>
      <c r="L25" s="13">
        <f t="shared" si="1"/>
        <v>0.50116850982866257</v>
      </c>
      <c r="M25" s="14" t="s">
        <v>17</v>
      </c>
    </row>
    <row r="26" spans="2:14" x14ac:dyDescent="0.25">
      <c r="B26" s="2"/>
      <c r="C26" s="10">
        <f t="shared" si="2"/>
        <v>1.3449657997441382</v>
      </c>
      <c r="D26" s="10">
        <f t="shared" si="2"/>
        <v>0.93451343697209699</v>
      </c>
      <c r="E26" s="10">
        <f t="shared" si="2"/>
        <v>0.37907125275171766</v>
      </c>
      <c r="F26" s="10">
        <f t="shared" si="2"/>
        <v>1.1480756957638556</v>
      </c>
      <c r="G26" s="10">
        <f t="shared" si="2"/>
        <v>1.3035010718245643</v>
      </c>
      <c r="I26" s="13">
        <f t="shared" si="3"/>
        <v>0.34879104886385104</v>
      </c>
      <c r="J26" s="13">
        <f t="shared" si="4"/>
        <v>0.3004502003286858</v>
      </c>
      <c r="K26" s="12"/>
      <c r="L26" s="13">
        <f t="shared" si="1"/>
        <v>0.46277127447209582</v>
      </c>
      <c r="M26" s="14" t="s">
        <v>21</v>
      </c>
    </row>
    <row r="27" spans="2:14" x14ac:dyDescent="0.25">
      <c r="B27" s="2"/>
      <c r="C27" s="10">
        <f t="shared" si="2"/>
        <v>1.195525155328123</v>
      </c>
      <c r="D27" s="10">
        <f t="shared" si="2"/>
        <v>0.83067861064186399</v>
      </c>
      <c r="E27" s="10">
        <f t="shared" si="2"/>
        <v>0.37907125275171766</v>
      </c>
      <c r="F27" s="10">
        <f t="shared" si="2"/>
        <v>1.2915851577343376</v>
      </c>
      <c r="G27" s="10">
        <f t="shared" si="2"/>
        <v>1.3035010718245643</v>
      </c>
      <c r="I27" s="13">
        <f t="shared" si="3"/>
        <v>0.21176492306587508</v>
      </c>
      <c r="J27" s="13">
        <f t="shared" si="4"/>
        <v>0.37688554314155381</v>
      </c>
      <c r="K27" s="12"/>
      <c r="L27" s="13">
        <f t="shared" si="1"/>
        <v>0.64025353716231792</v>
      </c>
      <c r="M27" s="14" t="s">
        <v>25</v>
      </c>
    </row>
    <row r="28" spans="2:14" x14ac:dyDescent="0.25">
      <c r="B28" s="2"/>
      <c r="C28" s="10">
        <f t="shared" si="2"/>
        <v>1.0460845109121075</v>
      </c>
      <c r="D28" s="10">
        <f t="shared" si="2"/>
        <v>0.72684378431163099</v>
      </c>
      <c r="E28" s="10">
        <f t="shared" si="2"/>
        <v>0.43322428885910585</v>
      </c>
      <c r="F28" s="10">
        <f t="shared" si="2"/>
        <v>1.0045662337933736</v>
      </c>
      <c r="G28" s="10">
        <f t="shared" si="2"/>
        <v>1.1405634378464939</v>
      </c>
      <c r="I28" s="13">
        <f t="shared" si="3"/>
        <v>0.39368486283113197</v>
      </c>
      <c r="J28" s="13">
        <f t="shared" si="4"/>
        <v>0.30374755329639092</v>
      </c>
      <c r="K28" s="12"/>
      <c r="L28" s="13">
        <f t="shared" si="1"/>
        <v>0.43552256286414398</v>
      </c>
      <c r="M28" s="14" t="s">
        <v>28</v>
      </c>
    </row>
    <row r="29" spans="2:14" x14ac:dyDescent="0.25">
      <c r="B29" s="2"/>
      <c r="C29" s="10">
        <f t="shared" si="2"/>
        <v>1.3449657997441382</v>
      </c>
      <c r="D29" s="10">
        <f t="shared" si="2"/>
        <v>0.83067861064186399</v>
      </c>
      <c r="E29" s="10">
        <f t="shared" si="2"/>
        <v>0.48737732496649411</v>
      </c>
      <c r="F29" s="10">
        <f t="shared" si="2"/>
        <v>1.2915851577343376</v>
      </c>
      <c r="G29" s="10">
        <f t="shared" si="2"/>
        <v>1.3035010718245643</v>
      </c>
      <c r="I29" s="13">
        <f t="shared" si="3"/>
        <v>0.31640432356863485</v>
      </c>
      <c r="J29" s="13">
        <f t="shared" si="4"/>
        <v>0.36254711653000704</v>
      </c>
      <c r="K29" s="12"/>
      <c r="L29" s="13">
        <f t="shared" si="1"/>
        <v>0.5339809228143535</v>
      </c>
      <c r="M29" s="14" t="s">
        <v>31</v>
      </c>
    </row>
    <row r="30" spans="2:14" x14ac:dyDescent="0.25">
      <c r="B30" s="2"/>
      <c r="C30" s="2"/>
      <c r="D30" s="2"/>
      <c r="E30" s="2"/>
      <c r="F30" s="2"/>
      <c r="G30" s="2"/>
    </row>
    <row r="31" spans="2:14" x14ac:dyDescent="0.25">
      <c r="B31" s="2" t="s">
        <v>41</v>
      </c>
      <c r="C31" s="10">
        <f>MIN(C24:C29)</f>
        <v>1.0460845109121075</v>
      </c>
      <c r="D31" s="10">
        <f>MAX(D24:D29)</f>
        <v>0.93451343697209699</v>
      </c>
      <c r="E31" s="10">
        <f>MAX(E24:E29)</f>
        <v>0.48737732496649411</v>
      </c>
      <c r="F31" s="10">
        <f>MAX(F24:F29)</f>
        <v>1.2915851577343376</v>
      </c>
      <c r="G31" s="10">
        <f>MAX(G24:G29)</f>
        <v>1.3035010718245643</v>
      </c>
      <c r="L31" s="20" t="s">
        <v>47</v>
      </c>
      <c r="M31" s="20"/>
      <c r="N31" s="20"/>
    </row>
    <row r="32" spans="2:14" x14ac:dyDescent="0.25">
      <c r="B32" s="2" t="s">
        <v>42</v>
      </c>
      <c r="C32" s="10">
        <f>MAX(C24:C29)</f>
        <v>1.3449657997441382</v>
      </c>
      <c r="D32" s="10">
        <f>MIN(D24:D29)</f>
        <v>0.72684378431163099</v>
      </c>
      <c r="E32" s="10">
        <f>MIN(E24:E29)</f>
        <v>0.37907125275171766</v>
      </c>
      <c r="F32" s="10">
        <f>MIN(F24:F29)</f>
        <v>1.0045662337933736</v>
      </c>
      <c r="G32" s="10">
        <f>MIN(G24:G29)</f>
        <v>1.1405634378464939</v>
      </c>
    </row>
  </sheetData>
  <mergeCells count="5">
    <mergeCell ref="C2:J2"/>
    <mergeCell ref="I6:J6"/>
    <mergeCell ref="L6:N6"/>
    <mergeCell ref="L31:N31"/>
    <mergeCell ref="L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2021-06-24T15:57:30Z</dcterms:created>
  <dcterms:modified xsi:type="dcterms:W3CDTF">2021-06-26T07:46:05Z</dcterms:modified>
</cp:coreProperties>
</file>