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ippo\OneDrive - Università di Pavia\Documenti\"/>
    </mc:Choice>
  </mc:AlternateContent>
  <xr:revisionPtr revIDLastSave="0" documentId="13_ncr:1_{3BF4C9E6-A1A3-42C8-9C50-27BC5366A58D}" xr6:coauthVersionLast="47" xr6:coauthVersionMax="47" xr10:uidLastSave="{00000000-0000-0000-0000-000000000000}"/>
  <bookViews>
    <workbookView xWindow="-110" yWindow="-110" windowWidth="19420" windowHeight="10300" activeTab="3" xr2:uid="{0993DFE3-DA4B-4782-B3B1-20721CF2A70B}"/>
  </bookViews>
  <sheets>
    <sheet name="Foglio1" sheetId="1" r:id="rId1"/>
    <sheet name="Foglio2" sheetId="2" r:id="rId2"/>
    <sheet name="Foglio3" sheetId="3" r:id="rId3"/>
    <sheet name="Foglio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3" l="1"/>
  <c r="K11" i="3"/>
  <c r="K8" i="3"/>
  <c r="K5" i="3"/>
  <c r="K4" i="3"/>
  <c r="K3" i="3"/>
  <c r="K2" i="3"/>
  <c r="I12" i="3"/>
  <c r="J12" i="3" s="1"/>
  <c r="I11" i="3"/>
  <c r="J11" i="3" s="1"/>
  <c r="I10" i="3"/>
  <c r="J10" i="3" s="1"/>
  <c r="I9" i="3"/>
  <c r="K9" i="3" s="1"/>
  <c r="I8" i="3"/>
  <c r="J8" i="3" s="1"/>
  <c r="I7" i="3"/>
  <c r="K7" i="3" s="1"/>
  <c r="I6" i="3"/>
  <c r="K6" i="3" s="1"/>
  <c r="J5" i="3"/>
  <c r="I5" i="3"/>
  <c r="I4" i="3"/>
  <c r="J4" i="3" s="1"/>
  <c r="I3" i="3"/>
  <c r="J3" i="3" s="1"/>
  <c r="I2" i="3"/>
  <c r="J2" i="3" s="1"/>
  <c r="E12" i="3"/>
  <c r="F12" i="3" s="1"/>
  <c r="E11" i="3"/>
  <c r="F11" i="3" s="1"/>
  <c r="E10" i="3"/>
  <c r="F10" i="3"/>
  <c r="E9" i="3"/>
  <c r="F9" i="3"/>
  <c r="E8" i="3"/>
  <c r="F8" i="3"/>
  <c r="E7" i="3"/>
  <c r="F7" i="3" s="1"/>
  <c r="E6" i="3"/>
  <c r="F6" i="3"/>
  <c r="E5" i="3"/>
  <c r="F5" i="3" s="1"/>
  <c r="F4" i="3"/>
  <c r="F3" i="3"/>
  <c r="E4" i="3"/>
  <c r="E3" i="3"/>
  <c r="E2" i="3"/>
  <c r="F2" i="3" s="1"/>
  <c r="C30" i="2"/>
  <c r="C29" i="2"/>
  <c r="C28" i="2"/>
  <c r="C27" i="2"/>
  <c r="D30" i="2"/>
  <c r="D29" i="2"/>
  <c r="D28" i="2"/>
  <c r="D27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C26" i="2"/>
  <c r="C25" i="2"/>
  <c r="C24" i="2"/>
  <c r="C23" i="2"/>
  <c r="C22" i="2"/>
  <c r="C21" i="2"/>
  <c r="C16" i="2"/>
  <c r="C15" i="2"/>
  <c r="C13" i="2"/>
  <c r="C12" i="2"/>
  <c r="C11" i="2"/>
  <c r="C10" i="2"/>
  <c r="C8" i="2"/>
  <c r="C7" i="2"/>
  <c r="C6" i="2"/>
  <c r="C5" i="2"/>
  <c r="C20" i="2"/>
  <c r="C19" i="2"/>
  <c r="C18" i="2"/>
  <c r="C17" i="2"/>
  <c r="C14" i="2"/>
  <c r="C9" i="2"/>
  <c r="C4" i="2"/>
  <c r="C3" i="2"/>
  <c r="C2" i="2"/>
  <c r="J9" i="3" l="1"/>
  <c r="K10" i="3"/>
  <c r="J6" i="3"/>
  <c r="J7" i="3"/>
</calcChain>
</file>

<file path=xl/sharedStrings.xml><?xml version="1.0" encoding="utf-8"?>
<sst xmlns="http://schemas.openxmlformats.org/spreadsheetml/2006/main" count="18" uniqueCount="17">
  <si>
    <t>Modalità Geiger: alimentato in maniera tale che si perda l'informazione sull'energia rilasciata. Il segnale della cella è acceso-spento. La tensione in uscita è proporzionale al numero di celle che si accendono</t>
  </si>
  <si>
    <t>V</t>
  </si>
  <si>
    <t>I [A]</t>
  </si>
  <si>
    <t>Vr [V]</t>
  </si>
  <si>
    <t>Sqrt(I)</t>
  </si>
  <si>
    <t>Vsipm [mv]</t>
  </si>
  <si>
    <t>f max</t>
  </si>
  <si>
    <t>f min</t>
  </si>
  <si>
    <t>f avg</t>
  </si>
  <si>
    <t>err</t>
  </si>
  <si>
    <t>f2 max</t>
  </si>
  <si>
    <t>f2 min</t>
  </si>
  <si>
    <t>f2 avg</t>
  </si>
  <si>
    <t>f2 err</t>
  </si>
  <si>
    <t>ratio</t>
  </si>
  <si>
    <t>Flusso raggi cosmici</t>
  </si>
  <si>
    <t>In 2 minuti: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</si>
</sst>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10" fontId="0" fillId="0" borderId="0" xfId="1" applyNumberFormat="1" applyFont="1"/>
  </cellXfs>
  <cellStyles count="2">
    <cellStyle name="Normale" xfId="0" builtinId="0"/>
    <cellStyle name="Percentuale" xfId="1" builtinId="5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Foglio2!$A$2:$A$30</c:f>
              <c:numCache>
                <c:formatCode>General</c:formatCode>
                <c:ptCount val="29"/>
                <c:pt idx="0">
                  <c:v>24</c:v>
                </c:pt>
                <c:pt idx="1">
                  <c:v>24.5</c:v>
                </c:pt>
                <c:pt idx="2">
                  <c:v>25</c:v>
                </c:pt>
                <c:pt idx="3">
                  <c:v>25.1</c:v>
                </c:pt>
                <c:pt idx="4">
                  <c:v>25.2</c:v>
                </c:pt>
                <c:pt idx="5">
                  <c:v>25.3</c:v>
                </c:pt>
                <c:pt idx="6">
                  <c:v>25.400000000000002</c:v>
                </c:pt>
                <c:pt idx="7">
                  <c:v>25.5</c:v>
                </c:pt>
                <c:pt idx="8">
                  <c:v>25.600000000000005</c:v>
                </c:pt>
                <c:pt idx="9">
                  <c:v>25.700000000000006</c:v>
                </c:pt>
                <c:pt idx="10">
                  <c:v>25.800000000000008</c:v>
                </c:pt>
                <c:pt idx="11">
                  <c:v>25.900000000000009</c:v>
                </c:pt>
                <c:pt idx="12">
                  <c:v>26</c:v>
                </c:pt>
                <c:pt idx="13">
                  <c:v>26.100000000000012</c:v>
                </c:pt>
                <c:pt idx="14">
                  <c:v>26.200000000000014</c:v>
                </c:pt>
                <c:pt idx="15">
                  <c:v>26.5</c:v>
                </c:pt>
                <c:pt idx="16">
                  <c:v>27</c:v>
                </c:pt>
                <c:pt idx="17">
                  <c:v>27.5</c:v>
                </c:pt>
                <c:pt idx="18">
                  <c:v>28</c:v>
                </c:pt>
                <c:pt idx="19">
                  <c:v>26.3</c:v>
                </c:pt>
                <c:pt idx="20">
                  <c:v>26.4</c:v>
                </c:pt>
                <c:pt idx="21">
                  <c:v>26.6</c:v>
                </c:pt>
                <c:pt idx="22">
                  <c:v>26.7</c:v>
                </c:pt>
                <c:pt idx="23">
                  <c:v>26.8</c:v>
                </c:pt>
                <c:pt idx="24">
                  <c:v>26.9</c:v>
                </c:pt>
                <c:pt idx="25">
                  <c:v>24.6</c:v>
                </c:pt>
                <c:pt idx="26">
                  <c:v>24.7</c:v>
                </c:pt>
                <c:pt idx="27">
                  <c:v>24.8</c:v>
                </c:pt>
                <c:pt idx="28">
                  <c:v>24.9</c:v>
                </c:pt>
              </c:numCache>
            </c:numRef>
          </c:xVal>
          <c:yVal>
            <c:numRef>
              <c:f>Foglio2!$C$2:$C$30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2.0000000000000001E-9</c:v>
                </c:pt>
                <c:pt idx="3">
                  <c:v>3E-9</c:v>
                </c:pt>
                <c:pt idx="4">
                  <c:v>5.0000000000000001E-9</c:v>
                </c:pt>
                <c:pt idx="5">
                  <c:v>6.9999999999999998E-9</c:v>
                </c:pt>
                <c:pt idx="6">
                  <c:v>8.9999999999999995E-9</c:v>
                </c:pt>
                <c:pt idx="7">
                  <c:v>1.2E-8</c:v>
                </c:pt>
                <c:pt idx="8">
                  <c:v>1.4999999999999999E-8</c:v>
                </c:pt>
                <c:pt idx="9">
                  <c:v>1.7999999999999999E-8</c:v>
                </c:pt>
                <c:pt idx="10">
                  <c:v>2.1000000000000003E-8</c:v>
                </c:pt>
                <c:pt idx="11">
                  <c:v>2.5000000000000002E-8</c:v>
                </c:pt>
                <c:pt idx="12">
                  <c:v>2.9999999999999997E-8</c:v>
                </c:pt>
                <c:pt idx="13">
                  <c:v>3.4E-8</c:v>
                </c:pt>
                <c:pt idx="14">
                  <c:v>3.7999999999999996E-8</c:v>
                </c:pt>
                <c:pt idx="15">
                  <c:v>5.4E-8</c:v>
                </c:pt>
                <c:pt idx="16">
                  <c:v>8.5000000000000007E-8</c:v>
                </c:pt>
                <c:pt idx="17">
                  <c:v>1.2599999999999999E-7</c:v>
                </c:pt>
                <c:pt idx="18">
                  <c:v>1.7699999999999998E-7</c:v>
                </c:pt>
                <c:pt idx="19">
                  <c:v>4.2999999999999995E-8</c:v>
                </c:pt>
                <c:pt idx="20">
                  <c:v>4.9000000000000002E-8</c:v>
                </c:pt>
                <c:pt idx="21">
                  <c:v>5.9999999999999995E-8</c:v>
                </c:pt>
                <c:pt idx="22">
                  <c:v>6.6000000000000009E-8</c:v>
                </c:pt>
                <c:pt idx="23">
                  <c:v>7.2999999999999992E-8</c:v>
                </c:pt>
                <c:pt idx="24">
                  <c:v>8.0000000000000002E-8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1.0000000000000001E-9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D2-4164-BDDE-7AFCBC75D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922376"/>
        <c:axId val="404924536"/>
      </c:scatterChart>
      <c:valAx>
        <c:axId val="404922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4924536"/>
        <c:crosses val="autoZero"/>
        <c:crossBetween val="midCat"/>
      </c:valAx>
      <c:valAx>
        <c:axId val="40492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4922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Foglio2!$A$2:$A$30</c:f>
              <c:numCache>
                <c:formatCode>General</c:formatCode>
                <c:ptCount val="29"/>
                <c:pt idx="0">
                  <c:v>24</c:v>
                </c:pt>
                <c:pt idx="1">
                  <c:v>24.5</c:v>
                </c:pt>
                <c:pt idx="2">
                  <c:v>25</c:v>
                </c:pt>
                <c:pt idx="3">
                  <c:v>25.1</c:v>
                </c:pt>
                <c:pt idx="4">
                  <c:v>25.2</c:v>
                </c:pt>
                <c:pt idx="5">
                  <c:v>25.3</c:v>
                </c:pt>
                <c:pt idx="6">
                  <c:v>25.400000000000002</c:v>
                </c:pt>
                <c:pt idx="7">
                  <c:v>25.5</c:v>
                </c:pt>
                <c:pt idx="8">
                  <c:v>25.600000000000005</c:v>
                </c:pt>
                <c:pt idx="9">
                  <c:v>25.700000000000006</c:v>
                </c:pt>
                <c:pt idx="10">
                  <c:v>25.800000000000008</c:v>
                </c:pt>
                <c:pt idx="11">
                  <c:v>25.900000000000009</c:v>
                </c:pt>
                <c:pt idx="12">
                  <c:v>26</c:v>
                </c:pt>
                <c:pt idx="13">
                  <c:v>26.100000000000012</c:v>
                </c:pt>
                <c:pt idx="14">
                  <c:v>26.200000000000014</c:v>
                </c:pt>
                <c:pt idx="15">
                  <c:v>26.5</c:v>
                </c:pt>
                <c:pt idx="16">
                  <c:v>27</c:v>
                </c:pt>
                <c:pt idx="17">
                  <c:v>27.5</c:v>
                </c:pt>
                <c:pt idx="18">
                  <c:v>28</c:v>
                </c:pt>
                <c:pt idx="19">
                  <c:v>26.3</c:v>
                </c:pt>
                <c:pt idx="20">
                  <c:v>26.4</c:v>
                </c:pt>
                <c:pt idx="21">
                  <c:v>26.6</c:v>
                </c:pt>
                <c:pt idx="22">
                  <c:v>26.7</c:v>
                </c:pt>
                <c:pt idx="23">
                  <c:v>26.8</c:v>
                </c:pt>
                <c:pt idx="24">
                  <c:v>26.9</c:v>
                </c:pt>
                <c:pt idx="25">
                  <c:v>24.6</c:v>
                </c:pt>
                <c:pt idx="26">
                  <c:v>24.7</c:v>
                </c:pt>
                <c:pt idx="27">
                  <c:v>24.8</c:v>
                </c:pt>
                <c:pt idx="28">
                  <c:v>24.9</c:v>
                </c:pt>
              </c:numCache>
            </c:numRef>
          </c:xVal>
          <c:yVal>
            <c:numRef>
              <c:f>Foglio2!$D$2:$D$30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4.4721359549995795E-5</c:v>
                </c:pt>
                <c:pt idx="3">
                  <c:v>5.4772255750516614E-5</c:v>
                </c:pt>
                <c:pt idx="4">
                  <c:v>7.0710678118654754E-5</c:v>
                </c:pt>
                <c:pt idx="5">
                  <c:v>8.3666002653407558E-5</c:v>
                </c:pt>
                <c:pt idx="6">
                  <c:v>9.4868329805051379E-5</c:v>
                </c:pt>
                <c:pt idx="7">
                  <c:v>1.0954451150103323E-4</c:v>
                </c:pt>
                <c:pt idx="8">
                  <c:v>1.2247448713915889E-4</c:v>
                </c:pt>
                <c:pt idx="9">
                  <c:v>1.3416407864998739E-4</c:v>
                </c:pt>
                <c:pt idx="10">
                  <c:v>1.449137674618944E-4</c:v>
                </c:pt>
                <c:pt idx="11">
                  <c:v>1.5811388300841897E-4</c:v>
                </c:pt>
                <c:pt idx="12">
                  <c:v>1.7320508075688773E-4</c:v>
                </c:pt>
                <c:pt idx="13">
                  <c:v>1.8439088914585776E-4</c:v>
                </c:pt>
                <c:pt idx="14">
                  <c:v>1.9493588689617928E-4</c:v>
                </c:pt>
                <c:pt idx="15">
                  <c:v>2.3237900077244502E-4</c:v>
                </c:pt>
                <c:pt idx="16">
                  <c:v>2.9154759474226506E-4</c:v>
                </c:pt>
                <c:pt idx="17">
                  <c:v>3.5496478698597697E-4</c:v>
                </c:pt>
                <c:pt idx="18">
                  <c:v>4.2071367935925258E-4</c:v>
                </c:pt>
                <c:pt idx="19">
                  <c:v>2.073644135332772E-4</c:v>
                </c:pt>
                <c:pt idx="20">
                  <c:v>2.2135943621178655E-4</c:v>
                </c:pt>
                <c:pt idx="21">
                  <c:v>2.4494897427831779E-4</c:v>
                </c:pt>
                <c:pt idx="22">
                  <c:v>2.569046515733026E-4</c:v>
                </c:pt>
                <c:pt idx="23">
                  <c:v>2.7018512172212591E-4</c:v>
                </c:pt>
                <c:pt idx="24">
                  <c:v>2.8284271247461902E-4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3.1622776601683795E-5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53-44F2-BDE9-6956D2D83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843624"/>
        <c:axId val="681842904"/>
      </c:scatterChart>
      <c:valAx>
        <c:axId val="681843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1842904"/>
        <c:crosses val="autoZero"/>
        <c:crossBetween val="midCat"/>
      </c:valAx>
      <c:valAx>
        <c:axId val="68184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1843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Foglio3!$A$2:$A$12</c:f>
              <c:numCache>
                <c:formatCode>General</c:formatCode>
                <c:ptCount val="11"/>
                <c:pt idx="0">
                  <c:v>29</c:v>
                </c:pt>
                <c:pt idx="1">
                  <c:v>28</c:v>
                </c:pt>
                <c:pt idx="2">
                  <c:v>28.5</c:v>
                </c:pt>
                <c:pt idx="3">
                  <c:v>29.5</c:v>
                </c:pt>
                <c:pt idx="4">
                  <c:v>30</c:v>
                </c:pt>
                <c:pt idx="5">
                  <c:v>30.5</c:v>
                </c:pt>
                <c:pt idx="6">
                  <c:v>31</c:v>
                </c:pt>
                <c:pt idx="7">
                  <c:v>30.75</c:v>
                </c:pt>
                <c:pt idx="8">
                  <c:v>30.25</c:v>
                </c:pt>
                <c:pt idx="9">
                  <c:v>29.75</c:v>
                </c:pt>
                <c:pt idx="10">
                  <c:v>29.25</c:v>
                </c:pt>
              </c:numCache>
            </c:numRef>
          </c:xVal>
          <c:yVal>
            <c:numRef>
              <c:f>Foglio3!$E$2:$E$12</c:f>
              <c:numCache>
                <c:formatCode>General</c:formatCode>
                <c:ptCount val="11"/>
                <c:pt idx="0">
                  <c:v>600</c:v>
                </c:pt>
                <c:pt idx="1">
                  <c:v>25.5</c:v>
                </c:pt>
                <c:pt idx="2">
                  <c:v>140</c:v>
                </c:pt>
                <c:pt idx="3">
                  <c:v>2150</c:v>
                </c:pt>
                <c:pt idx="4">
                  <c:v>5500</c:v>
                </c:pt>
                <c:pt idx="5">
                  <c:v>12200</c:v>
                </c:pt>
                <c:pt idx="6">
                  <c:v>23000</c:v>
                </c:pt>
                <c:pt idx="7">
                  <c:v>17500</c:v>
                </c:pt>
                <c:pt idx="8">
                  <c:v>8200</c:v>
                </c:pt>
                <c:pt idx="9">
                  <c:v>3350</c:v>
                </c:pt>
                <c:pt idx="10">
                  <c:v>1250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CB-4342-BFC1-C92CF847D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347096"/>
        <c:axId val="828350336"/>
      </c:scatterChart>
      <c:valAx>
        <c:axId val="828347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350336"/>
        <c:crosses val="autoZero"/>
        <c:crossBetween val="midCat"/>
      </c:valAx>
      <c:valAx>
        <c:axId val="8283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347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Foglio3!$A$2:$A$12</c:f>
              <c:numCache>
                <c:formatCode>General</c:formatCode>
                <c:ptCount val="11"/>
                <c:pt idx="0">
                  <c:v>29</c:v>
                </c:pt>
                <c:pt idx="1">
                  <c:v>28</c:v>
                </c:pt>
                <c:pt idx="2">
                  <c:v>28.5</c:v>
                </c:pt>
                <c:pt idx="3">
                  <c:v>29.5</c:v>
                </c:pt>
                <c:pt idx="4">
                  <c:v>30</c:v>
                </c:pt>
                <c:pt idx="5">
                  <c:v>30.5</c:v>
                </c:pt>
                <c:pt idx="6">
                  <c:v>31</c:v>
                </c:pt>
                <c:pt idx="7">
                  <c:v>30.75</c:v>
                </c:pt>
                <c:pt idx="8">
                  <c:v>30.25</c:v>
                </c:pt>
                <c:pt idx="9">
                  <c:v>29.75</c:v>
                </c:pt>
                <c:pt idx="10">
                  <c:v>29.25</c:v>
                </c:pt>
              </c:numCache>
            </c:numRef>
          </c:xVal>
          <c:yVal>
            <c:numRef>
              <c:f>Foglio3!$B$2:$B$12</c:f>
              <c:numCache>
                <c:formatCode>General</c:formatCode>
                <c:ptCount val="11"/>
                <c:pt idx="0">
                  <c:v>1.04</c:v>
                </c:pt>
                <c:pt idx="1">
                  <c:v>0.84</c:v>
                </c:pt>
                <c:pt idx="2">
                  <c:v>0.92</c:v>
                </c:pt>
                <c:pt idx="3">
                  <c:v>1.1200000000000001</c:v>
                </c:pt>
                <c:pt idx="4">
                  <c:v>1.2</c:v>
                </c:pt>
                <c:pt idx="5">
                  <c:v>1.2</c:v>
                </c:pt>
                <c:pt idx="6">
                  <c:v>1.28</c:v>
                </c:pt>
                <c:pt idx="7">
                  <c:v>1.24</c:v>
                </c:pt>
                <c:pt idx="8">
                  <c:v>1.1599999999999999</c:v>
                </c:pt>
                <c:pt idx="9">
                  <c:v>1.08</c:v>
                </c:pt>
                <c:pt idx="10">
                  <c:v>1.04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9B-40F3-8029-D4462FC7C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347096"/>
        <c:axId val="828350336"/>
      </c:scatterChart>
      <c:valAx>
        <c:axId val="828347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350336"/>
        <c:crosses val="autoZero"/>
        <c:crossBetween val="midCat"/>
      </c:valAx>
      <c:valAx>
        <c:axId val="8283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347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Foglio3!$A$6:$A$10</c:f>
              <c:numCache>
                <c:formatCode>General</c:formatCode>
                <c:ptCount val="5"/>
                <c:pt idx="0">
                  <c:v>30</c:v>
                </c:pt>
                <c:pt idx="1">
                  <c:v>30.5</c:v>
                </c:pt>
                <c:pt idx="2">
                  <c:v>31</c:v>
                </c:pt>
                <c:pt idx="3">
                  <c:v>30.75</c:v>
                </c:pt>
                <c:pt idx="4">
                  <c:v>30.25</c:v>
                </c:pt>
              </c:numCache>
            </c:numRef>
          </c:xVal>
          <c:yVal>
            <c:numRef>
              <c:f>Foglio3!$K$6:$K$10</c:f>
              <c:numCache>
                <c:formatCode>0.00%</c:formatCode>
                <c:ptCount val="5"/>
                <c:pt idx="0">
                  <c:v>3.6363636363636362E-2</c:v>
                </c:pt>
                <c:pt idx="1">
                  <c:v>6.7622950819672137E-2</c:v>
                </c:pt>
                <c:pt idx="2">
                  <c:v>0.11304347826086956</c:v>
                </c:pt>
                <c:pt idx="3">
                  <c:v>0.08</c:v>
                </c:pt>
                <c:pt idx="4">
                  <c:v>5.4268292682926829E-2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62-4532-9CE9-36BEAFCE5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705136"/>
        <c:axId val="833703696"/>
      </c:scatterChart>
      <c:valAx>
        <c:axId val="83370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3703696"/>
        <c:crosses val="autoZero"/>
        <c:crossBetween val="midCat"/>
      </c:valAx>
      <c:valAx>
        <c:axId val="83370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370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1</xdr:row>
      <xdr:rowOff>12700</xdr:rowOff>
    </xdr:from>
    <xdr:to>
      <xdr:col>15</xdr:col>
      <xdr:colOff>542925</xdr:colOff>
      <xdr:row>14</xdr:row>
      <xdr:rowOff>177800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88E3687-4EF9-223E-8D63-8203D6EC8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15875</xdr:colOff>
      <xdr:row>15</xdr:row>
      <xdr:rowOff>63500</xdr:rowOff>
    </xdr:from>
    <xdr:to>
      <xdr:col>15</xdr:col>
      <xdr:colOff>320675</xdr:colOff>
      <xdr:row>30</xdr:row>
      <xdr:rowOff>44450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3B20E2A-C1A5-8E47-DEDD-120E3DEA7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206375</xdr:colOff>
      <xdr:row>17</xdr:row>
      <xdr:rowOff>76200</xdr:rowOff>
    </xdr:from>
    <xdr:to>
      <xdr:col>17</xdr:col>
      <xdr:colOff>511175</xdr:colOff>
      <xdr:row>32</xdr:row>
      <xdr:rowOff>57150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5578FD1-DCE9-A3A8-E327-59F631D78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190500</xdr:colOff>
      <xdr:row>18</xdr:row>
      <xdr:rowOff>31750</xdr:rowOff>
    </xdr:from>
    <xdr:to>
      <xdr:col>9</xdr:col>
      <xdr:colOff>495300</xdr:colOff>
      <xdr:row>33</xdr:row>
      <xdr:rowOff>12700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E47B313-FD3C-469F-B0FA-7916F1C7A9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320675</xdr:colOff>
      <xdr:row>2</xdr:row>
      <xdr:rowOff>177800</xdr:rowOff>
    </xdr:from>
    <xdr:to>
      <xdr:col>19</xdr:col>
      <xdr:colOff>15875</xdr:colOff>
      <xdr:row>17</xdr:row>
      <xdr:rowOff>158750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EAB94F6-45A8-4D1D-195C-53A33F714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1A093F-948B-487D-8D67-204B646F981B}" name="Tabella2" displayName="Tabella2" ref="A1:D30" totalsRowShown="0">
  <autoFilter ref="A1:D30" xr:uid="{401A093F-948B-487D-8D67-204B646F981B}"/>
  <sortState xmlns:xlrd2="http://schemas.microsoft.com/office/spreadsheetml/2017/richdata2" ref="A2:C20">
    <sortCondition ref="A1:A20"/>
  </sortState>
  <tableColumns count="4">
    <tableColumn id="1" xr3:uid="{198951B6-2A39-4875-BA75-0650CF2C8EC5}" name="V"/>
    <tableColumn id="2" xr3:uid="{2794E4AD-491D-48D5-A8DD-FCB6EABC226D}" name="Vr [V]"/>
    <tableColumn id="3" xr3:uid="{13C82CA2-535A-4C2F-8400-ED35C89CDEEF}" name="I [A]"/>
    <tableColumn id="4" xr3:uid="{A2BE22B4-B421-4A0D-8DE5-E7E78F83DAB9}" name="Sqrt(I)" dataDxfId="0">
      <calculatedColumnFormula>SQRT(Tabella2[[#This Row],[I '[A']]])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BBC9C-79E9-4DFE-9660-73433D8E50BF}">
  <dimension ref="A1"/>
  <sheetViews>
    <sheetView workbookViewId="0">
      <selection activeCell="A2" sqref="A2"/>
    </sheetView>
  </sheetViews>
  <sheetFormatPr defaultRowHeight="14.5" x14ac:dyDescent="0.35"/>
  <sheetData>
    <row r="1" spans="1:1" x14ac:dyDescent="0.35">
      <c r="A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C5676-8BC0-404A-B210-00E54F0E1C17}">
  <dimension ref="A1:D30"/>
  <sheetViews>
    <sheetView topLeftCell="A3" workbookViewId="0">
      <selection activeCell="H21" sqref="H21"/>
    </sheetView>
  </sheetViews>
  <sheetFormatPr defaultRowHeight="14.5" x14ac:dyDescent="0.35"/>
  <sheetData>
    <row r="1" spans="1:4" x14ac:dyDescent="0.35">
      <c r="A1" t="s">
        <v>1</v>
      </c>
      <c r="B1" t="s">
        <v>3</v>
      </c>
      <c r="C1" t="s">
        <v>2</v>
      </c>
      <c r="D1" t="s">
        <v>4</v>
      </c>
    </row>
    <row r="2" spans="1:4" x14ac:dyDescent="0.35">
      <c r="A2">
        <v>24</v>
      </c>
      <c r="B2">
        <v>0</v>
      </c>
      <c r="C2">
        <f>B2/10^6</f>
        <v>0</v>
      </c>
      <c r="D2">
        <f>SQRT(Tabella2[[#This Row],[I '[A']]])</f>
        <v>0</v>
      </c>
    </row>
    <row r="3" spans="1:4" x14ac:dyDescent="0.35">
      <c r="A3">
        <v>24.5</v>
      </c>
      <c r="B3">
        <v>0</v>
      </c>
      <c r="C3">
        <f>B3/10^6</f>
        <v>0</v>
      </c>
      <c r="D3">
        <f>SQRT(Tabella2[[#This Row],[I '[A']]])</f>
        <v>0</v>
      </c>
    </row>
    <row r="4" spans="1:4" x14ac:dyDescent="0.35">
      <c r="A4">
        <v>25</v>
      </c>
      <c r="B4">
        <v>2E-3</v>
      </c>
      <c r="C4">
        <f>B4/10^6</f>
        <v>2.0000000000000001E-9</v>
      </c>
      <c r="D4">
        <f>SQRT(Tabella2[[#This Row],[I '[A']]])</f>
        <v>4.4721359549995795E-5</v>
      </c>
    </row>
    <row r="5" spans="1:4" x14ac:dyDescent="0.35">
      <c r="A5">
        <v>25.1</v>
      </c>
      <c r="B5">
        <v>3.0000000000000001E-3</v>
      </c>
      <c r="C5">
        <f>B5/10^6</f>
        <v>3E-9</v>
      </c>
      <c r="D5">
        <f>SQRT(Tabella2[[#This Row],[I '[A']]])</f>
        <v>5.4772255750516614E-5</v>
      </c>
    </row>
    <row r="6" spans="1:4" x14ac:dyDescent="0.35">
      <c r="A6">
        <v>25.2</v>
      </c>
      <c r="B6">
        <v>5.0000000000000001E-3</v>
      </c>
      <c r="C6">
        <f>B6/10^6</f>
        <v>5.0000000000000001E-9</v>
      </c>
      <c r="D6">
        <f>SQRT(Tabella2[[#This Row],[I '[A']]])</f>
        <v>7.0710678118654754E-5</v>
      </c>
    </row>
    <row r="7" spans="1:4" x14ac:dyDescent="0.35">
      <c r="A7">
        <v>25.3</v>
      </c>
      <c r="B7">
        <v>7.0000000000000001E-3</v>
      </c>
      <c r="C7">
        <f>B7/10^6</f>
        <v>6.9999999999999998E-9</v>
      </c>
      <c r="D7">
        <f>SQRT(Tabella2[[#This Row],[I '[A']]])</f>
        <v>8.3666002653407558E-5</v>
      </c>
    </row>
    <row r="8" spans="1:4" x14ac:dyDescent="0.35">
      <c r="A8">
        <v>25.400000000000002</v>
      </c>
      <c r="B8">
        <v>8.9999999999999993E-3</v>
      </c>
      <c r="C8">
        <f>B8/10^6</f>
        <v>8.9999999999999995E-9</v>
      </c>
      <c r="D8">
        <f>SQRT(Tabella2[[#This Row],[I '[A']]])</f>
        <v>9.4868329805051379E-5</v>
      </c>
    </row>
    <row r="9" spans="1:4" x14ac:dyDescent="0.35">
      <c r="A9">
        <v>25.5</v>
      </c>
      <c r="B9">
        <v>1.2E-2</v>
      </c>
      <c r="C9">
        <f>B9/10^6</f>
        <v>1.2E-8</v>
      </c>
      <c r="D9">
        <f>SQRT(Tabella2[[#This Row],[I '[A']]])</f>
        <v>1.0954451150103323E-4</v>
      </c>
    </row>
    <row r="10" spans="1:4" x14ac:dyDescent="0.35">
      <c r="A10">
        <v>25.600000000000005</v>
      </c>
      <c r="B10">
        <v>1.4999999999999999E-2</v>
      </c>
      <c r="C10">
        <f>B10/10^6</f>
        <v>1.4999999999999999E-8</v>
      </c>
      <c r="D10">
        <f>SQRT(Tabella2[[#This Row],[I '[A']]])</f>
        <v>1.2247448713915889E-4</v>
      </c>
    </row>
    <row r="11" spans="1:4" x14ac:dyDescent="0.35">
      <c r="A11">
        <v>25.700000000000006</v>
      </c>
      <c r="B11">
        <v>1.7999999999999999E-2</v>
      </c>
      <c r="C11">
        <f>B11/10^6</f>
        <v>1.7999999999999999E-8</v>
      </c>
      <c r="D11">
        <f>SQRT(Tabella2[[#This Row],[I '[A']]])</f>
        <v>1.3416407864998739E-4</v>
      </c>
    </row>
    <row r="12" spans="1:4" x14ac:dyDescent="0.35">
      <c r="A12">
        <v>25.800000000000008</v>
      </c>
      <c r="B12">
        <v>2.1000000000000001E-2</v>
      </c>
      <c r="C12">
        <f>B12/10^6</f>
        <v>2.1000000000000003E-8</v>
      </c>
      <c r="D12">
        <f>SQRT(Tabella2[[#This Row],[I '[A']]])</f>
        <v>1.449137674618944E-4</v>
      </c>
    </row>
    <row r="13" spans="1:4" x14ac:dyDescent="0.35">
      <c r="A13">
        <v>25.900000000000009</v>
      </c>
      <c r="B13">
        <v>2.5000000000000001E-2</v>
      </c>
      <c r="C13">
        <f>B13/10^6</f>
        <v>2.5000000000000002E-8</v>
      </c>
      <c r="D13">
        <f>SQRT(Tabella2[[#This Row],[I '[A']]])</f>
        <v>1.5811388300841897E-4</v>
      </c>
    </row>
    <row r="14" spans="1:4" x14ac:dyDescent="0.35">
      <c r="A14">
        <v>26</v>
      </c>
      <c r="B14">
        <v>0.03</v>
      </c>
      <c r="C14">
        <f>B14/10^6</f>
        <v>2.9999999999999997E-8</v>
      </c>
      <c r="D14">
        <f>SQRT(Tabella2[[#This Row],[I '[A']]])</f>
        <v>1.7320508075688773E-4</v>
      </c>
    </row>
    <row r="15" spans="1:4" x14ac:dyDescent="0.35">
      <c r="A15">
        <v>26.100000000000012</v>
      </c>
      <c r="B15">
        <v>3.4000000000000002E-2</v>
      </c>
      <c r="C15">
        <f>B15/10^6</f>
        <v>3.4E-8</v>
      </c>
      <c r="D15">
        <f>SQRT(Tabella2[[#This Row],[I '[A']]])</f>
        <v>1.8439088914585776E-4</v>
      </c>
    </row>
    <row r="16" spans="1:4" x14ac:dyDescent="0.35">
      <c r="A16">
        <v>26.200000000000014</v>
      </c>
      <c r="B16">
        <v>3.7999999999999999E-2</v>
      </c>
      <c r="C16">
        <f t="shared" ref="C16" si="0">B16/10^6</f>
        <v>3.7999999999999996E-8</v>
      </c>
      <c r="D16">
        <f>SQRT(Tabella2[[#This Row],[I '[A']]])</f>
        <v>1.9493588689617928E-4</v>
      </c>
    </row>
    <row r="17" spans="1:4" x14ac:dyDescent="0.35">
      <c r="A17">
        <v>26.5</v>
      </c>
      <c r="B17">
        <v>5.3999999999999999E-2</v>
      </c>
      <c r="C17">
        <f>B17/10^6</f>
        <v>5.4E-8</v>
      </c>
      <c r="D17">
        <f>SQRT(Tabella2[[#This Row],[I '[A']]])</f>
        <v>2.3237900077244502E-4</v>
      </c>
    </row>
    <row r="18" spans="1:4" x14ac:dyDescent="0.35">
      <c r="A18">
        <v>27</v>
      </c>
      <c r="B18">
        <v>8.5000000000000006E-2</v>
      </c>
      <c r="C18">
        <f>B18/10^6</f>
        <v>8.5000000000000007E-8</v>
      </c>
      <c r="D18">
        <f>SQRT(Tabella2[[#This Row],[I '[A']]])</f>
        <v>2.9154759474226506E-4</v>
      </c>
    </row>
    <row r="19" spans="1:4" x14ac:dyDescent="0.35">
      <c r="A19">
        <v>27.5</v>
      </c>
      <c r="B19">
        <v>0.126</v>
      </c>
      <c r="C19">
        <f>B19/10^6</f>
        <v>1.2599999999999999E-7</v>
      </c>
      <c r="D19">
        <f>SQRT(Tabella2[[#This Row],[I '[A']]])</f>
        <v>3.5496478698597697E-4</v>
      </c>
    </row>
    <row r="20" spans="1:4" x14ac:dyDescent="0.35">
      <c r="A20">
        <v>28</v>
      </c>
      <c r="B20">
        <v>0.17699999999999999</v>
      </c>
      <c r="C20">
        <f>B20/10^6</f>
        <v>1.7699999999999998E-7</v>
      </c>
      <c r="D20">
        <f>SQRT(Tabella2[[#This Row],[I '[A']]])</f>
        <v>4.2071367935925258E-4</v>
      </c>
    </row>
    <row r="21" spans="1:4" x14ac:dyDescent="0.35">
      <c r="A21">
        <v>26.3</v>
      </c>
      <c r="B21">
        <v>4.2999999999999997E-2</v>
      </c>
      <c r="C21">
        <f t="shared" ref="C21:C30" si="1">B21/10^6</f>
        <v>4.2999999999999995E-8</v>
      </c>
      <c r="D21">
        <f>SQRT(Tabella2[[#This Row],[I '[A']]])</f>
        <v>2.073644135332772E-4</v>
      </c>
    </row>
    <row r="22" spans="1:4" x14ac:dyDescent="0.35">
      <c r="A22">
        <v>26.4</v>
      </c>
      <c r="B22">
        <v>4.9000000000000002E-2</v>
      </c>
      <c r="C22">
        <f t="shared" si="1"/>
        <v>4.9000000000000002E-8</v>
      </c>
      <c r="D22">
        <f>SQRT(Tabella2[[#This Row],[I '[A']]])</f>
        <v>2.2135943621178655E-4</v>
      </c>
    </row>
    <row r="23" spans="1:4" x14ac:dyDescent="0.35">
      <c r="A23">
        <v>26.6</v>
      </c>
      <c r="B23">
        <v>0.06</v>
      </c>
      <c r="C23">
        <f t="shared" si="1"/>
        <v>5.9999999999999995E-8</v>
      </c>
      <c r="D23">
        <f>SQRT(Tabella2[[#This Row],[I '[A']]])</f>
        <v>2.4494897427831779E-4</v>
      </c>
    </row>
    <row r="24" spans="1:4" x14ac:dyDescent="0.35">
      <c r="A24">
        <v>26.7</v>
      </c>
      <c r="B24">
        <v>6.6000000000000003E-2</v>
      </c>
      <c r="C24">
        <f t="shared" si="1"/>
        <v>6.6000000000000009E-8</v>
      </c>
      <c r="D24">
        <f>SQRT(Tabella2[[#This Row],[I '[A']]])</f>
        <v>2.569046515733026E-4</v>
      </c>
    </row>
    <row r="25" spans="1:4" x14ac:dyDescent="0.35">
      <c r="A25">
        <v>26.8</v>
      </c>
      <c r="B25">
        <v>7.2999999999999995E-2</v>
      </c>
      <c r="C25">
        <f t="shared" si="1"/>
        <v>7.2999999999999992E-8</v>
      </c>
      <c r="D25">
        <f>SQRT(Tabella2[[#This Row],[I '[A']]])</f>
        <v>2.7018512172212591E-4</v>
      </c>
    </row>
    <row r="26" spans="1:4" x14ac:dyDescent="0.35">
      <c r="A26">
        <v>26.9</v>
      </c>
      <c r="B26">
        <v>0.08</v>
      </c>
      <c r="C26">
        <f t="shared" si="1"/>
        <v>8.0000000000000002E-8</v>
      </c>
      <c r="D26">
        <f>SQRT(Tabella2[[#This Row],[I '[A']]])</f>
        <v>2.8284271247461902E-4</v>
      </c>
    </row>
    <row r="27" spans="1:4" x14ac:dyDescent="0.35">
      <c r="A27">
        <v>24.6</v>
      </c>
      <c r="B27">
        <v>0</v>
      </c>
      <c r="C27">
        <f t="shared" si="1"/>
        <v>0</v>
      </c>
      <c r="D27" s="1">
        <f>SQRT(Tabella2[[#This Row],[I '[A']]])</f>
        <v>0</v>
      </c>
    </row>
    <row r="28" spans="1:4" x14ac:dyDescent="0.35">
      <c r="A28">
        <v>24.7</v>
      </c>
      <c r="B28">
        <v>0</v>
      </c>
      <c r="C28">
        <f t="shared" si="1"/>
        <v>0</v>
      </c>
      <c r="D28" s="1">
        <f>SQRT(Tabella2[[#This Row],[I '[A']]])</f>
        <v>0</v>
      </c>
    </row>
    <row r="29" spans="1:4" x14ac:dyDescent="0.35">
      <c r="A29">
        <v>24.8</v>
      </c>
      <c r="B29">
        <v>0</v>
      </c>
      <c r="C29">
        <f t="shared" si="1"/>
        <v>0</v>
      </c>
      <c r="D29" s="1">
        <f>SQRT(Tabella2[[#This Row],[I '[A']]])</f>
        <v>0</v>
      </c>
    </row>
    <row r="30" spans="1:4" x14ac:dyDescent="0.35">
      <c r="A30">
        <v>24.9</v>
      </c>
      <c r="B30">
        <v>1E-3</v>
      </c>
      <c r="C30">
        <f t="shared" si="1"/>
        <v>1.0000000000000001E-9</v>
      </c>
      <c r="D30" s="1">
        <f>SQRT(Tabella2[[#This Row],[I '[A']]])</f>
        <v>3.1622776601683795E-5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34749-835A-43E6-B316-4FAB8B1F897F}">
  <dimension ref="A1:K12"/>
  <sheetViews>
    <sheetView topLeftCell="A2" workbookViewId="0">
      <selection activeCell="I18" sqref="I18"/>
    </sheetView>
  </sheetViews>
  <sheetFormatPr defaultRowHeight="14.5" x14ac:dyDescent="0.35"/>
  <sheetData>
    <row r="1" spans="1:11" x14ac:dyDescent="0.35">
      <c r="A1" t="s">
        <v>1</v>
      </c>
      <c r="B1" t="s">
        <v>5</v>
      </c>
      <c r="C1" t="s">
        <v>7</v>
      </c>
      <c r="D1" t="s">
        <v>6</v>
      </c>
      <c r="E1" t="s">
        <v>8</v>
      </c>
      <c r="F1" t="s">
        <v>9</v>
      </c>
      <c r="G1" t="s">
        <v>11</v>
      </c>
      <c r="H1" t="s">
        <v>10</v>
      </c>
      <c r="I1" t="s">
        <v>12</v>
      </c>
      <c r="J1" t="s">
        <v>13</v>
      </c>
      <c r="K1" t="s">
        <v>14</v>
      </c>
    </row>
    <row r="2" spans="1:11" x14ac:dyDescent="0.35">
      <c r="A2">
        <v>29</v>
      </c>
      <c r="B2">
        <v>1.04</v>
      </c>
      <c r="C2">
        <v>500</v>
      </c>
      <c r="D2">
        <v>700</v>
      </c>
      <c r="E2">
        <f>AVERAGE(C2:D2)</f>
        <v>600</v>
      </c>
      <c r="F2">
        <f>D2-E2</f>
        <v>100</v>
      </c>
      <c r="I2" t="e">
        <f>AVERAGE(G2:H2)</f>
        <v>#DIV/0!</v>
      </c>
      <c r="J2" t="e">
        <f>H2-I2</f>
        <v>#DIV/0!</v>
      </c>
      <c r="K2" t="e">
        <f>I2/E2</f>
        <v>#DIV/0!</v>
      </c>
    </row>
    <row r="3" spans="1:11" x14ac:dyDescent="0.35">
      <c r="A3">
        <v>28</v>
      </c>
      <c r="B3">
        <v>0.84</v>
      </c>
      <c r="C3">
        <v>1</v>
      </c>
      <c r="D3">
        <v>50</v>
      </c>
      <c r="E3">
        <f t="shared" ref="E3:E4" si="0">AVERAGE(C3:D3)</f>
        <v>25.5</v>
      </c>
      <c r="F3">
        <f t="shared" ref="F3:F4" si="1">D3-E3</f>
        <v>24.5</v>
      </c>
      <c r="I3" t="e">
        <f t="shared" ref="I3:I12" si="2">AVERAGE(G3:H3)</f>
        <v>#DIV/0!</v>
      </c>
      <c r="J3" t="e">
        <f t="shared" ref="J3:J12" si="3">H3-I3</f>
        <v>#DIV/0!</v>
      </c>
      <c r="K3" t="e">
        <f t="shared" ref="K3:K12" si="4">I3/E3</f>
        <v>#DIV/0!</v>
      </c>
    </row>
    <row r="4" spans="1:11" x14ac:dyDescent="0.35">
      <c r="A4">
        <v>28.5</v>
      </c>
      <c r="B4">
        <v>0.92</v>
      </c>
      <c r="C4">
        <v>100</v>
      </c>
      <c r="D4">
        <v>180</v>
      </c>
      <c r="E4">
        <f t="shared" si="0"/>
        <v>140</v>
      </c>
      <c r="F4">
        <f t="shared" si="1"/>
        <v>40</v>
      </c>
      <c r="I4" t="e">
        <f t="shared" si="2"/>
        <v>#DIV/0!</v>
      </c>
      <c r="J4" t="e">
        <f t="shared" si="3"/>
        <v>#DIV/0!</v>
      </c>
      <c r="K4" t="e">
        <f t="shared" si="4"/>
        <v>#DIV/0!</v>
      </c>
    </row>
    <row r="5" spans="1:11" x14ac:dyDescent="0.35">
      <c r="A5">
        <v>29.5</v>
      </c>
      <c r="B5">
        <v>1.1200000000000001</v>
      </c>
      <c r="C5">
        <v>2000</v>
      </c>
      <c r="D5">
        <v>2300</v>
      </c>
      <c r="E5">
        <f t="shared" ref="E5:E12" si="5">AVERAGE(C5:D5)</f>
        <v>2150</v>
      </c>
      <c r="F5">
        <f t="shared" ref="F5:F12" si="6">D5-E5</f>
        <v>150</v>
      </c>
      <c r="I5" t="e">
        <f t="shared" si="2"/>
        <v>#DIV/0!</v>
      </c>
      <c r="J5" t="e">
        <f t="shared" si="3"/>
        <v>#DIV/0!</v>
      </c>
      <c r="K5" t="e">
        <f t="shared" si="4"/>
        <v>#DIV/0!</v>
      </c>
    </row>
    <row r="6" spans="1:11" x14ac:dyDescent="0.35">
      <c r="A6">
        <v>30</v>
      </c>
      <c r="B6">
        <v>1.2</v>
      </c>
      <c r="C6">
        <v>5200</v>
      </c>
      <c r="D6">
        <v>5800</v>
      </c>
      <c r="E6">
        <f t="shared" si="5"/>
        <v>5500</v>
      </c>
      <c r="F6">
        <f t="shared" si="6"/>
        <v>300</v>
      </c>
      <c r="G6">
        <v>100</v>
      </c>
      <c r="H6">
        <v>300</v>
      </c>
      <c r="I6">
        <f t="shared" si="2"/>
        <v>200</v>
      </c>
      <c r="J6">
        <f t="shared" si="3"/>
        <v>100</v>
      </c>
      <c r="K6" s="2">
        <f t="shared" si="4"/>
        <v>3.6363636363636362E-2</v>
      </c>
    </row>
    <row r="7" spans="1:11" x14ac:dyDescent="0.35">
      <c r="A7">
        <v>30.5</v>
      </c>
      <c r="B7">
        <v>1.2</v>
      </c>
      <c r="C7">
        <v>11900</v>
      </c>
      <c r="D7">
        <v>12500</v>
      </c>
      <c r="E7">
        <f t="shared" si="5"/>
        <v>12200</v>
      </c>
      <c r="F7">
        <f t="shared" si="6"/>
        <v>300</v>
      </c>
      <c r="G7">
        <v>650</v>
      </c>
      <c r="H7">
        <v>1000</v>
      </c>
      <c r="I7">
        <f t="shared" si="2"/>
        <v>825</v>
      </c>
      <c r="J7">
        <f t="shared" si="3"/>
        <v>175</v>
      </c>
      <c r="K7" s="2">
        <f t="shared" si="4"/>
        <v>6.7622950819672137E-2</v>
      </c>
    </row>
    <row r="8" spans="1:11" x14ac:dyDescent="0.35">
      <c r="A8">
        <v>31</v>
      </c>
      <c r="B8">
        <v>1.28</v>
      </c>
      <c r="C8">
        <v>22800</v>
      </c>
      <c r="D8">
        <v>23200</v>
      </c>
      <c r="E8">
        <f t="shared" si="5"/>
        <v>23000</v>
      </c>
      <c r="F8">
        <f t="shared" si="6"/>
        <v>200</v>
      </c>
      <c r="G8">
        <v>2200</v>
      </c>
      <c r="H8">
        <v>3000</v>
      </c>
      <c r="I8">
        <f t="shared" si="2"/>
        <v>2600</v>
      </c>
      <c r="J8">
        <f t="shared" si="3"/>
        <v>400</v>
      </c>
      <c r="K8" s="2">
        <f t="shared" si="4"/>
        <v>0.11304347826086956</v>
      </c>
    </row>
    <row r="9" spans="1:11" x14ac:dyDescent="0.35">
      <c r="A9">
        <v>30.75</v>
      </c>
      <c r="B9">
        <v>1.24</v>
      </c>
      <c r="C9">
        <v>16900</v>
      </c>
      <c r="D9">
        <v>18100</v>
      </c>
      <c r="E9">
        <f t="shared" si="5"/>
        <v>17500</v>
      </c>
      <c r="F9">
        <f t="shared" si="6"/>
        <v>600</v>
      </c>
      <c r="G9">
        <v>1060</v>
      </c>
      <c r="H9">
        <v>1740</v>
      </c>
      <c r="I9">
        <f t="shared" si="2"/>
        <v>1400</v>
      </c>
      <c r="J9">
        <f t="shared" si="3"/>
        <v>340</v>
      </c>
      <c r="K9" s="2">
        <f t="shared" si="4"/>
        <v>0.08</v>
      </c>
    </row>
    <row r="10" spans="1:11" x14ac:dyDescent="0.35">
      <c r="A10">
        <v>30.25</v>
      </c>
      <c r="B10">
        <v>1.1599999999999999</v>
      </c>
      <c r="C10">
        <v>7900</v>
      </c>
      <c r="D10">
        <v>8500</v>
      </c>
      <c r="E10">
        <f t="shared" si="5"/>
        <v>8200</v>
      </c>
      <c r="F10">
        <f t="shared" si="6"/>
        <v>300</v>
      </c>
      <c r="G10">
        <v>330</v>
      </c>
      <c r="H10">
        <v>560</v>
      </c>
      <c r="I10">
        <f t="shared" si="2"/>
        <v>445</v>
      </c>
      <c r="J10">
        <f t="shared" si="3"/>
        <v>115</v>
      </c>
      <c r="K10" s="2">
        <f t="shared" si="4"/>
        <v>5.4268292682926829E-2</v>
      </c>
    </row>
    <row r="11" spans="1:11" x14ac:dyDescent="0.35">
      <c r="A11">
        <v>29.75</v>
      </c>
      <c r="B11">
        <v>1.08</v>
      </c>
      <c r="C11">
        <v>3000</v>
      </c>
      <c r="D11">
        <v>3700</v>
      </c>
      <c r="E11">
        <f t="shared" si="5"/>
        <v>3350</v>
      </c>
      <c r="F11">
        <f t="shared" si="6"/>
        <v>350</v>
      </c>
      <c r="I11" t="e">
        <f t="shared" si="2"/>
        <v>#DIV/0!</v>
      </c>
      <c r="J11" t="e">
        <f t="shared" si="3"/>
        <v>#DIV/0!</v>
      </c>
      <c r="K11" t="e">
        <f t="shared" si="4"/>
        <v>#DIV/0!</v>
      </c>
    </row>
    <row r="12" spans="1:11" x14ac:dyDescent="0.35">
      <c r="A12">
        <v>29.25</v>
      </c>
      <c r="B12">
        <v>1.04</v>
      </c>
      <c r="C12">
        <v>1100</v>
      </c>
      <c r="D12">
        <v>1400</v>
      </c>
      <c r="E12">
        <f t="shared" si="5"/>
        <v>1250</v>
      </c>
      <c r="F12">
        <f t="shared" si="6"/>
        <v>150</v>
      </c>
      <c r="I12" t="e">
        <f t="shared" si="2"/>
        <v>#DIV/0!</v>
      </c>
      <c r="J12" t="e">
        <f t="shared" si="3"/>
        <v>#DIV/0!</v>
      </c>
      <c r="K12" t="e">
        <f t="shared" si="4"/>
        <v>#DIV/0!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51190-B8F8-4A21-AB9D-BE69A404F07B}">
  <dimension ref="A1:B2"/>
  <sheetViews>
    <sheetView tabSelected="1" workbookViewId="0">
      <selection activeCell="B3" sqref="B3"/>
    </sheetView>
  </sheetViews>
  <sheetFormatPr defaultRowHeight="14.5" x14ac:dyDescent="0.35"/>
  <sheetData>
    <row r="1" spans="1:2" x14ac:dyDescent="0.35">
      <c r="A1" t="s">
        <v>15</v>
      </c>
    </row>
    <row r="2" spans="1:2" x14ac:dyDescent="0.35">
      <c r="A2" t="s">
        <v>16</v>
      </c>
      <c r="B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Foglio1</vt:lpstr>
      <vt:lpstr>Foglio2</vt:lpstr>
      <vt:lpstr>Foglio3</vt:lpstr>
      <vt:lpstr>Foglio4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Sartori</dc:creator>
  <cp:lastModifiedBy>Filippo Sartori</cp:lastModifiedBy>
  <dcterms:created xsi:type="dcterms:W3CDTF">2024-04-03T12:16:25Z</dcterms:created>
  <dcterms:modified xsi:type="dcterms:W3CDTF">2024-04-03T15:10:51Z</dcterms:modified>
</cp:coreProperties>
</file>