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activeTab="1"/>
  </bookViews>
  <sheets>
    <sheet name="Зад 8-9" sheetId="10" r:id="rId1"/>
    <sheet name="Задание 7" sheetId="3" r:id="rId2"/>
    <sheet name="Задание 8" sheetId="4" r:id="rId3"/>
    <sheet name="Задание 9" sheetId="5" r:id="rId4"/>
    <sheet name="Задание 10" sheetId="6" r:id="rId5"/>
    <sheet name="Задание 11" sheetId="11" r:id="rId6"/>
    <sheet name="Лист1" sheetId="7" r:id="rId7"/>
    <sheet name="Лист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L9" i="3"/>
  <c r="I3" i="11" l="1"/>
  <c r="I8" i="11"/>
  <c r="I9" i="11"/>
  <c r="I10" i="11"/>
  <c r="I11" i="11"/>
  <c r="I12" i="11"/>
  <c r="I13" i="11"/>
  <c r="B15" i="11"/>
  <c r="C15" i="11"/>
  <c r="D15" i="11"/>
  <c r="E15" i="11"/>
  <c r="F15" i="11"/>
  <c r="G15" i="11"/>
  <c r="I3" i="10"/>
  <c r="D9" i="10"/>
  <c r="I12" i="10" a="1"/>
  <c r="I13" i="10" s="1"/>
  <c r="D18" i="10"/>
  <c r="I10" i="10" s="1"/>
  <c r="I14" i="10" l="1"/>
  <c r="I16" i="10"/>
  <c r="I12" i="10"/>
  <c r="I15" i="10"/>
  <c r="I17" i="10"/>
  <c r="B7" i="6"/>
  <c r="A12" i="5" a="1"/>
  <c r="A12" i="5" s="1"/>
  <c r="A15" i="5" l="1"/>
  <c r="A17" i="5"/>
  <c r="A14" i="5"/>
  <c r="A13" i="5"/>
  <c r="A16" i="5"/>
  <c r="B5" i="3"/>
  <c r="B6" i="3"/>
  <c r="J6" i="3" s="1"/>
  <c r="B7" i="3"/>
  <c r="J7" i="3" s="1"/>
  <c r="B8" i="3"/>
  <c r="B4" i="3"/>
  <c r="F6" i="7"/>
  <c r="E6" i="7"/>
  <c r="D6" i="7"/>
  <c r="C6" i="7"/>
  <c r="B6" i="7"/>
  <c r="L13" i="4" a="1"/>
  <c r="L13" i="4" s="1"/>
  <c r="A21" i="4" a="1"/>
  <c r="B21" i="4" s="1"/>
  <c r="J5" i="3" l="1"/>
  <c r="L16" i="4"/>
  <c r="L14" i="4"/>
  <c r="L15" i="4"/>
  <c r="L18" i="4"/>
  <c r="L17" i="4"/>
  <c r="D25" i="4"/>
  <c r="E23" i="4"/>
  <c r="B22" i="4"/>
  <c r="B26" i="4"/>
  <c r="C22" i="4"/>
  <c r="F26" i="4"/>
  <c r="A25" i="4"/>
  <c r="D23" i="4"/>
  <c r="D21" i="4"/>
  <c r="B24" i="4"/>
  <c r="C26" i="4"/>
  <c r="F24" i="4"/>
  <c r="F22" i="4"/>
  <c r="A21" i="4"/>
  <c r="E25" i="4"/>
  <c r="C24" i="4"/>
  <c r="A23" i="4"/>
  <c r="E21" i="4"/>
  <c r="E26" i="4"/>
  <c r="A26" i="4"/>
  <c r="C25" i="4"/>
  <c r="E24" i="4"/>
  <c r="A24" i="4"/>
  <c r="C23" i="4"/>
  <c r="E22" i="4"/>
  <c r="A22" i="4"/>
  <c r="C21" i="4"/>
  <c r="D26" i="4"/>
  <c r="F25" i="4"/>
  <c r="B25" i="4"/>
  <c r="D24" i="4"/>
  <c r="F23" i="4"/>
  <c r="B23" i="4"/>
  <c r="D22" i="4"/>
  <c r="F21" i="4"/>
  <c r="B3" i="6"/>
  <c r="B12" i="5" a="1"/>
  <c r="B12" i="5" s="1"/>
  <c r="C12" i="5" a="1"/>
  <c r="C13" i="5" s="1"/>
  <c r="D12" i="5" a="1"/>
  <c r="D14" i="5" s="1"/>
  <c r="F12" i="5" a="1"/>
  <c r="F16" i="5" s="1"/>
  <c r="J11" i="4"/>
  <c r="J3" i="4" a="1"/>
  <c r="J4" i="4" s="1"/>
  <c r="N3" i="4" a="1"/>
  <c r="N3" i="4" s="1"/>
  <c r="D9" i="4"/>
  <c r="L5" i="3"/>
  <c r="H5" i="3"/>
  <c r="F4" i="3"/>
  <c r="L4" i="3"/>
  <c r="F5" i="3"/>
  <c r="L6" i="3"/>
  <c r="F7" i="3"/>
  <c r="L8" i="3"/>
  <c r="F9" i="3"/>
  <c r="H9" i="3"/>
  <c r="J9" i="3"/>
  <c r="J11" i="3" l="1"/>
  <c r="B11" i="3"/>
  <c r="F15" i="5"/>
  <c r="F14" i="5"/>
  <c r="C12" i="5"/>
  <c r="D13" i="5"/>
  <c r="B17" i="5"/>
  <c r="F13" i="5"/>
  <c r="F12" i="5"/>
  <c r="C17" i="5"/>
  <c r="B16" i="5"/>
  <c r="D12" i="5"/>
  <c r="D17" i="5"/>
  <c r="C16" i="5"/>
  <c r="B15" i="5"/>
  <c r="D16" i="5"/>
  <c r="C15" i="5"/>
  <c r="B14" i="5"/>
  <c r="F17" i="5"/>
  <c r="D15" i="5"/>
  <c r="C14" i="5"/>
  <c r="B13" i="5"/>
  <c r="J3" i="4"/>
  <c r="J8" i="4"/>
  <c r="J7" i="4"/>
  <c r="J6" i="4"/>
  <c r="J5" i="4"/>
  <c r="D5" i="3"/>
  <c r="L7" i="3"/>
  <c r="F8" i="3"/>
  <c r="J8" i="3"/>
  <c r="D8" i="3"/>
  <c r="H8" i="3"/>
  <c r="H7" i="3"/>
  <c r="D7" i="3"/>
  <c r="D6" i="3"/>
  <c r="F6" i="3"/>
  <c r="H6" i="3"/>
  <c r="H4" i="3"/>
  <c r="J4" i="3"/>
  <c r="D4" i="3"/>
  <c r="L3" i="4" l="1" a="1"/>
  <c r="L3" i="4" s="1"/>
  <c r="S8" i="4" l="1"/>
  <c r="R8" i="4"/>
  <c r="Q8" i="4"/>
  <c r="P8" i="4"/>
  <c r="O8" i="4"/>
  <c r="N8" i="4"/>
  <c r="S7" i="4"/>
  <c r="R7" i="4"/>
  <c r="Q7" i="4"/>
  <c r="P7" i="4"/>
  <c r="O7" i="4"/>
  <c r="N7" i="4"/>
  <c r="S6" i="4"/>
  <c r="R6" i="4"/>
  <c r="Q6" i="4"/>
  <c r="P6" i="4"/>
  <c r="O6" i="4"/>
  <c r="N6" i="4"/>
  <c r="S5" i="4"/>
  <c r="R5" i="4"/>
  <c r="Q5" i="4"/>
  <c r="P5" i="4"/>
  <c r="O5" i="4"/>
  <c r="N5" i="4"/>
  <c r="S4" i="4"/>
  <c r="R4" i="4"/>
  <c r="Q4" i="4"/>
  <c r="P4" i="4"/>
  <c r="O4" i="4"/>
  <c r="N4" i="4"/>
  <c r="S3" i="4"/>
  <c r="R3" i="4"/>
  <c r="Q3" i="4"/>
  <c r="P3" i="4"/>
  <c r="O3" i="4"/>
  <c r="L8" i="4"/>
  <c r="L7" i="4"/>
  <c r="L6" i="4"/>
  <c r="L5" i="4"/>
  <c r="L4" i="4"/>
  <c r="E12" i="5" l="1" a="1"/>
  <c r="E17" i="5" s="1"/>
  <c r="J3" i="5" a="1"/>
  <c r="J7" i="5" s="1"/>
  <c r="J3" i="5" l="1"/>
  <c r="J8" i="5"/>
  <c r="E15" i="5"/>
  <c r="E16" i="5"/>
  <c r="J5" i="5"/>
  <c r="J6" i="5"/>
  <c r="E14" i="5"/>
  <c r="E12" i="5"/>
  <c r="I10" i="5" s="1"/>
  <c r="J4" i="5"/>
  <c r="E13" i="5"/>
  <c r="J16" i="5" l="1"/>
  <c r="J12" i="5"/>
  <c r="J15" i="5"/>
  <c r="J17" i="5"/>
  <c r="J13" i="5"/>
  <c r="J1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<sst xmlns="http://schemas.openxmlformats.org/spreadsheetml/2006/main" count="70" uniqueCount="42">
  <si>
    <t>Налог на наследство</t>
  </si>
  <si>
    <t>Стоимость имущества</t>
  </si>
  <si>
    <t>Первая очередь</t>
  </si>
  <si>
    <t>Вторая очередь</t>
  </si>
  <si>
    <t>Другие наследники</t>
  </si>
  <si>
    <t>МРОТ</t>
  </si>
  <si>
    <t>Руб.</t>
  </si>
  <si>
    <t>Проценты</t>
  </si>
  <si>
    <t>Налог</t>
  </si>
  <si>
    <t>Налог на дарение</t>
  </si>
  <si>
    <t>Другие получатели</t>
  </si>
  <si>
    <t>Родственники</t>
  </si>
  <si>
    <t>Наследство</t>
  </si>
  <si>
    <t>Очередь</t>
  </si>
  <si>
    <t>Матрица А</t>
  </si>
  <si>
    <t>B</t>
  </si>
  <si>
    <t>Х</t>
  </si>
  <si>
    <t>Проверка</t>
  </si>
  <si>
    <t>Проверка А*А^-1</t>
  </si>
  <si>
    <t>X5^3+X4^2+6*26=89</t>
  </si>
  <si>
    <t>а</t>
  </si>
  <si>
    <t xml:space="preserve"> </t>
  </si>
  <si>
    <t>P(ставка)</t>
  </si>
  <si>
    <t>n(кпер)</t>
  </si>
  <si>
    <t>В(плт)</t>
  </si>
  <si>
    <t>А(пс)</t>
  </si>
  <si>
    <t>О(тип)</t>
  </si>
  <si>
    <t>БС</t>
  </si>
  <si>
    <t>НАЛОГ</t>
  </si>
  <si>
    <t>SIN(X)+TAN(X)-1/COS(X)+COS(X)</t>
  </si>
  <si>
    <t>Определитель</t>
  </si>
  <si>
    <t>X(Обр.матр)</t>
  </si>
  <si>
    <t>Свободные член b</t>
  </si>
  <si>
    <t>Матрица А - Метод обратной матрицы</t>
  </si>
  <si>
    <t>X(Крамера)</t>
  </si>
  <si>
    <t>Матрица А - Метод Крамера</t>
  </si>
  <si>
    <t>прав част</t>
  </si>
  <si>
    <t>=</t>
  </si>
  <si>
    <t>условия</t>
  </si>
  <si>
    <t>лев части</t>
  </si>
  <si>
    <t>Матрица переменных</t>
  </si>
  <si>
    <t>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</si>
</sst>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/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0" xfId="1" applyAlignment="1"/>
    <xf numFmtId="0" fontId="2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n(кпер)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Лист1!$B$2:$F$2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B-4A02-B60E-B105EEC9C3D9}"/>
            </c:ext>
          </c:extLst>
        </c:ser>
        <c:ser>
          <c:idx val="1"/>
          <c:order val="1"/>
          <c:tx>
            <c:strRef>
              <c:f>Лист1!$A$6</c:f>
              <c:strCache>
                <c:ptCount val="1"/>
                <c:pt idx="0">
                  <c:v>БС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Лист1!$B$6:$F$6</c:f>
              <c:numCache>
                <c:formatCode>"₽"#,##0.00_);[Red]\("₽"#,##0.00\)</c:formatCode>
                <c:ptCount val="5"/>
                <c:pt idx="0">
                  <c:v>54800.000000000007</c:v>
                </c:pt>
                <c:pt idx="1">
                  <c:v>66197.120000000024</c:v>
                </c:pt>
                <c:pt idx="2">
                  <c:v>69999.999984180497</c:v>
                </c:pt>
                <c:pt idx="3">
                  <c:v>50000</c:v>
                </c:pt>
                <c:pt idx="4">
                  <c:v>80493.667328000025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B-4A02-B60E-B105EEC9C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270048"/>
        <c:axId val="1640271296"/>
        <c:axId val="1628685856"/>
      </c:line3DChart>
      <c:catAx>
        <c:axId val="1640270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271296"/>
        <c:crosses val="autoZero"/>
        <c:auto val="1"/>
        <c:lblAlgn val="ctr"/>
        <c:lblOffset val="100"/>
        <c:noMultiLvlLbl val="0"/>
      </c:catAx>
      <c:valAx>
        <c:axId val="16402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270048"/>
        <c:crosses val="autoZero"/>
        <c:crossBetween val="between"/>
      </c:valAx>
      <c:serAx>
        <c:axId val="16286858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4027129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152400</xdr:rowOff>
    </xdr:from>
    <xdr:to>
      <xdr:col>4</xdr:col>
      <xdr:colOff>600075</xdr:colOff>
      <xdr:row>24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workbookViewId="0">
      <selection activeCell="C18" sqref="C18"/>
    </sheetView>
  </sheetViews>
  <sheetFormatPr defaultRowHeight="15" x14ac:dyDescent="0.25"/>
  <cols>
    <col min="1" max="1" width="12" style="4" customWidth="1"/>
    <col min="2" max="2" width="12.7109375" style="4" customWidth="1"/>
    <col min="3" max="3" width="12" style="4" customWidth="1"/>
    <col min="4" max="4" width="12.42578125" style="4" customWidth="1"/>
    <col min="5" max="5" width="12.7109375" style="4" customWidth="1"/>
    <col min="6" max="6" width="12.28515625" style="4" customWidth="1"/>
    <col min="7" max="7" width="17.42578125" style="4" customWidth="1"/>
    <col min="8" max="8" width="9.140625" style="4"/>
    <col min="9" max="9" width="16.7109375" style="4" customWidth="1"/>
    <col min="10" max="16384" width="9.140625" style="4"/>
  </cols>
  <sheetData>
    <row r="2" spans="1:9" x14ac:dyDescent="0.25">
      <c r="A2" s="6" t="s">
        <v>35</v>
      </c>
      <c r="B2" s="6"/>
      <c r="C2" s="6"/>
      <c r="D2" s="6"/>
      <c r="E2" s="6"/>
      <c r="G2" s="4" t="s">
        <v>32</v>
      </c>
      <c r="I2" s="4" t="s">
        <v>34</v>
      </c>
    </row>
    <row r="3" spans="1:9" x14ac:dyDescent="0.25">
      <c r="A3" s="4">
        <v>8</v>
      </c>
      <c r="B3" s="4">
        <v>6</v>
      </c>
      <c r="C3" s="4">
        <v>5</v>
      </c>
      <c r="D3" s="4">
        <v>2</v>
      </c>
      <c r="E3" s="4">
        <v>1</v>
      </c>
      <c r="F3" s="4">
        <v>7</v>
      </c>
      <c r="G3" s="4">
        <v>8</v>
      </c>
      <c r="I3" s="4">
        <f>MMULT(MINVERSE(A3:F8),G3:G8)</f>
        <v>0.31630170316301753</v>
      </c>
    </row>
    <row r="4" spans="1:9" x14ac:dyDescent="0.25">
      <c r="A4" s="4">
        <v>5</v>
      </c>
      <c r="B4" s="4">
        <v>8</v>
      </c>
      <c r="C4" s="4">
        <v>3</v>
      </c>
      <c r="D4" s="4">
        <v>8</v>
      </c>
      <c r="E4" s="4">
        <v>2</v>
      </c>
      <c r="F4" s="4">
        <v>4</v>
      </c>
      <c r="G4" s="4">
        <v>8</v>
      </c>
      <c r="I4" s="4">
        <v>7.8883339999999996E-2</v>
      </c>
    </row>
    <row r="5" spans="1:9" x14ac:dyDescent="0.25">
      <c r="A5" s="4">
        <v>3</v>
      </c>
      <c r="B5" s="4">
        <v>6</v>
      </c>
      <c r="C5" s="4">
        <v>8</v>
      </c>
      <c r="D5" s="4">
        <v>1</v>
      </c>
      <c r="E5" s="4">
        <v>9</v>
      </c>
      <c r="F5" s="4">
        <v>5</v>
      </c>
      <c r="G5" s="4">
        <v>8</v>
      </c>
      <c r="I5" s="4">
        <v>0.16109617100000001</v>
      </c>
    </row>
    <row r="6" spans="1:9" x14ac:dyDescent="0.25">
      <c r="A6" s="4">
        <v>7</v>
      </c>
      <c r="B6" s="4">
        <v>5</v>
      </c>
      <c r="C6" s="4">
        <v>8</v>
      </c>
      <c r="D6" s="4">
        <v>8</v>
      </c>
      <c r="E6" s="4">
        <v>1</v>
      </c>
      <c r="F6" s="4">
        <v>2</v>
      </c>
      <c r="G6" s="4">
        <v>8</v>
      </c>
      <c r="I6" s="4">
        <v>0.36265847099999998</v>
      </c>
    </row>
    <row r="7" spans="1:9" x14ac:dyDescent="0.25">
      <c r="A7" s="4">
        <v>4</v>
      </c>
      <c r="B7" s="4">
        <v>7</v>
      </c>
      <c r="C7" s="4">
        <v>4</v>
      </c>
      <c r="D7" s="4">
        <v>5</v>
      </c>
      <c r="E7" s="4">
        <v>8</v>
      </c>
      <c r="F7" s="4">
        <v>3</v>
      </c>
      <c r="G7" s="4">
        <v>8</v>
      </c>
      <c r="I7" s="4">
        <v>0.29581252400000002</v>
      </c>
    </row>
    <row r="8" spans="1:9" x14ac:dyDescent="0.25">
      <c r="A8" s="4">
        <v>2</v>
      </c>
      <c r="B8" s="4">
        <v>2</v>
      </c>
      <c r="C8" s="4">
        <v>1</v>
      </c>
      <c r="D8" s="4">
        <v>7</v>
      </c>
      <c r="E8" s="4">
        <v>3</v>
      </c>
      <c r="F8" s="4">
        <v>8</v>
      </c>
      <c r="G8" s="4">
        <v>8</v>
      </c>
      <c r="I8" s="4">
        <v>0.45281085900000001</v>
      </c>
    </row>
    <row r="9" spans="1:9" ht="30" x14ac:dyDescent="0.25">
      <c r="C9" s="5" t="s">
        <v>30</v>
      </c>
      <c r="D9" s="4">
        <f>MDETERM(A3:F8)</f>
        <v>93708.000000000029</v>
      </c>
    </row>
    <row r="10" spans="1:9" x14ac:dyDescent="0.25">
      <c r="I10" s="4">
        <f>D18/D9</f>
        <v>1</v>
      </c>
    </row>
    <row r="11" spans="1:9" x14ac:dyDescent="0.25">
      <c r="A11" s="6" t="s">
        <v>33</v>
      </c>
      <c r="B11" s="6"/>
      <c r="C11" s="6"/>
      <c r="D11" s="6"/>
      <c r="E11" s="6"/>
      <c r="F11" s="6"/>
      <c r="G11" s="4" t="s">
        <v>32</v>
      </c>
      <c r="I11" s="4" t="s">
        <v>31</v>
      </c>
    </row>
    <row r="12" spans="1:9" x14ac:dyDescent="0.25">
      <c r="A12" s="4">
        <v>8</v>
      </c>
      <c r="B12" s="4">
        <v>6</v>
      </c>
      <c r="C12" s="4">
        <v>5</v>
      </c>
      <c r="D12" s="4">
        <v>2</v>
      </c>
      <c r="E12" s="4">
        <v>1</v>
      </c>
      <c r="F12" s="4">
        <v>7</v>
      </c>
      <c r="G12" s="4">
        <v>8</v>
      </c>
      <c r="I12" s="4">
        <f t="array" ref="I12:I17">MMULT(MINVERSE(A12:F17),G12:G17)</f>
        <v>0.31630170316301753</v>
      </c>
    </row>
    <row r="13" spans="1:9" x14ac:dyDescent="0.25">
      <c r="A13" s="4">
        <v>5</v>
      </c>
      <c r="B13" s="4">
        <v>8</v>
      </c>
      <c r="C13" s="4">
        <v>3</v>
      </c>
      <c r="D13" s="4">
        <v>8</v>
      </c>
      <c r="E13" s="4">
        <v>2</v>
      </c>
      <c r="F13" s="4">
        <v>4</v>
      </c>
      <c r="G13" s="4">
        <v>8</v>
      </c>
      <c r="I13" s="4">
        <v>7.8883339736201319E-2</v>
      </c>
    </row>
    <row r="14" spans="1:9" x14ac:dyDescent="0.25">
      <c r="A14" s="4">
        <v>3</v>
      </c>
      <c r="B14" s="4">
        <v>6</v>
      </c>
      <c r="C14" s="4">
        <v>8</v>
      </c>
      <c r="D14" s="4">
        <v>1</v>
      </c>
      <c r="E14" s="4">
        <v>9</v>
      </c>
      <c r="F14" s="4">
        <v>5</v>
      </c>
      <c r="G14" s="4">
        <v>8</v>
      </c>
      <c r="I14" s="4">
        <v>0.16109617108464602</v>
      </c>
    </row>
    <row r="15" spans="1:9" x14ac:dyDescent="0.25">
      <c r="A15" s="4">
        <v>7</v>
      </c>
      <c r="B15" s="4">
        <v>5</v>
      </c>
      <c r="C15" s="4">
        <v>8</v>
      </c>
      <c r="D15" s="4">
        <v>8</v>
      </c>
      <c r="E15" s="4">
        <v>1</v>
      </c>
      <c r="F15" s="4">
        <v>2</v>
      </c>
      <c r="G15" s="4">
        <v>8</v>
      </c>
      <c r="I15" s="4">
        <v>0.36265847099500564</v>
      </c>
    </row>
    <row r="16" spans="1:9" x14ac:dyDescent="0.25">
      <c r="A16" s="4">
        <v>4</v>
      </c>
      <c r="B16" s="4">
        <v>7</v>
      </c>
      <c r="C16" s="4">
        <v>4</v>
      </c>
      <c r="D16" s="4">
        <v>5</v>
      </c>
      <c r="E16" s="4">
        <v>8</v>
      </c>
      <c r="F16" s="4">
        <v>3</v>
      </c>
      <c r="G16" s="4">
        <v>8</v>
      </c>
      <c r="I16" s="4">
        <v>0.29581252401075681</v>
      </c>
    </row>
    <row r="17" spans="1:9" x14ac:dyDescent="0.25">
      <c r="A17" s="4">
        <v>2</v>
      </c>
      <c r="B17" s="4">
        <v>2</v>
      </c>
      <c r="C17" s="4">
        <v>1</v>
      </c>
      <c r="D17" s="4">
        <v>7</v>
      </c>
      <c r="E17" s="4">
        <v>3</v>
      </c>
      <c r="F17" s="4">
        <v>8</v>
      </c>
      <c r="G17" s="4">
        <v>8</v>
      </c>
      <c r="I17" s="4">
        <v>0.45281085926495035</v>
      </c>
    </row>
    <row r="18" spans="1:9" ht="30" x14ac:dyDescent="0.25">
      <c r="C18" s="5" t="s">
        <v>30</v>
      </c>
      <c r="D18" s="4">
        <f>MDETERM(A12:F17)</f>
        <v>93708.000000000029</v>
      </c>
    </row>
    <row r="20" spans="1:9" x14ac:dyDescent="0.25">
      <c r="A20" s="4">
        <v>0.31630170299999999</v>
      </c>
      <c r="B20" s="4">
        <v>7.8883339999999996E-2</v>
      </c>
      <c r="C20" s="4">
        <v>0.16109617100000001</v>
      </c>
      <c r="D20" s="4">
        <v>0.36265847099999998</v>
      </c>
      <c r="E20" s="4">
        <v>0.29581252400000002</v>
      </c>
      <c r="F20" s="4">
        <v>0.45281085900000001</v>
      </c>
    </row>
  </sheetData>
  <mergeCells count="2">
    <mergeCell ref="A2:E2"/>
    <mergeCell ref="A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9" sqref="D9"/>
    </sheetView>
  </sheetViews>
  <sheetFormatPr defaultRowHeight="15" x14ac:dyDescent="0.25"/>
  <cols>
    <col min="1" max="1" width="11.85546875" customWidth="1"/>
    <col min="2" max="2" width="11.42578125" customWidth="1"/>
    <col min="3" max="3" width="10.28515625" customWidth="1"/>
    <col min="4" max="4" width="10.85546875" customWidth="1"/>
    <col min="5" max="5" width="10.28515625" customWidth="1"/>
    <col min="6" max="6" width="9.7109375" customWidth="1"/>
    <col min="7" max="7" width="10.28515625" customWidth="1"/>
    <col min="8" max="8" width="11.140625" customWidth="1"/>
    <col min="9" max="9" width="10.28515625" bestFit="1" customWidth="1"/>
    <col min="10" max="10" width="12.140625" customWidth="1"/>
    <col min="11" max="11" width="10.28515625" bestFit="1" customWidth="1"/>
    <col min="12" max="12" width="9.7109375" customWidth="1"/>
    <col min="13" max="13" width="10.28515625" bestFit="1" customWidth="1"/>
    <col min="14" max="14" width="6.28515625" customWidth="1"/>
  </cols>
  <sheetData>
    <row r="1" spans="1:14" x14ac:dyDescent="0.25">
      <c r="C1" s="11" t="s">
        <v>0</v>
      </c>
      <c r="D1" s="11"/>
      <c r="E1" s="11"/>
      <c r="F1" s="11"/>
      <c r="G1" s="11"/>
      <c r="H1" s="11"/>
      <c r="I1" s="11" t="s">
        <v>9</v>
      </c>
      <c r="J1" s="11"/>
      <c r="K1" s="11"/>
      <c r="L1" s="11"/>
      <c r="M1" s="11"/>
      <c r="N1" s="11"/>
    </row>
    <row r="2" spans="1:14" ht="56.25" customHeight="1" x14ac:dyDescent="0.25">
      <c r="A2" s="8" t="s">
        <v>1</v>
      </c>
      <c r="B2" s="8"/>
      <c r="C2" s="8" t="s">
        <v>2</v>
      </c>
      <c r="D2" s="8"/>
      <c r="E2" s="8" t="s">
        <v>3</v>
      </c>
      <c r="F2" s="8"/>
      <c r="G2" s="8" t="s">
        <v>4</v>
      </c>
      <c r="H2" s="8"/>
      <c r="I2" s="8" t="s">
        <v>11</v>
      </c>
      <c r="J2" s="8"/>
      <c r="K2" s="8" t="s">
        <v>10</v>
      </c>
      <c r="L2" s="8"/>
    </row>
    <row r="3" spans="1:14" x14ac:dyDescent="0.25">
      <c r="A3" t="s">
        <v>5</v>
      </c>
      <c r="B3" t="s">
        <v>6</v>
      </c>
      <c r="C3" t="s">
        <v>7</v>
      </c>
      <c r="D3" t="s">
        <v>8</v>
      </c>
      <c r="E3" t="s">
        <v>7</v>
      </c>
      <c r="F3" t="s">
        <v>8</v>
      </c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</row>
    <row r="4" spans="1:14" x14ac:dyDescent="0.25">
      <c r="A4">
        <v>1</v>
      </c>
      <c r="B4">
        <f>A4*100</f>
        <v>100</v>
      </c>
      <c r="C4">
        <v>0</v>
      </c>
      <c r="D4">
        <f>B4*C4%</f>
        <v>0</v>
      </c>
      <c r="E4">
        <v>0</v>
      </c>
      <c r="F4">
        <f>E4%*B4</f>
        <v>0</v>
      </c>
      <c r="G4">
        <v>0</v>
      </c>
      <c r="H4">
        <f>G4%*B4</f>
        <v>0</v>
      </c>
      <c r="I4">
        <v>0</v>
      </c>
      <c r="J4">
        <f>I4%*B4</f>
        <v>0</v>
      </c>
      <c r="K4">
        <v>0</v>
      </c>
      <c r="L4">
        <f>K4%*B4</f>
        <v>0</v>
      </c>
    </row>
    <row r="5" spans="1:14" x14ac:dyDescent="0.25">
      <c r="A5">
        <v>80</v>
      </c>
      <c r="B5">
        <f t="shared" ref="B5:B8" si="0">A5*100</f>
        <v>8000</v>
      </c>
      <c r="C5">
        <v>0</v>
      </c>
      <c r="D5">
        <f t="shared" ref="D5:D8" si="1">B5*C5%</f>
        <v>0</v>
      </c>
      <c r="E5">
        <v>0</v>
      </c>
      <c r="F5">
        <f t="shared" ref="F5:F8" si="2">E5%*B5</f>
        <v>0</v>
      </c>
      <c r="G5">
        <v>0</v>
      </c>
      <c r="H5">
        <f t="shared" ref="H5:H8" si="3">G5%*B5</f>
        <v>0</v>
      </c>
      <c r="I5">
        <v>3</v>
      </c>
      <c r="J5">
        <f>I5%*B5</f>
        <v>240</v>
      </c>
      <c r="K5">
        <v>10</v>
      </c>
      <c r="L5">
        <f t="shared" ref="L5:L8" si="4">K5%*B5</f>
        <v>800</v>
      </c>
    </row>
    <row r="6" spans="1:14" x14ac:dyDescent="0.25">
      <c r="A6">
        <v>850</v>
      </c>
      <c r="B6">
        <f t="shared" si="0"/>
        <v>85000</v>
      </c>
      <c r="C6">
        <v>5</v>
      </c>
      <c r="D6">
        <f t="shared" si="1"/>
        <v>4250</v>
      </c>
      <c r="E6">
        <v>10</v>
      </c>
      <c r="F6">
        <f t="shared" si="2"/>
        <v>8500</v>
      </c>
      <c r="G6">
        <v>15</v>
      </c>
      <c r="H6">
        <f t="shared" si="3"/>
        <v>12750</v>
      </c>
      <c r="I6">
        <v>7</v>
      </c>
      <c r="J6">
        <f>I6%*B6</f>
        <v>5950.0000000000009</v>
      </c>
      <c r="K6">
        <v>20</v>
      </c>
      <c r="L6">
        <f t="shared" si="4"/>
        <v>17000</v>
      </c>
    </row>
    <row r="7" spans="1:14" x14ac:dyDescent="0.25">
      <c r="A7">
        <v>1700</v>
      </c>
      <c r="B7">
        <f t="shared" si="0"/>
        <v>170000</v>
      </c>
      <c r="C7">
        <v>10</v>
      </c>
      <c r="D7">
        <f t="shared" si="1"/>
        <v>17000</v>
      </c>
      <c r="E7">
        <v>20</v>
      </c>
      <c r="F7">
        <f t="shared" si="2"/>
        <v>34000</v>
      </c>
      <c r="G7">
        <v>30</v>
      </c>
      <c r="H7">
        <f t="shared" si="3"/>
        <v>51000</v>
      </c>
      <c r="I7">
        <v>11</v>
      </c>
      <c r="J7">
        <f>I7%*B7</f>
        <v>18700</v>
      </c>
      <c r="K7">
        <v>30</v>
      </c>
      <c r="L7">
        <f t="shared" si="4"/>
        <v>51000</v>
      </c>
    </row>
    <row r="8" spans="1:14" x14ac:dyDescent="0.25">
      <c r="A8">
        <v>2250</v>
      </c>
      <c r="B8">
        <f t="shared" si="0"/>
        <v>225000</v>
      </c>
      <c r="C8">
        <v>15</v>
      </c>
      <c r="D8">
        <f t="shared" si="1"/>
        <v>33750</v>
      </c>
      <c r="E8">
        <v>30</v>
      </c>
      <c r="F8">
        <f t="shared" si="2"/>
        <v>67500</v>
      </c>
      <c r="G8">
        <v>40</v>
      </c>
      <c r="H8">
        <f t="shared" si="3"/>
        <v>90000</v>
      </c>
      <c r="I8">
        <v>15</v>
      </c>
      <c r="J8">
        <f t="shared" ref="J8" si="5">I8%*B8</f>
        <v>33750</v>
      </c>
      <c r="K8">
        <v>40</v>
      </c>
      <c r="L8">
        <f t="shared" si="4"/>
        <v>90000</v>
      </c>
    </row>
    <row r="9" spans="1:14" x14ac:dyDescent="0.25">
      <c r="A9" t="s">
        <v>12</v>
      </c>
      <c r="B9">
        <v>100000</v>
      </c>
      <c r="D9" t="e">
        <f ca="1">IF($B9&lt;=$B5,0,IF(AND($B9&gt;$B5,$B9&lt;=$B6),($B9-8000)*C6/100,G9ЕСЛИ(AND($B9&gt;$B6,$B9&lt;=$B7),($B9-85000)*C7/100,IF(AND($B9&gt;$B7,$B9&lt;=$B8),($B9-170000)*C8/100,IF(AND($B9&gt;$B8),($B9-225000)*C8/100, " ")))))</f>
        <v>#NAME?</v>
      </c>
      <c r="F9" t="e">
        <f ca="1">IF($B9&lt;=$B5,0,IF(AND($B$9&gt;$B5,$B$9&lt;=$B6),$B$9*E6/100,G9ЕСЛИ(AND($B9&gt;$B6,$B9&lt;=$B7),$B9*E7/100,IF(AND($B9&gt;$B7,$B9&lt;=$B8),$B9*E8/100,IF(AND($B9&gt;$B8),$B9*E8/100, " ")))))</f>
        <v>#NAME?</v>
      </c>
      <c r="H9" t="e">
        <f ca="1">IF($B9&lt;=$B5,0,IF(AND($B$9&gt;$B5,$B$9&lt;=$B6),$B$9*G6/100,G9ЕСЛИ(AND($B9&gt;$B6,$B9&lt;=$B7),$B9*G7/100,IF(AND($B9&gt;$B7,$B9&lt;=$B8),$B9*G8/100,IF(AND($B9&gt;$B8),$B9*G8/100, " ")))))</f>
        <v>#NAME?</v>
      </c>
      <c r="J9" t="e">
        <f ca="1">IF($B9&lt;=$B5,$B$9*I5/100,IF(AND($B$9&gt;$B5,$B$9&lt;=$B6),$B$9*I6/100,G9ЕСЛИ(AND($B9&gt;$B6,$B9&lt;=$B7),$B9*I7/100,IF(AND($B9&gt;$B7,$B9&lt;=$B8),$B9*I8/100,IF(AND($B9&gt;$B8),$B9*I8/100, " ")))))</f>
        <v>#NAME?</v>
      </c>
      <c r="L9" t="e">
        <f ca="1">IF($B9&lt;=$B5,$B$9*K5/100,IF(AND($B$9&gt;$B5,$B$9&lt;=$B6),$B$9*K6/100,G9ЕСЛИ(AND($B9&gt;$B6,$B9&lt;=$B7),$B9*K7/100,IF(AND($B9&gt;$B7,$B9&lt;=$B8),$B9*K8/100,IF(AND($B9&gt;$B8),$B9*K8/100, " ")))))</f>
        <v>#NAME?</v>
      </c>
    </row>
    <row r="10" spans="1:14" x14ac:dyDescent="0.25">
      <c r="A10" t="s">
        <v>13</v>
      </c>
      <c r="B10">
        <v>2</v>
      </c>
    </row>
    <row r="11" spans="1:14" x14ac:dyDescent="0.25">
      <c r="A11" t="s">
        <v>8</v>
      </c>
      <c r="B11" t="e">
        <f ca="1">IF($B10=1,D9,IF($B10=2,F9,H9))</f>
        <v>#NAME?</v>
      </c>
      <c r="I11" t="s">
        <v>28</v>
      </c>
      <c r="J11" t="e">
        <f ca="1">IF($B10=1,J9,L9)</f>
        <v>#NAME?</v>
      </c>
    </row>
  </sheetData>
  <mergeCells count="8">
    <mergeCell ref="I1:N1"/>
    <mergeCell ref="I2:J2"/>
    <mergeCell ref="K2:L2"/>
    <mergeCell ref="C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topLeftCell="A7" zoomScaleNormal="100" workbookViewId="0">
      <selection activeCell="N7" sqref="N7"/>
    </sheetView>
  </sheetViews>
  <sheetFormatPr defaultRowHeight="15" x14ac:dyDescent="0.25"/>
  <cols>
    <col min="1" max="1" width="12.42578125" customWidth="1"/>
    <col min="2" max="2" width="15.7109375" customWidth="1"/>
    <col min="3" max="3" width="16.42578125" customWidth="1"/>
    <col min="4" max="4" width="14.28515625" customWidth="1"/>
    <col min="5" max="5" width="12.140625" customWidth="1"/>
    <col min="6" max="6" width="13.5703125" customWidth="1"/>
    <col min="9" max="9" width="9.7109375" bestFit="1" customWidth="1"/>
    <col min="10" max="11" width="11.7109375" bestFit="1" customWidth="1"/>
    <col min="12" max="13" width="8.85546875" customWidth="1"/>
  </cols>
  <sheetData>
    <row r="2" spans="1:19" ht="57.6" customHeight="1" x14ac:dyDescent="0.25">
      <c r="C2" s="1" t="s">
        <v>14</v>
      </c>
      <c r="H2" s="1" t="s">
        <v>15</v>
      </c>
      <c r="J2" s="1" t="s">
        <v>16</v>
      </c>
      <c r="L2" s="1" t="s">
        <v>17</v>
      </c>
      <c r="N2" s="9" t="s">
        <v>18</v>
      </c>
      <c r="O2" s="9"/>
      <c r="P2" s="9"/>
      <c r="Q2" s="9"/>
      <c r="R2" s="9"/>
      <c r="S2" s="9"/>
    </row>
    <row r="3" spans="1:19" x14ac:dyDescent="0.25">
      <c r="A3">
        <v>26</v>
      </c>
      <c r="B3">
        <v>121</v>
      </c>
      <c r="C3">
        <v>34</v>
      </c>
      <c r="D3">
        <v>44</v>
      </c>
      <c r="E3">
        <v>37</v>
      </c>
      <c r="F3">
        <v>32</v>
      </c>
      <c r="H3">
        <v>26</v>
      </c>
      <c r="J3">
        <f t="array" ref="J3:J8">MMULT(MINVERSE(A3:F8),H3:H8)</f>
        <v>3.1959083186304831</v>
      </c>
      <c r="L3" cm="1">
        <f t="array" ref="L3:L8">MMULT(A3:F8,J3:J8)</f>
        <v>25.999999999999872</v>
      </c>
      <c r="N3" cm="1">
        <f t="array" ref="N3:S8">MMULT(A3:F8,MINVERSE(A3:F8))</f>
        <v>1.0000000000000004</v>
      </c>
      <c r="O3">
        <v>-2.2204460492503131E-15</v>
      </c>
      <c r="P3">
        <v>6.6613381477509392E-16</v>
      </c>
      <c r="Q3">
        <v>8.8817841970012523E-16</v>
      </c>
      <c r="R3">
        <v>-2.6645352591003757E-15</v>
      </c>
      <c r="S3">
        <v>-2.2204460492503131E-15</v>
      </c>
    </row>
    <row r="4" spans="1:19" x14ac:dyDescent="0.25">
      <c r="A4">
        <v>10</v>
      </c>
      <c r="B4">
        <v>26</v>
      </c>
      <c r="C4">
        <v>5</v>
      </c>
      <c r="D4">
        <v>6</v>
      </c>
      <c r="E4">
        <v>8</v>
      </c>
      <c r="F4">
        <v>4</v>
      </c>
      <c r="H4">
        <v>26</v>
      </c>
      <c r="J4">
        <v>-1.8568511587103198</v>
      </c>
      <c r="L4">
        <v>25.99999999999995</v>
      </c>
      <c r="N4">
        <v>-1.1102230246251565E-16</v>
      </c>
      <c r="O4">
        <v>0.99999999999999845</v>
      </c>
      <c r="P4">
        <v>-1.3877787807814457E-16</v>
      </c>
      <c r="Q4">
        <v>-3.3306690738754696E-16</v>
      </c>
      <c r="R4">
        <v>0</v>
      </c>
      <c r="S4">
        <v>2.7755575615628914E-16</v>
      </c>
    </row>
    <row r="5" spans="1:19" x14ac:dyDescent="0.25">
      <c r="A5">
        <v>9</v>
      </c>
      <c r="B5">
        <v>32</v>
      </c>
      <c r="C5">
        <v>26</v>
      </c>
      <c r="D5">
        <v>56</v>
      </c>
      <c r="E5">
        <v>3</v>
      </c>
      <c r="F5">
        <v>6</v>
      </c>
      <c r="H5">
        <v>26</v>
      </c>
      <c r="J5">
        <v>-1.5480528476245694</v>
      </c>
      <c r="L5">
        <v>25.999999999999972</v>
      </c>
      <c r="N5">
        <v>1.6653345369377348E-16</v>
      </c>
      <c r="O5">
        <v>2.2204460492503131E-16</v>
      </c>
      <c r="P5">
        <v>0.99999999999999944</v>
      </c>
      <c r="Q5">
        <v>2.7755575615628914E-16</v>
      </c>
      <c r="R5">
        <v>-4.4408920985006262E-16</v>
      </c>
      <c r="S5">
        <v>0</v>
      </c>
    </row>
    <row r="6" spans="1:19" x14ac:dyDescent="0.25">
      <c r="A6">
        <v>33</v>
      </c>
      <c r="B6">
        <v>4</v>
      </c>
      <c r="C6">
        <v>53</v>
      </c>
      <c r="D6">
        <v>26</v>
      </c>
      <c r="E6">
        <v>5</v>
      </c>
      <c r="F6">
        <v>23</v>
      </c>
      <c r="H6">
        <v>26</v>
      </c>
      <c r="J6">
        <v>1.6945153595385838</v>
      </c>
      <c r="L6">
        <v>26.000000000000028</v>
      </c>
      <c r="N6">
        <v>2.2204460492503131E-16</v>
      </c>
      <c r="O6">
        <v>-1.1102230246251565E-15</v>
      </c>
      <c r="P6">
        <v>0</v>
      </c>
      <c r="Q6">
        <v>1</v>
      </c>
      <c r="R6">
        <v>1.5543122344752192E-15</v>
      </c>
      <c r="S6">
        <v>-2.2204460492503131E-16</v>
      </c>
    </row>
    <row r="7" spans="1:19" x14ac:dyDescent="0.25">
      <c r="A7">
        <v>1</v>
      </c>
      <c r="B7">
        <v>23</v>
      </c>
      <c r="C7">
        <v>55</v>
      </c>
      <c r="D7">
        <v>9</v>
      </c>
      <c r="E7">
        <v>26</v>
      </c>
      <c r="F7">
        <v>11</v>
      </c>
      <c r="H7">
        <v>26</v>
      </c>
      <c r="J7">
        <v>6.4250836018275761</v>
      </c>
      <c r="L7">
        <v>26.000000000000014</v>
      </c>
      <c r="N7">
        <v>5.5511151231257827E-16</v>
      </c>
      <c r="O7">
        <v>-1.1102230246251565E-15</v>
      </c>
      <c r="P7">
        <v>4.4408920985006262E-16</v>
      </c>
      <c r="Q7">
        <v>2.2204460492503131E-16</v>
      </c>
      <c r="R7">
        <v>1.0000000000000004</v>
      </c>
      <c r="S7">
        <v>-3.8857805861880479E-16</v>
      </c>
    </row>
    <row r="8" spans="1:19" x14ac:dyDescent="0.25">
      <c r="A8">
        <v>53</v>
      </c>
      <c r="B8">
        <v>66</v>
      </c>
      <c r="C8">
        <v>6</v>
      </c>
      <c r="D8">
        <v>7</v>
      </c>
      <c r="E8">
        <v>8</v>
      </c>
      <c r="F8">
        <v>26</v>
      </c>
      <c r="H8">
        <v>26</v>
      </c>
      <c r="J8">
        <v>-2.8771124483914576</v>
      </c>
      <c r="L8">
        <v>25.999999999999886</v>
      </c>
      <c r="N8">
        <v>4.4408920985006262E-16</v>
      </c>
      <c r="O8">
        <v>-2.2204460492503131E-16</v>
      </c>
      <c r="P8">
        <v>-4.4408920985006262E-16</v>
      </c>
      <c r="Q8">
        <v>-2.2204460492503131E-16</v>
      </c>
      <c r="R8">
        <v>-2.2204460492503131E-16</v>
      </c>
      <c r="S8">
        <v>0.99999999999999978</v>
      </c>
    </row>
    <row r="9" spans="1:19" x14ac:dyDescent="0.25">
      <c r="D9">
        <f>MDETERM(A3:F8)</f>
        <v>-225475035.00000009</v>
      </c>
    </row>
    <row r="11" spans="1:19" x14ac:dyDescent="0.25">
      <c r="J11">
        <f>MDETERM(A13:F18)/MDETERM(A3:F8)</f>
        <v>3.7196359898558171</v>
      </c>
    </row>
    <row r="13" spans="1:19" x14ac:dyDescent="0.25">
      <c r="A13">
        <v>26</v>
      </c>
      <c r="B13">
        <v>12</v>
      </c>
      <c r="C13">
        <v>34</v>
      </c>
      <c r="D13">
        <v>44</v>
      </c>
      <c r="E13">
        <v>37</v>
      </c>
      <c r="F13">
        <v>32</v>
      </c>
      <c r="J13">
        <v>3.7058537546016002</v>
      </c>
      <c r="L13">
        <f t="array" ref="L13:L18">MMULT(A3:F8,H3:H8)</f>
        <v>7644</v>
      </c>
    </row>
    <row r="14" spans="1:19" x14ac:dyDescent="0.25">
      <c r="A14">
        <v>10</v>
      </c>
      <c r="B14">
        <v>26</v>
      </c>
      <c r="C14">
        <v>5</v>
      </c>
      <c r="D14">
        <v>6</v>
      </c>
      <c r="E14">
        <v>8</v>
      </c>
      <c r="F14">
        <v>4</v>
      </c>
      <c r="J14">
        <v>-0.49920238533402694</v>
      </c>
      <c r="L14">
        <v>1534</v>
      </c>
    </row>
    <row r="15" spans="1:19" x14ac:dyDescent="0.25">
      <c r="A15">
        <v>9</v>
      </c>
      <c r="B15">
        <v>32</v>
      </c>
      <c r="C15">
        <v>26</v>
      </c>
      <c r="D15">
        <v>56</v>
      </c>
      <c r="E15">
        <v>3</v>
      </c>
      <c r="F15">
        <v>6</v>
      </c>
      <c r="J15">
        <v>0.50448540543028975</v>
      </c>
      <c r="L15">
        <v>3432</v>
      </c>
    </row>
    <row r="16" spans="1:19" x14ac:dyDescent="0.25">
      <c r="A16">
        <v>33</v>
      </c>
      <c r="B16">
        <v>4</v>
      </c>
      <c r="C16">
        <v>53</v>
      </c>
      <c r="D16">
        <v>26</v>
      </c>
      <c r="E16">
        <v>5</v>
      </c>
      <c r="F16">
        <v>23</v>
      </c>
      <c r="J16">
        <v>0.45464710230230543</v>
      </c>
      <c r="L16">
        <v>3744</v>
      </c>
    </row>
    <row r="17" spans="1:12" x14ac:dyDescent="0.25">
      <c r="A17">
        <v>1</v>
      </c>
      <c r="B17">
        <v>23</v>
      </c>
      <c r="C17">
        <v>55</v>
      </c>
      <c r="D17">
        <v>9</v>
      </c>
      <c r="E17">
        <v>26</v>
      </c>
      <c r="F17">
        <v>11</v>
      </c>
      <c r="J17">
        <v>2.7734097753774782</v>
      </c>
      <c r="L17">
        <v>3250</v>
      </c>
    </row>
    <row r="18" spans="1:12" x14ac:dyDescent="0.25">
      <c r="A18">
        <v>53</v>
      </c>
      <c r="B18">
        <v>66</v>
      </c>
      <c r="C18">
        <v>6</v>
      </c>
      <c r="D18">
        <v>7</v>
      </c>
      <c r="E18">
        <v>8</v>
      </c>
      <c r="F18">
        <v>26</v>
      </c>
      <c r="J18">
        <v>-6.379215842829101</v>
      </c>
      <c r="L18">
        <v>4316</v>
      </c>
    </row>
    <row r="21" spans="1:12" x14ac:dyDescent="0.25">
      <c r="A21">
        <f t="array" ref="A21:F26">MINVERSE(A3:F8)</f>
        <v>-9.3717470761231162E-3</v>
      </c>
      <c r="B21">
        <v>0.18295373587590291</v>
      </c>
      <c r="C21">
        <v>-2.1921850461182953E-2</v>
      </c>
      <c r="D21">
        <v>4.3173360633916705E-2</v>
      </c>
      <c r="E21">
        <v>-3.8425828384947305E-2</v>
      </c>
      <c r="F21">
        <v>-3.3488119871009164E-2</v>
      </c>
    </row>
    <row r="22" spans="1:12" x14ac:dyDescent="0.25">
      <c r="A22">
        <v>-2.4950788897759753E-2</v>
      </c>
      <c r="B22">
        <v>-0.17875984363412992</v>
      </c>
      <c r="C22">
        <v>5.3034762806445479E-2</v>
      </c>
      <c r="D22">
        <v>-7.9019244857861951E-2</v>
      </c>
      <c r="E22">
        <v>7.3501543086577123E-2</v>
      </c>
      <c r="F22">
        <v>8.4776219238639816E-2</v>
      </c>
    </row>
    <row r="23" spans="1:12" x14ac:dyDescent="0.25">
      <c r="A23">
        <v>-3.7721426675906673E-2</v>
      </c>
      <c r="B23">
        <v>-0.18520869505575183</v>
      </c>
      <c r="C23">
        <v>5.7441525621672457E-2</v>
      </c>
      <c r="D23">
        <v>-7.2090562043820028E-2</v>
      </c>
      <c r="E23">
        <v>9.1176737149636061E-2</v>
      </c>
      <c r="F23">
        <v>8.6861926864763475E-2</v>
      </c>
    </row>
    <row r="24" spans="1:12" x14ac:dyDescent="0.25">
      <c r="A24">
        <v>2.2786225534902321E-2</v>
      </c>
      <c r="B24">
        <v>0.1386355167879228</v>
      </c>
      <c r="C24">
        <v>-2.2370769340383942E-2</v>
      </c>
      <c r="D24">
        <v>5.5824818920640132E-2</v>
      </c>
      <c r="E24">
        <v>-6.2587181769369685E-2</v>
      </c>
      <c r="F24">
        <v>-6.71149424591507E-2</v>
      </c>
    </row>
    <row r="25" spans="1:12" x14ac:dyDescent="0.25">
      <c r="A25">
        <v>6.7110245708576904E-2</v>
      </c>
      <c r="B25">
        <v>0.52701165785382809</v>
      </c>
      <c r="C25">
        <v>-0.13649668576390278</v>
      </c>
      <c r="D25">
        <v>0.17602062685121647</v>
      </c>
      <c r="E25">
        <v>-0.17097597079871821</v>
      </c>
      <c r="F25">
        <v>-0.21555127378070907</v>
      </c>
    </row>
    <row r="26" spans="1:12" x14ac:dyDescent="0.25">
      <c r="A26">
        <v>6.4361449151122213E-2</v>
      </c>
      <c r="B26">
        <v>-7.5911078137763613E-2</v>
      </c>
      <c r="C26">
        <v>-5.5173713577647311E-2</v>
      </c>
      <c r="D26">
        <v>6.002641046269272E-2</v>
      </c>
      <c r="E26">
        <v>-5.983366628593717E-2</v>
      </c>
      <c r="F26">
        <v>-4.4127572704445991E-2</v>
      </c>
    </row>
  </sheetData>
  <mergeCells count="1">
    <mergeCell ref="N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workbookViewId="0">
      <selection activeCell="L5" sqref="L5"/>
    </sheetView>
  </sheetViews>
  <sheetFormatPr defaultRowHeight="15" x14ac:dyDescent="0.25"/>
  <cols>
    <col min="1" max="1" width="15.7109375" customWidth="1"/>
    <col min="2" max="2" width="16.42578125" customWidth="1"/>
    <col min="3" max="3" width="14.28515625" customWidth="1"/>
    <col min="4" max="4" width="12.140625" customWidth="1"/>
    <col min="5" max="5" width="13.5703125" customWidth="1"/>
  </cols>
  <sheetData>
    <row r="2" spans="1:12" ht="32.450000000000003" customHeight="1" x14ac:dyDescent="0.25">
      <c r="B2" s="1" t="s">
        <v>14</v>
      </c>
    </row>
    <row r="3" spans="1:12" x14ac:dyDescent="0.25">
      <c r="A3">
        <v>26</v>
      </c>
      <c r="B3">
        <v>121</v>
      </c>
      <c r="C3">
        <v>34</v>
      </c>
      <c r="D3">
        <v>44</v>
      </c>
      <c r="E3">
        <v>37</v>
      </c>
      <c r="F3">
        <v>32</v>
      </c>
      <c r="H3">
        <v>26</v>
      </c>
      <c r="J3">
        <f t="array" ref="J3:J8">MMULT(MINVERSE(A3:F8),H3:H8)</f>
        <v>3.1959083186304831</v>
      </c>
      <c r="L3">
        <v>3.7058537546016002</v>
      </c>
    </row>
    <row r="4" spans="1:12" x14ac:dyDescent="0.25">
      <c r="A4">
        <v>10</v>
      </c>
      <c r="B4">
        <v>26</v>
      </c>
      <c r="C4">
        <v>5</v>
      </c>
      <c r="D4">
        <v>6</v>
      </c>
      <c r="E4">
        <v>8</v>
      </c>
      <c r="F4">
        <v>4</v>
      </c>
      <c r="H4">
        <v>26</v>
      </c>
      <c r="J4">
        <v>-1.8568511587103198</v>
      </c>
      <c r="L4">
        <v>-0.49920238533402694</v>
      </c>
    </row>
    <row r="5" spans="1:12" x14ac:dyDescent="0.25">
      <c r="A5">
        <v>9</v>
      </c>
      <c r="B5">
        <v>32</v>
      </c>
      <c r="C5">
        <v>26</v>
      </c>
      <c r="D5">
        <v>56</v>
      </c>
      <c r="E5">
        <v>3</v>
      </c>
      <c r="F5">
        <v>6</v>
      </c>
      <c r="H5">
        <v>26</v>
      </c>
      <c r="J5">
        <v>-1.5480528476245694</v>
      </c>
      <c r="L5">
        <v>0.50448540543028975</v>
      </c>
    </row>
    <row r="6" spans="1:12" x14ac:dyDescent="0.25">
      <c r="A6">
        <v>33</v>
      </c>
      <c r="B6">
        <v>4</v>
      </c>
      <c r="C6">
        <v>53</v>
      </c>
      <c r="D6">
        <v>26</v>
      </c>
      <c r="E6">
        <v>5</v>
      </c>
      <c r="F6">
        <v>23</v>
      </c>
      <c r="H6">
        <v>26</v>
      </c>
      <c r="J6">
        <v>1.6945153595385838</v>
      </c>
      <c r="L6">
        <v>0.45464710230230543</v>
      </c>
    </row>
    <row r="7" spans="1:12" x14ac:dyDescent="0.25">
      <c r="A7">
        <v>1</v>
      </c>
      <c r="B7">
        <v>23</v>
      </c>
      <c r="C7">
        <v>55</v>
      </c>
      <c r="D7">
        <v>9</v>
      </c>
      <c r="E7">
        <v>26</v>
      </c>
      <c r="F7">
        <v>11</v>
      </c>
      <c r="H7">
        <v>26</v>
      </c>
      <c r="J7">
        <v>6.4250836018275761</v>
      </c>
      <c r="L7">
        <v>2.7734097753774782</v>
      </c>
    </row>
    <row r="8" spans="1:12" x14ac:dyDescent="0.25">
      <c r="A8">
        <v>53</v>
      </c>
      <c r="B8">
        <v>66</v>
      </c>
      <c r="C8">
        <v>6</v>
      </c>
      <c r="D8">
        <v>7</v>
      </c>
      <c r="E8">
        <v>8</v>
      </c>
      <c r="F8">
        <v>26</v>
      </c>
      <c r="H8">
        <v>26</v>
      </c>
      <c r="J8">
        <v>-2.8771124483914576</v>
      </c>
      <c r="L8">
        <v>-6.379215842829101</v>
      </c>
    </row>
    <row r="10" spans="1:12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H10" t="s">
        <v>20</v>
      </c>
      <c r="I10">
        <f>MDETERM(A12:F17)/MDETERM(A3:F8)</f>
        <v>1</v>
      </c>
    </row>
    <row r="12" spans="1:12" x14ac:dyDescent="0.25">
      <c r="A12">
        <f t="array" ref="A12:A17">IF($H$10=A10,$H3:$H8,A3:A8)</f>
        <v>26</v>
      </c>
      <c r="B12">
        <f t="array" ref="B12:B17">IF($H$10=B10,$H3:$H8,B3:B8)</f>
        <v>121</v>
      </c>
      <c r="C12">
        <f t="array" ref="C12:C17">IF($H$10=C10,$H3:$H8,C3:C8)</f>
        <v>34</v>
      </c>
      <c r="D12">
        <f t="array" ref="D12:D17">IF($H$10=D10,$H3:$H8,D3:D8)</f>
        <v>44</v>
      </c>
      <c r="E12">
        <f t="array" ref="E12:E17">IF($H$10=E10,$H3:$H8,E3:E8)</f>
        <v>37</v>
      </c>
      <c r="F12">
        <f t="array" ref="F12:F17">IF($H$10=F10,$H3:$H8,F3:F8)</f>
        <v>32</v>
      </c>
      <c r="H12">
        <v>1</v>
      </c>
      <c r="J12">
        <f t="shared" ref="J12:J17" ca="1" si="0">IF(H$10=H12,I$10,J12)</f>
        <v>3.1959083186304844</v>
      </c>
    </row>
    <row r="13" spans="1:12" x14ac:dyDescent="0.25">
      <c r="A13">
        <v>10</v>
      </c>
      <c r="B13">
        <v>26</v>
      </c>
      <c r="C13">
        <v>5</v>
      </c>
      <c r="D13">
        <v>6</v>
      </c>
      <c r="E13">
        <v>8</v>
      </c>
      <c r="F13">
        <v>4</v>
      </c>
      <c r="H13">
        <v>2</v>
      </c>
      <c r="J13">
        <f t="shared" ca="1" si="0"/>
        <v>-1.8568511587103185</v>
      </c>
    </row>
    <row r="14" spans="1:12" x14ac:dyDescent="0.25">
      <c r="A14">
        <v>9</v>
      </c>
      <c r="B14">
        <v>32</v>
      </c>
      <c r="C14">
        <v>26</v>
      </c>
      <c r="D14">
        <v>56</v>
      </c>
      <c r="E14">
        <v>3</v>
      </c>
      <c r="F14">
        <v>6</v>
      </c>
      <c r="H14">
        <v>3</v>
      </c>
      <c r="J14">
        <f t="shared" ca="1" si="0"/>
        <v>-1.5480528476245705</v>
      </c>
    </row>
    <row r="15" spans="1:12" x14ac:dyDescent="0.25">
      <c r="A15">
        <v>33</v>
      </c>
      <c r="B15">
        <v>4</v>
      </c>
      <c r="C15">
        <v>53</v>
      </c>
      <c r="D15">
        <v>26</v>
      </c>
      <c r="E15">
        <v>5</v>
      </c>
      <c r="F15">
        <v>23</v>
      </c>
      <c r="H15">
        <v>4</v>
      </c>
      <c r="J15">
        <f t="shared" ca="1" si="0"/>
        <v>1.6945153595385836</v>
      </c>
      <c r="L15">
        <v>3.1959083186304831</v>
      </c>
    </row>
    <row r="16" spans="1:12" x14ac:dyDescent="0.25">
      <c r="A16">
        <v>1</v>
      </c>
      <c r="B16">
        <v>23</v>
      </c>
      <c r="C16">
        <v>55</v>
      </c>
      <c r="D16">
        <v>9</v>
      </c>
      <c r="E16">
        <v>26</v>
      </c>
      <c r="F16">
        <v>11</v>
      </c>
      <c r="H16">
        <v>5</v>
      </c>
      <c r="J16">
        <f t="shared" ca="1" si="0"/>
        <v>6.425083601827577</v>
      </c>
      <c r="L16">
        <v>-1.8568511587103198</v>
      </c>
    </row>
    <row r="17" spans="1:12" x14ac:dyDescent="0.25">
      <c r="A17">
        <v>53</v>
      </c>
      <c r="B17">
        <v>66</v>
      </c>
      <c r="C17">
        <v>6</v>
      </c>
      <c r="D17">
        <v>7</v>
      </c>
      <c r="E17">
        <v>8</v>
      </c>
      <c r="F17">
        <v>26</v>
      </c>
      <c r="H17">
        <v>6</v>
      </c>
      <c r="J17">
        <f t="shared" ca="1" si="0"/>
        <v>-2.8771124483914581</v>
      </c>
      <c r="L17">
        <v>-1.5480528476245694</v>
      </c>
    </row>
    <row r="18" spans="1:12" x14ac:dyDescent="0.25">
      <c r="L18">
        <v>1.6945153595385838</v>
      </c>
    </row>
    <row r="19" spans="1:12" x14ac:dyDescent="0.25">
      <c r="L19">
        <v>6.4250836018275761</v>
      </c>
    </row>
    <row r="20" spans="1:12" x14ac:dyDescent="0.25">
      <c r="L20">
        <v>-2.8771124483914576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30.28515625" customWidth="1"/>
  </cols>
  <sheetData>
    <row r="2" spans="1:2" x14ac:dyDescent="0.25">
      <c r="B2" t="s">
        <v>19</v>
      </c>
    </row>
    <row r="3" spans="1:2" x14ac:dyDescent="0.25">
      <c r="A3">
        <v>1.7865860614027103</v>
      </c>
      <c r="B3">
        <f>5*A3^3+4*A3^2+6*A3+26</f>
        <v>78.000004114895177</v>
      </c>
    </row>
    <row r="5" spans="1:2" x14ac:dyDescent="0.25">
      <c r="A5">
        <v>56</v>
      </c>
      <c r="B5" t="s">
        <v>21</v>
      </c>
    </row>
    <row r="6" spans="1:2" x14ac:dyDescent="0.25">
      <c r="B6" t="s">
        <v>29</v>
      </c>
    </row>
    <row r="7" spans="1:2" x14ac:dyDescent="0.25">
      <c r="A7">
        <v>3.120498552925743</v>
      </c>
      <c r="B7">
        <f>SIN(A7)+TAN(A7)-1/COS(A7)+COS(A7)</f>
        <v>4.4030053971622074E-4</v>
      </c>
    </row>
    <row r="9" spans="1:2" x14ac:dyDescent="0.25">
      <c r="A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22" sqref="K22"/>
    </sheetView>
  </sheetViews>
  <sheetFormatPr defaultRowHeight="15" x14ac:dyDescent="0.25"/>
  <cols>
    <col min="1" max="1" width="20.140625" style="4" bestFit="1" customWidth="1"/>
    <col min="2" max="8" width="9.140625" style="4"/>
    <col min="9" max="9" width="13.7109375" style="4" customWidth="1"/>
    <col min="10" max="10" width="14.28515625" style="4" customWidth="1"/>
    <col min="11" max="11" width="18.7109375" style="4" customWidth="1"/>
    <col min="12" max="16384" width="9.140625" style="4"/>
  </cols>
  <sheetData>
    <row r="1" spans="1:11" x14ac:dyDescent="0.25">
      <c r="A1" s="10" t="s">
        <v>41</v>
      </c>
      <c r="B1" s="4">
        <v>3</v>
      </c>
      <c r="C1" s="4">
        <v>6</v>
      </c>
      <c r="D1" s="4">
        <v>5</v>
      </c>
      <c r="E1" s="4">
        <v>2</v>
      </c>
      <c r="F1" s="4">
        <v>1</v>
      </c>
      <c r="G1" s="4">
        <v>7</v>
      </c>
    </row>
    <row r="2" spans="1:11" x14ac:dyDescent="0.25">
      <c r="A2" s="10"/>
      <c r="B2" s="4">
        <v>5</v>
      </c>
      <c r="C2" s="4">
        <v>3</v>
      </c>
      <c r="D2" s="4">
        <v>3</v>
      </c>
      <c r="E2" s="4">
        <v>8</v>
      </c>
      <c r="F2" s="4">
        <v>2</v>
      </c>
      <c r="G2" s="4">
        <v>4</v>
      </c>
    </row>
    <row r="3" spans="1:11" x14ac:dyDescent="0.25">
      <c r="A3" s="10"/>
      <c r="B3" s="4">
        <v>3</v>
      </c>
      <c r="C3" s="4">
        <v>6</v>
      </c>
      <c r="D3" s="4">
        <v>3</v>
      </c>
      <c r="E3" s="4">
        <v>1</v>
      </c>
      <c r="F3" s="4">
        <v>9</v>
      </c>
      <c r="G3" s="4">
        <v>5</v>
      </c>
      <c r="I3" s="4">
        <f>SUMPRODUCT(B1:G6,B8:G13)</f>
        <v>146</v>
      </c>
    </row>
    <row r="4" spans="1:11" x14ac:dyDescent="0.25">
      <c r="A4" s="10"/>
      <c r="B4" s="4">
        <v>7</v>
      </c>
      <c r="C4" s="4">
        <v>5</v>
      </c>
      <c r="D4" s="4">
        <v>8</v>
      </c>
      <c r="E4" s="4">
        <v>3</v>
      </c>
      <c r="F4" s="4">
        <v>1</v>
      </c>
      <c r="G4" s="4">
        <v>2</v>
      </c>
    </row>
    <row r="5" spans="1:11" x14ac:dyDescent="0.25">
      <c r="A5" s="10"/>
      <c r="B5" s="4">
        <v>4</v>
      </c>
      <c r="C5" s="4">
        <v>7</v>
      </c>
      <c r="D5" s="4">
        <v>4</v>
      </c>
      <c r="E5" s="4">
        <v>5</v>
      </c>
      <c r="F5" s="4">
        <v>3</v>
      </c>
      <c r="G5" s="4">
        <v>3</v>
      </c>
    </row>
    <row r="6" spans="1:11" x14ac:dyDescent="0.25">
      <c r="A6" s="10"/>
      <c r="B6" s="4">
        <v>2</v>
      </c>
      <c r="C6" s="4">
        <v>2</v>
      </c>
      <c r="D6" s="4">
        <v>1</v>
      </c>
      <c r="E6" s="4">
        <v>7</v>
      </c>
      <c r="F6" s="4">
        <v>3</v>
      </c>
      <c r="G6" s="4">
        <v>3</v>
      </c>
    </row>
    <row r="7" spans="1:11" x14ac:dyDescent="0.25">
      <c r="I7" s="4" t="s">
        <v>39</v>
      </c>
      <c r="J7" s="4" t="s">
        <v>38</v>
      </c>
      <c r="K7" s="4" t="s">
        <v>36</v>
      </c>
    </row>
    <row r="8" spans="1:11" x14ac:dyDescent="0.25">
      <c r="A8" s="6" t="s">
        <v>40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I8" s="4">
        <f t="shared" ref="I8:I13" si="0">SUM(B8:G8)</f>
        <v>6</v>
      </c>
      <c r="J8" s="4" t="s">
        <v>37</v>
      </c>
      <c r="K8" s="4">
        <v>8</v>
      </c>
    </row>
    <row r="9" spans="1:11" x14ac:dyDescent="0.25">
      <c r="A9" s="6"/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I9" s="4">
        <f t="shared" si="0"/>
        <v>6</v>
      </c>
      <c r="J9" s="4" t="s">
        <v>37</v>
      </c>
      <c r="K9" s="4">
        <v>8</v>
      </c>
    </row>
    <row r="10" spans="1:11" x14ac:dyDescent="0.25">
      <c r="A10" s="6"/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I10" s="4">
        <f t="shared" si="0"/>
        <v>6</v>
      </c>
      <c r="J10" s="4" t="s">
        <v>37</v>
      </c>
      <c r="K10" s="4">
        <v>8</v>
      </c>
    </row>
    <row r="11" spans="1:11" x14ac:dyDescent="0.25">
      <c r="A11" s="6"/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I11" s="4">
        <f t="shared" si="0"/>
        <v>6</v>
      </c>
      <c r="J11" s="4" t="s">
        <v>37</v>
      </c>
      <c r="K11" s="4">
        <v>8</v>
      </c>
    </row>
    <row r="12" spans="1:11" x14ac:dyDescent="0.25">
      <c r="A12" s="6"/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I12" s="4">
        <f t="shared" si="0"/>
        <v>6</v>
      </c>
      <c r="J12" s="4" t="s">
        <v>37</v>
      </c>
      <c r="K12" s="4">
        <v>8</v>
      </c>
    </row>
    <row r="13" spans="1:11" x14ac:dyDescent="0.25">
      <c r="A13" s="6"/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I13" s="4">
        <f t="shared" si="0"/>
        <v>6</v>
      </c>
      <c r="J13" s="4" t="s">
        <v>37</v>
      </c>
      <c r="K13" s="4">
        <v>8</v>
      </c>
    </row>
    <row r="15" spans="1:11" x14ac:dyDescent="0.25">
      <c r="A15" s="4" t="s">
        <v>39</v>
      </c>
      <c r="B15" s="4">
        <f t="shared" ref="B15:G15" si="1">SUM(B8:B13)</f>
        <v>6</v>
      </c>
      <c r="C15" s="4">
        <f t="shared" si="1"/>
        <v>6</v>
      </c>
      <c r="D15" s="4">
        <f t="shared" si="1"/>
        <v>6</v>
      </c>
      <c r="E15" s="4">
        <f t="shared" si="1"/>
        <v>6</v>
      </c>
      <c r="F15" s="4">
        <f t="shared" si="1"/>
        <v>6</v>
      </c>
      <c r="G15" s="4">
        <f t="shared" si="1"/>
        <v>6</v>
      </c>
    </row>
    <row r="16" spans="1:11" x14ac:dyDescent="0.25">
      <c r="A16" s="4" t="s">
        <v>38</v>
      </c>
      <c r="B16" s="4" t="s">
        <v>37</v>
      </c>
      <c r="C16" s="4" t="s">
        <v>37</v>
      </c>
      <c r="D16" s="4" t="s">
        <v>37</v>
      </c>
      <c r="E16" s="4" t="s">
        <v>37</v>
      </c>
      <c r="F16" s="4" t="s">
        <v>37</v>
      </c>
      <c r="G16" s="4" t="s">
        <v>37</v>
      </c>
    </row>
    <row r="17" spans="1:7" x14ac:dyDescent="0.25">
      <c r="A17" s="4" t="s">
        <v>36</v>
      </c>
      <c r="B17" s="4">
        <v>8</v>
      </c>
      <c r="C17" s="4">
        <v>8</v>
      </c>
      <c r="D17" s="4">
        <v>8</v>
      </c>
      <c r="E17" s="4">
        <v>8</v>
      </c>
      <c r="F17" s="4">
        <v>8</v>
      </c>
      <c r="G17" s="4">
        <v>8</v>
      </c>
    </row>
  </sheetData>
  <mergeCells count="2">
    <mergeCell ref="A1:A6"/>
    <mergeCell ref="A8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workbookViewId="0">
      <selection activeCell="H2" sqref="H2"/>
    </sheetView>
  </sheetViews>
  <sheetFormatPr defaultRowHeight="15" x14ac:dyDescent="0.25"/>
  <cols>
    <col min="2" max="2" width="10.28515625" bestFit="1" customWidth="1"/>
    <col min="3" max="3" width="14.85546875" customWidth="1"/>
    <col min="4" max="4" width="11.28515625" customWidth="1"/>
    <col min="5" max="5" width="11.85546875" customWidth="1"/>
    <col min="6" max="6" width="11.5703125" customWidth="1"/>
  </cols>
  <sheetData>
    <row r="1" spans="1:37" x14ac:dyDescent="0.25">
      <c r="A1" t="s">
        <v>22</v>
      </c>
      <c r="B1">
        <v>0.12</v>
      </c>
      <c r="C1">
        <v>0.12</v>
      </c>
      <c r="D1">
        <v>0.14026338822051504</v>
      </c>
      <c r="E1">
        <v>0.12</v>
      </c>
      <c r="F1">
        <v>0.12</v>
      </c>
      <c r="H1">
        <v>1</v>
      </c>
    </row>
    <row r="2" spans="1:37" x14ac:dyDescent="0.25">
      <c r="A2" t="s">
        <v>23</v>
      </c>
      <c r="B2">
        <v>1</v>
      </c>
      <c r="C2">
        <v>3</v>
      </c>
      <c r="D2">
        <v>3</v>
      </c>
      <c r="E2">
        <v>4</v>
      </c>
      <c r="F2">
        <v>5</v>
      </c>
      <c r="H2">
        <v>2</v>
      </c>
    </row>
    <row r="3" spans="1:37" x14ac:dyDescent="0.25">
      <c r="A3" t="s">
        <v>24</v>
      </c>
      <c r="B3">
        <v>1200</v>
      </c>
      <c r="C3">
        <v>1200</v>
      </c>
      <c r="D3">
        <v>1200</v>
      </c>
      <c r="E3">
        <v>6000.0000000000009</v>
      </c>
      <c r="F3">
        <v>1200</v>
      </c>
      <c r="H3">
        <v>3</v>
      </c>
    </row>
    <row r="4" spans="1:37" x14ac:dyDescent="0.25">
      <c r="A4" t="s">
        <v>25</v>
      </c>
      <c r="B4">
        <v>-50000</v>
      </c>
      <c r="C4">
        <v>-50000</v>
      </c>
      <c r="D4">
        <v>-50000</v>
      </c>
      <c r="E4">
        <v>-50000</v>
      </c>
      <c r="F4">
        <v>-50000</v>
      </c>
      <c r="H4">
        <v>4</v>
      </c>
    </row>
    <row r="5" spans="1:37" x14ac:dyDescent="0.25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H5">
        <v>5</v>
      </c>
    </row>
    <row r="6" spans="1:37" x14ac:dyDescent="0.25">
      <c r="A6" t="s">
        <v>27</v>
      </c>
      <c r="B6" s="3">
        <f>FV(B1,B2,B3,B4,B5)</f>
        <v>54800.000000000007</v>
      </c>
      <c r="C6" s="3">
        <f>FV(C1,C2,C3,C4,C5)</f>
        <v>66197.120000000024</v>
      </c>
      <c r="D6" s="3">
        <f>FV(D1,D2,D3,D4,D5)</f>
        <v>69999.999984180497</v>
      </c>
      <c r="E6" s="3">
        <f>FV(E1,E2,E3,E4,E5)</f>
        <v>50000</v>
      </c>
      <c r="F6" s="3">
        <f>FV(F1,F2,F3,F4,F5)</f>
        <v>80493.667328000025</v>
      </c>
    </row>
    <row r="8" spans="1:37" x14ac:dyDescent="0.25">
      <c r="AF8" s="7"/>
      <c r="AG8" s="7"/>
      <c r="AH8" s="7"/>
      <c r="AI8" s="7"/>
      <c r="AJ8" s="7"/>
      <c r="AK8" s="7"/>
    </row>
    <row r="9" spans="1:37" x14ac:dyDescent="0.25">
      <c r="AF9" s="7"/>
      <c r="AG9" s="7"/>
      <c r="AH9" s="7"/>
      <c r="AI9" s="7"/>
      <c r="AJ9" s="7"/>
      <c r="AK9" s="7"/>
    </row>
    <row r="10" spans="1:37" x14ac:dyDescent="0.25">
      <c r="AF10" s="7"/>
      <c r="AG10" s="7"/>
      <c r="AH10" s="7"/>
      <c r="AI10" s="7"/>
      <c r="AJ10" s="7"/>
      <c r="AK10" s="7"/>
    </row>
    <row r="11" spans="1:37" x14ac:dyDescent="0.25">
      <c r="AF11" s="7"/>
      <c r="AG11" s="7"/>
      <c r="AH11" s="7"/>
      <c r="AI11" s="7"/>
      <c r="AJ11" s="7"/>
      <c r="AK11" s="7"/>
    </row>
    <row r="12" spans="1:37" x14ac:dyDescent="0.25">
      <c r="AF12" s="7"/>
      <c r="AG12" s="7"/>
      <c r="AH12" s="7"/>
      <c r="AI12" s="7"/>
      <c r="AJ12" s="7"/>
      <c r="AK12" s="7"/>
    </row>
    <row r="13" spans="1:37" x14ac:dyDescent="0.25">
      <c r="AF13" s="7"/>
      <c r="AG13" s="7"/>
      <c r="AH13" s="7"/>
      <c r="AI13" s="7"/>
      <c r="AJ13" s="7"/>
      <c r="AK13" s="7"/>
    </row>
    <row r="14" spans="1:37" x14ac:dyDescent="0.25">
      <c r="AF14" s="7"/>
      <c r="AG14" s="7"/>
      <c r="AH14" s="7"/>
      <c r="AI14" s="7"/>
      <c r="AJ14" s="7"/>
      <c r="AK14" s="7"/>
    </row>
    <row r="15" spans="1:37" x14ac:dyDescent="0.25">
      <c r="AF15" s="7"/>
      <c r="AG15" s="7"/>
      <c r="AH15" s="7"/>
      <c r="AI15" s="7"/>
      <c r="AJ15" s="7"/>
      <c r="AK15" s="7"/>
    </row>
  </sheetData>
  <mergeCells count="1">
    <mergeCell ref="AF8:AK15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Лист1!F1:F5</xm:f>
              <xm:sqref>AF8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2" sqref="J2"/>
    </sheetView>
  </sheetViews>
  <sheetFormatPr defaultRowHeight="15" x14ac:dyDescent="0.25"/>
  <sheetData>
    <row r="1" spans="1:8" x14ac:dyDescent="0.25">
      <c r="C1" s="2" t="s">
        <v>14</v>
      </c>
      <c r="H1" s="2" t="s">
        <v>15</v>
      </c>
    </row>
    <row r="2" spans="1:8" x14ac:dyDescent="0.25">
      <c r="A2">
        <v>26</v>
      </c>
      <c r="B2">
        <v>121</v>
      </c>
      <c r="C2">
        <v>34</v>
      </c>
      <c r="D2">
        <v>44</v>
      </c>
      <c r="E2">
        <v>37</v>
      </c>
      <c r="F2">
        <v>32</v>
      </c>
      <c r="H2">
        <v>26</v>
      </c>
    </row>
    <row r="3" spans="1:8" x14ac:dyDescent="0.25">
      <c r="A3">
        <v>10</v>
      </c>
      <c r="B3">
        <v>26</v>
      </c>
      <c r="C3">
        <v>5</v>
      </c>
      <c r="D3">
        <v>6</v>
      </c>
      <c r="E3">
        <v>8</v>
      </c>
      <c r="F3">
        <v>4</v>
      </c>
      <c r="H3">
        <v>26</v>
      </c>
    </row>
    <row r="4" spans="1:8" x14ac:dyDescent="0.25">
      <c r="A4">
        <v>9</v>
      </c>
      <c r="B4">
        <v>32</v>
      </c>
      <c r="C4">
        <v>26</v>
      </c>
      <c r="D4">
        <v>56</v>
      </c>
      <c r="E4">
        <v>3</v>
      </c>
      <c r="F4">
        <v>6</v>
      </c>
      <c r="H4">
        <v>26</v>
      </c>
    </row>
    <row r="5" spans="1:8" x14ac:dyDescent="0.25">
      <c r="A5">
        <v>33</v>
      </c>
      <c r="B5">
        <v>4</v>
      </c>
      <c r="C5">
        <v>53</v>
      </c>
      <c r="D5">
        <v>26</v>
      </c>
      <c r="E5">
        <v>5</v>
      </c>
      <c r="F5">
        <v>23</v>
      </c>
      <c r="H5">
        <v>26</v>
      </c>
    </row>
    <row r="6" spans="1:8" x14ac:dyDescent="0.25">
      <c r="A6">
        <v>1</v>
      </c>
      <c r="B6">
        <v>23</v>
      </c>
      <c r="C6">
        <v>55</v>
      </c>
      <c r="D6">
        <v>9</v>
      </c>
      <c r="E6">
        <v>26</v>
      </c>
      <c r="F6">
        <v>11</v>
      </c>
      <c r="H6">
        <v>26</v>
      </c>
    </row>
    <row r="7" spans="1:8" x14ac:dyDescent="0.25">
      <c r="A7">
        <v>53</v>
      </c>
      <c r="B7">
        <v>66</v>
      </c>
      <c r="C7">
        <v>6</v>
      </c>
      <c r="D7">
        <v>7</v>
      </c>
      <c r="E7">
        <v>8</v>
      </c>
      <c r="F7">
        <v>26</v>
      </c>
      <c r="H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 8-9</vt:lpstr>
      <vt:lpstr>Задание 7</vt:lpstr>
      <vt:lpstr>Задание 8</vt:lpstr>
      <vt:lpstr>Задание 9</vt:lpstr>
      <vt:lpstr>Задание 10</vt:lpstr>
      <vt:lpstr>Задание 11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2023-06-01T09:41:05Z</dcterms:modified>
</cp:coreProperties>
</file>