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cts\Parallel-Programming\Coursework-Reports\"/>
    </mc:Choice>
  </mc:AlternateContent>
  <xr:revisionPtr revIDLastSave="0" documentId="13_ncr:1_{7EDD81BA-11BA-4C3D-A067-D0DF81ABA2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 1" sheetId="1" r:id="rId1"/>
    <sheet name="Arkusz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1" i="1"/>
  <c r="L103" i="1"/>
  <c r="M103" i="1"/>
  <c r="L104" i="1"/>
  <c r="M104" i="1"/>
  <c r="L105" i="1"/>
  <c r="M105" i="1"/>
  <c r="K104" i="1"/>
  <c r="K105" i="1"/>
  <c r="K103" i="1"/>
  <c r="O105" i="1"/>
  <c r="I105" i="1"/>
  <c r="J105" i="1" s="1"/>
  <c r="O104" i="1"/>
  <c r="I104" i="1"/>
  <c r="J104" i="1" s="1"/>
  <c r="O103" i="1"/>
  <c r="I103" i="1"/>
  <c r="J103" i="1" s="1"/>
  <c r="F51" i="1"/>
  <c r="E52" i="1"/>
  <c r="E53" i="1"/>
  <c r="E54" i="1"/>
  <c r="R3" i="1"/>
  <c r="E51" i="1"/>
  <c r="I51" i="1"/>
  <c r="F52" i="1"/>
  <c r="I52" i="1"/>
  <c r="F53" i="1"/>
  <c r="I53" i="1"/>
  <c r="F54" i="1"/>
  <c r="I54" i="1"/>
  <c r="C77" i="1"/>
  <c r="D77" i="1"/>
  <c r="E77" i="1"/>
  <c r="C78" i="1"/>
  <c r="D78" i="1"/>
  <c r="E78" i="1"/>
  <c r="C79" i="1"/>
  <c r="D79" i="1"/>
  <c r="E79" i="1"/>
  <c r="D76" i="1"/>
  <c r="E76" i="1"/>
  <c r="C76" i="1"/>
  <c r="F28" i="1"/>
  <c r="J28" i="1" s="1"/>
  <c r="F29" i="1"/>
  <c r="J29" i="1" s="1"/>
  <c r="F30" i="1"/>
  <c r="J30" i="1" s="1"/>
  <c r="F27" i="1"/>
  <c r="J27" i="1" s="1"/>
  <c r="C27" i="1"/>
  <c r="D27" i="1"/>
  <c r="E27" i="1"/>
  <c r="I27" i="1" s="1"/>
  <c r="E28" i="1"/>
  <c r="C28" i="1"/>
  <c r="D28" i="1"/>
  <c r="C29" i="1"/>
  <c r="D29" i="1"/>
  <c r="E29" i="1"/>
  <c r="C30" i="1"/>
  <c r="D30" i="1"/>
  <c r="E30" i="1"/>
  <c r="B2" i="2"/>
  <c r="G3" i="1"/>
  <c r="H3" i="1"/>
  <c r="I3" i="1"/>
  <c r="G4" i="1"/>
  <c r="K4" i="1" s="1"/>
  <c r="H4" i="1"/>
  <c r="I4" i="1"/>
  <c r="G5" i="1"/>
  <c r="H5" i="1"/>
  <c r="I5" i="1"/>
  <c r="M5" i="1" s="1"/>
  <c r="G6" i="1"/>
  <c r="H6" i="1"/>
  <c r="L6" i="1" s="1"/>
  <c r="I6" i="1"/>
  <c r="F4" i="1"/>
  <c r="J4" i="1" s="1"/>
  <c r="F5" i="1"/>
  <c r="J5" i="1" s="1"/>
  <c r="F6" i="1"/>
  <c r="J6" i="1" s="1"/>
  <c r="F3" i="1"/>
  <c r="J3" i="1" s="1"/>
  <c r="Y6" i="1"/>
  <c r="U4" i="1" s="1"/>
  <c r="H52" i="1" s="1"/>
  <c r="Z6" i="1"/>
  <c r="U5" i="1" s="1"/>
  <c r="H53" i="1" s="1"/>
  <c r="AA6" i="1"/>
  <c r="U6" i="1" s="1"/>
  <c r="H54" i="1" s="1"/>
  <c r="X6" i="1"/>
  <c r="U3" i="1" s="1"/>
  <c r="H51" i="1" s="1"/>
  <c r="L76" i="1"/>
  <c r="R26" i="1"/>
  <c r="F77" i="1"/>
  <c r="G77" i="1" s="1"/>
  <c r="F78" i="1"/>
  <c r="G78" i="1" s="1"/>
  <c r="F79" i="1"/>
  <c r="G79" i="1" s="1"/>
  <c r="F76" i="1"/>
  <c r="G76" i="1" s="1"/>
  <c r="N103" i="1" l="1"/>
  <c r="N105" i="1"/>
  <c r="N104" i="1"/>
  <c r="P103" i="1"/>
  <c r="P104" i="1"/>
  <c r="P105" i="1"/>
  <c r="H30" i="1"/>
  <c r="L30" i="1" s="1"/>
  <c r="G30" i="1"/>
  <c r="K30" i="1" s="1"/>
  <c r="J51" i="1"/>
  <c r="J54" i="1"/>
  <c r="J53" i="1"/>
  <c r="G29" i="1"/>
  <c r="K29" i="1" s="1"/>
  <c r="J52" i="1"/>
  <c r="I29" i="1"/>
  <c r="M29" i="1" s="1"/>
  <c r="H29" i="1"/>
  <c r="L29" i="1" s="1"/>
  <c r="I28" i="1"/>
  <c r="M28" i="1" s="1"/>
  <c r="H28" i="1"/>
  <c r="L28" i="1" s="1"/>
  <c r="G28" i="1"/>
  <c r="K28" i="1" s="1"/>
  <c r="H27" i="1"/>
  <c r="L27" i="1" s="1"/>
  <c r="M27" i="1"/>
  <c r="G27" i="1"/>
  <c r="K27" i="1" s="1"/>
  <c r="I30" i="1"/>
  <c r="M30" i="1" s="1"/>
  <c r="M3" i="1"/>
  <c r="M4" i="1"/>
  <c r="L5" i="1"/>
  <c r="M6" i="1"/>
  <c r="K5" i="1"/>
  <c r="K6" i="1"/>
  <c r="L3" i="1"/>
  <c r="L4" i="1"/>
  <c r="K3" i="1"/>
  <c r="N27" i="1"/>
  <c r="O27" i="1" s="1"/>
  <c r="H76" i="1"/>
  <c r="I76" i="1" s="1"/>
  <c r="N3" i="1"/>
  <c r="O3" i="1" s="1"/>
  <c r="N6" i="1"/>
  <c r="O6" i="1" s="1"/>
  <c r="N29" i="1"/>
  <c r="O29" i="1" s="1"/>
  <c r="N5" i="1"/>
  <c r="O5" i="1" s="1"/>
  <c r="H78" i="1"/>
  <c r="I78" i="1" s="1"/>
  <c r="N28" i="1"/>
  <c r="O28" i="1" s="1"/>
  <c r="N4" i="1"/>
  <c r="O4" i="1" s="1"/>
  <c r="H77" i="1"/>
  <c r="I77" i="1" s="1"/>
  <c r="H79" i="1"/>
  <c r="I79" i="1" s="1"/>
  <c r="N30" i="1"/>
  <c r="O30" i="1" s="1"/>
</calcChain>
</file>

<file path=xl/sharedStrings.xml><?xml version="1.0" encoding="utf-8"?>
<sst xmlns="http://schemas.openxmlformats.org/spreadsheetml/2006/main" count="85" uniqueCount="43">
  <si>
    <t>Calka</t>
  </si>
  <si>
    <t>W = W0</t>
  </si>
  <si>
    <t>W = 2 * W0</t>
  </si>
  <si>
    <t>W = 4 * W0</t>
  </si>
  <si>
    <t>W = 8 * W0</t>
  </si>
  <si>
    <t>S(p)</t>
  </si>
  <si>
    <t>E(p)</t>
  </si>
  <si>
    <t>MPI 1</t>
  </si>
  <si>
    <t>MPI 2</t>
  </si>
  <si>
    <t>Wymiar</t>
  </si>
  <si>
    <t>p</t>
  </si>
  <si>
    <t>MPI 3 12144</t>
  </si>
  <si>
    <t>Bazowe</t>
  </si>
  <si>
    <t>1 proces</t>
  </si>
  <si>
    <t>2 procesy</t>
  </si>
  <si>
    <t>4 procesy</t>
  </si>
  <si>
    <t>8 procesów</t>
  </si>
  <si>
    <t>Taktowanie (GHz)</t>
  </si>
  <si>
    <t>T bazowe</t>
  </si>
  <si>
    <t>Gflops</t>
  </si>
  <si>
    <t>Operacje</t>
  </si>
  <si>
    <t>Procesy</t>
  </si>
  <si>
    <t>GHz</t>
  </si>
  <si>
    <t>Średnia</t>
  </si>
  <si>
    <t>S(p, W0)</t>
  </si>
  <si>
    <t>S(p, 2W0)</t>
  </si>
  <si>
    <t>S(p, 4W0)</t>
  </si>
  <si>
    <t>S(p, 8W0)</t>
  </si>
  <si>
    <t>E(p, W0)</t>
  </si>
  <si>
    <t>E(p, 2W0)</t>
  </si>
  <si>
    <t>E(p, 4W0)</t>
  </si>
  <si>
    <t>E(p, 8W0)</t>
  </si>
  <si>
    <t>AVG</t>
  </si>
  <si>
    <t>S_s(p, W0)</t>
  </si>
  <si>
    <t>T(W0, p)</t>
  </si>
  <si>
    <t>T(W0, 1)</t>
  </si>
  <si>
    <t>MPI 2.2</t>
  </si>
  <si>
    <t>T(2W0, p)</t>
  </si>
  <si>
    <t>T(4W0, p)</t>
  </si>
  <si>
    <t>S_s(p, 2W0)</t>
  </si>
  <si>
    <t>S_s(p, 4W0)</t>
  </si>
  <si>
    <t>T(2W0, 1)</t>
  </si>
  <si>
    <t>T(4W0,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</si>
</sst>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Całka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1'!$B$2</c:f>
              <c:strCache>
                <c:ptCount val="1"/>
                <c:pt idx="0">
                  <c:v>W = W0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'Arkusz 1'!$B$3:$B$6</c:f>
              <c:numCache>
                <c:formatCode>General</c:formatCode>
                <c:ptCount val="4"/>
                <c:pt idx="0">
                  <c:v>0.148422</c:v>
                </c:pt>
                <c:pt idx="1">
                  <c:v>7.6367000000000004E-2</c:v>
                </c:pt>
                <c:pt idx="2">
                  <c:v>4.5511000000000003E-2</c:v>
                </c:pt>
                <c:pt idx="3">
                  <c:v>5.7249000000000001E-2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1-4923-BC07-47F355FD4874}"/>
            </c:ext>
          </c:extLst>
        </c:ser>
        <c:ser>
          <c:idx val="1"/>
          <c:order val="1"/>
          <c:tx>
            <c:strRef>
              <c:f>'Arkusz 1'!$C$2</c:f>
              <c:strCache>
                <c:ptCount val="1"/>
                <c:pt idx="0">
                  <c:v>W = 2 * W0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1'!$C$3:$C$6</c:f>
              <c:numCache>
                <c:formatCode>General</c:formatCode>
                <c:ptCount val="4"/>
                <c:pt idx="0">
                  <c:v>0.30980999999999997</c:v>
                </c:pt>
                <c:pt idx="1">
                  <c:v>0.157087</c:v>
                </c:pt>
                <c:pt idx="2">
                  <c:v>8.5738999999999996E-2</c:v>
                </c:pt>
                <c:pt idx="3">
                  <c:v>8.6384000000000002E-2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1-4923-BC07-47F355FD4874}"/>
            </c:ext>
          </c:extLst>
        </c:ser>
        <c:ser>
          <c:idx val="2"/>
          <c:order val="2"/>
          <c:tx>
            <c:strRef>
              <c:f>'Arkusz 1'!$D$2</c:f>
              <c:strCache>
                <c:ptCount val="1"/>
                <c:pt idx="0">
                  <c:v>W = 4 * W0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1'!$D$3:$D$6</c:f>
              <c:numCache>
                <c:formatCode>General</c:formatCode>
                <c:ptCount val="4"/>
                <c:pt idx="0">
                  <c:v>0.538879</c:v>
                </c:pt>
                <c:pt idx="1">
                  <c:v>0.28979100000000002</c:v>
                </c:pt>
                <c:pt idx="2">
                  <c:v>0.15968599999999999</c:v>
                </c:pt>
                <c:pt idx="3">
                  <c:v>0.16919500000000001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1-4923-BC07-47F355FD4874}"/>
            </c:ext>
          </c:extLst>
        </c:ser>
        <c:ser>
          <c:idx val="3"/>
          <c:order val="3"/>
          <c:tx>
            <c:strRef>
              <c:f>'Arkusz 1'!$E$2</c:f>
              <c:strCache>
                <c:ptCount val="1"/>
                <c:pt idx="0">
                  <c:v>W = 8 * W0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1'!$E$3:$E$6</c:f>
              <c:numCache>
                <c:formatCode>General</c:formatCode>
                <c:ptCount val="4"/>
                <c:pt idx="0">
                  <c:v>1.125046</c:v>
                </c:pt>
                <c:pt idx="1">
                  <c:v>0.578731</c:v>
                </c:pt>
                <c:pt idx="2">
                  <c:v>0.30671599999999999</c:v>
                </c:pt>
                <c:pt idx="3">
                  <c:v>0.32506600000000002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B1-4923-BC07-47F355FD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1'!$B$76:$B$79</c:f>
              <c:numCache>
                <c:formatCode>General</c:formatCode>
                <c:ptCount val="4"/>
                <c:pt idx="0">
                  <c:v>0.331978</c:v>
                </c:pt>
                <c:pt idx="1">
                  <c:v>0.174596</c:v>
                </c:pt>
                <c:pt idx="2">
                  <c:v>0.10312300000000001</c:v>
                </c:pt>
                <c:pt idx="3">
                  <c:v>0.122501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4-46BF-91AE-9F3D4CE9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1'!$F$76:$F$79</c:f>
              <c:numCache>
                <c:formatCode>General</c:formatCode>
                <c:ptCount val="4"/>
                <c:pt idx="0">
                  <c:v>1</c:v>
                </c:pt>
                <c:pt idx="1">
                  <c:v>1.9014066759834132</c:v>
                </c:pt>
                <c:pt idx="2">
                  <c:v>3.2192430398650154</c:v>
                </c:pt>
                <c:pt idx="3">
                  <c:v>2.7100023673276135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7-4D03-9ADC-8803726C0513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B-4D4E-BB08-78593A69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1'!$G$76:$G$79</c:f>
              <c:numCache>
                <c:formatCode>General</c:formatCode>
                <c:ptCount val="4"/>
                <c:pt idx="0">
                  <c:v>1</c:v>
                </c:pt>
                <c:pt idx="1">
                  <c:v>0.95070333799170659</c:v>
                </c:pt>
                <c:pt idx="2">
                  <c:v>0.80481075996625384</c:v>
                </c:pt>
                <c:pt idx="3">
                  <c:v>0.33875029591595168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D-4874-82F2-1BC9E259E20E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35-49E8-9B2F-4D8EECBD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Skalowane przyspieszenie obliczeń S_s(p): MPI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1'!$K$102</c:f>
              <c:strCache>
                <c:ptCount val="1"/>
                <c:pt idx="0">
                  <c:v>S_s(p,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1'!$K$103:$K$105</c:f>
              <c:numCache>
                <c:formatCode>General</c:formatCode>
                <c:ptCount val="3"/>
                <c:pt idx="0">
                  <c:v>1</c:v>
                </c:pt>
                <c:pt idx="1">
                  <c:v>2.6015166340508808</c:v>
                </c:pt>
                <c:pt idx="2">
                  <c:v>2.1855349405621594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9-4003-B552-35D807762F71}"/>
            </c:ext>
          </c:extLst>
        </c:ser>
        <c:ser>
          <c:idx val="1"/>
          <c:order val="1"/>
          <c:tx>
            <c:strRef>
              <c:f>'Arkusz 1'!$L$102</c:f>
              <c:strCache>
                <c:ptCount val="1"/>
                <c:pt idx="0">
                  <c:v>S_s(p,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1'!$L$103:$L$105</c:f>
              <c:numCache>
                <c:formatCode>General</c:formatCode>
                <c:ptCount val="3"/>
                <c:pt idx="0">
                  <c:v>1</c:v>
                </c:pt>
                <c:pt idx="1">
                  <c:v>2.0523484497917628</c:v>
                </c:pt>
                <c:pt idx="2">
                  <c:v>2.090882233465047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9-4003-B552-35D807762F71}"/>
            </c:ext>
          </c:extLst>
        </c:ser>
        <c:ser>
          <c:idx val="2"/>
          <c:order val="2"/>
          <c:tx>
            <c:strRef>
              <c:f>'Arkusz 1'!$M$102</c:f>
              <c:strCache>
                <c:ptCount val="1"/>
                <c:pt idx="0">
                  <c:v>S_s(p,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1'!$M$103:$M$105</c:f>
              <c:numCache>
                <c:formatCode>General</c:formatCode>
                <c:ptCount val="3"/>
                <c:pt idx="0">
                  <c:v>1</c:v>
                </c:pt>
                <c:pt idx="1">
                  <c:v>1.8258610766108267</c:v>
                </c:pt>
                <c:pt idx="2">
                  <c:v>1.5715438368993591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9-4003-B552-35D807762F71}"/>
            </c:ext>
          </c:extLst>
        </c:ser>
        <c:ser>
          <c:idx val="3"/>
          <c:order val="3"/>
          <c:tx>
            <c:v>Idealnie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'Arkusz 1'!$A$103:$A$105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7-46B6-A4C3-0ABA119E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 obliczeń S(p): Całka</a:t>
            </a:r>
          </a:p>
        </c:rich>
      </c:tx>
      <c:layout>
        <c:manualLayout>
          <c:xMode val="edge"/>
          <c:yMode val="edge"/>
          <c:x val="0.228062335958005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1'!$F$2</c:f>
              <c:strCache>
                <c:ptCount val="1"/>
                <c:pt idx="0">
                  <c:v>S(p,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1'!$F$3:$F$6</c:f>
              <c:numCache>
                <c:formatCode>General</c:formatCode>
                <c:ptCount val="4"/>
                <c:pt idx="0">
                  <c:v>1</c:v>
                </c:pt>
                <c:pt idx="1">
                  <c:v>1.943535820446004</c:v>
                </c:pt>
                <c:pt idx="2">
                  <c:v>3.2612335479334664</c:v>
                </c:pt>
                <c:pt idx="3">
                  <c:v>2.5925693025205678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4-4189-8535-532D2BC19331}"/>
            </c:ext>
          </c:extLst>
        </c:ser>
        <c:ser>
          <c:idx val="1"/>
          <c:order val="1"/>
          <c:tx>
            <c:strRef>
              <c:f>'Arkusz 1'!$G$2</c:f>
              <c:strCache>
                <c:ptCount val="1"/>
                <c:pt idx="0">
                  <c:v>S(p,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1'!$G$3:$G$6</c:f>
              <c:numCache>
                <c:formatCode>General</c:formatCode>
                <c:ptCount val="4"/>
                <c:pt idx="0">
                  <c:v>1</c:v>
                </c:pt>
                <c:pt idx="1">
                  <c:v>1.9722192161031782</c:v>
                </c:pt>
                <c:pt idx="2">
                  <c:v>3.6134081339880333</c:v>
                </c:pt>
                <c:pt idx="3">
                  <c:v>3.5864280422300423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A-48F5-96F7-0827913BA74A}"/>
            </c:ext>
          </c:extLst>
        </c:ser>
        <c:ser>
          <c:idx val="2"/>
          <c:order val="2"/>
          <c:tx>
            <c:strRef>
              <c:f>'Arkusz 1'!$H$2</c:f>
              <c:strCache>
                <c:ptCount val="1"/>
                <c:pt idx="0">
                  <c:v>S(p,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1'!$H$3:$H$6</c:f>
              <c:numCache>
                <c:formatCode>General</c:formatCode>
                <c:ptCount val="4"/>
                <c:pt idx="0">
                  <c:v>1</c:v>
                </c:pt>
                <c:pt idx="1">
                  <c:v>1.859543602113247</c:v>
                </c:pt>
                <c:pt idx="2">
                  <c:v>3.3746164347532033</c:v>
                </c:pt>
                <c:pt idx="3">
                  <c:v>3.1849581843435089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A-48F5-96F7-0827913BA74A}"/>
            </c:ext>
          </c:extLst>
        </c:ser>
        <c:ser>
          <c:idx val="3"/>
          <c:order val="3"/>
          <c:tx>
            <c:strRef>
              <c:f>'Arkusz 1'!$I$2</c:f>
              <c:strCache>
                <c:ptCount val="1"/>
                <c:pt idx="0">
                  <c:v>S(p, 8W0)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1'!$I$3:$I$6</c:f>
              <c:numCache>
                <c:formatCode>General</c:formatCode>
                <c:ptCount val="4"/>
                <c:pt idx="0">
                  <c:v>1</c:v>
                </c:pt>
                <c:pt idx="1">
                  <c:v>1.9439877939837333</c:v>
                </c:pt>
                <c:pt idx="2">
                  <c:v>3.6680381851615178</c:v>
                </c:pt>
                <c:pt idx="3">
                  <c:v>3.4609771554084401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8A-48F5-96F7-0827913BA74A}"/>
            </c:ext>
          </c:extLst>
        </c:ser>
        <c:ser>
          <c:idx val="4"/>
          <c:order val="4"/>
          <c:tx>
            <c:v>Idealnie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9-44C5-95EC-2C5DEA94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Efektywność zrównoleglenia E(p): Całka</a:t>
            </a:r>
          </a:p>
        </c:rich>
      </c:tx>
      <c:layout>
        <c:manualLayout>
          <c:xMode val="edge"/>
          <c:yMode val="edge"/>
          <c:x val="0.2453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1'!$J$2</c:f>
              <c:strCache>
                <c:ptCount val="1"/>
                <c:pt idx="0">
                  <c:v>E(p, W0)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1'!$J$3:$J$6</c:f>
              <c:numCache>
                <c:formatCode>General</c:formatCode>
                <c:ptCount val="4"/>
                <c:pt idx="0">
                  <c:v>1</c:v>
                </c:pt>
                <c:pt idx="1">
                  <c:v>0.97176791022300202</c:v>
                </c:pt>
                <c:pt idx="2">
                  <c:v>0.81530838698336661</c:v>
                </c:pt>
                <c:pt idx="3">
                  <c:v>0.32407116281507098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F-4678-837C-E9FB3F90B1E0}"/>
            </c:ext>
          </c:extLst>
        </c:ser>
        <c:ser>
          <c:idx val="1"/>
          <c:order val="1"/>
          <c:tx>
            <c:strRef>
              <c:f>'Arkusz 1'!$K$2</c:f>
              <c:strCache>
                <c:ptCount val="1"/>
                <c:pt idx="0">
                  <c:v>E(p, 2W0)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1'!$K$3:$K$6</c:f>
              <c:numCache>
                <c:formatCode>General</c:formatCode>
                <c:ptCount val="4"/>
                <c:pt idx="0">
                  <c:v>1</c:v>
                </c:pt>
                <c:pt idx="1">
                  <c:v>0.98610960805158909</c:v>
                </c:pt>
                <c:pt idx="2">
                  <c:v>0.90335203349700832</c:v>
                </c:pt>
                <c:pt idx="3">
                  <c:v>0.44830350527875529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7-4293-B412-06AFCECDE797}"/>
            </c:ext>
          </c:extLst>
        </c:ser>
        <c:ser>
          <c:idx val="2"/>
          <c:order val="2"/>
          <c:tx>
            <c:strRef>
              <c:f>'Arkusz 1'!$L$2</c:f>
              <c:strCache>
                <c:ptCount val="1"/>
                <c:pt idx="0">
                  <c:v>E(p, 4W0)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1'!$L$3:$L$6</c:f>
              <c:numCache>
                <c:formatCode>General</c:formatCode>
                <c:ptCount val="4"/>
                <c:pt idx="0">
                  <c:v>1</c:v>
                </c:pt>
                <c:pt idx="1">
                  <c:v>0.92977180105662349</c:v>
                </c:pt>
                <c:pt idx="2">
                  <c:v>0.84365410868830082</c:v>
                </c:pt>
                <c:pt idx="3">
                  <c:v>0.39811977304293861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7-4293-B412-06AFCECDE797}"/>
            </c:ext>
          </c:extLst>
        </c:ser>
        <c:ser>
          <c:idx val="3"/>
          <c:order val="3"/>
          <c:tx>
            <c:strRef>
              <c:f>'Arkusz 1'!$M$2</c:f>
              <c:strCache>
                <c:ptCount val="1"/>
                <c:pt idx="0">
                  <c:v>E(p, 8W0)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1'!$M$3:$M$6</c:f>
              <c:numCache>
                <c:formatCode>General</c:formatCode>
                <c:ptCount val="4"/>
                <c:pt idx="0">
                  <c:v>1</c:v>
                </c:pt>
                <c:pt idx="1">
                  <c:v>0.97199389699186667</c:v>
                </c:pt>
                <c:pt idx="2">
                  <c:v>0.91700954629037945</c:v>
                </c:pt>
                <c:pt idx="3">
                  <c:v>0.43262214442605501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7-4293-B412-06AFCECDE797}"/>
            </c:ext>
          </c:extLst>
        </c:ser>
        <c:ser>
          <c:idx val="4"/>
          <c:order val="4"/>
          <c:tx>
            <c:v>Idealnie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'Arkusz 1'!$A$3:$A$6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21-4712-80F5-6150BF42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 T(p):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 wykonania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1'!$B$27:$B$30</c:f>
              <c:numCache>
                <c:formatCode>General</c:formatCode>
                <c:ptCount val="4"/>
                <c:pt idx="0">
                  <c:v>0.108181</c:v>
                </c:pt>
                <c:pt idx="1">
                  <c:v>5.6744000000000003E-2</c:v>
                </c:pt>
                <c:pt idx="2">
                  <c:v>3.3764000000000002E-2</c:v>
                </c:pt>
                <c:pt idx="3">
                  <c:v>4.1105999999999997E-2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2-47C8-8281-73001955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Przyspieszenie obliczeń S(p):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1'!$F$27:$F$30</c:f>
              <c:numCache>
                <c:formatCode>General</c:formatCode>
                <c:ptCount val="4"/>
                <c:pt idx="0">
                  <c:v>1</c:v>
                </c:pt>
                <c:pt idx="1">
                  <c:v>1.9064746933596504</c:v>
                </c:pt>
                <c:pt idx="2">
                  <c:v>3.2040338822414403</c:v>
                </c:pt>
                <c:pt idx="3">
                  <c:v>2.6317569211307354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F-43E5-A4E3-3942425DEC4B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E-4D33-9FAA-FA300863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1'!$J$27:$J$30</c:f>
              <c:numCache>
                <c:formatCode>General</c:formatCode>
                <c:ptCount val="4"/>
                <c:pt idx="0">
                  <c:v>1</c:v>
                </c:pt>
                <c:pt idx="1">
                  <c:v>0.95323734667982518</c:v>
                </c:pt>
                <c:pt idx="2">
                  <c:v>0.80100847056036006</c:v>
                </c:pt>
                <c:pt idx="3">
                  <c:v>0.32896961514134193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3-462F-AC6D-5E38F2BBBD8B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E8-4457-A42C-D860EE92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wykonania:</a:t>
            </a:r>
            <a:r>
              <a:rPr lang="en-US" baseline="0"/>
              <a:t> </a:t>
            </a:r>
            <a:r>
              <a:rPr lang="en-US"/>
              <a:t>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'Arkusz 1'!$D$50</c:f>
              <c:strCache>
                <c:ptCount val="1"/>
                <c:pt idx="0">
                  <c:v>T(W0, 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1'!$D$51:$D$54</c:f>
              <c:numCache>
                <c:formatCode>General</c:formatCode>
                <c:ptCount val="4"/>
                <c:pt idx="0">
                  <c:v>9.8490000000000001E-3</c:v>
                </c:pt>
                <c:pt idx="1">
                  <c:v>1.2366E-2</c:v>
                </c:pt>
                <c:pt idx="2">
                  <c:v>1.9477000000000001E-2</c:v>
                </c:pt>
                <c:pt idx="3">
                  <c:v>3.2027E-2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C-4538-A768-9698080DE4FC}"/>
            </c:ext>
          </c:extLst>
        </c:ser>
        <c:ser>
          <c:idx val="1"/>
          <c:order val="1"/>
          <c:tx>
            <c:strRef>
              <c:f>'Arkusz 1'!$C$50</c:f>
              <c:strCache>
                <c:ptCount val="1"/>
                <c:pt idx="0">
                  <c:v>T(W0,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1'!$C$51:$C$54</c:f>
              <c:numCache>
                <c:formatCode>General</c:formatCode>
                <c:ptCount val="4"/>
                <c:pt idx="0">
                  <c:v>9.8490000000000001E-3</c:v>
                </c:pt>
                <c:pt idx="1">
                  <c:v>4.5019000000000003E-2</c:v>
                </c:pt>
                <c:pt idx="2">
                  <c:v>9.2655000000000001E-2</c:v>
                </c:pt>
                <c:pt idx="3">
                  <c:v>0.17730599999999999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A6-42D0-9E02-2C07999A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4128"/>
        <c:axId val="1345770064"/>
      </c:scatterChart>
      <c:valAx>
        <c:axId val="13533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70064"/>
        <c:crosses val="autoZero"/>
        <c:crossBetween val="midCat"/>
      </c:valAx>
      <c:valAx>
        <c:axId val="13457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Skalowane przyspieszenie obliczeń S_s(p):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Przyspieszenie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1'!$F$51:$F$54</c:f>
              <c:numCache>
                <c:formatCode>General</c:formatCode>
                <c:ptCount val="4"/>
                <c:pt idx="0">
                  <c:v>1</c:v>
                </c:pt>
                <c:pt idx="1">
                  <c:v>3.6405466601973155</c:v>
                </c:pt>
                <c:pt idx="2">
                  <c:v>4.7571494583354728</c:v>
                </c:pt>
                <c:pt idx="3">
                  <c:v>5.5361413807100259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7-428A-A621-5E0E9766E625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F-40F6-9DA5-B15D2C1F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Przyspieszenie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Efektywność zrównoleglenia E(p): MPI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Efektywność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'Arkusz 1'!$G$51:$G$54</c:f>
              <c:numCache>
                <c:formatCode>General</c:formatCode>
                <c:ptCount val="4"/>
                <c:pt idx="0">
                  <c:v>1</c:v>
                </c:pt>
                <c:pt idx="1">
                  <c:v>1.8202733300986578</c:v>
                </c:pt>
                <c:pt idx="2">
                  <c:v>1.1892873645838682</c:v>
                </c:pt>
                <c:pt idx="3">
                  <c:v>0.69201767258875324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F-47DB-98C0-E048DE3DCE88}"/>
            </c:ext>
          </c:extLst>
        </c:ser>
        <c:ser>
          <c:idx val="1"/>
          <c:order val="1"/>
          <c:tx>
            <c:v>Idealnie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'Arkusz 1'!$A$51:$A$54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D1-47A3-BB16-03D09C8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62464"/>
        <c:axId val="1498552864"/>
      </c:scatterChart>
      <c:valAx>
        <c:axId val="14985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52864"/>
        <c:crosses val="autoZero"/>
        <c:crossBetween val="midCat"/>
      </c:valAx>
      <c:valAx>
        <c:axId val="1498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91440</xdr:rowOff>
    </xdr:from>
    <xdr:to>
      <xdr:col>7</xdr:col>
      <xdr:colOff>0</xdr:colOff>
      <xdr:row>23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6F4EA4B-F9C2-CC98-B2E8-13BA9BAC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6</xdr:row>
      <xdr:rowOff>106680</xdr:rowOff>
    </xdr:from>
    <xdr:to>
      <xdr:col>13</xdr:col>
      <xdr:colOff>556260</xdr:colOff>
      <xdr:row>23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20408E-74AA-E845-AFB7-43CE97A76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83820</xdr:colOff>
      <xdr:row>6</xdr:row>
      <xdr:rowOff>121920</xdr:rowOff>
    </xdr:from>
    <xdr:to>
      <xdr:col>21</xdr:col>
      <xdr:colOff>388620</xdr:colOff>
      <xdr:row>23</xdr:row>
      <xdr:rowOff>30480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E56712-B167-4BEB-9671-D21BBF59E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11430</xdr:rowOff>
    </xdr:from>
    <xdr:to>
      <xdr:col>6</xdr:col>
      <xdr:colOff>457200</xdr:colOff>
      <xdr:row>47</xdr:row>
      <xdr:rowOff>11430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4CA3BB6-F816-4589-8B8A-643DA937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594360</xdr:colOff>
      <xdr:row>32</xdr:row>
      <xdr:rowOff>11430</xdr:rowOff>
    </xdr:from>
    <xdr:to>
      <xdr:col>13</xdr:col>
      <xdr:colOff>403860</xdr:colOff>
      <xdr:row>47</xdr:row>
      <xdr:rowOff>11430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ACCAB52-2068-4338-86CE-1B3B1345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541020</xdr:colOff>
      <xdr:row>32</xdr:row>
      <xdr:rowOff>0</xdr:rowOff>
    </xdr:from>
    <xdr:to>
      <xdr:col>21</xdr:col>
      <xdr:colOff>236220</xdr:colOff>
      <xdr:row>47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4E92C87-27A1-4605-A2C3-C1FD032F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171450</xdr:rowOff>
    </xdr:from>
    <xdr:to>
      <xdr:col>6</xdr:col>
      <xdr:colOff>457200</xdr:colOff>
      <xdr:row>70</xdr:row>
      <xdr:rowOff>171450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2AF8E54-D08F-440F-B107-531F6097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594360</xdr:colOff>
      <xdr:row>55</xdr:row>
      <xdr:rowOff>171450</xdr:rowOff>
    </xdr:from>
    <xdr:to>
      <xdr:col>13</xdr:col>
      <xdr:colOff>403860</xdr:colOff>
      <xdr:row>70</xdr:row>
      <xdr:rowOff>171450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239CD92-F226-4D49-A5D7-C483344CC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541020</xdr:colOff>
      <xdr:row>55</xdr:row>
      <xdr:rowOff>160020</xdr:rowOff>
    </xdr:from>
    <xdr:to>
      <xdr:col>21</xdr:col>
      <xdr:colOff>236220</xdr:colOff>
      <xdr:row>70</xdr:row>
      <xdr:rowOff>160020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2B5529E-C616-4331-B300-AC5F530A6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80</xdr:row>
      <xdr:rowOff>179070</xdr:rowOff>
    </xdr:from>
    <xdr:to>
      <xdr:col>6</xdr:col>
      <xdr:colOff>457200</xdr:colOff>
      <xdr:row>95</xdr:row>
      <xdr:rowOff>179070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0B60E79E-93C3-4365-BB14-9C189FD64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594360</xdr:colOff>
      <xdr:row>80</xdr:row>
      <xdr:rowOff>179070</xdr:rowOff>
    </xdr:from>
    <xdr:to>
      <xdr:col>13</xdr:col>
      <xdr:colOff>403860</xdr:colOff>
      <xdr:row>95</xdr:row>
      <xdr:rowOff>179070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E8DB4B2-FFA2-455F-B0D3-A4EDE1550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541020</xdr:colOff>
      <xdr:row>80</xdr:row>
      <xdr:rowOff>167640</xdr:rowOff>
    </xdr:from>
    <xdr:to>
      <xdr:col>21</xdr:col>
      <xdr:colOff>236220</xdr:colOff>
      <xdr:row>95</xdr:row>
      <xdr:rowOff>167640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E36CB35-7EA6-4ECF-A251-DD74B308D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510540</xdr:colOff>
      <xdr:row>106</xdr:row>
      <xdr:rowOff>121920</xdr:rowOff>
    </xdr:from>
    <xdr:to>
      <xdr:col>15</xdr:col>
      <xdr:colOff>708660</xdr:colOff>
      <xdr:row>124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F05BD8-3D65-43C6-891D-46FA808B4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tabSelected="1" topLeftCell="A103" workbookViewId="0">
      <selection activeCell="G105" sqref="G105"/>
    </sheetView>
  </sheetViews>
  <sheetFormatPr defaultRowHeight="14.4" x14ac:dyDescent="0.3"/>
  <cols>
    <col min="2" max="5" width="10.5546875" customWidth="1"/>
    <col min="6" max="10" width="12" bestFit="1" customWidth="1"/>
    <col min="11" max="13" width="10.33203125" customWidth="1"/>
    <col min="15" max="15" width="10.44140625" customWidth="1"/>
    <col min="16" max="16" width="10.6640625" customWidth="1"/>
    <col min="17" max="17" width="11" customWidth="1"/>
    <col min="18" max="18" width="10.5546875" customWidth="1"/>
  </cols>
  <sheetData>
    <row r="1" spans="1:27" x14ac:dyDescent="0.3">
      <c r="A1" s="6" t="s">
        <v>0</v>
      </c>
      <c r="B1" s="6"/>
      <c r="C1" s="6"/>
      <c r="D1" s="6"/>
      <c r="E1" s="6"/>
      <c r="F1" s="6"/>
      <c r="G1" s="6"/>
      <c r="T1" s="8" t="s">
        <v>17</v>
      </c>
      <c r="U1" s="8"/>
      <c r="W1" t="s">
        <v>21</v>
      </c>
      <c r="X1">
        <v>1</v>
      </c>
      <c r="Y1">
        <v>2</v>
      </c>
      <c r="Z1">
        <v>4</v>
      </c>
      <c r="AA1">
        <v>8</v>
      </c>
    </row>
    <row r="2" spans="1:27" x14ac:dyDescent="0.3">
      <c r="A2" s="3" t="s">
        <v>10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18</v>
      </c>
      <c r="O2" s="3" t="s">
        <v>19</v>
      </c>
      <c r="R2" s="1" t="s">
        <v>20</v>
      </c>
      <c r="T2" t="s">
        <v>12</v>
      </c>
      <c r="U2">
        <v>2.7</v>
      </c>
      <c r="W2" s="7" t="s">
        <v>22</v>
      </c>
      <c r="X2">
        <v>4.2</v>
      </c>
      <c r="Y2">
        <v>4.1500000000000004</v>
      </c>
      <c r="Z2">
        <v>4.1900000000000004</v>
      </c>
      <c r="AA2">
        <v>4.18</v>
      </c>
    </row>
    <row r="3" spans="1:27" x14ac:dyDescent="0.3">
      <c r="A3" s="3">
        <v>1</v>
      </c>
      <c r="B3" s="2">
        <v>0.148422</v>
      </c>
      <c r="C3">
        <v>0.30980999999999997</v>
      </c>
      <c r="D3" s="2">
        <v>0.538879</v>
      </c>
      <c r="E3" s="2">
        <v>1.125046</v>
      </c>
      <c r="F3" s="2">
        <f>B$3/B3</f>
        <v>1</v>
      </c>
      <c r="G3" s="2">
        <f t="shared" ref="G3:I6" si="0">C$3/C3</f>
        <v>1</v>
      </c>
      <c r="H3" s="2">
        <f t="shared" si="0"/>
        <v>1</v>
      </c>
      <c r="I3" s="2">
        <f t="shared" si="0"/>
        <v>1</v>
      </c>
      <c r="J3" s="2">
        <f>F3/$A3</f>
        <v>1</v>
      </c>
      <c r="K3" s="2">
        <f t="shared" ref="K3:M6" si="1">G3/$A3</f>
        <v>1</v>
      </c>
      <c r="L3" s="2">
        <f t="shared" si="1"/>
        <v>1</v>
      </c>
      <c r="M3" s="2">
        <f t="shared" si="1"/>
        <v>1</v>
      </c>
      <c r="N3" s="2">
        <f>B3*U3/$U$2</f>
        <v>0.23005410000000001</v>
      </c>
      <c r="O3" s="5">
        <f>$R$3/(N3*1000000000)</f>
        <v>4.7814840074573759</v>
      </c>
      <c r="R3">
        <f>11*100000000</f>
        <v>1100000000</v>
      </c>
      <c r="T3" t="s">
        <v>13</v>
      </c>
      <c r="U3">
        <f>X6</f>
        <v>4.1850000000000005</v>
      </c>
      <c r="W3" s="7"/>
      <c r="X3">
        <v>4.12</v>
      </c>
      <c r="Y3">
        <v>4.1500000000000004</v>
      </c>
      <c r="Z3">
        <v>4.0999999999999996</v>
      </c>
      <c r="AA3">
        <v>4.22</v>
      </c>
    </row>
    <row r="4" spans="1:27" x14ac:dyDescent="0.3">
      <c r="A4" s="3">
        <v>2</v>
      </c>
      <c r="B4" s="2">
        <v>7.6367000000000004E-2</v>
      </c>
      <c r="C4" s="2">
        <v>0.157087</v>
      </c>
      <c r="D4" s="2">
        <v>0.28979100000000002</v>
      </c>
      <c r="E4" s="2">
        <v>0.578731</v>
      </c>
      <c r="F4" s="2">
        <f t="shared" ref="F4:F6" si="2">B$3/B4</f>
        <v>1.943535820446004</v>
      </c>
      <c r="G4" s="2">
        <f t="shared" si="0"/>
        <v>1.9722192161031782</v>
      </c>
      <c r="H4" s="2">
        <f t="shared" si="0"/>
        <v>1.859543602113247</v>
      </c>
      <c r="I4" s="2">
        <f t="shared" si="0"/>
        <v>1.9439877939837333</v>
      </c>
      <c r="J4" s="2">
        <f t="shared" ref="J4:J6" si="3">F4/$A4</f>
        <v>0.97176791022300202</v>
      </c>
      <c r="K4" s="2">
        <f t="shared" si="1"/>
        <v>0.98610960805158909</v>
      </c>
      <c r="L4" s="2">
        <f t="shared" si="1"/>
        <v>0.92977180105662349</v>
      </c>
      <c r="M4" s="2">
        <f t="shared" si="1"/>
        <v>0.97199389699186667</v>
      </c>
      <c r="N4" s="2">
        <f>B4*U4/$U$2</f>
        <v>0.11674251574074075</v>
      </c>
      <c r="O4" s="5">
        <f>$R$3/(N4*1000000000)</f>
        <v>9.4224455676701044</v>
      </c>
      <c r="T4" t="s">
        <v>14</v>
      </c>
      <c r="U4">
        <f>Y6</f>
        <v>4.1275000000000004</v>
      </c>
      <c r="W4" s="7"/>
      <c r="X4">
        <v>4.18</v>
      </c>
      <c r="Y4">
        <v>4.0999999999999996</v>
      </c>
      <c r="Z4">
        <v>4.07</v>
      </c>
      <c r="AA4">
        <v>4.0999999999999996</v>
      </c>
    </row>
    <row r="5" spans="1:27" x14ac:dyDescent="0.3">
      <c r="A5" s="3">
        <v>4</v>
      </c>
      <c r="B5" s="2">
        <v>4.5511000000000003E-2</v>
      </c>
      <c r="C5" s="2">
        <v>8.5738999999999996E-2</v>
      </c>
      <c r="D5" s="2">
        <v>0.15968599999999999</v>
      </c>
      <c r="E5" s="2">
        <v>0.30671599999999999</v>
      </c>
      <c r="F5" s="2">
        <f t="shared" si="2"/>
        <v>3.2612335479334664</v>
      </c>
      <c r="G5" s="2">
        <f t="shared" si="0"/>
        <v>3.6134081339880333</v>
      </c>
      <c r="H5" s="2">
        <f t="shared" si="0"/>
        <v>3.3746164347532033</v>
      </c>
      <c r="I5" s="2">
        <f t="shared" si="0"/>
        <v>3.6680381851615178</v>
      </c>
      <c r="J5" s="2">
        <f t="shared" si="3"/>
        <v>0.81530838698336661</v>
      </c>
      <c r="K5" s="2">
        <f t="shared" si="1"/>
        <v>0.90335203349700832</v>
      </c>
      <c r="L5" s="2">
        <f t="shared" si="1"/>
        <v>0.84365410868830082</v>
      </c>
      <c r="M5" s="2">
        <f t="shared" si="1"/>
        <v>0.91700954629037945</v>
      </c>
      <c r="N5" s="2">
        <f>B5*U5/$U$2</f>
        <v>6.9319995370370369E-2</v>
      </c>
      <c r="O5" s="5">
        <f>$R$3/(N5*1000000000)</f>
        <v>15.868437297532997</v>
      </c>
      <c r="T5" t="s">
        <v>15</v>
      </c>
      <c r="U5">
        <f>Z6</f>
        <v>4.1124999999999998</v>
      </c>
      <c r="W5" s="7"/>
      <c r="X5">
        <v>4.24</v>
      </c>
      <c r="Y5">
        <v>4.1100000000000003</v>
      </c>
      <c r="Z5">
        <v>4.09</v>
      </c>
      <c r="AA5">
        <v>4.18</v>
      </c>
    </row>
    <row r="6" spans="1:27" x14ac:dyDescent="0.3">
      <c r="A6" s="3">
        <v>8</v>
      </c>
      <c r="B6" s="2">
        <v>5.7249000000000001E-2</v>
      </c>
      <c r="C6" s="2">
        <v>8.6384000000000002E-2</v>
      </c>
      <c r="D6" s="2">
        <v>0.16919500000000001</v>
      </c>
      <c r="E6" s="2">
        <v>0.32506600000000002</v>
      </c>
      <c r="F6" s="2">
        <f t="shared" si="2"/>
        <v>2.5925693025205678</v>
      </c>
      <c r="G6" s="2">
        <f t="shared" si="0"/>
        <v>3.5864280422300423</v>
      </c>
      <c r="H6" s="2">
        <f t="shared" si="0"/>
        <v>3.1849581843435089</v>
      </c>
      <c r="I6" s="2">
        <f t="shared" si="0"/>
        <v>3.4609771554084401</v>
      </c>
      <c r="J6" s="2">
        <f t="shared" si="3"/>
        <v>0.32407116281507098</v>
      </c>
      <c r="K6" s="2">
        <f t="shared" si="1"/>
        <v>0.44830350527875529</v>
      </c>
      <c r="L6" s="2">
        <f t="shared" si="1"/>
        <v>0.39811977304293861</v>
      </c>
      <c r="M6" s="2">
        <f t="shared" si="1"/>
        <v>0.43262214442605501</v>
      </c>
      <c r="N6" s="2">
        <f>B6*U6/$U$2</f>
        <v>8.8417899999999994E-2</v>
      </c>
      <c r="O6" s="5">
        <f>$R$3/(N6*1000000000)</f>
        <v>12.440919768508413</v>
      </c>
      <c r="T6" t="s">
        <v>16</v>
      </c>
      <c r="U6">
        <f>AA6</f>
        <v>4.17</v>
      </c>
      <c r="W6" t="s">
        <v>23</v>
      </c>
      <c r="X6">
        <f>AVERAGE(X2:X5)</f>
        <v>4.1850000000000005</v>
      </c>
      <c r="Y6">
        <f t="shared" ref="Y6:AA6" si="4">AVERAGE(Y2:Y5)</f>
        <v>4.1275000000000004</v>
      </c>
      <c r="Z6">
        <f t="shared" si="4"/>
        <v>4.1124999999999998</v>
      </c>
      <c r="AA6">
        <f t="shared" si="4"/>
        <v>4.17</v>
      </c>
    </row>
    <row r="25" spans="1:19" x14ac:dyDescent="0.3">
      <c r="A25" s="9" t="s">
        <v>7</v>
      </c>
      <c r="B25" s="10"/>
      <c r="C25" s="10"/>
      <c r="D25" s="10"/>
      <c r="E25" s="10"/>
      <c r="F25" s="10"/>
      <c r="G25" s="11"/>
      <c r="R25" s="4" t="s">
        <v>20</v>
      </c>
      <c r="S25" s="1" t="s">
        <v>9</v>
      </c>
    </row>
    <row r="26" spans="1:19" x14ac:dyDescent="0.3">
      <c r="A26" s="3" t="s">
        <v>10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24</v>
      </c>
      <c r="G26" s="3" t="s">
        <v>25</v>
      </c>
      <c r="H26" s="3" t="s">
        <v>26</v>
      </c>
      <c r="I26" s="3" t="s">
        <v>27</v>
      </c>
      <c r="J26" s="3" t="s">
        <v>28</v>
      </c>
      <c r="K26" s="3" t="s">
        <v>29</v>
      </c>
      <c r="L26" s="3" t="s">
        <v>30</v>
      </c>
      <c r="M26" s="3" t="s">
        <v>31</v>
      </c>
      <c r="N26" s="3" t="s">
        <v>18</v>
      </c>
      <c r="O26" s="3" t="s">
        <v>19</v>
      </c>
      <c r="R26">
        <f>2*S26*S26</f>
        <v>203212800</v>
      </c>
      <c r="S26">
        <v>10080</v>
      </c>
    </row>
    <row r="27" spans="1:19" x14ac:dyDescent="0.3">
      <c r="A27" s="3">
        <v>1</v>
      </c>
      <c r="B27" s="2">
        <v>0.108181</v>
      </c>
      <c r="C27" s="2" t="e">
        <f>NA()</f>
        <v>#N/A</v>
      </c>
      <c r="D27" s="2" t="e">
        <f>NA()</f>
        <v>#N/A</v>
      </c>
      <c r="E27" s="2" t="e">
        <f>NA()</f>
        <v>#N/A</v>
      </c>
      <c r="F27" s="2">
        <f>B$27/B27</f>
        <v>1</v>
      </c>
      <c r="G27" s="2" t="e">
        <f t="shared" ref="G27:I30" si="5">C$27/C27</f>
        <v>#N/A</v>
      </c>
      <c r="H27" s="2" t="e">
        <f t="shared" si="5"/>
        <v>#N/A</v>
      </c>
      <c r="I27" s="2" t="e">
        <f t="shared" si="5"/>
        <v>#N/A</v>
      </c>
      <c r="J27" s="2">
        <f>F27/$A27</f>
        <v>1</v>
      </c>
      <c r="K27" s="2" t="e">
        <f t="shared" ref="K27:M30" si="6">G27/$A27</f>
        <v>#N/A</v>
      </c>
      <c r="L27" s="2" t="e">
        <f t="shared" si="6"/>
        <v>#N/A</v>
      </c>
      <c r="M27" s="2" t="e">
        <f t="shared" si="6"/>
        <v>#N/A</v>
      </c>
      <c r="N27" s="2">
        <f>B27*U3/$U$2</f>
        <v>0.16768055000000001</v>
      </c>
      <c r="O27" s="5">
        <f>$R$26/(N27*1000000000)</f>
        <v>1.2119044218306774</v>
      </c>
    </row>
    <row r="28" spans="1:19" x14ac:dyDescent="0.3">
      <c r="A28" s="3">
        <v>2</v>
      </c>
      <c r="B28" s="2">
        <v>5.6744000000000003E-2</v>
      </c>
      <c r="C28" s="2" t="e">
        <f>NA()</f>
        <v>#N/A</v>
      </c>
      <c r="D28" s="2" t="e">
        <f>NA()</f>
        <v>#N/A</v>
      </c>
      <c r="E28" s="2" t="e">
        <f>NA()</f>
        <v>#N/A</v>
      </c>
      <c r="F28" s="2">
        <f t="shared" ref="F28:F30" si="7">B$27/B28</f>
        <v>1.9064746933596504</v>
      </c>
      <c r="G28" s="2" t="e">
        <f t="shared" si="5"/>
        <v>#N/A</v>
      </c>
      <c r="H28" s="2" t="e">
        <f t="shared" si="5"/>
        <v>#N/A</v>
      </c>
      <c r="I28" s="2" t="e">
        <f t="shared" si="5"/>
        <v>#N/A</v>
      </c>
      <c r="J28" s="2">
        <f t="shared" ref="J28:J30" si="8">F28/$A28</f>
        <v>0.95323734667982518</v>
      </c>
      <c r="K28" s="2" t="e">
        <f t="shared" si="6"/>
        <v>#N/A</v>
      </c>
      <c r="L28" s="2" t="e">
        <f t="shared" si="6"/>
        <v>#N/A</v>
      </c>
      <c r="M28" s="2" t="e">
        <f t="shared" si="6"/>
        <v>#N/A</v>
      </c>
      <c r="N28" s="2">
        <f>B28*U4/$U$2</f>
        <v>8.6744762962962962E-2</v>
      </c>
      <c r="O28" s="5">
        <f>$R$26/(N28*1000000000)</f>
        <v>2.3426520870979255</v>
      </c>
    </row>
    <row r="29" spans="1:19" x14ac:dyDescent="0.3">
      <c r="A29" s="3">
        <v>4</v>
      </c>
      <c r="B29" s="2">
        <v>3.3764000000000002E-2</v>
      </c>
      <c r="C29" s="2" t="e">
        <f>NA()</f>
        <v>#N/A</v>
      </c>
      <c r="D29" s="2" t="e">
        <f>NA()</f>
        <v>#N/A</v>
      </c>
      <c r="E29" s="2" t="e">
        <f>NA()</f>
        <v>#N/A</v>
      </c>
      <c r="F29" s="2">
        <f t="shared" si="7"/>
        <v>3.2040338822414403</v>
      </c>
      <c r="G29" s="2" t="e">
        <f t="shared" si="5"/>
        <v>#N/A</v>
      </c>
      <c r="H29" s="2" t="e">
        <f t="shared" si="5"/>
        <v>#N/A</v>
      </c>
      <c r="I29" s="2" t="e">
        <f t="shared" si="5"/>
        <v>#N/A</v>
      </c>
      <c r="J29" s="2">
        <f t="shared" si="8"/>
        <v>0.80100847056036006</v>
      </c>
      <c r="K29" s="2" t="e">
        <f t="shared" si="6"/>
        <v>#N/A</v>
      </c>
      <c r="L29" s="2" t="e">
        <f t="shared" si="6"/>
        <v>#N/A</v>
      </c>
      <c r="M29" s="2" t="e">
        <f t="shared" si="6"/>
        <v>#N/A</v>
      </c>
      <c r="N29" s="2">
        <f>B29*U5/$U$2</f>
        <v>5.142757407407407E-2</v>
      </c>
      <c r="O29" s="5">
        <f>$R$26/(N29*1000000000)</f>
        <v>3.9514366302268318</v>
      </c>
    </row>
    <row r="30" spans="1:19" x14ac:dyDescent="0.3">
      <c r="A30" s="3">
        <v>8</v>
      </c>
      <c r="B30" s="2">
        <v>4.1105999999999997E-2</v>
      </c>
      <c r="C30" s="2" t="e">
        <f>NA()</f>
        <v>#N/A</v>
      </c>
      <c r="D30" s="2" t="e">
        <f>NA()</f>
        <v>#N/A</v>
      </c>
      <c r="E30" s="2" t="e">
        <f>NA()</f>
        <v>#N/A</v>
      </c>
      <c r="F30" s="2">
        <f t="shared" si="7"/>
        <v>2.6317569211307354</v>
      </c>
      <c r="G30" s="2" t="e">
        <f t="shared" si="5"/>
        <v>#N/A</v>
      </c>
      <c r="H30" s="2" t="e">
        <f t="shared" si="5"/>
        <v>#N/A</v>
      </c>
      <c r="I30" s="2" t="e">
        <f t="shared" si="5"/>
        <v>#N/A</v>
      </c>
      <c r="J30" s="2">
        <f t="shared" si="8"/>
        <v>0.32896961514134193</v>
      </c>
      <c r="K30" s="2" t="e">
        <f t="shared" si="6"/>
        <v>#N/A</v>
      </c>
      <c r="L30" s="2" t="e">
        <f t="shared" si="6"/>
        <v>#N/A</v>
      </c>
      <c r="M30" s="2" t="e">
        <f t="shared" si="6"/>
        <v>#N/A</v>
      </c>
      <c r="N30" s="2">
        <f>B30*U6/$U$2</f>
        <v>6.3485933333333314E-2</v>
      </c>
      <c r="O30" s="5">
        <f>$R$26/(N30*1000000000)</f>
        <v>3.2009106479230578</v>
      </c>
    </row>
    <row r="49" spans="1:10" x14ac:dyDescent="0.3">
      <c r="A49" s="6" t="s">
        <v>8</v>
      </c>
      <c r="B49" s="6"/>
      <c r="C49" s="6"/>
      <c r="D49" s="6"/>
      <c r="E49" s="6"/>
      <c r="F49" s="6"/>
      <c r="G49" s="6"/>
      <c r="H49" s="6"/>
      <c r="I49" s="6"/>
    </row>
    <row r="50" spans="1:10" x14ac:dyDescent="0.3">
      <c r="A50" s="3" t="s">
        <v>10</v>
      </c>
      <c r="B50" s="3" t="s">
        <v>9</v>
      </c>
      <c r="C50" s="3" t="s">
        <v>35</v>
      </c>
      <c r="D50" s="3" t="s">
        <v>34</v>
      </c>
      <c r="E50" s="3" t="s">
        <v>24</v>
      </c>
      <c r="F50" s="3" t="s">
        <v>33</v>
      </c>
      <c r="G50" s="3" t="s">
        <v>28</v>
      </c>
      <c r="H50" s="3" t="s">
        <v>18</v>
      </c>
      <c r="I50" s="3" t="s">
        <v>20</v>
      </c>
      <c r="J50" s="3" t="s">
        <v>19</v>
      </c>
    </row>
    <row r="51" spans="1:10" x14ac:dyDescent="0.3">
      <c r="A51" s="3">
        <v>1</v>
      </c>
      <c r="B51" s="3">
        <v>3040</v>
      </c>
      <c r="C51" s="2">
        <v>9.8490000000000001E-3</v>
      </c>
      <c r="D51" s="2">
        <v>9.8490000000000001E-3</v>
      </c>
      <c r="E51" s="2">
        <f>D$51/D51</f>
        <v>1</v>
      </c>
      <c r="F51" s="2">
        <f>$C51/D51</f>
        <v>1</v>
      </c>
      <c r="G51" s="2">
        <f>F51/A51</f>
        <v>1</v>
      </c>
      <c r="H51" s="2">
        <f>D51*U3/$U$2</f>
        <v>1.526595E-2</v>
      </c>
      <c r="I51" s="2">
        <f>B51*2*B51</f>
        <v>18483200</v>
      </c>
      <c r="J51" s="5">
        <f>I51/(H51*1000000000)</f>
        <v>1.2107467926987838</v>
      </c>
    </row>
    <row r="52" spans="1:10" x14ac:dyDescent="0.3">
      <c r="A52" s="3">
        <v>2</v>
      </c>
      <c r="B52" s="3">
        <v>4298</v>
      </c>
      <c r="C52" s="2">
        <v>4.5019000000000003E-2</v>
      </c>
      <c r="D52" s="2">
        <v>1.2366E-2</v>
      </c>
      <c r="E52" s="2">
        <f>D$51/D52</f>
        <v>0.79645803008248417</v>
      </c>
      <c r="F52" s="2">
        <f>$C52/D52</f>
        <v>3.6405466601973155</v>
      </c>
      <c r="G52" s="2">
        <f t="shared" ref="G52:G54" si="9">F52/A52</f>
        <v>1.8202733300986578</v>
      </c>
      <c r="H52" s="2">
        <f>D52*U4/$U$2</f>
        <v>1.8903949999999999E-2</v>
      </c>
      <c r="I52" s="2">
        <f>B52*2*B52</f>
        <v>36945608</v>
      </c>
      <c r="J52" s="5">
        <f>I52/(H52*1000000000)</f>
        <v>1.9543856178206143</v>
      </c>
    </row>
    <row r="53" spans="1:10" x14ac:dyDescent="0.3">
      <c r="A53" s="3">
        <v>4</v>
      </c>
      <c r="B53" s="3">
        <v>6080</v>
      </c>
      <c r="C53" s="2">
        <v>9.2655000000000001E-2</v>
      </c>
      <c r="D53" s="2">
        <v>1.9477000000000001E-2</v>
      </c>
      <c r="E53" s="2">
        <f>D$51/D53</f>
        <v>0.50567335832006977</v>
      </c>
      <c r="F53" s="2">
        <f>$C53/D53</f>
        <v>4.7571494583354728</v>
      </c>
      <c r="G53" s="2">
        <f t="shared" si="9"/>
        <v>1.1892873645838682</v>
      </c>
      <c r="H53" s="2">
        <f>D53*U5/$U$2</f>
        <v>2.9666356481481481E-2</v>
      </c>
      <c r="I53" s="2">
        <f>B53*2*B53</f>
        <v>73932800</v>
      </c>
      <c r="J53" s="5">
        <f>I53/(H53*1000000000)</f>
        <v>2.4921429109823712</v>
      </c>
    </row>
    <row r="54" spans="1:10" x14ac:dyDescent="0.3">
      <c r="A54" s="3">
        <v>8</v>
      </c>
      <c r="B54" s="3">
        <v>8592</v>
      </c>
      <c r="C54" s="2">
        <v>0.17730599999999999</v>
      </c>
      <c r="D54" s="2">
        <v>3.2027E-2</v>
      </c>
      <c r="E54" s="2">
        <f>D$51/D54</f>
        <v>0.30752177849939116</v>
      </c>
      <c r="F54" s="2">
        <f>$C54/D54</f>
        <v>5.5361413807100259</v>
      </c>
      <c r="G54" s="2">
        <f t="shared" si="9"/>
        <v>0.69201767258875324</v>
      </c>
      <c r="H54" s="2">
        <f>D54*U6/$U$2</f>
        <v>4.946392222222222E-2</v>
      </c>
      <c r="I54" s="2">
        <f>B54*2*B54</f>
        <v>147644928</v>
      </c>
      <c r="J54" s="5">
        <f>I54/(H54*1000000000)</f>
        <v>2.984901345604754</v>
      </c>
    </row>
    <row r="74" spans="1:13" x14ac:dyDescent="0.3">
      <c r="A74" s="6" t="s">
        <v>11</v>
      </c>
      <c r="B74" s="6"/>
      <c r="C74" s="6"/>
      <c r="D74" s="6"/>
      <c r="E74" s="6"/>
      <c r="F74" s="6"/>
      <c r="G74" s="6"/>
      <c r="H74" s="1"/>
      <c r="I74" s="1"/>
    </row>
    <row r="75" spans="1:13" x14ac:dyDescent="0.3">
      <c r="A75" s="3" t="s">
        <v>10</v>
      </c>
      <c r="B75" s="3" t="s">
        <v>1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3" t="s">
        <v>18</v>
      </c>
      <c r="I75" s="3" t="s">
        <v>19</v>
      </c>
      <c r="L75" s="4" t="s">
        <v>20</v>
      </c>
      <c r="M75" s="1" t="s">
        <v>9</v>
      </c>
    </row>
    <row r="76" spans="1:13" x14ac:dyDescent="0.3">
      <c r="A76" s="3">
        <v>1</v>
      </c>
      <c r="B76" s="2">
        <v>0.331978</v>
      </c>
      <c r="C76" s="2" t="e">
        <f>NA()</f>
        <v>#N/A</v>
      </c>
      <c r="D76" s="2" t="e">
        <f>NA()</f>
        <v>#N/A</v>
      </c>
      <c r="E76" s="2" t="e">
        <f>NA()</f>
        <v>#N/A</v>
      </c>
      <c r="F76" s="2">
        <f>$B$76/B76</f>
        <v>1</v>
      </c>
      <c r="G76" s="2">
        <f>F76/A76</f>
        <v>1</v>
      </c>
      <c r="H76" s="2">
        <f>B76*U3/$U$2</f>
        <v>0.51456590000000002</v>
      </c>
      <c r="I76" s="5">
        <f>$L$76/(H76*1000000000)</f>
        <v>0.57320835290484662</v>
      </c>
      <c r="L76">
        <f>2*M76*M76</f>
        <v>294953472</v>
      </c>
      <c r="M76">
        <v>12144</v>
      </c>
    </row>
    <row r="77" spans="1:13" x14ac:dyDescent="0.3">
      <c r="A77" s="3">
        <v>2</v>
      </c>
      <c r="B77" s="2">
        <v>0.174596</v>
      </c>
      <c r="C77" s="2" t="e">
        <f>NA()</f>
        <v>#N/A</v>
      </c>
      <c r="D77" s="2" t="e">
        <f>NA()</f>
        <v>#N/A</v>
      </c>
      <c r="E77" s="2" t="e">
        <f>NA()</f>
        <v>#N/A</v>
      </c>
      <c r="F77" s="2">
        <f t="shared" ref="F77:F79" si="10">$B$76/B77</f>
        <v>1.9014066759834132</v>
      </c>
      <c r="G77" s="2">
        <f>F77/A77</f>
        <v>0.95070333799170659</v>
      </c>
      <c r="H77" s="2">
        <f>B77*U4/$U$2</f>
        <v>0.26690555185185183</v>
      </c>
      <c r="I77" s="5">
        <f t="shared" ref="I77:I79" si="11">$L$76/(H77*1000000000)</f>
        <v>1.1050855628650109</v>
      </c>
    </row>
    <row r="78" spans="1:13" x14ac:dyDescent="0.3">
      <c r="A78" s="3">
        <v>4</v>
      </c>
      <c r="B78" s="2">
        <v>0.10312300000000001</v>
      </c>
      <c r="C78" s="2" t="e">
        <f>NA()</f>
        <v>#N/A</v>
      </c>
      <c r="D78" s="2" t="e">
        <f>NA()</f>
        <v>#N/A</v>
      </c>
      <c r="E78" s="2" t="e">
        <f>NA()</f>
        <v>#N/A</v>
      </c>
      <c r="F78" s="2">
        <f t="shared" si="10"/>
        <v>3.2192430398650154</v>
      </c>
      <c r="G78" s="2">
        <f>F78/A78</f>
        <v>0.80481075996625384</v>
      </c>
      <c r="H78" s="2">
        <f>B78*U5/$U$2</f>
        <v>0.15707160648148147</v>
      </c>
      <c r="I78" s="5">
        <f t="shared" si="11"/>
        <v>1.877828072222427</v>
      </c>
    </row>
    <row r="79" spans="1:13" x14ac:dyDescent="0.3">
      <c r="A79" s="3">
        <v>8</v>
      </c>
      <c r="B79" s="2">
        <v>0.122501</v>
      </c>
      <c r="C79" s="2" t="e">
        <f>NA()</f>
        <v>#N/A</v>
      </c>
      <c r="D79" s="2" t="e">
        <f>NA()</f>
        <v>#N/A</v>
      </c>
      <c r="E79" s="2" t="e">
        <f>NA()</f>
        <v>#N/A</v>
      </c>
      <c r="F79" s="2">
        <f t="shared" si="10"/>
        <v>2.7100023673276135</v>
      </c>
      <c r="G79" s="2">
        <f>F79/A79</f>
        <v>0.33875029591595168</v>
      </c>
      <c r="H79" s="2">
        <f>B79*U6/$U$2</f>
        <v>0.18919598888888886</v>
      </c>
      <c r="I79" s="5">
        <f t="shared" si="11"/>
        <v>1.558983748715838</v>
      </c>
    </row>
    <row r="101" spans="1:16" x14ac:dyDescent="0.3">
      <c r="A101" s="6" t="s">
        <v>36</v>
      </c>
      <c r="B101" s="6"/>
      <c r="C101" s="6"/>
      <c r="D101" s="6"/>
      <c r="E101" s="6"/>
      <c r="F101" s="6"/>
      <c r="G101" s="6"/>
      <c r="H101" s="6"/>
      <c r="I101" s="6"/>
    </row>
    <row r="102" spans="1:16" x14ac:dyDescent="0.3">
      <c r="A102" s="3" t="s">
        <v>10</v>
      </c>
      <c r="B102" s="3" t="s">
        <v>9</v>
      </c>
      <c r="C102" s="1" t="s">
        <v>35</v>
      </c>
      <c r="D102" s="1" t="s">
        <v>41</v>
      </c>
      <c r="E102" s="1" t="s">
        <v>42</v>
      </c>
      <c r="F102" s="3" t="s">
        <v>34</v>
      </c>
      <c r="G102" s="3" t="s">
        <v>37</v>
      </c>
      <c r="H102" s="3" t="s">
        <v>38</v>
      </c>
      <c r="I102" s="3" t="s">
        <v>24</v>
      </c>
      <c r="J102" s="3" t="s">
        <v>28</v>
      </c>
      <c r="K102" s="3" t="s">
        <v>33</v>
      </c>
      <c r="L102" s="3" t="s">
        <v>39</v>
      </c>
      <c r="M102" s="3" t="s">
        <v>40</v>
      </c>
      <c r="N102" s="3" t="s">
        <v>18</v>
      </c>
      <c r="O102" s="3" t="s">
        <v>20</v>
      </c>
      <c r="P102" s="3" t="s">
        <v>19</v>
      </c>
    </row>
    <row r="103" spans="1:16" x14ac:dyDescent="0.3">
      <c r="A103" s="3">
        <v>1</v>
      </c>
      <c r="B103" s="3">
        <v>1906</v>
      </c>
      <c r="C103" s="2">
        <v>4.1000000000000003E-3</v>
      </c>
      <c r="D103" s="2">
        <v>1.6115999999999998E-2</v>
      </c>
      <c r="E103" s="2">
        <v>6.7831000000000002E-2</v>
      </c>
      <c r="F103" s="2">
        <v>4.1000000000000003E-3</v>
      </c>
      <c r="G103" s="2">
        <v>1.6115999999999998E-2</v>
      </c>
      <c r="H103" s="2">
        <v>6.7831000000000002E-2</v>
      </c>
      <c r="I103" s="2">
        <f>D$51/F103</f>
        <v>2.4021951219512192</v>
      </c>
      <c r="J103" s="2">
        <f>I103/$A103</f>
        <v>2.4021951219512192</v>
      </c>
      <c r="K103" s="2">
        <f>C103/F103</f>
        <v>1</v>
      </c>
      <c r="L103" s="2">
        <f t="shared" ref="L103:M105" si="12">D103/G103</f>
        <v>1</v>
      </c>
      <c r="M103" s="2">
        <f t="shared" si="12"/>
        <v>1</v>
      </c>
      <c r="N103" s="2">
        <f>F103*U3/$U$2</f>
        <v>6.3550000000000013E-3</v>
      </c>
      <c r="O103" s="2">
        <f>B103*2*B103</f>
        <v>7265672</v>
      </c>
      <c r="P103" s="5">
        <f>O103/(N103*1000000000)</f>
        <v>1.1433000786782059</v>
      </c>
    </row>
    <row r="104" spans="1:16" x14ac:dyDescent="0.3">
      <c r="A104" s="3">
        <v>2</v>
      </c>
      <c r="B104" s="3">
        <v>2694</v>
      </c>
      <c r="C104" s="2">
        <v>1.0635E-2</v>
      </c>
      <c r="D104" s="2">
        <v>3.5480999999999999E-2</v>
      </c>
      <c r="E104" s="2">
        <v>0.120547</v>
      </c>
      <c r="F104" s="2">
        <v>4.0879999999999996E-3</v>
      </c>
      <c r="G104" s="2">
        <v>1.7288000000000001E-2</v>
      </c>
      <c r="H104" s="2">
        <v>6.6021999999999997E-2</v>
      </c>
      <c r="I104" s="2">
        <f>D$51/F104</f>
        <v>2.4092465753424661</v>
      </c>
      <c r="J104" s="2">
        <f>I104/$A104</f>
        <v>1.2046232876712331</v>
      </c>
      <c r="K104" s="2">
        <f t="shared" ref="K104:K105" si="13">C104/F104</f>
        <v>2.6015166340508808</v>
      </c>
      <c r="L104" s="2">
        <f t="shared" si="12"/>
        <v>2.0523484497917628</v>
      </c>
      <c r="M104" s="2">
        <f t="shared" si="12"/>
        <v>1.8258610766108267</v>
      </c>
      <c r="N104" s="2">
        <f t="shared" ref="N104:N105" si="14">F104*U4/$U$2</f>
        <v>6.2493407407407404E-3</v>
      </c>
      <c r="O104" s="2">
        <f>B104*2*B104</f>
        <v>14515272</v>
      </c>
      <c r="P104" s="5">
        <f>O104/(N104*1000000000)</f>
        <v>2.3226885206261758</v>
      </c>
    </row>
    <row r="105" spans="1:16" x14ac:dyDescent="0.3">
      <c r="A105" s="3">
        <v>4</v>
      </c>
      <c r="B105" s="3">
        <v>3731</v>
      </c>
      <c r="C105" s="2">
        <v>1.9671999999999999E-2</v>
      </c>
      <c r="D105" s="2">
        <v>5.6619000000000003E-2</v>
      </c>
      <c r="E105" s="2">
        <v>0.21814600000000001</v>
      </c>
      <c r="F105" s="2">
        <v>9.0010000000000003E-3</v>
      </c>
      <c r="G105" s="2">
        <v>2.7078999999999999E-2</v>
      </c>
      <c r="H105" s="2">
        <v>0.13880999999999999</v>
      </c>
      <c r="I105" s="2">
        <f>D$51/F105</f>
        <v>1.0942117542495278</v>
      </c>
      <c r="J105" s="2">
        <f>I105/$A105</f>
        <v>0.27355293856238194</v>
      </c>
      <c r="K105" s="2">
        <f t="shared" si="13"/>
        <v>2.1855349405621594</v>
      </c>
      <c r="L105" s="2">
        <f t="shared" si="12"/>
        <v>2.090882233465047</v>
      </c>
      <c r="M105" s="2">
        <f t="shared" si="12"/>
        <v>1.5715438368993591</v>
      </c>
      <c r="N105" s="2">
        <f t="shared" si="14"/>
        <v>1.3709856481481479E-2</v>
      </c>
      <c r="O105" s="2">
        <f>B105*2*B105</f>
        <v>27840722</v>
      </c>
      <c r="P105" s="5">
        <f>O105/(N105*1000000000)</f>
        <v>2.0307084933825323</v>
      </c>
    </row>
  </sheetData>
  <mergeCells count="7">
    <mergeCell ref="A101:I101"/>
    <mergeCell ref="A74:G74"/>
    <mergeCell ref="W2:W5"/>
    <mergeCell ref="T1:U1"/>
    <mergeCell ref="A1:G1"/>
    <mergeCell ref="A25:G25"/>
    <mergeCell ref="A49:I49"/>
  </mergeCells>
  <phoneticPr fontId="2" type="noConversion"/>
  <pageMargins left="0.7" right="0.7" top="0.75" bottom="0.75" header="0.3" footer="0.3"/>
  <ignoredErrors>
    <ignoredError sqref="X6:AA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06F8-5F64-43A8-89AB-B93213778494}">
  <dimension ref="B1:B2"/>
  <sheetViews>
    <sheetView workbookViewId="0">
      <selection activeCell="D4" sqref="D4"/>
    </sheetView>
  </sheetViews>
  <sheetFormatPr defaultRowHeight="14.4" x14ac:dyDescent="0.3"/>
  <sheetData>
    <row r="1" spans="2:2" x14ac:dyDescent="0.3">
      <c r="B1" t="s">
        <v>32</v>
      </c>
    </row>
    <row r="2" spans="2:2" x14ac:dyDescent="0.3">
      <c r="B2" t="e">
        <f>AVERAGE(A:A)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 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2015-06-05T18:19:34Z</dcterms:created>
  <dcterms:modified xsi:type="dcterms:W3CDTF">2025-01-22T13:34:14Z</dcterms:modified>
</cp:coreProperties>
</file>