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CB6BCD0E-E5A8-4810-9832-69A3F6338A3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Resultados" sheetId="4" r:id="rId1"/>
    <sheet name="wang li" sheetId="7" r:id="rId2"/>
    <sheet name="backupa inst joão" sheetId="6" r:id="rId3"/>
    <sheet name="V1" sheetId="2" state="hidden" r:id="rId4"/>
    <sheet name="Planilha1" sheetId="3" r:id="rId5"/>
    <sheet name="Planilha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56" i="4" l="1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55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29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3" i="4"/>
  <c r="CG56" i="4"/>
  <c r="CG57" i="4"/>
  <c r="CG58" i="4"/>
  <c r="CG59" i="4"/>
  <c r="CG60" i="4"/>
  <c r="CG61" i="4"/>
  <c r="CG62" i="4"/>
  <c r="CG63" i="4"/>
  <c r="CG64" i="4"/>
  <c r="CG65" i="4"/>
  <c r="CG66" i="4"/>
  <c r="CG67" i="4"/>
  <c r="CG68" i="4"/>
  <c r="CG69" i="4"/>
  <c r="CG70" i="4"/>
  <c r="CG71" i="4"/>
  <c r="CG72" i="4"/>
  <c r="CG73" i="4"/>
  <c r="CG74" i="4"/>
  <c r="CG75" i="4"/>
  <c r="CG76" i="4"/>
  <c r="CG77" i="4"/>
  <c r="CG78" i="4"/>
  <c r="CG55" i="4"/>
  <c r="CG30" i="4"/>
  <c r="CG31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45" i="4"/>
  <c r="CG46" i="4"/>
  <c r="CG47" i="4"/>
  <c r="CG48" i="4"/>
  <c r="CG49" i="4"/>
  <c r="CG50" i="4"/>
  <c r="CG51" i="4"/>
  <c r="CG52" i="4"/>
  <c r="CG29" i="4"/>
  <c r="CG4" i="4"/>
  <c r="CG5" i="4"/>
  <c r="CG6" i="4"/>
  <c r="CG7" i="4"/>
  <c r="CG8" i="4"/>
  <c r="CG9" i="4"/>
  <c r="CG10" i="4"/>
  <c r="CG11" i="4"/>
  <c r="CG12" i="4"/>
  <c r="CG13" i="4"/>
  <c r="CG14" i="4"/>
  <c r="CG15" i="4"/>
  <c r="CG16" i="4"/>
  <c r="CG17" i="4"/>
  <c r="CG18" i="4"/>
  <c r="CG19" i="4"/>
  <c r="CG20" i="4"/>
  <c r="CG21" i="4"/>
  <c r="CG22" i="4"/>
  <c r="CG23" i="4"/>
  <c r="CG24" i="4"/>
  <c r="CG25" i="4"/>
  <c r="CG26" i="4"/>
  <c r="CG3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6" i="4"/>
  <c r="CE77" i="4"/>
  <c r="CE78" i="4"/>
  <c r="CE55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29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3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55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29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3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55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29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3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55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29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3" i="4"/>
  <c r="BD56" i="4"/>
  <c r="BU56" i="4" s="1"/>
  <c r="BD57" i="4"/>
  <c r="BU57" i="4" s="1"/>
  <c r="BD58" i="4"/>
  <c r="BU58" i="4" s="1"/>
  <c r="BD59" i="4"/>
  <c r="BU59" i="4" s="1"/>
  <c r="BD60" i="4"/>
  <c r="BU60" i="4" s="1"/>
  <c r="BD61" i="4"/>
  <c r="BU61" i="4" s="1"/>
  <c r="BD62" i="4"/>
  <c r="BU62" i="4" s="1"/>
  <c r="BD63" i="4"/>
  <c r="BU63" i="4" s="1"/>
  <c r="BD64" i="4"/>
  <c r="BU64" i="4" s="1"/>
  <c r="BD65" i="4"/>
  <c r="BU65" i="4" s="1"/>
  <c r="BD66" i="4"/>
  <c r="BU66" i="4" s="1"/>
  <c r="BD67" i="4"/>
  <c r="BU67" i="4" s="1"/>
  <c r="BD68" i="4"/>
  <c r="BU68" i="4" s="1"/>
  <c r="BD69" i="4"/>
  <c r="BU69" i="4" s="1"/>
  <c r="BD70" i="4"/>
  <c r="BU70" i="4" s="1"/>
  <c r="BD71" i="4"/>
  <c r="BU71" i="4" s="1"/>
  <c r="BD72" i="4"/>
  <c r="BU72" i="4" s="1"/>
  <c r="BD73" i="4"/>
  <c r="BU73" i="4" s="1"/>
  <c r="BD74" i="4"/>
  <c r="BU74" i="4" s="1"/>
  <c r="BD75" i="4"/>
  <c r="BU75" i="4" s="1"/>
  <c r="BD76" i="4"/>
  <c r="BU76" i="4" s="1"/>
  <c r="BD77" i="4"/>
  <c r="BU77" i="4" s="1"/>
  <c r="BD78" i="4"/>
  <c r="BU78" i="4" s="1"/>
  <c r="BD55" i="4"/>
  <c r="BU55" i="4" s="1"/>
  <c r="BD30" i="4"/>
  <c r="BU30" i="4" s="1"/>
  <c r="BD31" i="4"/>
  <c r="BU31" i="4" s="1"/>
  <c r="BD32" i="4"/>
  <c r="BU32" i="4" s="1"/>
  <c r="BD33" i="4"/>
  <c r="BU33" i="4" s="1"/>
  <c r="BD34" i="4"/>
  <c r="BU34" i="4" s="1"/>
  <c r="BD35" i="4"/>
  <c r="BU35" i="4" s="1"/>
  <c r="BD36" i="4"/>
  <c r="BU36" i="4" s="1"/>
  <c r="BD37" i="4"/>
  <c r="BU37" i="4" s="1"/>
  <c r="BD38" i="4"/>
  <c r="BU38" i="4" s="1"/>
  <c r="BD39" i="4"/>
  <c r="BU39" i="4" s="1"/>
  <c r="BD40" i="4"/>
  <c r="BU40" i="4" s="1"/>
  <c r="BD41" i="4"/>
  <c r="BU41" i="4" s="1"/>
  <c r="BD42" i="4"/>
  <c r="BU42" i="4" s="1"/>
  <c r="BD43" i="4"/>
  <c r="BU43" i="4" s="1"/>
  <c r="BD44" i="4"/>
  <c r="BU44" i="4" s="1"/>
  <c r="BD45" i="4"/>
  <c r="BU45" i="4" s="1"/>
  <c r="BD46" i="4"/>
  <c r="BU46" i="4" s="1"/>
  <c r="BD47" i="4"/>
  <c r="BU47" i="4" s="1"/>
  <c r="BD48" i="4"/>
  <c r="BU48" i="4" s="1"/>
  <c r="BD49" i="4"/>
  <c r="BU49" i="4" s="1"/>
  <c r="BD50" i="4"/>
  <c r="BU50" i="4" s="1"/>
  <c r="BD51" i="4"/>
  <c r="BU51" i="4" s="1"/>
  <c r="BD52" i="4"/>
  <c r="BU52" i="4" s="1"/>
  <c r="BD29" i="4"/>
  <c r="BU29" i="4" s="1"/>
  <c r="BD4" i="4"/>
  <c r="BU4" i="4" s="1"/>
  <c r="BD5" i="4"/>
  <c r="BU5" i="4" s="1"/>
  <c r="BD6" i="4"/>
  <c r="BU6" i="4" s="1"/>
  <c r="BD7" i="4"/>
  <c r="BU7" i="4" s="1"/>
  <c r="BD8" i="4"/>
  <c r="BU8" i="4" s="1"/>
  <c r="BD9" i="4"/>
  <c r="BU9" i="4" s="1"/>
  <c r="BD10" i="4"/>
  <c r="BU10" i="4" s="1"/>
  <c r="BD11" i="4"/>
  <c r="BU11" i="4" s="1"/>
  <c r="BD12" i="4"/>
  <c r="BU12" i="4" s="1"/>
  <c r="BD13" i="4"/>
  <c r="BU13" i="4" s="1"/>
  <c r="BD14" i="4"/>
  <c r="BU14" i="4" s="1"/>
  <c r="BD15" i="4"/>
  <c r="BU15" i="4" s="1"/>
  <c r="BD16" i="4"/>
  <c r="BU16" i="4" s="1"/>
  <c r="BD17" i="4"/>
  <c r="BU17" i="4" s="1"/>
  <c r="BD18" i="4"/>
  <c r="BU18" i="4" s="1"/>
  <c r="BD19" i="4"/>
  <c r="BU19" i="4" s="1"/>
  <c r="BD20" i="4"/>
  <c r="BU20" i="4" s="1"/>
  <c r="BD21" i="4"/>
  <c r="BU21" i="4" s="1"/>
  <c r="BD22" i="4"/>
  <c r="BU22" i="4" s="1"/>
  <c r="BD23" i="4"/>
  <c r="BU23" i="4" s="1"/>
  <c r="BD24" i="4"/>
  <c r="BU24" i="4" s="1"/>
  <c r="BD25" i="4"/>
  <c r="BU25" i="4" s="1"/>
  <c r="BD26" i="4"/>
  <c r="BU26" i="4" s="1"/>
  <c r="BD3" i="4"/>
  <c r="BU3" i="4" s="1"/>
  <c r="AV3" i="4"/>
  <c r="AG3" i="4"/>
  <c r="AH3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55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29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3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55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29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3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55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29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55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29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3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55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29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3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55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29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3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55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29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3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55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9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M3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55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29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55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2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3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55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29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55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29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55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3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55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29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3" i="4"/>
  <c r="T4" i="4"/>
  <c r="T5" i="4"/>
  <c r="T6" i="4"/>
  <c r="T7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55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9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55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L2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<sst xmlns="http://schemas.openxmlformats.org/spreadsheetml/2006/main" count="2787" uniqueCount="1178">
  <si>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</si>
  <si>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</si>
  <si>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</si>
  <si>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</si>
  <si>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</si>
  <si>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</si>
  <si>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</si>
  <si>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</si>
  <si>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</si>
  <si>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</si>
  <si>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</si>
  <si>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</si>
  <si>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</si>
  <si>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</si>
  <si>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</si>
  <si>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</si>
  <si>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</si>
  <si>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</si>
  <si>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</si>
  <si>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</si>
  <si>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</si>
  <si>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</si>
  <si>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</si>
  <si>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</si>
  <si>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</si>
  <si>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</si>
  <si>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</si>
  <si>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</si>
  <si>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</si>
  <si>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</si>
  <si>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</si>
  <si>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</si>
  <si>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</si>
  <si>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</si>
  <si>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</si>
  <si>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</si>
  <si>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</si>
  <si>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</si>
  <si>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</si>
  <si>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</si>
  <si>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</si>
  <si>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</si>
  <si>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</si>
  <si>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</si>
  <si>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</si>
  <si>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</si>
  <si>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</si>
  <si>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</si>
  <si>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</si>
  <si>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</si>
  <si>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</si>
  <si>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</si>
  <si>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</si>
  <si>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</si>
  <si>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</si>
  <si>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</si>
  <si>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</si>
  <si>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</si>
  <si>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</si>
  <si>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</si>
  <si>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</si>
  <si>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</si>
  <si>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</si>
  <si>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</si>
  <si>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</si>
  <si>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</si>
  <si>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</si>
  <si>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</si>
  <si>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</si>
  <si>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</si>
  <si>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</si>
  <si>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</si>
  <si>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</si>
  <si>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</si>
  <si>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</si>
  <si>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</si>
  <si>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</si>
  <si>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</si>
  <si>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</si>
  <si>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</si>
  <si>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</si>
  <si>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</si>
  <si>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</si>
  <si>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</si>
  <si>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</si>
  <si>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</si>
  <si>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</si>
  <si>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</si>
  <si>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</si>
  <si>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</si>
  <si>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</si>
  <si>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</si>
  <si>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</si>
  <si>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</si>
  <si>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</si>
  <si>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</si>
  <si>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</si>
  <si>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</si>
  <si>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</si>
  <si>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</si>
  <si>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</si>
  <si>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</si>
  <si>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</si>
  <si>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</si>
  <si>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</si>
  <si>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</si>
  <si>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</si>
  <si>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</si>
  <si>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</si>
  <si>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</si>
  <si>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</si>
  <si>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</si>
  <si>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</si>
  <si>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</si>
  <si>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</si>
  <si>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</si>
  <si>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</si>
  <si>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</si>
  <si>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</si>
  <si>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</si>
  <si>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</si>
  <si>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</si>
  <si>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</si>
  <si>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</si>
  <si>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</si>
  <si>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</si>
  <si>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</si>
  <si>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</si>
  <si>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</si>
  <si>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</si>
  <si>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</si>
  <si>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</si>
  <si>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</si>
  <si>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</si>
  <si>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</si>
  <si>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</si>
  <si>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</si>
  <si>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</si>
  <si>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</si>
  <si>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</si>
  <si>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</si>
  <si>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</si>
  <si>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</si>
  <si>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</si>
  <si>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</si>
  <si>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</si>
  <si>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</si>
  <si>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</si>
  <si>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</si>
  <si>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</si>
  <si>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</si>
  <si>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</si>
  <si>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</si>
  <si>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</si>
  <si>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</si>
  <si>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</si>
  <si>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</si>
  <si>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</si>
  <si>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</si>
  <si>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</si>
  <si>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</si>
  <si>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</si>
  <si>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</si>
  <si>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</si>
  <si>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</si>
  <si>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</si>
  <si>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</si>
  <si>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</si>
  <si>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</si>
  <si>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</si>
  <si>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</si>
  <si>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</si>
  <si>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</si>
  <si>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</si>
  <si>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</si>
  <si>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</si>
  <si>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</si>
  <si>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</si>
  <si>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</si>
  <si>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</si>
  <si>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</si>
  <si>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</si>
  <si>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</si>
  <si>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</si>
  <si>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</si>
  <si>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</si>
  <si>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</si>
  <si>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</si>
  <si>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</si>
  <si>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</si>
  <si>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</si>
  <si>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</si>
  <si>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</si>
  <si>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</si>
  <si>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</si>
  <si>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</si>
  <si>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</si>
  <si>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</si>
  <si>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</si>
  <si>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</si>
  <si>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</si>
  <si>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</si>
  <si>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</si>
  <si>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</si>
  <si>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</si>
  <si>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</si>
  <si>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</si>
  <si>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</si>
  <si>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</si>
  <si>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</si>
  <si>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</si>
  <si>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</si>
  <si>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</si>
  <si>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</si>
  <si>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</si>
  <si>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</si>
  <si>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</si>
  <si>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</si>
  <si>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</si>
  <si>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</si>
  <si>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</si>
  <si>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</si>
  <si>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</si>
  <si>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</si>
  <si>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</si>
  <si>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</si>
  <si>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</si>
  <si>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</si>
  <si>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</si>
  <si>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</si>
  <si>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</si>
  <si>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</si>
  <si>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</si>
  <si>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</si>
  <si>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</si>
  <si>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</si>
  <si>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</si>
  <si>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</si>
  <si>
    <t>test1_10x2.txt</t>
  </si>
  <si>
    <t>test2_10x2.txt</t>
  </si>
  <si>
    <t>test1_10x5.txt</t>
  </si>
  <si>
    <t>test2_10x5.txt</t>
  </si>
  <si>
    <t>test1_10x10.txt</t>
  </si>
  <si>
    <t>test2_10x10.txt</t>
  </si>
  <si>
    <t>test1_15x2.txt</t>
  </si>
  <si>
    <t>test2_15x2.txt</t>
  </si>
  <si>
    <t>test1_15x5.txt</t>
  </si>
  <si>
    <t>test2_15x5.txt</t>
  </si>
  <si>
    <t>test1_15x10.txt</t>
  </si>
  <si>
    <t>test2_15x10.txt</t>
  </si>
  <si>
    <t>test1_20x2.txt</t>
  </si>
  <si>
    <t>test2_20x2.txt</t>
  </si>
  <si>
    <t>test1_20x5.txt</t>
  </si>
  <si>
    <t>test2_20x5.txt</t>
  </si>
  <si>
    <t>test1_20x10.txt</t>
  </si>
  <si>
    <t>test2_20x10.txt</t>
  </si>
  <si>
    <t>gliffler</t>
  </si>
  <si>
    <t>v2 - ub</t>
  </si>
  <si>
    <t>v2-v1</t>
  </si>
  <si>
    <t>10 Trabalhos</t>
  </si>
  <si>
    <t>15 Trabalhos</t>
  </si>
  <si>
    <t>20 Trabalhos</t>
  </si>
  <si>
    <t>EA</t>
  </si>
  <si>
    <t>TA</t>
  </si>
  <si>
    <t>I-10-2-tight-TA-1</t>
  </si>
  <si>
    <t>I-10-2-tight-TA-2</t>
  </si>
  <si>
    <t>I-10-5-tight-TA-1</t>
  </si>
  <si>
    <t>I-10-5-tight-TA-2</t>
  </si>
  <si>
    <t>I-10-10-tight-TA-1</t>
  </si>
  <si>
    <t>I-10-10-tight-TA-2</t>
  </si>
  <si>
    <t>I-10-2-loose-TA-1</t>
  </si>
  <si>
    <t>I-10-2-loose-TA-2</t>
  </si>
  <si>
    <t>I-10-5-loose-TA-1</t>
  </si>
  <si>
    <t>I-10-5-loose-TA-2</t>
  </si>
  <si>
    <t>I-10-10-loose-TA-1</t>
  </si>
  <si>
    <t>I-10-10-loose-TA-2</t>
  </si>
  <si>
    <t>I-15-2-tight-TA-1</t>
  </si>
  <si>
    <t>I-15-2-tight-TA-2</t>
  </si>
  <si>
    <t>I-15-5-tight-TA-1</t>
  </si>
  <si>
    <t>I-15-5-tight-TA-2</t>
  </si>
  <si>
    <t>I-15-10-tight-TA-1</t>
  </si>
  <si>
    <t>I-15-10-tight-TA-2</t>
  </si>
  <si>
    <t>I-15-2-loose-TA-1</t>
  </si>
  <si>
    <t>I-15-2-loose-TA-2</t>
  </si>
  <si>
    <t>I-15-5-loose-TA-1</t>
  </si>
  <si>
    <t>I-15-5-loose-TA-2</t>
  </si>
  <si>
    <t>I-15-10-loose-TA-1</t>
  </si>
  <si>
    <t>I-15-10-loose-TA-2</t>
  </si>
  <si>
    <t>I-20-2-tight-TA-1</t>
  </si>
  <si>
    <t>I-20-2-tight-TA-2</t>
  </si>
  <si>
    <t>I-20-5-tight-TA-1</t>
  </si>
  <si>
    <t>I-20-5-tight-TA-2</t>
  </si>
  <si>
    <t>I-20-10-tight-TA-1</t>
  </si>
  <si>
    <t>I-20-10-tight-TA-2</t>
  </si>
  <si>
    <t>I-20-2-loose-TA-1</t>
  </si>
  <si>
    <t>I-20-2-loose-TA-2</t>
  </si>
  <si>
    <t>I-20-5-loose-TA-1</t>
  </si>
  <si>
    <t>I-20-5-loose-TA-2</t>
  </si>
  <si>
    <t>I-20-10-loose-TA-1</t>
  </si>
  <si>
    <t>I-20-10-loose-TA-2</t>
  </si>
  <si>
    <t>SADOS V1</t>
  </si>
  <si>
    <t>SADOS V2</t>
  </si>
  <si>
    <t>S</t>
  </si>
  <si>
    <t>V2 % V1</t>
  </si>
  <si>
    <t>G % V2</t>
  </si>
  <si>
    <t>NOMES</t>
  </si>
  <si>
    <t>v2 + gliffler</t>
  </si>
  <si>
    <t>v2G ~ G</t>
  </si>
  <si>
    <t>V2+G % G</t>
  </si>
  <si>
    <t>V3</t>
  </si>
  <si>
    <t>mls bef</t>
  </si>
  <si>
    <t>V3 % G</t>
  </si>
  <si>
    <t>#</t>
  </si>
  <si>
    <t>diag</t>
  </si>
  <si>
    <t>up</t>
  </si>
  <si>
    <t>down</t>
  </si>
  <si>
    <t>right</t>
  </si>
  <si>
    <t>V3G % V3</t>
  </si>
  <si>
    <t>V3G % V2</t>
  </si>
  <si>
    <t>V3 + Giffler</t>
  </si>
  <si>
    <t>tight-equal_10x2_1</t>
  </si>
  <si>
    <t>0.09</t>
  </si>
  <si>
    <t>0.073</t>
  </si>
  <si>
    <t>tight-equal_10x2_2</t>
  </si>
  <si>
    <t>0.048</t>
  </si>
  <si>
    <t>0.055</t>
  </si>
  <si>
    <t>tight-equal_10x5_1</t>
  </si>
  <si>
    <t>0.573</t>
  </si>
  <si>
    <t>0.576</t>
  </si>
  <si>
    <t>tight-equal_10x5_2</t>
  </si>
  <si>
    <t>0.42</t>
  </si>
  <si>
    <t>0.235</t>
  </si>
  <si>
    <t>tight-equal_10x10_1</t>
  </si>
  <si>
    <t>0.001</t>
  </si>
  <si>
    <t>tight-equal_10x10_2</t>
  </si>
  <si>
    <t>loose-equal_10x2_1</t>
  </si>
  <si>
    <t>0.038</t>
  </si>
  <si>
    <t>0.028</t>
  </si>
  <si>
    <t>loose-equal_10x2_2</t>
  </si>
  <si>
    <t>0.051</t>
  </si>
  <si>
    <t>0.046</t>
  </si>
  <si>
    <t>loose-equal_10x5_1</t>
  </si>
  <si>
    <t>0.536</t>
  </si>
  <si>
    <t>0.32</t>
  </si>
  <si>
    <t>loose-equal_10x5_2</t>
  </si>
  <si>
    <t>0.261</t>
  </si>
  <si>
    <t>0.258</t>
  </si>
  <si>
    <t>loose-equal_10x10_1</t>
  </si>
  <si>
    <t>loose-equal_10x10_2</t>
  </si>
  <si>
    <t>tight-tard_10x2_1</t>
  </si>
  <si>
    <t>0.065</t>
  </si>
  <si>
    <t>0.059</t>
  </si>
  <si>
    <t>tight-tard_10x2_2</t>
  </si>
  <si>
    <t>0.103</t>
  </si>
  <si>
    <t>0.085</t>
  </si>
  <si>
    <t>tight-tard_10x5_1</t>
  </si>
  <si>
    <t>0.378</t>
  </si>
  <si>
    <t>0.324</t>
  </si>
  <si>
    <t>tight-tard_10x5_2</t>
  </si>
  <si>
    <t>0.381</t>
  </si>
  <si>
    <t>0.279</t>
  </si>
  <si>
    <t>tight-tard_10x10_1</t>
  </si>
  <si>
    <t>1.56</t>
  </si>
  <si>
    <t>tight-tard_10x10_2</t>
  </si>
  <si>
    <t>loose-tard_10x2_1</t>
  </si>
  <si>
    <t>0.031</t>
  </si>
  <si>
    <t>0.027</t>
  </si>
  <si>
    <t>loose-tard_10x2_2</t>
  </si>
  <si>
    <t>0.074</t>
  </si>
  <si>
    <t>0.056</t>
  </si>
  <si>
    <t>loose-tard_10x5_1</t>
  </si>
  <si>
    <t>0.41</t>
  </si>
  <si>
    <t>0.512</t>
  </si>
  <si>
    <t>loose-tard_10x5_2</t>
  </si>
  <si>
    <t>0.224</t>
  </si>
  <si>
    <t>0.213</t>
  </si>
  <si>
    <t>loose-tard_10x10_1</t>
  </si>
  <si>
    <t>2.1</t>
  </si>
  <si>
    <t>loose-tard_10x10_2</t>
  </si>
  <si>
    <t>176.77</t>
  </si>
  <si>
    <t>37.68</t>
  </si>
  <si>
    <t>-64.04</t>
  </si>
  <si>
    <t>1.72</t>
  </si>
  <si>
    <t>115.80</t>
  </si>
  <si>
    <t>23.28</t>
  </si>
  <si>
    <t>-70.34</t>
  </si>
  <si>
    <t>-6.38</t>
  </si>
  <si>
    <t>32.82</t>
  </si>
  <si>
    <t>6.14</t>
  </si>
  <si>
    <t>-96.73</t>
  </si>
  <si>
    <t>2.87</t>
  </si>
  <si>
    <t>168.33</t>
  </si>
  <si>
    <t>41.42</t>
  </si>
  <si>
    <t>-11.54</t>
  </si>
  <si>
    <t>-47.05</t>
  </si>
  <si>
    <t>128.41</t>
  </si>
  <si>
    <t>44.73</t>
  </si>
  <si>
    <t>-9.85</t>
  </si>
  <si>
    <t>-45.41</t>
  </si>
  <si>
    <t>89.06</t>
  </si>
  <si>
    <t>15.82</t>
  </si>
  <si>
    <t>-86.70</t>
  </si>
  <si>
    <t>2.51</t>
  </si>
  <si>
    <t>55.83</t>
  </si>
  <si>
    <t>28.27</t>
  </si>
  <si>
    <t>-85.81</t>
  </si>
  <si>
    <t>14.08</t>
  </si>
  <si>
    <t>246.27</t>
  </si>
  <si>
    <t>61.21</t>
  </si>
  <si>
    <t>-59.14</t>
  </si>
  <si>
    <t>20.35</t>
  </si>
  <si>
    <t>134.71</t>
  </si>
  <si>
    <t>26.43</t>
  </si>
  <si>
    <t>-72.85</t>
  </si>
  <si>
    <t>-0.71</t>
  </si>
  <si>
    <t>218.13</t>
  </si>
  <si>
    <t>88.05</t>
  </si>
  <si>
    <t>21.19</t>
  </si>
  <si>
    <t>-33.14</t>
  </si>
  <si>
    <t>225.83</t>
  </si>
  <si>
    <t>94.74</t>
  </si>
  <si>
    <t>26.34</t>
  </si>
  <si>
    <t>-31.60</t>
  </si>
  <si>
    <t>70.04</t>
  </si>
  <si>
    <t>16.5</t>
  </si>
  <si>
    <t>-82.17</t>
  </si>
  <si>
    <t>-1.33</t>
  </si>
  <si>
    <t>53.63</t>
  </si>
  <si>
    <t>125.03</t>
  </si>
  <si>
    <t>34.72</t>
  </si>
  <si>
    <t>-17.29</t>
  </si>
  <si>
    <t>-47.99</t>
  </si>
  <si>
    <t>86.14</t>
  </si>
  <si>
    <t>16.24</t>
  </si>
  <si>
    <t>-87.69</t>
  </si>
  <si>
    <t>3.93</t>
  </si>
  <si>
    <t>63.61</t>
  </si>
  <si>
    <t>27.9</t>
  </si>
  <si>
    <t>-88.02</t>
  </si>
  <si>
    <t>15.92</t>
  </si>
  <si>
    <t>159.44</t>
  </si>
  <si>
    <t>50.41</t>
  </si>
  <si>
    <t>-43.01</t>
  </si>
  <si>
    <t>-6.58</t>
  </si>
  <si>
    <t>108.88</t>
  </si>
  <si>
    <t>43.68</t>
  </si>
  <si>
    <t>-40.46</t>
  </si>
  <si>
    <t>-15.86</t>
  </si>
  <si>
    <t>1562.23</t>
  </si>
  <si>
    <t>305.5</t>
  </si>
  <si>
    <t>210.40</t>
  </si>
  <si>
    <t>-4.90</t>
  </si>
  <si>
    <t>1662.56</t>
  </si>
  <si>
    <t>320.92</t>
  </si>
  <si>
    <t>206.85</t>
  </si>
  <si>
    <t>14.07</t>
  </si>
  <si>
    <t>809.16</t>
  </si>
  <si>
    <t>205.11</t>
  </si>
  <si>
    <t>116.70</t>
  </si>
  <si>
    <t>-11.59</t>
  </si>
  <si>
    <t>1084.51</t>
  </si>
  <si>
    <t>274.9</t>
  </si>
  <si>
    <t>210.04</t>
  </si>
  <si>
    <t>-35.14</t>
  </si>
  <si>
    <t>73.77</t>
  </si>
  <si>
    <t>13.53</t>
  </si>
  <si>
    <t>-71.25</t>
  </si>
  <si>
    <t>-15.22</t>
  </si>
  <si>
    <t>206.69</t>
  </si>
  <si>
    <t>19.36</t>
  </si>
  <si>
    <t>-24.49</t>
  </si>
  <si>
    <t>-56.15</t>
  </si>
  <si>
    <t>113.03</t>
  </si>
  <si>
    <t>13.98</t>
  </si>
  <si>
    <t>-34.27</t>
  </si>
  <si>
    <t>-51.75</t>
  </si>
  <si>
    <t>125.44</t>
  </si>
  <si>
    <t>36.02</t>
  </si>
  <si>
    <t>7.47</t>
  </si>
  <si>
    <t>-71.45</t>
  </si>
  <si>
    <t>93.04</t>
  </si>
  <si>
    <t>40.47</t>
  </si>
  <si>
    <t>20.50</t>
  </si>
  <si>
    <t>-80.03</t>
  </si>
  <si>
    <t>168.67</t>
  </si>
  <si>
    <t>3.48</t>
  </si>
  <si>
    <t>-81.23</t>
  </si>
  <si>
    <t>-15.28</t>
  </si>
  <si>
    <t>44.41</t>
  </si>
  <si>
    <t>238.18</t>
  </si>
  <si>
    <t>61.89</t>
  </si>
  <si>
    <t>5.32</t>
  </si>
  <si>
    <t>-43.43</t>
  </si>
  <si>
    <t>105.51</t>
  </si>
  <si>
    <t>60.99</t>
  </si>
  <si>
    <t>-5.69</t>
  </si>
  <si>
    <t>-33.32</t>
  </si>
  <si>
    <t>262.08</t>
  </si>
  <si>
    <t>110.04</t>
  </si>
  <si>
    <t>60.90</t>
  </si>
  <si>
    <t>-50.86</t>
  </si>
  <si>
    <t>293.09</t>
  </si>
  <si>
    <t>71.35</t>
  </si>
  <si>
    <t>23.12</t>
  </si>
  <si>
    <t>-51.77</t>
  </si>
  <si>
    <t>31.08</t>
  </si>
  <si>
    <t>5.54</t>
  </si>
  <si>
    <t>-88.20</t>
  </si>
  <si>
    <t>-6.27</t>
  </si>
  <si>
    <t>25.80</t>
  </si>
  <si>
    <t>155.90</t>
  </si>
  <si>
    <t>17.31</t>
  </si>
  <si>
    <t>-35.20</t>
  </si>
  <si>
    <t>-47.48</t>
  </si>
  <si>
    <t>95.92</t>
  </si>
  <si>
    <t>424.56</t>
  </si>
  <si>
    <t>100.53</t>
  </si>
  <si>
    <t>67.11</t>
  </si>
  <si>
    <t>-66.59</t>
  </si>
  <si>
    <t>457.06</t>
  </si>
  <si>
    <t>97.81</t>
  </si>
  <si>
    <t>58.76</t>
  </si>
  <si>
    <t>-60.95</t>
  </si>
  <si>
    <t>96.56</t>
  </si>
  <si>
    <t>35.25</t>
  </si>
  <si>
    <t>-86.34</t>
  </si>
  <si>
    <t>21.59</t>
  </si>
  <si>
    <t>54.00</t>
  </si>
  <si>
    <t>345.55</t>
  </si>
  <si>
    <t>128.74</t>
  </si>
  <si>
    <t>92.76</t>
  </si>
  <si>
    <t>-64.01</t>
  </si>
  <si>
    <t>375.15</t>
  </si>
  <si>
    <t>116.5</t>
  </si>
  <si>
    <t>86.10</t>
  </si>
  <si>
    <t>-69.60</t>
  </si>
  <si>
    <t>419.10</t>
  </si>
  <si>
    <t>119.95</t>
  </si>
  <si>
    <t>75.33</t>
  </si>
  <si>
    <t>-55.37</t>
  </si>
  <si>
    <t>525.82</t>
  </si>
  <si>
    <t>146.1</t>
  </si>
  <si>
    <t>70.17</t>
  </si>
  <si>
    <t>-24.07</t>
  </si>
  <si>
    <t>S0</t>
  </si>
  <si>
    <t>TD</t>
  </si>
  <si>
    <t>T0</t>
  </si>
  <si>
    <t>Ts</t>
  </si>
  <si>
    <t>giffler</t>
  </si>
  <si>
    <t>EDF</t>
  </si>
  <si>
    <t>tight-equal_15x2_1</t>
  </si>
  <si>
    <t>0.421</t>
  </si>
  <si>
    <t>0.303</t>
  </si>
  <si>
    <t>tight-equal_15x2_2</t>
  </si>
  <si>
    <t>0.158</t>
  </si>
  <si>
    <t>0.146</t>
  </si>
  <si>
    <t>tight-equal_15x5_1</t>
  </si>
  <si>
    <t>tight-equal_15x5_2</t>
  </si>
  <si>
    <t>tight-equal_15x10_1</t>
  </si>
  <si>
    <t>0.002</t>
  </si>
  <si>
    <t>tight-equal_15x10_2</t>
  </si>
  <si>
    <t>12.24</t>
  </si>
  <si>
    <t>loose-equal_15x2_1</t>
  </si>
  <si>
    <t>0.205</t>
  </si>
  <si>
    <t>0.184</t>
  </si>
  <si>
    <t>loose-equal_15x2_2</t>
  </si>
  <si>
    <t>0.229</t>
  </si>
  <si>
    <t>0.202</t>
  </si>
  <si>
    <t>loose-equal_15x5_1</t>
  </si>
  <si>
    <t>loose-equal_15x5_2</t>
  </si>
  <si>
    <t>loose-equal_15x10_1</t>
  </si>
  <si>
    <t>loose-equal_15x10_2</t>
  </si>
  <si>
    <t>tight-tard_15x2_1</t>
  </si>
  <si>
    <t>0.286</t>
  </si>
  <si>
    <t>0.262</t>
  </si>
  <si>
    <t>tight-tard_15x2_2</t>
  </si>
  <si>
    <t>0.232</t>
  </si>
  <si>
    <t>tight-tard_15x5_1</t>
  </si>
  <si>
    <t>tight-tard_15x5_2</t>
  </si>
  <si>
    <t>tight-tard_15x10_1</t>
  </si>
  <si>
    <t>tight-tard_15x10_2</t>
  </si>
  <si>
    <t>loose-tard_15x2_1</t>
  </si>
  <si>
    <t>0.233</t>
  </si>
  <si>
    <t>loose-tard_15x2_2</t>
  </si>
  <si>
    <t>0.371</t>
  </si>
  <si>
    <t>0.363</t>
  </si>
  <si>
    <t>loose-tard_15x5_1</t>
  </si>
  <si>
    <t>3.24</t>
  </si>
  <si>
    <t>loose-tard_15x5_2</t>
  </si>
  <si>
    <t>1.75</t>
  </si>
  <si>
    <t>loose-tard_15x10_1</t>
  </si>
  <si>
    <t>12.43</t>
  </si>
  <si>
    <t>loose-tard_15x10_2</t>
  </si>
  <si>
    <t>0.003</t>
  </si>
  <si>
    <t>92.88</t>
  </si>
  <si>
    <t>8.0</t>
  </si>
  <si>
    <t>-96.80</t>
  </si>
  <si>
    <t>4.80</t>
  </si>
  <si>
    <t>53.65</t>
  </si>
  <si>
    <t>40.17</t>
  </si>
  <si>
    <t>4.52</t>
  </si>
  <si>
    <t>-99.21</t>
  </si>
  <si>
    <t>3.73</t>
  </si>
  <si>
    <t>20.06</t>
  </si>
  <si>
    <t>118.80</t>
  </si>
  <si>
    <t>27.18</t>
  </si>
  <si>
    <t>-76.12</t>
  </si>
  <si>
    <t>3.30</t>
  </si>
  <si>
    <t>67.94</t>
  </si>
  <si>
    <t>15.13</t>
  </si>
  <si>
    <t>-73.39</t>
  </si>
  <si>
    <t>-11.48</t>
  </si>
  <si>
    <t>106.32</t>
  </si>
  <si>
    <t>26.02</t>
  </si>
  <si>
    <t>-95.37</t>
  </si>
  <si>
    <t>21.39</t>
  </si>
  <si>
    <t>60.37</t>
  </si>
  <si>
    <t>24.87</t>
  </si>
  <si>
    <t>-96.06</t>
  </si>
  <si>
    <t>20.92</t>
  </si>
  <si>
    <t>127.16</t>
  </si>
  <si>
    <t>17.68</t>
  </si>
  <si>
    <t>-99.07</t>
  </si>
  <si>
    <t>16.75</t>
  </si>
  <si>
    <t>49.02</t>
  </si>
  <si>
    <t>18.51</t>
  </si>
  <si>
    <t>-98.95</t>
  </si>
  <si>
    <t>17.46</t>
  </si>
  <si>
    <t>129.86</t>
  </si>
  <si>
    <t>32.7</t>
  </si>
  <si>
    <t>-75.60</t>
  </si>
  <si>
    <t>8.30</t>
  </si>
  <si>
    <t>92.27</t>
  </si>
  <si>
    <t>31.47</t>
  </si>
  <si>
    <t>-73.43</t>
  </si>
  <si>
    <t>4.90</t>
  </si>
  <si>
    <t>43.81</t>
  </si>
  <si>
    <t>19.43</t>
  </si>
  <si>
    <t>-98.17</t>
  </si>
  <si>
    <t>17.60</t>
  </si>
  <si>
    <t>41.84</t>
  </si>
  <si>
    <t>98.59</t>
  </si>
  <si>
    <t>32.58</t>
  </si>
  <si>
    <t>-39.49</t>
  </si>
  <si>
    <t>-27.92</t>
  </si>
  <si>
    <t>80.58</t>
  </si>
  <si>
    <t>14.99</t>
  </si>
  <si>
    <t>-89.45</t>
  </si>
  <si>
    <t>4.45</t>
  </si>
  <si>
    <t>54.50</t>
  </si>
  <si>
    <t>25.42</t>
  </si>
  <si>
    <t>14.87</t>
  </si>
  <si>
    <t>81.75</t>
  </si>
  <si>
    <t>20.68</t>
  </si>
  <si>
    <t>-69.61</t>
  </si>
  <si>
    <t>-9.71</t>
  </si>
  <si>
    <t>48.87</t>
  </si>
  <si>
    <t>12.85</t>
  </si>
  <si>
    <t>-74.30</t>
  </si>
  <si>
    <t>-12.85</t>
  </si>
  <si>
    <t>294.21</t>
  </si>
  <si>
    <t>107.71</t>
  </si>
  <si>
    <t>44.28</t>
  </si>
  <si>
    <t>-36.57</t>
  </si>
  <si>
    <t>364.52</t>
  </si>
  <si>
    <t>126.57</t>
  </si>
  <si>
    <t>56.29</t>
  </si>
  <si>
    <t>-29.72</t>
  </si>
  <si>
    <t>419.85</t>
  </si>
  <si>
    <t>136.56</t>
  </si>
  <si>
    <t>98.12</t>
  </si>
  <si>
    <t>-61.56</t>
  </si>
  <si>
    <t>458.30</t>
  </si>
  <si>
    <t>115.33</t>
  </si>
  <si>
    <t>48.88</t>
  </si>
  <si>
    <t>-33.55</t>
  </si>
  <si>
    <t>56.81</t>
  </si>
  <si>
    <t>7.6</t>
  </si>
  <si>
    <t>-89.61</t>
  </si>
  <si>
    <t>-2.79</t>
  </si>
  <si>
    <t>43.11</t>
  </si>
  <si>
    <t>28.46</t>
  </si>
  <si>
    <t>6.19</t>
  </si>
  <si>
    <t>-98.62</t>
  </si>
  <si>
    <t>4.81</t>
  </si>
  <si>
    <t>28.08</t>
  </si>
  <si>
    <t>97.90</t>
  </si>
  <si>
    <t>17.92</t>
  </si>
  <si>
    <t>-90.85</t>
  </si>
  <si>
    <t>8.77</t>
  </si>
  <si>
    <t>43.80</t>
  </si>
  <si>
    <t>16.36</t>
  </si>
  <si>
    <t>-91.25</t>
  </si>
  <si>
    <t>7.61</t>
  </si>
  <si>
    <t>160.05</t>
  </si>
  <si>
    <t>23.78</t>
  </si>
  <si>
    <t>-50.78</t>
  </si>
  <si>
    <t>-25.45</t>
  </si>
  <si>
    <t>74.76</t>
  </si>
  <si>
    <t>16.52</t>
  </si>
  <si>
    <t>-43.80</t>
  </si>
  <si>
    <t>-39.68</t>
  </si>
  <si>
    <t>188.18</t>
  </si>
  <si>
    <t>72.77</t>
  </si>
  <si>
    <t>37.42</t>
  </si>
  <si>
    <t>-64.65</t>
  </si>
  <si>
    <t>225.59</t>
  </si>
  <si>
    <t>105.1</t>
  </si>
  <si>
    <t>86.91</t>
  </si>
  <si>
    <t>-81.81</t>
  </si>
  <si>
    <t>277.89</t>
  </si>
  <si>
    <t>35.77</t>
  </si>
  <si>
    <t>-49.69</t>
  </si>
  <si>
    <t>-14.54</t>
  </si>
  <si>
    <t>123.88</t>
  </si>
  <si>
    <t>29.15</t>
  </si>
  <si>
    <t>-50.72</t>
  </si>
  <si>
    <t>-20.13</t>
  </si>
  <si>
    <t>42.90</t>
  </si>
  <si>
    <t>5.36</t>
  </si>
  <si>
    <t>-96.88</t>
  </si>
  <si>
    <t>2.24</t>
  </si>
  <si>
    <t>84.34</t>
  </si>
  <si>
    <t>10.4</t>
  </si>
  <si>
    <t>-39.52</t>
  </si>
  <si>
    <t>-50.07</t>
  </si>
  <si>
    <t>129.31</t>
  </si>
  <si>
    <t>22.48</t>
  </si>
  <si>
    <t>-74.79</t>
  </si>
  <si>
    <t>-2.73</t>
  </si>
  <si>
    <t>80.50</t>
  </si>
  <si>
    <t>24.62</t>
  </si>
  <si>
    <t>-0.59</t>
  </si>
  <si>
    <t>270.63</t>
  </si>
  <si>
    <t>156.2</t>
  </si>
  <si>
    <t>112.40</t>
  </si>
  <si>
    <t>-56.20</t>
  </si>
  <si>
    <t>381.54</t>
  </si>
  <si>
    <t>146.75</t>
  </si>
  <si>
    <t>106.95</t>
  </si>
  <si>
    <t>-60.20</t>
  </si>
  <si>
    <t>490.48</t>
  </si>
  <si>
    <t>179.4</t>
  </si>
  <si>
    <t>152.59</t>
  </si>
  <si>
    <t>-73.18</t>
  </si>
  <si>
    <t>668.11</t>
  </si>
  <si>
    <t>212.37</t>
  </si>
  <si>
    <t>181.95</t>
  </si>
  <si>
    <t>-69.58</t>
  </si>
  <si>
    <t>367.28</t>
  </si>
  <si>
    <t>38.34</t>
  </si>
  <si>
    <t>-41.61</t>
  </si>
  <si>
    <t>-20.05</t>
  </si>
  <si>
    <t>162.89</t>
  </si>
  <si>
    <t>65.26</t>
  </si>
  <si>
    <t>-48.82</t>
  </si>
  <si>
    <t>tight-equal_20x2_1</t>
  </si>
  <si>
    <t>0.754</t>
  </si>
  <si>
    <t>0.679</t>
  </si>
  <si>
    <t>tight-equal_20x2_2</t>
  </si>
  <si>
    <t>0.787</t>
  </si>
  <si>
    <t>0.489</t>
  </si>
  <si>
    <t>tight-equal_20x5_1</t>
  </si>
  <si>
    <t>7.69</t>
  </si>
  <si>
    <t>tight-equal_20x5_2</t>
  </si>
  <si>
    <t>tight-equal_20x10_1</t>
  </si>
  <si>
    <t>tight-equal_20x10_2</t>
  </si>
  <si>
    <t>loose-equal_20x2_1</t>
  </si>
  <si>
    <t>0.866</t>
  </si>
  <si>
    <t>0.993</t>
  </si>
  <si>
    <t>loose-equal_20x2_2</t>
  </si>
  <si>
    <t>0.672</t>
  </si>
  <si>
    <t>0.646</t>
  </si>
  <si>
    <t>loose-equal_20x5_1</t>
  </si>
  <si>
    <t>loose-equal_20x5_2</t>
  </si>
  <si>
    <t>loose-equal_20x10_1</t>
  </si>
  <si>
    <t>21.95</t>
  </si>
  <si>
    <t>loose-equal_20x10_2</t>
  </si>
  <si>
    <t>tight-tard_20x2_1</t>
  </si>
  <si>
    <t>0.682</t>
  </si>
  <si>
    <t>0.789</t>
  </si>
  <si>
    <t>tight-tard_20x2_2</t>
  </si>
  <si>
    <t>0.935</t>
  </si>
  <si>
    <t>0.894</t>
  </si>
  <si>
    <t>tight-tard_20x5_1</t>
  </si>
  <si>
    <t>6.35</t>
  </si>
  <si>
    <t>tight-tard_20x5_2</t>
  </si>
  <si>
    <t>8.1</t>
  </si>
  <si>
    <t>tight-tard_20x10_1</t>
  </si>
  <si>
    <t>32.84</t>
  </si>
  <si>
    <t>tight-tard_20x10_2</t>
  </si>
  <si>
    <t>35.24</t>
  </si>
  <si>
    <t>loose-tard_20x2_1</t>
  </si>
  <si>
    <t>0.951</t>
  </si>
  <si>
    <t>loose-tard_20x2_2</t>
  </si>
  <si>
    <t>1.52</t>
  </si>
  <si>
    <t>loose-tard_20x5_1</t>
  </si>
  <si>
    <t>loose-tard_20x5_2</t>
  </si>
  <si>
    <t>loose-tard_20x10_1</t>
  </si>
  <si>
    <t>loose-tard_20x10_2</t>
  </si>
  <si>
    <t>21.99</t>
  </si>
  <si>
    <t>3.42</t>
  </si>
  <si>
    <t>-99.27</t>
  </si>
  <si>
    <t>2.69</t>
  </si>
  <si>
    <t>21.77</t>
  </si>
  <si>
    <t>43.12</t>
  </si>
  <si>
    <t>17.88</t>
  </si>
  <si>
    <t>-92.90</t>
  </si>
  <si>
    <t>10.78</t>
  </si>
  <si>
    <t>40.60</t>
  </si>
  <si>
    <t>91.13</t>
  </si>
  <si>
    <t>27.19</t>
  </si>
  <si>
    <t>-30.39</t>
  </si>
  <si>
    <t>-42.41</t>
  </si>
  <si>
    <t>61.94</t>
  </si>
  <si>
    <t>16.89</t>
  </si>
  <si>
    <t>-38.50</t>
  </si>
  <si>
    <t>-44.61</t>
  </si>
  <si>
    <t>45.70</t>
  </si>
  <si>
    <t>16.88</t>
  </si>
  <si>
    <t>-99.45</t>
  </si>
  <si>
    <t>16.34</t>
  </si>
  <si>
    <t>33.06</t>
  </si>
  <si>
    <t>17.08</t>
  </si>
  <si>
    <t>16.54</t>
  </si>
  <si>
    <t>95.44</t>
  </si>
  <si>
    <t>39.62</t>
  </si>
  <si>
    <t>-96.86</t>
  </si>
  <si>
    <t>36.48</t>
  </si>
  <si>
    <t>64.27</t>
  </si>
  <si>
    <t>26.28</t>
  </si>
  <si>
    <t>-95.88</t>
  </si>
  <si>
    <t>22.16</t>
  </si>
  <si>
    <t>108.32</t>
  </si>
  <si>
    <t>43.56</t>
  </si>
  <si>
    <t>-37.09</t>
  </si>
  <si>
    <t>-19.34</t>
  </si>
  <si>
    <t>79.23</t>
  </si>
  <si>
    <t>33.26</t>
  </si>
  <si>
    <t>-30.28</t>
  </si>
  <si>
    <t>-36.46</t>
  </si>
  <si>
    <t>30.88</t>
  </si>
  <si>
    <t>1.26</t>
  </si>
  <si>
    <t>0.48</t>
  </si>
  <si>
    <t>30.74</t>
  </si>
  <si>
    <t>5802.79</t>
  </si>
  <si>
    <t>4586.08</t>
  </si>
  <si>
    <t>34.86</t>
  </si>
  <si>
    <t>4451.22</t>
  </si>
  <si>
    <t>104.40</t>
  </si>
  <si>
    <t>20.05</t>
  </si>
  <si>
    <t>-94.12</t>
  </si>
  <si>
    <t>14.17</t>
  </si>
  <si>
    <t>57.80</t>
  </si>
  <si>
    <t>27.1</t>
  </si>
  <si>
    <t>-93.29</t>
  </si>
  <si>
    <t>20.39</t>
  </si>
  <si>
    <t>79.39</t>
  </si>
  <si>
    <t>23.32</t>
  </si>
  <si>
    <t>-86.21</t>
  </si>
  <si>
    <t>9.53</t>
  </si>
  <si>
    <t>46.88</t>
  </si>
  <si>
    <t>14.76</t>
  </si>
  <si>
    <t>-84.22</t>
  </si>
  <si>
    <t>-1.02</t>
  </si>
  <si>
    <t>277.11</t>
  </si>
  <si>
    <t>63.23</t>
  </si>
  <si>
    <t>-63.83</t>
  </si>
  <si>
    <t>27.05</t>
  </si>
  <si>
    <t>118.87</t>
  </si>
  <si>
    <t>48.84</t>
  </si>
  <si>
    <t>-48.33</t>
  </si>
  <si>
    <t>-2.83</t>
  </si>
  <si>
    <t>292.55</t>
  </si>
  <si>
    <t>55.91</t>
  </si>
  <si>
    <t>-42.36</t>
  </si>
  <si>
    <t>-1.73</t>
  </si>
  <si>
    <t>132.02</t>
  </si>
  <si>
    <t>50.73</t>
  </si>
  <si>
    <t>-36.78</t>
  </si>
  <si>
    <t>-12.49</t>
  </si>
  <si>
    <t>53.29</t>
  </si>
  <si>
    <t>14.06</t>
  </si>
  <si>
    <t>-93.04</t>
  </si>
  <si>
    <t>7.10</t>
  </si>
  <si>
    <t>39.97</t>
  </si>
  <si>
    <t>88.57</t>
  </si>
  <si>
    <t>9.24</t>
  </si>
  <si>
    <t>-80.52</t>
  </si>
  <si>
    <t>-10.24</t>
  </si>
  <si>
    <t>44.29</t>
  </si>
  <si>
    <t>-80.42</t>
  </si>
  <si>
    <t>-8.78</t>
  </si>
  <si>
    <t>56.47</t>
  </si>
  <si>
    <t>8.54</t>
  </si>
  <si>
    <t>-98.33</t>
  </si>
  <si>
    <t>6.86</t>
  </si>
  <si>
    <t>30.60</t>
  </si>
  <si>
    <t>7.22</t>
  </si>
  <si>
    <t>-98.37</t>
  </si>
  <si>
    <t>5.59</t>
  </si>
  <si>
    <t>109.37</t>
  </si>
  <si>
    <t>20.71</t>
  </si>
  <si>
    <t>-57.06</t>
  </si>
  <si>
    <t>-22.23</t>
  </si>
  <si>
    <t>51.25</t>
  </si>
  <si>
    <t>11.38</t>
  </si>
  <si>
    <t>-59.25</t>
  </si>
  <si>
    <t>-29.37</t>
  </si>
  <si>
    <t>247.73</t>
  </si>
  <si>
    <t>45.96</t>
  </si>
  <si>
    <t>-86.76</t>
  </si>
  <si>
    <t>32.73</t>
  </si>
  <si>
    <t>121.98</t>
  </si>
  <si>
    <t>26.84</t>
  </si>
  <si>
    <t>-85.98</t>
  </si>
  <si>
    <t>12.82</t>
  </si>
  <si>
    <t>279.83</t>
  </si>
  <si>
    <t>39.76</t>
  </si>
  <si>
    <t>-32.51</t>
  </si>
  <si>
    <t>-27.73</t>
  </si>
  <si>
    <t>84.82</t>
  </si>
  <si>
    <t>45.24</t>
  </si>
  <si>
    <t>-27.93</t>
  </si>
  <si>
    <t>-26.83</t>
  </si>
  <si>
    <t>64.17</t>
  </si>
  <si>
    <t>18.04</t>
  </si>
  <si>
    <t>-89.25</t>
  </si>
  <si>
    <t>7.28</t>
  </si>
  <si>
    <t>80.46</t>
  </si>
  <si>
    <t>20.18</t>
  </si>
  <si>
    <t>-94.85</t>
  </si>
  <si>
    <t>15.02</t>
  </si>
  <si>
    <t>71.25</t>
  </si>
  <si>
    <t>166.80</t>
  </si>
  <si>
    <t>30.04</t>
  </si>
  <si>
    <t>-87.94</t>
  </si>
  <si>
    <t>17.98</t>
  </si>
  <si>
    <t>86.35</t>
  </si>
  <si>
    <t>25.04</t>
  </si>
  <si>
    <t>-87.89</t>
  </si>
  <si>
    <t>12.93</t>
  </si>
  <si>
    <t>132.06</t>
  </si>
  <si>
    <t>42.27</t>
  </si>
  <si>
    <t>-98.07</t>
  </si>
  <si>
    <t>40.34</t>
  </si>
  <si>
    <t>56.16</t>
  </si>
  <si>
    <t>28.12</t>
  </si>
  <si>
    <t>-97.69</t>
  </si>
  <si>
    <t>25.81</t>
  </si>
  <si>
    <t>199.06</t>
  </si>
  <si>
    <t>61.55</t>
  </si>
  <si>
    <t>-95.24</t>
  </si>
  <si>
    <t>56.79</t>
  </si>
  <si>
    <t>115.86</t>
  </si>
  <si>
    <t>57.0</t>
  </si>
  <si>
    <t>-95.59</t>
  </si>
  <si>
    <t>52.59</t>
  </si>
  <si>
    <t>242.35</t>
  </si>
  <si>
    <t>61.57</t>
  </si>
  <si>
    <t>36.39</t>
  </si>
  <si>
    <t>-74.81</t>
  </si>
  <si>
    <t>188.65</t>
  </si>
  <si>
    <t>59.25</t>
  </si>
  <si>
    <t>25.82</t>
  </si>
  <si>
    <t>-66.57</t>
  </si>
  <si>
    <t>V3+G</t>
  </si>
  <si>
    <t>Instance</t>
  </si>
  <si>
    <t>LB</t>
  </si>
  <si>
    <t>CP</t>
  </si>
  <si>
    <t>EA/LS/MP</t>
  </si>
  <si>
    <t>VNS/MP</t>
  </si>
  <si>
    <t>461.96</t>
  </si>
  <si>
    <t>463.58</t>
  </si>
  <si>
    <t>448.32</t>
  </si>
  <si>
    <t>764.80</t>
  </si>
  <si>
    <t>765.35</t>
  </si>
  <si>
    <t>689.11</t>
  </si>
  <si>
    <t>779.40</t>
  </si>
  <si>
    <t>779.52</t>
  </si>
  <si>
    <t>763.24</t>
  </si>
  <si>
    <t>1339.64</t>
  </si>
  <si>
    <t>1281.66</t>
  </si>
  <si>
    <t>1277.44</t>
  </si>
  <si>
    <t>1902.30</t>
  </si>
  <si>
    <t>2175.22</t>
  </si>
  <si>
    <t>1878.26</t>
  </si>
  <si>
    <t>224.84</t>
  </si>
  <si>
    <t>319.37</t>
  </si>
  <si>
    <t>331.08</t>
  </si>
  <si>
    <t>1823.85</t>
  </si>
  <si>
    <t>1740.08</t>
  </si>
  <si>
    <t>1774.39</t>
  </si>
  <si>
    <t>999.14</t>
  </si>
  <si>
    <t>1045.76</t>
  </si>
  <si>
    <t>967.73</t>
  </si>
  <si>
    <t>381.88</t>
  </si>
  <si>
    <t>763.84</t>
  </si>
  <si>
    <t>364.39</t>
  </si>
  <si>
    <t>256.78</t>
  </si>
  <si>
    <t>343.12</t>
  </si>
  <si>
    <t>249.85</t>
  </si>
  <si>
    <t>179.46</t>
  </si>
  <si>
    <t>179.68</t>
  </si>
  <si>
    <t>164.38</t>
  </si>
  <si>
    <t>146.43</t>
  </si>
  <si>
    <t>145.37</t>
  </si>
  <si>
    <t>398.37</t>
  </si>
  <si>
    <t>410.16</t>
  </si>
  <si>
    <t>387.30</t>
  </si>
  <si>
    <t>639.16</t>
  </si>
  <si>
    <t>632.91</t>
  </si>
  <si>
    <t>635.93</t>
  </si>
  <si>
    <t>773.26</t>
  </si>
  <si>
    <t>777.25</t>
  </si>
  <si>
    <t>687.65</t>
  </si>
  <si>
    <t>830.39</t>
  </si>
  <si>
    <t>1031.13</t>
  </si>
  <si>
    <t>779.30</t>
  </si>
  <si>
    <t>416.44</t>
  </si>
  <si>
    <t>137.94</t>
  </si>
  <si>
    <t>143.00</t>
  </si>
  <si>
    <t>182.64</t>
  </si>
  <si>
    <t>259.02</t>
  </si>
  <si>
    <t>175.08</t>
  </si>
  <si>
    <t>513.91</t>
  </si>
  <si>
    <t>509.33</t>
  </si>
  <si>
    <t>499.93</t>
  </si>
  <si>
    <t>387.05</t>
  </si>
  <si>
    <t>438.04</t>
  </si>
  <si>
    <t>383.86</t>
  </si>
  <si>
    <t>144.94</t>
  </si>
  <si>
    <t>169.07</t>
  </si>
  <si>
    <t>3641.19</t>
  </si>
  <si>
    <t>3344.54</t>
  </si>
  <si>
    <t>1534.12</t>
  </si>
  <si>
    <t>1480.97</t>
  </si>
  <si>
    <t>1479.76</t>
  </si>
  <si>
    <t>1504.04</t>
  </si>
  <si>
    <t>1369.78</t>
  </si>
  <si>
    <t>1402.99</t>
  </si>
  <si>
    <t>2993.50</t>
  </si>
  <si>
    <t>2728.02</t>
  </si>
  <si>
    <t>2693.24</t>
  </si>
  <si>
    <t>8189.70</t>
  </si>
  <si>
    <t>7340.27</t>
  </si>
  <si>
    <t>7395.36</t>
  </si>
  <si>
    <t>5536.07</t>
  </si>
  <si>
    <t>5399.20</t>
  </si>
  <si>
    <t>6018.21</t>
  </si>
  <si>
    <t>1249.68</t>
  </si>
  <si>
    <t>1041.70</t>
  </si>
  <si>
    <t>524.10</t>
  </si>
  <si>
    <t>506.44</t>
  </si>
  <si>
    <t>497.97</t>
  </si>
  <si>
    <t>3745.96</t>
  </si>
  <si>
    <t>3267.79</t>
  </si>
  <si>
    <t>3302.61</t>
  </si>
  <si>
    <t>3397.42</t>
  </si>
  <si>
    <t>3441.69</t>
  </si>
  <si>
    <t>3760.00</t>
  </si>
  <si>
    <t>1033.06</t>
  </si>
  <si>
    <t>1078.93</t>
  </si>
  <si>
    <t>986.43</t>
  </si>
  <si>
    <t>1792.67</t>
  </si>
  <si>
    <t>1996.26</t>
  </si>
  <si>
    <t>1563.03</t>
  </si>
  <si>
    <t>835.52</t>
  </si>
  <si>
    <t>790.61</t>
  </si>
  <si>
    <t>790.50</t>
  </si>
  <si>
    <t>947.17</t>
  </si>
  <si>
    <t>905.73</t>
  </si>
  <si>
    <t>905.37</t>
  </si>
  <si>
    <t>1530.96</t>
  </si>
  <si>
    <t>1389.81</t>
  </si>
  <si>
    <t>1405.01</t>
  </si>
  <si>
    <t>775.01</t>
  </si>
  <si>
    <t>712.50</t>
  </si>
  <si>
    <t>732.15</t>
  </si>
  <si>
    <t>921.67</t>
  </si>
  <si>
    <t>926.22</t>
  </si>
  <si>
    <t>813.46</t>
  </si>
  <si>
    <t>1663.05</t>
  </si>
  <si>
    <t>1304.27</t>
  </si>
  <si>
    <t>1459.33</t>
  </si>
  <si>
    <t>666.37</t>
  </si>
  <si>
    <t>655.35</t>
  </si>
  <si>
    <t>654.84</t>
  </si>
  <si>
    <t>336.48</t>
  </si>
  <si>
    <t>291.68</t>
  </si>
  <si>
    <t>293.17</t>
  </si>
  <si>
    <t>1478.97</t>
  </si>
  <si>
    <t>1315.53</t>
  </si>
  <si>
    <t>1396.54</t>
  </si>
  <si>
    <t>401.65</t>
  </si>
  <si>
    <t>396.14</t>
  </si>
  <si>
    <t>396.06</t>
  </si>
  <si>
    <t>300.11</t>
  </si>
  <si>
    <t>356.26</t>
  </si>
  <si>
    <t>282.35</t>
  </si>
  <si>
    <t>658.90</t>
  </si>
  <si>
    <t>710.55</t>
  </si>
  <si>
    <t>778.40</t>
  </si>
  <si>
    <t>2115.58</t>
  </si>
  <si>
    <t>1940.30</t>
  </si>
  <si>
    <t>1941.18</t>
  </si>
  <si>
    <t>1104.20</t>
  </si>
  <si>
    <t>948.86</t>
  </si>
  <si>
    <t>943.70</t>
  </si>
  <si>
    <t>3349.28</t>
  </si>
  <si>
    <t>2933.28</t>
  </si>
  <si>
    <t>2853.31</t>
  </si>
  <si>
    <t>7883.50</t>
  </si>
  <si>
    <t>6915.06</t>
  </si>
  <si>
    <t>7038.92</t>
  </si>
  <si>
    <t>14004.90</t>
  </si>
  <si>
    <t>10520.40</t>
  </si>
  <si>
    <t>11663.30</t>
  </si>
  <si>
    <t>8535.88</t>
  </si>
  <si>
    <t>7451.68</t>
  </si>
  <si>
    <t>7201.05</t>
  </si>
  <si>
    <t>2789.07</t>
  </si>
  <si>
    <t>2551.60</t>
  </si>
  <si>
    <t>2550.53</t>
  </si>
  <si>
    <t>3386.88</t>
  </si>
  <si>
    <t>3109.29</t>
  </si>
  <si>
    <t>3213.52</t>
  </si>
  <si>
    <t>9481.56</t>
  </si>
  <si>
    <t>7646.90</t>
  </si>
  <si>
    <t>8231.23</t>
  </si>
  <si>
    <t>8835.72</t>
  </si>
  <si>
    <t>7294.50</t>
  </si>
  <si>
    <t>7642.51</t>
  </si>
  <si>
    <t>6101.67</t>
  </si>
  <si>
    <t>5022.49</t>
  </si>
  <si>
    <t>5753.52</t>
  </si>
  <si>
    <t>1963.05</t>
  </si>
  <si>
    <t>1984.47</t>
  </si>
  <si>
    <t>1816.53</t>
  </si>
  <si>
    <t>1892.22</t>
  </si>
  <si>
    <t>1682.72</t>
  </si>
  <si>
    <t>1685.84</t>
  </si>
  <si>
    <t>1704.26</t>
  </si>
  <si>
    <t>1457.13</t>
  </si>
  <si>
    <t>1452.05</t>
  </si>
  <si>
    <t>4067.73</t>
  </si>
  <si>
    <t>3640.00</t>
  </si>
  <si>
    <t>3990.04</t>
  </si>
  <si>
    <t>2040.70</t>
  </si>
  <si>
    <t>1873.80</t>
  </si>
  <si>
    <t>1911.91</t>
  </si>
  <si>
    <t>5125.88</t>
  </si>
  <si>
    <t>4778.16</t>
  </si>
  <si>
    <t>5290.52</t>
  </si>
  <si>
    <t>3938.51</t>
  </si>
  <si>
    <t>3270.09</t>
  </si>
  <si>
    <t>3491.52</t>
  </si>
  <si>
    <t>1409.73</t>
  </si>
  <si>
    <t>1206.97</t>
  </si>
  <si>
    <t>1204.92</t>
  </si>
  <si>
    <t>907.60</t>
  </si>
  <si>
    <t>774.22</t>
  </si>
  <si>
    <t>788.36</t>
  </si>
  <si>
    <t>4015.62</t>
  </si>
  <si>
    <t>2973.23</t>
  </si>
  <si>
    <t>3720.83</t>
  </si>
  <si>
    <t>4539.36</t>
  </si>
  <si>
    <t>3654.86</t>
  </si>
  <si>
    <t>3719.80</t>
  </si>
  <si>
    <t>7287.00</t>
  </si>
  <si>
    <t>5100.46</t>
  </si>
  <si>
    <t>6169.68</t>
  </si>
  <si>
    <t>1727.88</t>
  </si>
  <si>
    <t>1634.58</t>
  </si>
  <si>
    <t>1588.70</t>
  </si>
  <si>
    <t>V3+G % VNS/MP</t>
  </si>
  <si>
    <t>V3+G % EA/LS/MP</t>
  </si>
  <si>
    <t>Instância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</si>
</sst>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9" borderId="0" xfId="0" applyNumberFormat="1" applyFill="1"/>
    <xf numFmtId="4" fontId="0" fillId="3" borderId="0" xfId="0" applyNumberFormat="1" applyFill="1"/>
    <xf numFmtId="0" fontId="0" fillId="3" borderId="0" xfId="0" applyFill="1"/>
    <xf numFmtId="4" fontId="0" fillId="11" borderId="0" xfId="0" applyNumberForma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0" xfId="0" applyFill="1"/>
    <xf numFmtId="0" fontId="0" fillId="0" borderId="1" xfId="0" applyBorder="1"/>
    <xf numFmtId="0" fontId="0" fillId="9" borderId="2" xfId="0" applyFill="1" applyBorder="1"/>
    <xf numFmtId="0" fontId="0" fillId="0" borderId="2" xfId="0" applyBorder="1"/>
    <xf numFmtId="3" fontId="0" fillId="0" borderId="0" xfId="0" applyNumberFormat="1" applyAlignment="1">
      <alignment horizontal="left"/>
    </xf>
    <xf numFmtId="0" fontId="0" fillId="9" borderId="0" xfId="0" applyFill="1"/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0" fontId="0" fillId="16" borderId="0" xfId="0" applyFill="1"/>
    <xf numFmtId="0" fontId="0" fillId="17" borderId="0" xfId="0" applyFill="1"/>
    <xf numFmtId="0" fontId="0" fillId="17" borderId="0" xfId="0" applyFill="1" applyAlignment="1">
      <alignment horizontal="center"/>
    </xf>
    <xf numFmtId="4" fontId="1" fillId="0" borderId="0" xfId="0" applyNumberFormat="1" applyFont="1"/>
    <xf numFmtId="4" fontId="0" fillId="9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FD6-D5E4-4B60-8194-9ED1C2C22A4C}">
  <dimension ref="A1:CJ78"/>
  <sheetViews>
    <sheetView tabSelected="1" topLeftCell="BD40" zoomScale="85" zoomScaleNormal="85" workbookViewId="0">
      <selection activeCell="BX54" sqref="BX54:CH78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customWidth="1"/>
    <col min="11" max="12" width="10.140625" style="19" customWidth="1"/>
    <col min="13" max="14" width="9.140625" customWidth="1"/>
    <col min="15" max="15" width="14.5703125" bestFit="1" customWidth="1"/>
    <col min="16" max="18" width="9.28515625" style="19" customWidth="1"/>
    <col min="19" max="19" width="10.28515625" style="19" customWidth="1"/>
    <col min="20" max="21" width="9.140625" style="22" customWidth="1"/>
    <col min="22" max="23" width="9.140625" customWidth="1"/>
    <col min="24" max="24" width="20.28515625" bestFit="1" customWidth="1"/>
    <col min="25" max="27" width="9.28515625" style="19" customWidth="1"/>
    <col min="28" max="28" width="10.28515625" style="33" customWidth="1"/>
    <col min="29" max="29" width="10.28515625" hidden="1" customWidth="1"/>
    <col min="30" max="30" width="10.28515625" style="33" hidden="1" customWidth="1"/>
    <col min="31" max="34" width="9.140625" customWidth="1"/>
    <col min="35" max="35" width="14.5703125" bestFit="1" customWidth="1"/>
    <col min="36" max="38" width="9.28515625" style="19" bestFit="1" customWidth="1"/>
    <col min="39" max="39" width="10.140625" style="19" bestFit="1" customWidth="1"/>
    <col min="40" max="40" width="0" hidden="1" customWidth="1"/>
    <col min="43" max="43" width="21.140625" bestFit="1" customWidth="1"/>
    <col min="44" max="46" width="9.28515625" style="19" bestFit="1" customWidth="1"/>
    <col min="47" max="47" width="10.28515625" style="19" bestFit="1" customWidth="1"/>
    <col min="49" max="49" width="14.5703125" bestFit="1" customWidth="1"/>
    <col min="51" max="51" width="21.140625" bestFit="1" customWidth="1"/>
    <col min="52" max="54" width="9.28515625" style="19" bestFit="1" customWidth="1"/>
    <col min="55" max="55" width="10.28515625" style="19" bestFit="1" customWidth="1"/>
    <col min="60" max="60" width="20.7109375" bestFit="1" customWidth="1"/>
    <col min="61" max="62" width="0" style="19" hidden="1" customWidth="1"/>
    <col min="63" max="66" width="9.140625" style="19" hidden="1" customWidth="1"/>
    <col min="67" max="68" width="0" style="19" hidden="1" customWidth="1"/>
    <col min="69" max="72" width="9.140625" style="36" hidden="1" customWidth="1"/>
    <col min="73" max="73" width="0" hidden="1" customWidth="1"/>
    <col min="74" max="74" width="0" style="19" hidden="1" customWidth="1"/>
    <col min="76" max="76" width="21.140625" bestFit="1" customWidth="1"/>
    <col min="77" max="78" width="9.140625" style="1" customWidth="1"/>
    <col min="79" max="79" width="9.140625" style="1" hidden="1" customWidth="1"/>
    <col min="80" max="81" width="9.140625" style="1"/>
    <col min="82" max="83" width="0" hidden="1" customWidth="1"/>
    <col min="84" max="84" width="9.28515625" style="19" bestFit="1" customWidth="1"/>
    <col min="85" max="85" width="15.5703125" style="1" bestFit="1" customWidth="1"/>
    <col min="86" max="86" width="16.85546875" style="1" bestFit="1" customWidth="1"/>
    <col min="88" max="88" width="14.5703125" bestFit="1" customWidth="1"/>
  </cols>
  <sheetData>
    <row r="1" spans="1:88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  <c r="AB1" s="31"/>
      <c r="AD1" s="31"/>
      <c r="AI1" t="s">
        <v>306</v>
      </c>
      <c r="AQ1" t="s">
        <v>309</v>
      </c>
      <c r="AY1" t="s">
        <v>319</v>
      </c>
      <c r="BH1" s="40"/>
      <c r="BI1" s="38" t="s">
        <v>549</v>
      </c>
      <c r="BJ1" s="38"/>
      <c r="BK1" s="38"/>
      <c r="BL1" s="38"/>
      <c r="BM1" s="38"/>
      <c r="BN1" s="38"/>
      <c r="BO1" s="37" t="s">
        <v>548</v>
      </c>
      <c r="BP1" s="37"/>
      <c r="BQ1" s="37"/>
      <c r="BR1" s="37"/>
      <c r="BS1" s="37"/>
      <c r="BT1" s="37"/>
      <c r="CJ1" s="30" t="s">
        <v>305</v>
      </c>
    </row>
    <row r="2" spans="1:88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32" t="s">
        <v>160</v>
      </c>
      <c r="AC2" s="32" t="s">
        <v>160</v>
      </c>
      <c r="AD2" s="32" t="s">
        <v>310</v>
      </c>
      <c r="AE2" s="20" t="s">
        <v>155</v>
      </c>
      <c r="AF2" s="20" t="s">
        <v>304</v>
      </c>
      <c r="AG2" s="20"/>
      <c r="AI2" s="24" t="s">
        <v>259</v>
      </c>
      <c r="AJ2" s="20" t="s">
        <v>302</v>
      </c>
      <c r="AK2" s="20" t="s">
        <v>262</v>
      </c>
      <c r="AL2" s="20" t="s">
        <v>263</v>
      </c>
      <c r="AM2" s="20" t="s">
        <v>160</v>
      </c>
      <c r="AN2" s="20" t="s">
        <v>307</v>
      </c>
      <c r="AO2" s="20" t="s">
        <v>308</v>
      </c>
      <c r="AP2" s="20" t="s">
        <v>155</v>
      </c>
      <c r="AQ2" s="24" t="s">
        <v>259</v>
      </c>
      <c r="AR2" s="20" t="s">
        <v>302</v>
      </c>
      <c r="AS2" s="20" t="s">
        <v>262</v>
      </c>
      <c r="AT2" s="20" t="s">
        <v>263</v>
      </c>
      <c r="AU2" s="20" t="s">
        <v>160</v>
      </c>
      <c r="AV2" s="20" t="s">
        <v>155</v>
      </c>
      <c r="AW2" s="20" t="s">
        <v>311</v>
      </c>
      <c r="AY2" s="24" t="s">
        <v>259</v>
      </c>
      <c r="AZ2" s="20" t="s">
        <v>302</v>
      </c>
      <c r="BA2" s="20" t="s">
        <v>262</v>
      </c>
      <c r="BB2" s="20" t="s">
        <v>263</v>
      </c>
      <c r="BC2" s="20" t="s">
        <v>160</v>
      </c>
      <c r="BD2" s="20" t="s">
        <v>155</v>
      </c>
      <c r="BE2" s="20" t="s">
        <v>317</v>
      </c>
      <c r="BF2" s="20" t="s">
        <v>318</v>
      </c>
      <c r="BI2" s="19" t="s">
        <v>544</v>
      </c>
      <c r="BJ2" s="19" t="s">
        <v>302</v>
      </c>
      <c r="BK2" s="19" t="s">
        <v>262</v>
      </c>
      <c r="BL2" s="19" t="s">
        <v>545</v>
      </c>
      <c r="BM2" s="19" t="s">
        <v>546</v>
      </c>
      <c r="BN2" s="19" t="s">
        <v>547</v>
      </c>
      <c r="BO2" s="19" t="s">
        <v>544</v>
      </c>
      <c r="BP2" s="19" t="s">
        <v>302</v>
      </c>
      <c r="BQ2" s="36" t="s">
        <v>262</v>
      </c>
      <c r="BR2" s="36" t="s">
        <v>545</v>
      </c>
      <c r="BS2" s="36" t="s">
        <v>546</v>
      </c>
      <c r="BT2" s="36" t="s">
        <v>547</v>
      </c>
      <c r="BV2" s="19" t="s">
        <v>966</v>
      </c>
      <c r="BX2" s="41" t="s">
        <v>1177</v>
      </c>
      <c r="BY2" s="42" t="s">
        <v>968</v>
      </c>
      <c r="BZ2" s="42" t="s">
        <v>2</v>
      </c>
      <c r="CA2" s="42" t="s">
        <v>969</v>
      </c>
      <c r="CB2" s="42" t="s">
        <v>970</v>
      </c>
      <c r="CC2" s="42" t="s">
        <v>971</v>
      </c>
      <c r="CF2" s="20" t="s">
        <v>966</v>
      </c>
      <c r="CG2" s="44" t="s">
        <v>1175</v>
      </c>
      <c r="CH2" s="44" t="s">
        <v>1176</v>
      </c>
    </row>
    <row r="3" spans="1:88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33">
        <v>30.507000000000001</v>
      </c>
      <c r="AC3">
        <v>30.507000000000001</v>
      </c>
      <c r="AD3" s="33">
        <v>30507</v>
      </c>
      <c r="AE3" s="23">
        <f>((Y3-G3)/G3)*100</f>
        <v>143.53642384105962</v>
      </c>
      <c r="AF3" s="23">
        <f>((Y3-P3)/P3)*100</f>
        <v>-10.932239651873447</v>
      </c>
      <c r="AG3" t="str">
        <f>IF(Y3&gt;G3,"Pior","Melhor")</f>
        <v>Pior</v>
      </c>
      <c r="AH3" t="str">
        <f>IF(Y3&gt;P3,"Pior","Melhor")</f>
        <v>Melhor</v>
      </c>
      <c r="AI3" t="s">
        <v>3</v>
      </c>
      <c r="AJ3" s="19">
        <v>1309.45</v>
      </c>
      <c r="AK3" s="19">
        <v>0</v>
      </c>
      <c r="AL3" s="19">
        <v>1309.45</v>
      </c>
      <c r="AM3" s="19">
        <v>17669.400000000001</v>
      </c>
      <c r="AN3" t="str">
        <f>IF(AJ3&gt;Y3,"Pior","Melhor")</f>
        <v>Pior</v>
      </c>
      <c r="AO3" s="23">
        <f>((AJ3-Y3)/Y3)*100</f>
        <v>18.693460959736047</v>
      </c>
      <c r="AP3" s="23">
        <f>((AJ3-G3)/G3)*100</f>
        <v>189.0618101545254</v>
      </c>
      <c r="AQ3" t="s">
        <v>3</v>
      </c>
      <c r="AR3" s="19">
        <v>673.99</v>
      </c>
      <c r="AS3" s="19">
        <v>124.38</v>
      </c>
      <c r="AT3" s="19">
        <v>549.61</v>
      </c>
      <c r="AU3" s="19">
        <v>49078.6</v>
      </c>
      <c r="AV3" s="23">
        <f>((AR3-G3)/G3)*100</f>
        <v>48.783664459161152</v>
      </c>
      <c r="AW3" s="23">
        <f>((AR3-Y3)/Y3)*100</f>
        <v>-38.90701763927413</v>
      </c>
      <c r="AX3" t="str">
        <f>IF(AR3&gt;Y3,"Pior","Melhor")</f>
        <v>Melhor</v>
      </c>
      <c r="AY3" t="s">
        <v>3</v>
      </c>
      <c r="AZ3" s="19">
        <v>815.86</v>
      </c>
      <c r="BA3" s="19">
        <v>218.64</v>
      </c>
      <c r="BB3" s="19">
        <v>597.22</v>
      </c>
      <c r="BC3" s="19">
        <v>17596.7</v>
      </c>
      <c r="BD3" s="23">
        <f>((AZ3-G3)/G3)*100</f>
        <v>80.101545253863137</v>
      </c>
      <c r="BE3" s="23">
        <f>((AZ3-AR3)/AR3)*100</f>
        <v>21.049273728096857</v>
      </c>
      <c r="BF3" s="23">
        <f>((AZ3-AJ3)/AJ3)*100</f>
        <v>-37.69445186910535</v>
      </c>
      <c r="BH3" t="s">
        <v>320</v>
      </c>
      <c r="BI3" s="19">
        <v>176.77</v>
      </c>
      <c r="BJ3" s="39">
        <v>37.68</v>
      </c>
      <c r="BK3" s="19">
        <v>-64.040000000000006</v>
      </c>
      <c r="BL3" s="19">
        <v>1.72</v>
      </c>
      <c r="BM3" s="19">
        <v>0</v>
      </c>
      <c r="BN3" s="19">
        <v>0.09</v>
      </c>
      <c r="BO3" s="19">
        <v>115.8</v>
      </c>
      <c r="BP3" s="19">
        <v>23.28</v>
      </c>
      <c r="BQ3" s="36" t="s">
        <v>385</v>
      </c>
      <c r="BR3" s="36" t="s">
        <v>386</v>
      </c>
      <c r="BS3" s="36" t="s">
        <v>44</v>
      </c>
      <c r="BT3" s="36" t="s">
        <v>322</v>
      </c>
      <c r="BU3" t="str">
        <f>IF(BJ3&lt;BD3,"Pior","Melhor")</f>
        <v>Pior</v>
      </c>
      <c r="BV3" s="19">
        <v>80.101545253863137</v>
      </c>
      <c r="BX3" t="s">
        <v>3</v>
      </c>
      <c r="BY3" s="1">
        <v>434</v>
      </c>
      <c r="BZ3" s="1">
        <v>453</v>
      </c>
      <c r="CA3" s="1">
        <v>461.96</v>
      </c>
      <c r="CB3" s="1">
        <v>463.58</v>
      </c>
      <c r="CC3" s="1">
        <v>461.96</v>
      </c>
      <c r="CD3" t="str">
        <f>IF(CB3&lt;AZ3,"Pior","Melhor")</f>
        <v>Pior</v>
      </c>
      <c r="CE3" t="str">
        <f>IF(CC3&lt;AZ3,"Pior","Melhor")</f>
        <v>Pior</v>
      </c>
      <c r="CF3" s="19">
        <v>815.86</v>
      </c>
      <c r="CG3" s="45">
        <f>((CF3-CC3)/CC3)*100</f>
        <v>76.608364360550709</v>
      </c>
      <c r="CH3" s="45">
        <f>((CF3-CB3)/CB3)*100</f>
        <v>75.99119893006602</v>
      </c>
      <c r="CJ3" t="s">
        <v>238</v>
      </c>
    </row>
    <row r="4" spans="1:88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33">
        <v>14.769</v>
      </c>
      <c r="AC4">
        <v>14.769</v>
      </c>
      <c r="AD4" s="33">
        <v>14769</v>
      </c>
      <c r="AE4" s="23">
        <f t="shared" ref="AE4:AE26" si="6">((Y4-G4)/G4)*100</f>
        <v>50.102620087336248</v>
      </c>
      <c r="AF4" s="23">
        <f t="shared" ref="AF4:AF26" si="7">((Y4-P4)/P4)*100</f>
        <v>11.685674367222287</v>
      </c>
      <c r="AG4" t="str">
        <f t="shared" ref="AG4:AG26" si="8">IF(Y4&gt;G4,"Pior","Melhor")</f>
        <v>Pior</v>
      </c>
      <c r="AH4" t="str">
        <f t="shared" ref="AH4:AH26" si="9">IF(Y4&gt;P4,"Pior","Melhor")</f>
        <v>Pior</v>
      </c>
      <c r="AI4" t="s">
        <v>6</v>
      </c>
      <c r="AJ4" s="19">
        <v>579.94000000000005</v>
      </c>
      <c r="AK4" s="19">
        <v>0</v>
      </c>
      <c r="AL4" s="19">
        <v>579.94000000000005</v>
      </c>
      <c r="AM4" s="19">
        <v>16971.5</v>
      </c>
      <c r="AN4" t="str">
        <f t="shared" ref="AN4:AN26" si="10">IF(AJ4&gt;Y4,"Pior","Melhor")</f>
        <v>Melhor</v>
      </c>
      <c r="AO4" s="23">
        <f t="shared" ref="AO4:AO26" si="11">((AJ4-Y4)/Y4)*100</f>
        <v>-15.641409806973391</v>
      </c>
      <c r="AP4" s="23">
        <f t="shared" ref="AP4:AP26" si="12">((AJ4-G4)/G4)*100</f>
        <v>26.624454148471628</v>
      </c>
      <c r="AQ4" t="s">
        <v>6</v>
      </c>
      <c r="AR4" s="19">
        <v>579.29999999999995</v>
      </c>
      <c r="AS4" s="19">
        <v>9.3000000000000007</v>
      </c>
      <c r="AT4" s="19">
        <v>570</v>
      </c>
      <c r="AU4" s="19">
        <v>35910.300000000003</v>
      </c>
      <c r="AV4" s="23">
        <f t="shared" ref="AV4:AV26" si="13">((AR4-G4)/G4)*100</f>
        <v>26.484716157205231</v>
      </c>
      <c r="AW4" s="23">
        <f t="shared" ref="AW4:AW26" si="14">((AR4-Y4)/Y4)*100</f>
        <v>-15.73450477839034</v>
      </c>
      <c r="AX4" t="str">
        <f t="shared" ref="AX4:AX26" si="15">IF(AR4&gt;Y4,"Pior","Melhor")</f>
        <v>Melhor</v>
      </c>
      <c r="AY4" t="s">
        <v>6</v>
      </c>
      <c r="AZ4" s="19">
        <v>631.20000000000005</v>
      </c>
      <c r="BA4" s="19">
        <v>9.3000000000000007</v>
      </c>
      <c r="BB4" s="19">
        <v>621.9</v>
      </c>
      <c r="BC4" s="19">
        <v>17453.599999999999</v>
      </c>
      <c r="BD4" s="23">
        <f t="shared" ref="BD4:BD26" si="16">((AZ4-G4)/G4)*100</f>
        <v>37.81659388646289</v>
      </c>
      <c r="BE4" s="23">
        <f t="shared" ref="BE4:BE26" si="17">((AZ4-AR4)/AR4)*100</f>
        <v>8.9590885551527872</v>
      </c>
      <c r="BF4" s="23">
        <f t="shared" ref="BF4:BF26" si="18">((AZ4-AJ4)/AJ4)*100</f>
        <v>8.838845397799771</v>
      </c>
      <c r="BH4" t="s">
        <v>323</v>
      </c>
      <c r="BI4" s="19">
        <v>32.82</v>
      </c>
      <c r="BJ4" s="19">
        <v>6.14</v>
      </c>
      <c r="BK4" s="19">
        <v>-96.73</v>
      </c>
      <c r="BL4" s="19">
        <v>2.87</v>
      </c>
      <c r="BM4" s="19">
        <v>0</v>
      </c>
      <c r="BN4" s="19">
        <v>4.8000000000000001E-2</v>
      </c>
      <c r="BO4" s="19">
        <v>32.82</v>
      </c>
      <c r="BP4" s="19">
        <v>6.14</v>
      </c>
      <c r="BQ4" s="36" t="s">
        <v>389</v>
      </c>
      <c r="BR4" s="36" t="s">
        <v>390</v>
      </c>
      <c r="BS4" s="36" t="s">
        <v>44</v>
      </c>
      <c r="BT4" s="36" t="s">
        <v>325</v>
      </c>
      <c r="BU4" t="str">
        <f t="shared" ref="BU4:BU26" si="19">IF(BJ4&lt;BD4,"Pior","Melhor")</f>
        <v>Pior</v>
      </c>
      <c r="BV4" s="19">
        <v>37.81659388646289</v>
      </c>
      <c r="BX4" t="s">
        <v>6</v>
      </c>
      <c r="BY4" s="1">
        <v>418</v>
      </c>
      <c r="BZ4" s="1">
        <v>458</v>
      </c>
      <c r="CA4" s="1">
        <v>448.32</v>
      </c>
      <c r="CB4" s="1">
        <v>448.32</v>
      </c>
      <c r="CC4" s="1">
        <v>448.32</v>
      </c>
      <c r="CD4" t="str">
        <f t="shared" ref="CD4:CD26" si="20">IF(CB4&lt;AZ4,"Pior","Melhor")</f>
        <v>Pior</v>
      </c>
      <c r="CE4" t="str">
        <f t="shared" ref="CE4:CE26" si="21">IF(CC4&lt;AZ4,"Pior","Melhor")</f>
        <v>Pior</v>
      </c>
      <c r="CF4" s="19">
        <v>631.20000000000005</v>
      </c>
      <c r="CG4" s="45">
        <f t="shared" ref="CG4:CG26" si="22">((CF4-CC4)/CC4)*100</f>
        <v>40.792291220556756</v>
      </c>
      <c r="CH4" s="45">
        <f t="shared" ref="CH4:CH26" si="23">((CF4-CB4)/CB4)*100</f>
        <v>40.792291220556756</v>
      </c>
      <c r="CJ4" t="s">
        <v>239</v>
      </c>
    </row>
    <row r="5" spans="1:88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33">
        <v>39.978000000000002</v>
      </c>
      <c r="AC5">
        <v>39.978000000000002</v>
      </c>
      <c r="AD5" s="33">
        <v>39978</v>
      </c>
      <c r="AE5" s="23">
        <f t="shared" si="6"/>
        <v>28.083535108958841</v>
      </c>
      <c r="AF5" s="23">
        <f t="shared" si="7"/>
        <v>-73.514928941393237</v>
      </c>
      <c r="AG5" t="str">
        <f t="shared" si="8"/>
        <v>Pior</v>
      </c>
      <c r="AH5" t="str">
        <f t="shared" si="9"/>
        <v>Melhor</v>
      </c>
      <c r="AI5" t="s">
        <v>9</v>
      </c>
      <c r="AJ5" s="19">
        <v>2362.42</v>
      </c>
      <c r="AK5" s="19">
        <v>0</v>
      </c>
      <c r="AL5" s="19">
        <v>2362.42</v>
      </c>
      <c r="AM5" s="19">
        <v>33913.300000000003</v>
      </c>
      <c r="AN5" t="str">
        <f t="shared" si="10"/>
        <v>Pior</v>
      </c>
      <c r="AO5" s="23">
        <f t="shared" si="11"/>
        <v>123.29744699755192</v>
      </c>
      <c r="AP5" s="23">
        <f t="shared" si="12"/>
        <v>186.00726392251815</v>
      </c>
      <c r="AQ5" t="s">
        <v>9</v>
      </c>
      <c r="AR5" s="19">
        <v>1884.41</v>
      </c>
      <c r="AS5" s="19">
        <v>585.97</v>
      </c>
      <c r="AT5" s="19">
        <v>1298.44</v>
      </c>
      <c r="AU5" s="19">
        <v>77787.3</v>
      </c>
      <c r="AV5" s="23">
        <f t="shared" si="13"/>
        <v>128.13680387409201</v>
      </c>
      <c r="AW5" s="23">
        <f t="shared" si="14"/>
        <v>78.115636549240534</v>
      </c>
      <c r="AX5" t="str">
        <f t="shared" si="15"/>
        <v>Pior</v>
      </c>
      <c r="AY5" t="s">
        <v>9</v>
      </c>
      <c r="AZ5" s="19">
        <v>1905.36</v>
      </c>
      <c r="BA5" s="19">
        <v>569.41</v>
      </c>
      <c r="BB5" s="19">
        <v>1335.95</v>
      </c>
      <c r="BC5" s="19">
        <v>37263.1</v>
      </c>
      <c r="BD5" s="23">
        <f t="shared" si="16"/>
        <v>130.67312348668281</v>
      </c>
      <c r="BE5" s="23">
        <f t="shared" si="17"/>
        <v>1.1117538115378192</v>
      </c>
      <c r="BF5" s="23">
        <f t="shared" si="18"/>
        <v>-19.347110166693483</v>
      </c>
      <c r="BH5" t="s">
        <v>326</v>
      </c>
      <c r="BI5" s="19">
        <v>168.33</v>
      </c>
      <c r="BJ5" s="19">
        <v>41.42</v>
      </c>
      <c r="BK5" s="19">
        <v>-11.54</v>
      </c>
      <c r="BL5" s="19">
        <v>-47.05</v>
      </c>
      <c r="BM5" s="19">
        <v>0</v>
      </c>
      <c r="BN5" s="19">
        <v>0.57299999999999995</v>
      </c>
      <c r="BO5" s="19">
        <v>128.41</v>
      </c>
      <c r="BP5" s="19">
        <v>44.73</v>
      </c>
      <c r="BQ5" s="36" t="s">
        <v>397</v>
      </c>
      <c r="BR5" s="36" t="s">
        <v>398</v>
      </c>
      <c r="BS5" s="36" t="s">
        <v>44</v>
      </c>
      <c r="BT5" s="36" t="s">
        <v>328</v>
      </c>
      <c r="BU5" t="str">
        <f t="shared" si="19"/>
        <v>Pior</v>
      </c>
      <c r="BV5" s="19">
        <v>130.67312348668281</v>
      </c>
      <c r="BX5" t="s">
        <v>9</v>
      </c>
      <c r="BY5" s="1">
        <v>660</v>
      </c>
      <c r="BZ5" s="1">
        <v>826</v>
      </c>
      <c r="CA5" s="1">
        <v>764.8</v>
      </c>
      <c r="CB5" s="1">
        <v>765.35</v>
      </c>
      <c r="CC5" s="1">
        <v>689.11</v>
      </c>
      <c r="CD5" t="str">
        <f t="shared" si="20"/>
        <v>Pior</v>
      </c>
      <c r="CE5" t="str">
        <f t="shared" si="21"/>
        <v>Pior</v>
      </c>
      <c r="CF5" s="19">
        <v>1905.36</v>
      </c>
      <c r="CG5" s="45">
        <f t="shared" si="22"/>
        <v>176.49576990611078</v>
      </c>
      <c r="CH5" s="45">
        <f t="shared" si="23"/>
        <v>148.95276670804202</v>
      </c>
      <c r="CJ5" t="s">
        <v>240</v>
      </c>
    </row>
    <row r="6" spans="1:88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33">
        <v>46.005000000000003</v>
      </c>
      <c r="AC6">
        <v>46.005000000000003</v>
      </c>
      <c r="AD6" s="33">
        <v>46005</v>
      </c>
      <c r="AE6" s="23">
        <f t="shared" si="6"/>
        <v>-57.928066037735846</v>
      </c>
      <c r="AF6" s="23">
        <f t="shared" si="7"/>
        <v>-88.623514443420504</v>
      </c>
      <c r="AG6" t="str">
        <f t="shared" si="8"/>
        <v>Melhor</v>
      </c>
      <c r="AH6" t="str">
        <f t="shared" si="9"/>
        <v>Melhor</v>
      </c>
      <c r="AI6" t="s">
        <v>11</v>
      </c>
      <c r="AJ6" s="19">
        <v>1532.14</v>
      </c>
      <c r="AK6" s="19">
        <v>0</v>
      </c>
      <c r="AL6" s="19">
        <v>1532.14</v>
      </c>
      <c r="AM6" s="19">
        <v>34008.9</v>
      </c>
      <c r="AN6" t="str">
        <f t="shared" si="10"/>
        <v>Pior</v>
      </c>
      <c r="AO6" s="23">
        <f t="shared" si="11"/>
        <v>329.44754323513752</v>
      </c>
      <c r="AP6" s="23">
        <f t="shared" si="12"/>
        <v>80.676886792452834</v>
      </c>
      <c r="AQ6" t="s">
        <v>11</v>
      </c>
      <c r="AR6" s="19">
        <v>1196.5</v>
      </c>
      <c r="AS6" s="19">
        <v>95.64</v>
      </c>
      <c r="AT6" s="19">
        <v>1100.8599999999999</v>
      </c>
      <c r="AU6" s="19">
        <v>63054.3</v>
      </c>
      <c r="AV6" s="23">
        <f t="shared" si="13"/>
        <v>41.096698113207545</v>
      </c>
      <c r="AW6" s="23">
        <f t="shared" si="14"/>
        <v>235.37012641197413</v>
      </c>
      <c r="AX6" t="str">
        <f t="shared" si="15"/>
        <v>Pior</v>
      </c>
      <c r="AY6" t="s">
        <v>11</v>
      </c>
      <c r="AZ6" s="19">
        <v>1363.74</v>
      </c>
      <c r="BA6" s="19">
        <v>112.98</v>
      </c>
      <c r="BB6" s="19">
        <v>1250.76</v>
      </c>
      <c r="BC6" s="19">
        <v>39135.4</v>
      </c>
      <c r="BD6" s="23">
        <f t="shared" si="16"/>
        <v>60.818396226415096</v>
      </c>
      <c r="BE6" s="23">
        <f t="shared" si="17"/>
        <v>13.977434183033848</v>
      </c>
      <c r="BF6" s="23">
        <f t="shared" si="18"/>
        <v>-10.991162687482872</v>
      </c>
      <c r="BH6" t="s">
        <v>329</v>
      </c>
      <c r="BI6" s="19">
        <v>89.06</v>
      </c>
      <c r="BJ6" s="19">
        <v>15.82</v>
      </c>
      <c r="BK6" s="19">
        <v>-86.7</v>
      </c>
      <c r="BL6" s="19">
        <v>2.5099999999999998</v>
      </c>
      <c r="BM6" s="19">
        <v>0</v>
      </c>
      <c r="BN6" s="19">
        <v>0.42</v>
      </c>
      <c r="BO6" s="19">
        <v>55.83</v>
      </c>
      <c r="BP6" s="19">
        <v>28.27</v>
      </c>
      <c r="BQ6" s="36" t="s">
        <v>405</v>
      </c>
      <c r="BR6" s="36" t="s">
        <v>406</v>
      </c>
      <c r="BS6" s="36" t="s">
        <v>44</v>
      </c>
      <c r="BT6" s="36" t="s">
        <v>331</v>
      </c>
      <c r="BU6" t="str">
        <f t="shared" si="19"/>
        <v>Pior</v>
      </c>
      <c r="BV6" s="19">
        <v>60.818396226415096</v>
      </c>
      <c r="BX6" t="s">
        <v>11</v>
      </c>
      <c r="BY6" s="1">
        <v>612</v>
      </c>
      <c r="BZ6" s="1">
        <v>848</v>
      </c>
      <c r="CA6" s="1">
        <v>779.4</v>
      </c>
      <c r="CB6" s="1">
        <v>779.52</v>
      </c>
      <c r="CC6" s="1">
        <v>763.24</v>
      </c>
      <c r="CD6" t="str">
        <f t="shared" si="20"/>
        <v>Pior</v>
      </c>
      <c r="CE6" t="str">
        <f t="shared" si="21"/>
        <v>Pior</v>
      </c>
      <c r="CF6" s="19">
        <v>1363.74</v>
      </c>
      <c r="CG6" s="45">
        <f t="shared" si="22"/>
        <v>78.67774225669514</v>
      </c>
      <c r="CH6" s="45">
        <f t="shared" si="23"/>
        <v>74.946120689655189</v>
      </c>
      <c r="CJ6" t="s">
        <v>241</v>
      </c>
    </row>
    <row r="7" spans="1:88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33">
        <v>105.44499999999999</v>
      </c>
      <c r="AC7">
        <v>105.44499999999999</v>
      </c>
      <c r="AD7" s="33">
        <v>105445</v>
      </c>
      <c r="AE7" s="23">
        <f t="shared" si="6"/>
        <v>-8.5288394718554574</v>
      </c>
      <c r="AF7" s="23">
        <f t="shared" si="7"/>
        <v>-88.621849175339719</v>
      </c>
      <c r="AG7" t="str">
        <f t="shared" si="8"/>
        <v>Melhor</v>
      </c>
      <c r="AH7" t="str">
        <f t="shared" si="9"/>
        <v>Melhor</v>
      </c>
      <c r="AI7" t="s">
        <v>13</v>
      </c>
      <c r="AJ7" s="19">
        <v>7711.82</v>
      </c>
      <c r="AK7" s="19">
        <v>0</v>
      </c>
      <c r="AL7" s="19">
        <v>7711.82</v>
      </c>
      <c r="AM7" s="19">
        <v>61860.4</v>
      </c>
      <c r="AN7" t="str">
        <f t="shared" si="10"/>
        <v>Pior</v>
      </c>
      <c r="AO7" s="23">
        <f t="shared" si="11"/>
        <v>485.88435503354168</v>
      </c>
      <c r="AP7" s="23">
        <f t="shared" si="12"/>
        <v>435.91521890201523</v>
      </c>
      <c r="AQ7" t="s">
        <v>13</v>
      </c>
      <c r="AR7" s="19">
        <v>5270.88</v>
      </c>
      <c r="AS7" s="19">
        <v>466.97</v>
      </c>
      <c r="AT7" s="19">
        <v>4803.91</v>
      </c>
      <c r="AU7" s="19">
        <v>63212.4</v>
      </c>
      <c r="AV7" s="23">
        <f t="shared" si="13"/>
        <v>266.2876997915219</v>
      </c>
      <c r="AW7" s="23">
        <f t="shared" si="14"/>
        <v>300.44063907860851</v>
      </c>
      <c r="AX7" t="str">
        <f t="shared" si="15"/>
        <v>Pior</v>
      </c>
      <c r="AY7" t="s">
        <v>13</v>
      </c>
      <c r="AZ7" s="19">
        <v>5365.72</v>
      </c>
      <c r="BA7" s="19">
        <v>506.46</v>
      </c>
      <c r="BB7" s="19">
        <v>4859.26</v>
      </c>
      <c r="BC7" s="19">
        <v>106427</v>
      </c>
      <c r="BD7" s="23">
        <f t="shared" si="16"/>
        <v>272.87838776928425</v>
      </c>
      <c r="BE7" s="23">
        <f t="shared" si="17"/>
        <v>1.7993200376407763</v>
      </c>
      <c r="BF7" s="23">
        <f t="shared" si="18"/>
        <v>-30.422131221942415</v>
      </c>
      <c r="BH7" t="s">
        <v>332</v>
      </c>
      <c r="BI7" s="19">
        <v>246.27</v>
      </c>
      <c r="BJ7" s="19">
        <v>61.21</v>
      </c>
      <c r="BK7" s="19">
        <v>-59.14</v>
      </c>
      <c r="BL7" s="19">
        <v>20.350000000000001</v>
      </c>
      <c r="BM7" s="19">
        <v>0</v>
      </c>
      <c r="BN7" s="19">
        <v>1925</v>
      </c>
      <c r="BO7" s="19">
        <v>134.71</v>
      </c>
      <c r="BP7" s="19">
        <v>26.43</v>
      </c>
      <c r="BQ7" s="36" t="s">
        <v>413</v>
      </c>
      <c r="BR7" s="36" t="s">
        <v>414</v>
      </c>
      <c r="BS7" s="36" t="s">
        <v>333</v>
      </c>
      <c r="BT7" s="36">
        <v>1945</v>
      </c>
      <c r="BU7" t="str">
        <f t="shared" si="19"/>
        <v>Pior</v>
      </c>
      <c r="BV7" s="19">
        <v>272.87838776928425</v>
      </c>
      <c r="BX7" t="s">
        <v>13</v>
      </c>
      <c r="BY7" s="1">
        <v>1126</v>
      </c>
      <c r="BZ7" s="1">
        <v>1439</v>
      </c>
      <c r="CA7" s="1">
        <v>1339.64</v>
      </c>
      <c r="CB7" s="1">
        <v>1281.6600000000001</v>
      </c>
      <c r="CC7" s="1">
        <v>1277.44</v>
      </c>
      <c r="CD7" t="str">
        <f t="shared" si="20"/>
        <v>Pior</v>
      </c>
      <c r="CE7" t="str">
        <f t="shared" si="21"/>
        <v>Pior</v>
      </c>
      <c r="CF7" s="19">
        <v>5365.72</v>
      </c>
      <c r="CG7" s="45">
        <f t="shared" si="22"/>
        <v>320.03694889779564</v>
      </c>
      <c r="CH7" s="45">
        <f t="shared" si="23"/>
        <v>318.65393318040668</v>
      </c>
      <c r="CJ7" t="s">
        <v>242</v>
      </c>
    </row>
    <row r="8" spans="1:88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33">
        <v>65.088999999999999</v>
      </c>
      <c r="AC8">
        <v>65.088999999999999</v>
      </c>
      <c r="AD8" s="33">
        <v>65089</v>
      </c>
      <c r="AE8" s="23">
        <f t="shared" si="6"/>
        <v>52.557328015952152</v>
      </c>
      <c r="AF8" s="23">
        <f t="shared" si="7"/>
        <v>-81.091985270494035</v>
      </c>
      <c r="AG8" t="str">
        <f t="shared" si="8"/>
        <v>Pior</v>
      </c>
      <c r="AH8" t="str">
        <f t="shared" si="9"/>
        <v>Melhor</v>
      </c>
      <c r="AI8" t="s">
        <v>15</v>
      </c>
      <c r="AJ8" s="19">
        <v>6706.44</v>
      </c>
      <c r="AK8" s="19">
        <v>0</v>
      </c>
      <c r="AL8" s="19">
        <v>6706.44</v>
      </c>
      <c r="AM8" s="19">
        <v>61637.7</v>
      </c>
      <c r="AN8" t="str">
        <f t="shared" si="10"/>
        <v>Pior</v>
      </c>
      <c r="AO8" s="23">
        <f t="shared" si="11"/>
        <v>119.14322125281834</v>
      </c>
      <c r="AP8" s="23">
        <f t="shared" si="12"/>
        <v>234.31904287138582</v>
      </c>
      <c r="AQ8" t="s">
        <v>15</v>
      </c>
      <c r="AR8" s="19">
        <v>4154.41</v>
      </c>
      <c r="AS8" s="19">
        <v>2855.7</v>
      </c>
      <c r="AT8" s="19">
        <v>1298.71</v>
      </c>
      <c r="AU8" s="19">
        <v>63694</v>
      </c>
      <c r="AV8" s="23">
        <f t="shared" si="13"/>
        <v>107.09920239282154</v>
      </c>
      <c r="AW8" s="23">
        <f t="shared" si="14"/>
        <v>35.751723687220192</v>
      </c>
      <c r="AX8" t="str">
        <f t="shared" si="15"/>
        <v>Pior</v>
      </c>
      <c r="AY8" t="s">
        <v>15</v>
      </c>
      <c r="AZ8" s="19">
        <v>4239.71</v>
      </c>
      <c r="BA8" s="19">
        <v>3078.67</v>
      </c>
      <c r="BB8" s="19">
        <v>1161.04</v>
      </c>
      <c r="BC8" s="19">
        <v>113592</v>
      </c>
      <c r="BD8" s="23">
        <f t="shared" si="16"/>
        <v>111.35144566301096</v>
      </c>
      <c r="BE8" s="23">
        <f t="shared" si="17"/>
        <v>2.0532398102257647</v>
      </c>
      <c r="BF8" s="23">
        <f t="shared" si="18"/>
        <v>-36.781511502376816</v>
      </c>
      <c r="BH8" t="s">
        <v>334</v>
      </c>
      <c r="BI8" s="19">
        <v>218.13</v>
      </c>
      <c r="BJ8" s="19">
        <v>88.05</v>
      </c>
      <c r="BK8" s="19">
        <v>21.19</v>
      </c>
      <c r="BL8" s="19">
        <v>-33.14</v>
      </c>
      <c r="BM8" s="19">
        <v>0</v>
      </c>
      <c r="BN8" s="19">
        <v>1418</v>
      </c>
      <c r="BO8" s="19">
        <v>225.83</v>
      </c>
      <c r="BP8" s="19">
        <v>94.74</v>
      </c>
      <c r="BQ8" s="36" t="s">
        <v>421</v>
      </c>
      <c r="BR8" s="36" t="s">
        <v>422</v>
      </c>
      <c r="BS8" s="36" t="s">
        <v>333</v>
      </c>
      <c r="BT8" s="36">
        <v>1352</v>
      </c>
      <c r="BU8" t="str">
        <f t="shared" si="19"/>
        <v>Pior</v>
      </c>
      <c r="BV8" s="19">
        <v>111.35144566301096</v>
      </c>
      <c r="BX8" t="s">
        <v>15</v>
      </c>
      <c r="BY8" s="1">
        <v>1535</v>
      </c>
      <c r="BZ8" s="1">
        <v>2006</v>
      </c>
      <c r="CA8" s="1">
        <v>1902.3</v>
      </c>
      <c r="CB8" s="1">
        <v>2175.2199999999998</v>
      </c>
      <c r="CC8" s="1">
        <v>1878.26</v>
      </c>
      <c r="CD8" t="str">
        <f t="shared" si="20"/>
        <v>Pior</v>
      </c>
      <c r="CE8" t="str">
        <f t="shared" si="21"/>
        <v>Pior</v>
      </c>
      <c r="CF8" s="19">
        <v>4239.71</v>
      </c>
      <c r="CG8" s="45">
        <f t="shared" si="22"/>
        <v>125.72540542842843</v>
      </c>
      <c r="CH8" s="45">
        <f t="shared" si="23"/>
        <v>94.909480420371295</v>
      </c>
      <c r="CJ8" t="s">
        <v>243</v>
      </c>
    </row>
    <row r="9" spans="1:88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33">
        <v>19.646000000000001</v>
      </c>
      <c r="AC9">
        <v>19.646000000000001</v>
      </c>
      <c r="AD9" s="33">
        <v>19646</v>
      </c>
      <c r="AE9" s="23">
        <f t="shared" si="6"/>
        <v>129.10222222222222</v>
      </c>
      <c r="AF9" s="23">
        <f t="shared" si="7"/>
        <v>16.724786015126131</v>
      </c>
      <c r="AG9" t="str">
        <f t="shared" si="8"/>
        <v>Pior</v>
      </c>
      <c r="AH9" t="str">
        <f t="shared" si="9"/>
        <v>Pior</v>
      </c>
      <c r="AI9" t="s">
        <v>17</v>
      </c>
      <c r="AJ9" s="19">
        <v>571.55999999999995</v>
      </c>
      <c r="AK9" s="19">
        <v>0</v>
      </c>
      <c r="AL9" s="19">
        <v>571.55999999999995</v>
      </c>
      <c r="AM9" s="19">
        <v>24632.400000000001</v>
      </c>
      <c r="AN9" t="str">
        <f t="shared" si="10"/>
        <v>Pior</v>
      </c>
      <c r="AO9" s="23">
        <f t="shared" si="11"/>
        <v>10.879180569566214</v>
      </c>
      <c r="AP9" s="23">
        <f t="shared" si="12"/>
        <v>154.02666666666664</v>
      </c>
      <c r="AQ9" t="s">
        <v>17</v>
      </c>
      <c r="AR9" s="19">
        <v>303.66000000000003</v>
      </c>
      <c r="AS9" s="19">
        <v>58.87</v>
      </c>
      <c r="AT9" s="19">
        <v>244.79</v>
      </c>
      <c r="AU9" s="19">
        <v>18147.900000000001</v>
      </c>
      <c r="AV9" s="23">
        <f t="shared" si="13"/>
        <v>34.960000000000015</v>
      </c>
      <c r="AW9" s="23">
        <f t="shared" si="14"/>
        <v>-41.091797935904395</v>
      </c>
      <c r="AX9" t="str">
        <f t="shared" si="15"/>
        <v>Melhor</v>
      </c>
      <c r="AY9" t="s">
        <v>17</v>
      </c>
      <c r="AZ9" s="19">
        <v>315.54000000000002</v>
      </c>
      <c r="BA9" s="19">
        <v>58.87</v>
      </c>
      <c r="BB9" s="19">
        <v>256.67</v>
      </c>
      <c r="BC9" s="19">
        <v>20726.400000000001</v>
      </c>
      <c r="BD9" s="23">
        <f t="shared" si="16"/>
        <v>40.240000000000009</v>
      </c>
      <c r="BE9" s="23">
        <f t="shared" si="17"/>
        <v>3.9122703023117942</v>
      </c>
      <c r="BF9" s="23">
        <f t="shared" si="18"/>
        <v>-44.793197564560145</v>
      </c>
      <c r="BH9" t="s">
        <v>335</v>
      </c>
      <c r="BI9" s="19">
        <v>70.040000000000006</v>
      </c>
      <c r="BJ9" s="19">
        <v>16.5</v>
      </c>
      <c r="BK9" s="39">
        <v>-82.17</v>
      </c>
      <c r="BL9" s="19">
        <v>-1.33</v>
      </c>
      <c r="BM9" s="19">
        <v>0</v>
      </c>
      <c r="BN9" s="19">
        <v>3.7999999999999999E-2</v>
      </c>
      <c r="BO9" s="19">
        <v>53.63</v>
      </c>
      <c r="BP9" s="19">
        <v>16.5</v>
      </c>
      <c r="BQ9" s="34" t="s">
        <v>425</v>
      </c>
      <c r="BR9" s="36" t="s">
        <v>426</v>
      </c>
      <c r="BS9" s="36" t="s">
        <v>44</v>
      </c>
      <c r="BT9" s="36" t="s">
        <v>337</v>
      </c>
      <c r="BU9" t="str">
        <f t="shared" si="19"/>
        <v>Pior</v>
      </c>
      <c r="BV9" s="19">
        <v>40.240000000000009</v>
      </c>
      <c r="BX9" t="s">
        <v>17</v>
      </c>
      <c r="BY9" s="1">
        <v>219</v>
      </c>
      <c r="BZ9" s="1">
        <v>225</v>
      </c>
      <c r="CA9" s="1">
        <v>224.84</v>
      </c>
      <c r="CB9" s="1">
        <v>224.84</v>
      </c>
      <c r="CC9" s="1">
        <v>224.84</v>
      </c>
      <c r="CD9" t="str">
        <f t="shared" si="20"/>
        <v>Pior</v>
      </c>
      <c r="CE9" t="str">
        <f t="shared" si="21"/>
        <v>Pior</v>
      </c>
      <c r="CF9" s="19">
        <v>315.54000000000002</v>
      </c>
      <c r="CG9" s="45">
        <f t="shared" si="22"/>
        <v>40.339797189112261</v>
      </c>
      <c r="CH9" s="45">
        <f t="shared" si="23"/>
        <v>40.339797189112261</v>
      </c>
      <c r="CJ9" t="s">
        <v>238</v>
      </c>
    </row>
    <row r="10" spans="1:88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33">
        <v>15.696999999999999</v>
      </c>
      <c r="AC10">
        <v>15.696999999999999</v>
      </c>
      <c r="AD10" s="33">
        <v>15697</v>
      </c>
      <c r="AE10" s="23">
        <f t="shared" si="6"/>
        <v>126.89506172839506</v>
      </c>
      <c r="AF10" s="23">
        <f t="shared" si="7"/>
        <v>3.4825450450450464</v>
      </c>
      <c r="AG10" t="str">
        <f t="shared" si="8"/>
        <v>Pior</v>
      </c>
      <c r="AH10" t="str">
        <f t="shared" si="9"/>
        <v>Pior</v>
      </c>
      <c r="AI10" t="s">
        <v>20</v>
      </c>
      <c r="AJ10" s="19">
        <v>738.64</v>
      </c>
      <c r="AK10" s="19">
        <v>0</v>
      </c>
      <c r="AL10" s="19">
        <v>738.64</v>
      </c>
      <c r="AM10" s="19">
        <v>21059.3</v>
      </c>
      <c r="AN10" t="str">
        <f t="shared" si="10"/>
        <v>Pior</v>
      </c>
      <c r="AO10" s="23">
        <f t="shared" si="11"/>
        <v>0.47609979051609225</v>
      </c>
      <c r="AP10" s="23">
        <f t="shared" si="12"/>
        <v>127.9753086419753</v>
      </c>
      <c r="AQ10" t="s">
        <v>20</v>
      </c>
      <c r="AR10" s="19">
        <v>390.17</v>
      </c>
      <c r="AS10" s="19">
        <v>223.48</v>
      </c>
      <c r="AT10" s="19">
        <v>166.69</v>
      </c>
      <c r="AU10" s="19">
        <v>17776.2</v>
      </c>
      <c r="AV10" s="23">
        <f t="shared" si="13"/>
        <v>20.422839506172842</v>
      </c>
      <c r="AW10" s="23">
        <f t="shared" si="14"/>
        <v>-46.925755638381801</v>
      </c>
      <c r="AX10" t="str">
        <f t="shared" si="15"/>
        <v>Melhor</v>
      </c>
      <c r="AY10" t="s">
        <v>20</v>
      </c>
      <c r="AZ10" s="19">
        <v>470.97</v>
      </c>
      <c r="BA10" s="19">
        <v>292.72000000000003</v>
      </c>
      <c r="BB10" s="19">
        <v>178.25</v>
      </c>
      <c r="BC10" s="19">
        <v>17278.900000000001</v>
      </c>
      <c r="BD10" s="23">
        <f t="shared" si="16"/>
        <v>45.361111111111121</v>
      </c>
      <c r="BE10" s="23">
        <f t="shared" si="17"/>
        <v>20.708921752056796</v>
      </c>
      <c r="BF10" s="23">
        <f t="shared" si="18"/>
        <v>-36.238221596447524</v>
      </c>
      <c r="BH10" t="s">
        <v>338</v>
      </c>
      <c r="BI10" s="19">
        <v>125.03</v>
      </c>
      <c r="BJ10" s="19">
        <v>34.72</v>
      </c>
      <c r="BK10" s="39">
        <v>-17.29</v>
      </c>
      <c r="BL10" s="19">
        <v>-47.99</v>
      </c>
      <c r="BM10" s="19">
        <v>0</v>
      </c>
      <c r="BN10" s="19">
        <v>5.0999999999999997E-2</v>
      </c>
      <c r="BO10" s="19">
        <v>125.03</v>
      </c>
      <c r="BP10" s="19">
        <v>34.72</v>
      </c>
      <c r="BQ10" s="34" t="s">
        <v>430</v>
      </c>
      <c r="BR10" s="36" t="s">
        <v>431</v>
      </c>
      <c r="BS10" s="36" t="s">
        <v>44</v>
      </c>
      <c r="BT10" s="36" t="s">
        <v>340</v>
      </c>
      <c r="BU10" t="str">
        <f t="shared" si="19"/>
        <v>Pior</v>
      </c>
      <c r="BV10" s="19">
        <v>45.361111111111121</v>
      </c>
      <c r="BX10" t="s">
        <v>20</v>
      </c>
      <c r="BY10" s="1">
        <v>313</v>
      </c>
      <c r="BZ10" s="1">
        <v>324</v>
      </c>
      <c r="CA10" s="1">
        <v>319.37</v>
      </c>
      <c r="CB10" s="1">
        <v>331.08</v>
      </c>
      <c r="CC10" s="1">
        <v>319.37</v>
      </c>
      <c r="CD10" t="str">
        <f t="shared" si="20"/>
        <v>Pior</v>
      </c>
      <c r="CE10" t="str">
        <f t="shared" si="21"/>
        <v>Pior</v>
      </c>
      <c r="CF10" s="19">
        <v>470.97</v>
      </c>
      <c r="CG10" s="45">
        <f t="shared" si="22"/>
        <v>47.468453517863303</v>
      </c>
      <c r="CH10" s="45">
        <f t="shared" si="23"/>
        <v>42.252627763682511</v>
      </c>
      <c r="CJ10" t="s">
        <v>239</v>
      </c>
    </row>
    <row r="11" spans="1:88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33">
        <v>3.512</v>
      </c>
      <c r="AC11">
        <v>3.512</v>
      </c>
      <c r="AD11" s="33">
        <v>3512</v>
      </c>
      <c r="AE11" s="23">
        <f t="shared" si="6"/>
        <v>-39.850393700787407</v>
      </c>
      <c r="AF11" s="23">
        <f t="shared" si="7"/>
        <v>-81.746510912905435</v>
      </c>
      <c r="AG11" t="str">
        <f t="shared" si="8"/>
        <v>Melhor</v>
      </c>
      <c r="AH11" t="str">
        <f t="shared" si="9"/>
        <v>Melhor</v>
      </c>
      <c r="AI11" t="s">
        <v>23</v>
      </c>
      <c r="AJ11" s="19">
        <v>3670.63</v>
      </c>
      <c r="AK11" s="19">
        <v>0</v>
      </c>
      <c r="AL11" s="19">
        <v>3670.63</v>
      </c>
      <c r="AM11" s="19">
        <v>36078.400000000001</v>
      </c>
      <c r="AN11" t="str">
        <f t="shared" si="10"/>
        <v>Pior</v>
      </c>
      <c r="AO11" s="23">
        <f t="shared" si="11"/>
        <v>220.34123140027057</v>
      </c>
      <c r="AP11" s="23">
        <f t="shared" si="12"/>
        <v>92.683989501312354</v>
      </c>
      <c r="AQ11" t="s">
        <v>23</v>
      </c>
      <c r="AR11" s="19">
        <v>2905.54</v>
      </c>
      <c r="AS11" s="19">
        <v>197.57</v>
      </c>
      <c r="AT11" s="19">
        <v>2707.97</v>
      </c>
      <c r="AU11" s="19">
        <v>34850.699999999997</v>
      </c>
      <c r="AV11" s="23">
        <f t="shared" si="13"/>
        <v>52.521784776902877</v>
      </c>
      <c r="AW11" s="23">
        <f t="shared" si="14"/>
        <v>153.57071169873896</v>
      </c>
      <c r="AX11" t="str">
        <f t="shared" si="15"/>
        <v>Pior</v>
      </c>
      <c r="AY11" t="s">
        <v>23</v>
      </c>
      <c r="AZ11" s="19">
        <v>2885.57</v>
      </c>
      <c r="BA11" s="19">
        <v>256.8</v>
      </c>
      <c r="BB11" s="19">
        <v>2628.77</v>
      </c>
      <c r="BC11" s="19">
        <v>34805.4</v>
      </c>
      <c r="BD11" s="23">
        <f t="shared" si="16"/>
        <v>51.473490813648304</v>
      </c>
      <c r="BE11" s="23">
        <f t="shared" si="17"/>
        <v>-0.68730769495514776</v>
      </c>
      <c r="BF11" s="23">
        <f t="shared" si="18"/>
        <v>-21.38760921149775</v>
      </c>
      <c r="BH11" t="s">
        <v>341</v>
      </c>
      <c r="BI11" s="19">
        <v>86.14</v>
      </c>
      <c r="BJ11" s="19">
        <v>16.239999999999998</v>
      </c>
      <c r="BK11" s="39">
        <v>-87.69</v>
      </c>
      <c r="BL11" s="19">
        <v>3.93</v>
      </c>
      <c r="BM11" s="19">
        <v>0</v>
      </c>
      <c r="BN11" s="19">
        <v>0.53600000000000003</v>
      </c>
      <c r="BO11" s="19">
        <v>63.61</v>
      </c>
      <c r="BP11" s="19">
        <v>27.9</v>
      </c>
      <c r="BQ11" s="34" t="s">
        <v>438</v>
      </c>
      <c r="BR11" s="36" t="s">
        <v>439</v>
      </c>
      <c r="BS11" s="36" t="s">
        <v>44</v>
      </c>
      <c r="BT11" s="36" t="s">
        <v>343</v>
      </c>
      <c r="BU11" t="str">
        <f t="shared" si="19"/>
        <v>Pior</v>
      </c>
      <c r="BV11" s="19">
        <v>51.473490813648304</v>
      </c>
      <c r="BX11" t="s">
        <v>23</v>
      </c>
      <c r="BY11" s="1">
        <v>1263</v>
      </c>
      <c r="BZ11" s="1">
        <v>1905</v>
      </c>
      <c r="CA11" s="1">
        <v>1823.85</v>
      </c>
      <c r="CB11" s="1">
        <v>1740.08</v>
      </c>
      <c r="CC11" s="1">
        <v>1774.39</v>
      </c>
      <c r="CD11" t="str">
        <f t="shared" si="20"/>
        <v>Pior</v>
      </c>
      <c r="CE11" t="str">
        <f t="shared" si="21"/>
        <v>Pior</v>
      </c>
      <c r="CF11" s="19">
        <v>2885.57</v>
      </c>
      <c r="CG11" s="45">
        <f t="shared" si="22"/>
        <v>62.623211357142452</v>
      </c>
      <c r="CH11" s="45">
        <f t="shared" si="23"/>
        <v>65.829731966346401</v>
      </c>
      <c r="CJ11" t="s">
        <v>240</v>
      </c>
    </row>
    <row r="12" spans="1:88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33">
        <v>36.395000000000003</v>
      </c>
      <c r="AC12">
        <v>36.395000000000003</v>
      </c>
      <c r="AD12" s="33">
        <v>36395</v>
      </c>
      <c r="AE12" s="23">
        <f t="shared" si="6"/>
        <v>39.001980198019808</v>
      </c>
      <c r="AF12" s="23">
        <f t="shared" si="7"/>
        <v>-71.97770064331209</v>
      </c>
      <c r="AG12" t="str">
        <f t="shared" si="8"/>
        <v>Pior</v>
      </c>
      <c r="AH12" t="str">
        <f t="shared" si="9"/>
        <v>Melhor</v>
      </c>
      <c r="AI12" t="s">
        <v>25</v>
      </c>
      <c r="AJ12" s="19">
        <v>2630.45</v>
      </c>
      <c r="AK12" s="19">
        <v>0</v>
      </c>
      <c r="AL12" s="19">
        <v>2630.45</v>
      </c>
      <c r="AM12" s="19">
        <v>35824</v>
      </c>
      <c r="AN12" t="str">
        <f t="shared" si="10"/>
        <v>Pior</v>
      </c>
      <c r="AO12" s="23">
        <f t="shared" si="11"/>
        <v>87.364664653256568</v>
      </c>
      <c r="AP12" s="23">
        <f t="shared" si="12"/>
        <v>160.44059405940592</v>
      </c>
      <c r="AQ12" t="s">
        <v>25</v>
      </c>
      <c r="AR12" s="19">
        <v>2172.14</v>
      </c>
      <c r="AS12" s="19">
        <v>600.75</v>
      </c>
      <c r="AT12" s="19">
        <v>1571.39</v>
      </c>
      <c r="AU12" s="19">
        <v>35007</v>
      </c>
      <c r="AV12" s="23">
        <f t="shared" si="13"/>
        <v>115.06336633663365</v>
      </c>
      <c r="AW12" s="23">
        <f t="shared" si="14"/>
        <v>54.719642144851541</v>
      </c>
      <c r="AX12" t="str">
        <f t="shared" si="15"/>
        <v>Pior</v>
      </c>
      <c r="AY12" t="s">
        <v>25</v>
      </c>
      <c r="AZ12" s="19">
        <v>1985.69</v>
      </c>
      <c r="BA12" s="19">
        <v>615.12</v>
      </c>
      <c r="BB12" s="19">
        <v>1370.57</v>
      </c>
      <c r="BC12" s="19">
        <v>34824.9</v>
      </c>
      <c r="BD12" s="23">
        <f t="shared" si="16"/>
        <v>96.602970297029714</v>
      </c>
      <c r="BE12" s="23">
        <f t="shared" si="17"/>
        <v>-8.5837008664266499</v>
      </c>
      <c r="BF12" s="23">
        <f t="shared" si="18"/>
        <v>-24.511395388621711</v>
      </c>
      <c r="BH12" t="s">
        <v>344</v>
      </c>
      <c r="BI12" s="19">
        <v>159.44</v>
      </c>
      <c r="BJ12" s="19">
        <v>50.41</v>
      </c>
      <c r="BK12" s="39">
        <v>-43.01</v>
      </c>
      <c r="BL12" s="19">
        <v>-6.58</v>
      </c>
      <c r="BM12" s="19">
        <v>0</v>
      </c>
      <c r="BN12" s="19">
        <v>0.26100000000000001</v>
      </c>
      <c r="BO12" s="19">
        <v>108.88</v>
      </c>
      <c r="BP12" s="19">
        <v>43.68</v>
      </c>
      <c r="BQ12" s="34" t="s">
        <v>446</v>
      </c>
      <c r="BR12" s="36" t="s">
        <v>447</v>
      </c>
      <c r="BS12" s="36" t="s">
        <v>44</v>
      </c>
      <c r="BT12" s="36" t="s">
        <v>346</v>
      </c>
      <c r="BU12" t="str">
        <f t="shared" si="19"/>
        <v>Pior</v>
      </c>
      <c r="BV12" s="19">
        <v>96.602970297029714</v>
      </c>
      <c r="BX12" t="s">
        <v>25</v>
      </c>
      <c r="BY12" s="1">
        <v>878</v>
      </c>
      <c r="BZ12" s="1">
        <v>1010</v>
      </c>
      <c r="CA12" s="1">
        <v>999.14</v>
      </c>
      <c r="CB12" s="1">
        <v>1045.76</v>
      </c>
      <c r="CC12" s="1">
        <v>967.73</v>
      </c>
      <c r="CD12" t="str">
        <f t="shared" si="20"/>
        <v>Pior</v>
      </c>
      <c r="CE12" t="str">
        <f t="shared" si="21"/>
        <v>Pior</v>
      </c>
      <c r="CF12" s="19">
        <v>1985.69</v>
      </c>
      <c r="CG12" s="45">
        <f t="shared" si="22"/>
        <v>105.19049734946731</v>
      </c>
      <c r="CH12" s="45">
        <f t="shared" si="23"/>
        <v>89.880087209302332</v>
      </c>
      <c r="CJ12" t="s">
        <v>241</v>
      </c>
    </row>
    <row r="13" spans="1:88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33">
        <v>48.936</v>
      </c>
      <c r="AC13">
        <v>48.936</v>
      </c>
      <c r="AD13" s="33">
        <v>48936</v>
      </c>
      <c r="AE13" s="23">
        <f t="shared" si="6"/>
        <v>608.247340425532</v>
      </c>
      <c r="AF13" s="23">
        <f t="shared" si="7"/>
        <v>-54.548464672359323</v>
      </c>
      <c r="AG13" t="str">
        <f t="shared" si="8"/>
        <v>Pior</v>
      </c>
      <c r="AH13" t="str">
        <f t="shared" si="9"/>
        <v>Melhor</v>
      </c>
      <c r="AI13" t="s">
        <v>27</v>
      </c>
      <c r="AJ13" s="19">
        <v>7843.66</v>
      </c>
      <c r="AK13" s="19">
        <v>0</v>
      </c>
      <c r="AL13" s="19">
        <v>7843.66</v>
      </c>
      <c r="AM13" s="19">
        <v>65818.5</v>
      </c>
      <c r="AN13" t="str">
        <f t="shared" si="10"/>
        <v>Pior</v>
      </c>
      <c r="AO13" s="23">
        <f t="shared" si="11"/>
        <v>194.54113953759088</v>
      </c>
      <c r="AP13" s="23">
        <f t="shared" si="12"/>
        <v>1986.0797872340424</v>
      </c>
      <c r="AQ13" t="s">
        <v>27</v>
      </c>
      <c r="AR13" s="19">
        <v>5498.01</v>
      </c>
      <c r="AS13" s="19">
        <v>2316.7199999999998</v>
      </c>
      <c r="AT13" s="19">
        <v>3181.29</v>
      </c>
      <c r="AU13" s="19">
        <v>62931.6</v>
      </c>
      <c r="AV13" s="23">
        <f t="shared" si="13"/>
        <v>1362.2367021276598</v>
      </c>
      <c r="AW13" s="23">
        <f t="shared" si="14"/>
        <v>106.45848119233499</v>
      </c>
      <c r="AX13" t="str">
        <f t="shared" si="15"/>
        <v>Pior</v>
      </c>
      <c r="AY13" t="s">
        <v>27</v>
      </c>
      <c r="AZ13" s="19">
        <v>5231.49</v>
      </c>
      <c r="BA13" s="19">
        <v>2355.08</v>
      </c>
      <c r="BB13" s="19">
        <v>2876.41</v>
      </c>
      <c r="BC13" s="19">
        <v>63008.2</v>
      </c>
      <c r="BD13" s="23">
        <f t="shared" si="16"/>
        <v>1291.3537234042553</v>
      </c>
      <c r="BE13" s="23">
        <f t="shared" si="17"/>
        <v>-4.8475721215494412</v>
      </c>
      <c r="BF13" s="23">
        <f t="shared" si="18"/>
        <v>-33.302947858525229</v>
      </c>
      <c r="BH13" t="s">
        <v>347</v>
      </c>
      <c r="BI13" s="19">
        <v>1562.23</v>
      </c>
      <c r="BJ13" s="19">
        <v>305.5</v>
      </c>
      <c r="BK13" s="39">
        <v>210.4</v>
      </c>
      <c r="BL13" s="19">
        <v>-4.9000000000000004</v>
      </c>
      <c r="BM13" s="19">
        <v>0</v>
      </c>
      <c r="BN13" s="19">
        <v>2529</v>
      </c>
      <c r="BO13" s="19">
        <v>1662.56</v>
      </c>
      <c r="BP13" s="19">
        <v>320.92</v>
      </c>
      <c r="BQ13" s="34" t="s">
        <v>454</v>
      </c>
      <c r="BR13" s="36" t="s">
        <v>455</v>
      </c>
      <c r="BS13" s="36" t="s">
        <v>333</v>
      </c>
      <c r="BT13" s="36">
        <v>1908</v>
      </c>
      <c r="BU13" t="str">
        <f t="shared" si="19"/>
        <v>Pior</v>
      </c>
      <c r="BV13" s="19">
        <v>1291.3537234042553</v>
      </c>
      <c r="BX13" t="s">
        <v>27</v>
      </c>
      <c r="BY13" s="1">
        <v>331</v>
      </c>
      <c r="BZ13" s="1">
        <v>376</v>
      </c>
      <c r="CA13" s="1">
        <v>381.88</v>
      </c>
      <c r="CB13" s="1">
        <v>763.84</v>
      </c>
      <c r="CC13" s="1">
        <v>364.39</v>
      </c>
      <c r="CD13" t="str">
        <f t="shared" si="20"/>
        <v>Pior</v>
      </c>
      <c r="CE13" t="str">
        <f t="shared" si="21"/>
        <v>Pior</v>
      </c>
      <c r="CF13" s="19">
        <v>5231.49</v>
      </c>
      <c r="CG13" s="45">
        <f t="shared" si="22"/>
        <v>1335.6842943000631</v>
      </c>
      <c r="CH13" s="45">
        <f t="shared" si="23"/>
        <v>584.89343317972339</v>
      </c>
      <c r="CJ13" t="s">
        <v>242</v>
      </c>
    </row>
    <row r="14" spans="1:88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33">
        <v>74.769000000000005</v>
      </c>
      <c r="AC14">
        <v>74.769000000000005</v>
      </c>
      <c r="AD14" s="33">
        <v>74769</v>
      </c>
      <c r="AE14" s="23">
        <f t="shared" si="6"/>
        <v>590.53846153846155</v>
      </c>
      <c r="AF14" s="23">
        <f t="shared" si="7"/>
        <v>-62.527993388029579</v>
      </c>
      <c r="AG14" t="str">
        <f t="shared" si="8"/>
        <v>Pior</v>
      </c>
      <c r="AH14" t="str">
        <f t="shared" si="9"/>
        <v>Melhor</v>
      </c>
      <c r="AI14" t="s">
        <v>29</v>
      </c>
      <c r="AJ14" s="19">
        <v>5120.1499999999996</v>
      </c>
      <c r="AK14" s="19">
        <v>0</v>
      </c>
      <c r="AL14" s="19">
        <v>5120.1499999999996</v>
      </c>
      <c r="AM14" s="19">
        <v>64382.3</v>
      </c>
      <c r="AN14" t="str">
        <f t="shared" si="10"/>
        <v>Pior</v>
      </c>
      <c r="AO14" s="23">
        <f t="shared" si="11"/>
        <v>185.1815751364598</v>
      </c>
      <c r="AP14" s="23">
        <f t="shared" si="12"/>
        <v>1869.2884615384614</v>
      </c>
      <c r="AQ14" t="s">
        <v>29</v>
      </c>
      <c r="AR14" s="19">
        <v>3784.94</v>
      </c>
      <c r="AS14" s="19">
        <v>1304.49</v>
      </c>
      <c r="AT14" s="19">
        <v>2480.4499999999998</v>
      </c>
      <c r="AU14" s="19">
        <v>64962.7</v>
      </c>
      <c r="AV14" s="23">
        <f t="shared" si="13"/>
        <v>1355.7461538461539</v>
      </c>
      <c r="AW14" s="23">
        <f t="shared" si="14"/>
        <v>110.8131892614459</v>
      </c>
      <c r="AX14" t="str">
        <f t="shared" si="15"/>
        <v>Pior</v>
      </c>
      <c r="AY14" t="s">
        <v>29</v>
      </c>
      <c r="AZ14" s="19">
        <v>3686.24</v>
      </c>
      <c r="BA14" s="19">
        <v>1517.34</v>
      </c>
      <c r="BB14" s="19">
        <v>2168.9</v>
      </c>
      <c r="BC14" s="19">
        <v>63062.8</v>
      </c>
      <c r="BD14" s="23">
        <f t="shared" si="16"/>
        <v>1317.7846153846153</v>
      </c>
      <c r="BE14" s="23">
        <f t="shared" si="17"/>
        <v>-2.6077031604199874</v>
      </c>
      <c r="BF14" s="23">
        <f t="shared" si="18"/>
        <v>-28.005234221653662</v>
      </c>
      <c r="BH14" t="s">
        <v>348</v>
      </c>
      <c r="BI14" s="19">
        <v>809.16</v>
      </c>
      <c r="BJ14" s="19">
        <v>205.11</v>
      </c>
      <c r="BK14" s="39">
        <v>116.7</v>
      </c>
      <c r="BL14" s="19">
        <v>-11.59</v>
      </c>
      <c r="BM14" s="19">
        <v>0</v>
      </c>
      <c r="BN14" s="19">
        <v>1666</v>
      </c>
      <c r="BO14" s="19">
        <v>1084.51</v>
      </c>
      <c r="BP14" s="19">
        <v>274.89999999999998</v>
      </c>
      <c r="BQ14" s="34" t="s">
        <v>462</v>
      </c>
      <c r="BR14" s="36" t="s">
        <v>463</v>
      </c>
      <c r="BS14" s="36" t="s">
        <v>333</v>
      </c>
      <c r="BT14" s="36">
        <v>1471</v>
      </c>
      <c r="BU14" t="str">
        <f t="shared" si="19"/>
        <v>Pior</v>
      </c>
      <c r="BV14" s="19">
        <v>1317.7846153846153</v>
      </c>
      <c r="BX14" t="s">
        <v>29</v>
      </c>
      <c r="BY14" s="1">
        <v>246</v>
      </c>
      <c r="BZ14" s="1">
        <v>260</v>
      </c>
      <c r="CA14" s="1">
        <v>256.77999999999997</v>
      </c>
      <c r="CB14" s="1">
        <v>343.12</v>
      </c>
      <c r="CC14" s="1">
        <v>249.85</v>
      </c>
      <c r="CD14" t="str">
        <f t="shared" si="20"/>
        <v>Pior</v>
      </c>
      <c r="CE14" t="str">
        <f t="shared" si="21"/>
        <v>Pior</v>
      </c>
      <c r="CF14" s="19">
        <v>3686.24</v>
      </c>
      <c r="CG14" s="45">
        <f t="shared" si="22"/>
        <v>1375.3812287372423</v>
      </c>
      <c r="CH14" s="45">
        <f t="shared" si="23"/>
        <v>974.32968057822325</v>
      </c>
      <c r="CJ14" t="s">
        <v>243</v>
      </c>
    </row>
    <row r="15" spans="1:88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33">
        <v>40.006</v>
      </c>
      <c r="AC15">
        <v>40.006</v>
      </c>
      <c r="AD15" s="33">
        <v>40006</v>
      </c>
      <c r="AE15" s="23">
        <f t="shared" si="6"/>
        <v>70.964102564102561</v>
      </c>
      <c r="AF15" s="23">
        <f t="shared" si="7"/>
        <v>-52.452399629180633</v>
      </c>
      <c r="AG15" t="str">
        <f t="shared" si="8"/>
        <v>Pior</v>
      </c>
      <c r="AH15" t="str">
        <f t="shared" si="9"/>
        <v>Melhor</v>
      </c>
      <c r="AI15" t="s">
        <v>264</v>
      </c>
      <c r="AJ15" s="19">
        <v>691.7</v>
      </c>
      <c r="AK15" s="19">
        <v>0</v>
      </c>
      <c r="AL15" s="19">
        <v>691.7</v>
      </c>
      <c r="AM15" s="19">
        <v>17142.7</v>
      </c>
      <c r="AN15" t="str">
        <f t="shared" si="10"/>
        <v>Pior</v>
      </c>
      <c r="AO15" s="23">
        <f t="shared" si="11"/>
        <v>107.48095266662669</v>
      </c>
      <c r="AP15" s="23">
        <f t="shared" si="12"/>
        <v>254.71794871794873</v>
      </c>
      <c r="AQ15" t="s">
        <v>264</v>
      </c>
      <c r="AR15" s="19">
        <v>296.35000000000002</v>
      </c>
      <c r="AS15" s="19">
        <v>46.78</v>
      </c>
      <c r="AT15" s="19">
        <v>249.57</v>
      </c>
      <c r="AU15" s="19">
        <v>17416.099999999999</v>
      </c>
      <c r="AV15" s="23">
        <f t="shared" si="13"/>
        <v>51.974358974358978</v>
      </c>
      <c r="AW15" s="23">
        <f t="shared" si="14"/>
        <v>-11.107444957705912</v>
      </c>
      <c r="AX15" t="str">
        <f t="shared" si="15"/>
        <v>Melhor</v>
      </c>
      <c r="AY15" t="s">
        <v>264</v>
      </c>
      <c r="AZ15" s="19">
        <v>325.85000000000002</v>
      </c>
      <c r="BA15" s="19">
        <v>50.35</v>
      </c>
      <c r="BB15" s="19">
        <v>275.5</v>
      </c>
      <c r="BC15" s="19">
        <v>22717</v>
      </c>
      <c r="BD15" s="23">
        <f t="shared" si="16"/>
        <v>67.102564102564116</v>
      </c>
      <c r="BE15" s="23">
        <f t="shared" si="17"/>
        <v>9.9544457567065958</v>
      </c>
      <c r="BF15" s="23">
        <f t="shared" si="18"/>
        <v>-52.891426919184617</v>
      </c>
      <c r="BH15" t="s">
        <v>349</v>
      </c>
      <c r="BI15" s="19">
        <v>73.77</v>
      </c>
      <c r="BJ15" s="39">
        <v>13.53</v>
      </c>
      <c r="BK15" s="19">
        <v>-71.25</v>
      </c>
      <c r="BL15" s="19">
        <v>-15.22</v>
      </c>
      <c r="BM15" s="19">
        <v>0</v>
      </c>
      <c r="BN15" s="19">
        <v>6.5000000000000002E-2</v>
      </c>
      <c r="BO15" s="19">
        <v>73.77</v>
      </c>
      <c r="BP15" s="19">
        <v>13.53</v>
      </c>
      <c r="BQ15" s="36" t="s">
        <v>466</v>
      </c>
      <c r="BR15" s="36" t="s">
        <v>467</v>
      </c>
      <c r="BS15" s="36" t="s">
        <v>44</v>
      </c>
      <c r="BT15" s="36" t="s">
        <v>351</v>
      </c>
      <c r="BU15" t="str">
        <f t="shared" si="19"/>
        <v>Pior</v>
      </c>
      <c r="BV15" s="19">
        <v>67.102564102564116</v>
      </c>
      <c r="BX15" t="s">
        <v>31</v>
      </c>
      <c r="BY15" s="1">
        <v>174</v>
      </c>
      <c r="BZ15" s="1">
        <v>195</v>
      </c>
      <c r="CA15" s="1">
        <v>179.46</v>
      </c>
      <c r="CB15" s="1">
        <v>179.68</v>
      </c>
      <c r="CC15" s="1">
        <v>179.46</v>
      </c>
      <c r="CD15" t="str">
        <f t="shared" si="20"/>
        <v>Pior</v>
      </c>
      <c r="CE15" t="str">
        <f t="shared" si="21"/>
        <v>Pior</v>
      </c>
      <c r="CF15" s="19">
        <v>325.85000000000002</v>
      </c>
      <c r="CG15" s="45">
        <f t="shared" si="22"/>
        <v>81.572495263568484</v>
      </c>
      <c r="CH15" s="45">
        <f t="shared" si="23"/>
        <v>81.350178094390031</v>
      </c>
      <c r="CJ15" t="s">
        <v>238</v>
      </c>
    </row>
    <row r="16" spans="1:88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33">
        <v>52.398000000000003</v>
      </c>
      <c r="AC16">
        <v>52.398000000000003</v>
      </c>
      <c r="AD16" s="33">
        <v>52398</v>
      </c>
      <c r="AE16" s="23">
        <f t="shared" si="6"/>
        <v>83.408163265306129</v>
      </c>
      <c r="AF16" s="23">
        <f t="shared" si="7"/>
        <v>-58.504301786896093</v>
      </c>
      <c r="AG16" t="str">
        <f t="shared" si="8"/>
        <v>Pior</v>
      </c>
      <c r="AH16" t="str">
        <f t="shared" si="9"/>
        <v>Melhor</v>
      </c>
      <c r="AI16" t="s">
        <v>265</v>
      </c>
      <c r="AJ16" s="19">
        <v>836.41</v>
      </c>
      <c r="AK16" s="19">
        <v>0</v>
      </c>
      <c r="AL16" s="19">
        <v>836.41</v>
      </c>
      <c r="AM16" s="19">
        <v>16752.5</v>
      </c>
      <c r="AN16" t="str">
        <f t="shared" si="10"/>
        <v>Pior</v>
      </c>
      <c r="AO16" s="23">
        <f t="shared" si="11"/>
        <v>210.22959089054555</v>
      </c>
      <c r="AP16" s="23">
        <f t="shared" si="12"/>
        <v>468.98639455782308</v>
      </c>
      <c r="AQ16" t="s">
        <v>265</v>
      </c>
      <c r="AR16" s="19">
        <v>292.64999999999998</v>
      </c>
      <c r="AS16" s="19">
        <v>153.78</v>
      </c>
      <c r="AT16" s="19">
        <v>138.87</v>
      </c>
      <c r="AU16" s="19">
        <v>17386</v>
      </c>
      <c r="AV16" s="23">
        <f t="shared" si="13"/>
        <v>99.08163265306122</v>
      </c>
      <c r="AW16" s="23">
        <f t="shared" si="14"/>
        <v>8.5456770891287288</v>
      </c>
      <c r="AX16" t="str">
        <f t="shared" si="15"/>
        <v>Pior</v>
      </c>
      <c r="AY16" t="s">
        <v>265</v>
      </c>
      <c r="AZ16" s="19">
        <v>230.33</v>
      </c>
      <c r="BA16" s="19">
        <v>103.71</v>
      </c>
      <c r="BB16" s="19">
        <v>126.62</v>
      </c>
      <c r="BC16" s="19">
        <v>20045.599999999999</v>
      </c>
      <c r="BD16" s="23">
        <f t="shared" si="16"/>
        <v>56.68707482993198</v>
      </c>
      <c r="BE16" s="23">
        <f t="shared" si="17"/>
        <v>-21.295062361182289</v>
      </c>
      <c r="BF16" s="23">
        <f t="shared" si="18"/>
        <v>-72.462070037421839</v>
      </c>
      <c r="BH16" t="s">
        <v>352</v>
      </c>
      <c r="BI16" s="19">
        <v>206.69</v>
      </c>
      <c r="BJ16" s="39">
        <v>19.36</v>
      </c>
      <c r="BK16" s="19">
        <v>-24.49</v>
      </c>
      <c r="BL16" s="19">
        <v>-56.15</v>
      </c>
      <c r="BM16" s="19">
        <v>0</v>
      </c>
      <c r="BN16" s="19">
        <v>0.10299999999999999</v>
      </c>
      <c r="BO16" s="19">
        <v>113.03</v>
      </c>
      <c r="BP16" s="19">
        <v>13.98</v>
      </c>
      <c r="BQ16" s="36" t="s">
        <v>474</v>
      </c>
      <c r="BR16" s="36" t="s">
        <v>475</v>
      </c>
      <c r="BS16" s="36" t="s">
        <v>44</v>
      </c>
      <c r="BT16" s="36" t="s">
        <v>354</v>
      </c>
      <c r="BU16" t="str">
        <f t="shared" si="19"/>
        <v>Pior</v>
      </c>
      <c r="BV16" s="19">
        <v>56.68707482993198</v>
      </c>
      <c r="BX16" t="s">
        <v>33</v>
      </c>
      <c r="BY16" s="1">
        <v>143</v>
      </c>
      <c r="BZ16" s="1">
        <v>147</v>
      </c>
      <c r="CA16" s="1">
        <v>164.38</v>
      </c>
      <c r="CB16" s="1">
        <v>146.43</v>
      </c>
      <c r="CC16" s="1">
        <v>145.37</v>
      </c>
      <c r="CD16" t="str">
        <f t="shared" si="20"/>
        <v>Pior</v>
      </c>
      <c r="CE16" t="str">
        <f t="shared" si="21"/>
        <v>Pior</v>
      </c>
      <c r="CF16" s="19">
        <v>230.33</v>
      </c>
      <c r="CG16" s="45">
        <f t="shared" si="22"/>
        <v>58.443970557886772</v>
      </c>
      <c r="CH16" s="45">
        <f t="shared" si="23"/>
        <v>57.297001980468487</v>
      </c>
      <c r="CJ16" t="s">
        <v>239</v>
      </c>
    </row>
    <row r="17" spans="1:88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33">
        <v>44.927</v>
      </c>
      <c r="AC17">
        <v>44.927</v>
      </c>
      <c r="AD17" s="33">
        <v>44927</v>
      </c>
      <c r="AE17" s="23">
        <f t="shared" si="6"/>
        <v>22.264197530864202</v>
      </c>
      <c r="AF17" s="23">
        <f t="shared" si="7"/>
        <v>-87.9712964919824</v>
      </c>
      <c r="AG17" t="str">
        <f t="shared" si="8"/>
        <v>Pior</v>
      </c>
      <c r="AH17" t="str">
        <f t="shared" si="9"/>
        <v>Melhor</v>
      </c>
      <c r="AI17" t="s">
        <v>266</v>
      </c>
      <c r="AJ17" s="19">
        <v>2231.4699999999998</v>
      </c>
      <c r="AK17" s="19">
        <v>0</v>
      </c>
      <c r="AL17" s="19">
        <v>2231.4699999999998</v>
      </c>
      <c r="AM17" s="19">
        <v>33954.400000000001</v>
      </c>
      <c r="AN17" t="str">
        <f t="shared" si="10"/>
        <v>Pior</v>
      </c>
      <c r="AO17" s="23">
        <f t="shared" si="11"/>
        <v>350.6472524587515</v>
      </c>
      <c r="AP17" s="23">
        <f t="shared" si="12"/>
        <v>450.98024691358017</v>
      </c>
      <c r="AQ17" t="s">
        <v>266</v>
      </c>
      <c r="AR17" s="19">
        <v>1190.22</v>
      </c>
      <c r="AS17" s="19">
        <v>377.88</v>
      </c>
      <c r="AT17" s="19">
        <v>812.34</v>
      </c>
      <c r="AU17" s="19">
        <v>34627.4</v>
      </c>
      <c r="AV17" s="23">
        <f t="shared" si="13"/>
        <v>193.8814814814815</v>
      </c>
      <c r="AW17" s="23">
        <f t="shared" si="14"/>
        <v>140.36593493143766</v>
      </c>
      <c r="AX17" t="str">
        <f t="shared" si="15"/>
        <v>Pior</v>
      </c>
      <c r="AY17" t="s">
        <v>266</v>
      </c>
      <c r="AZ17" s="19">
        <v>1229.22</v>
      </c>
      <c r="BA17" s="19">
        <v>437.75</v>
      </c>
      <c r="BB17" s="19">
        <v>791.47</v>
      </c>
      <c r="BC17" s="19">
        <v>37252.800000000003</v>
      </c>
      <c r="BD17" s="23">
        <f t="shared" si="16"/>
        <v>203.51111111111112</v>
      </c>
      <c r="BE17" s="23">
        <f t="shared" si="17"/>
        <v>3.2767051469476227</v>
      </c>
      <c r="BF17" s="23">
        <f t="shared" si="18"/>
        <v>-44.914338978341625</v>
      </c>
      <c r="BH17" t="s">
        <v>355</v>
      </c>
      <c r="BI17" s="19">
        <v>125.44</v>
      </c>
      <c r="BJ17" s="39">
        <v>36.020000000000003</v>
      </c>
      <c r="BK17" s="19">
        <v>7.47</v>
      </c>
      <c r="BL17" s="19">
        <v>-71.45</v>
      </c>
      <c r="BM17" s="19">
        <v>0</v>
      </c>
      <c r="BN17" s="19">
        <v>0.378</v>
      </c>
      <c r="BO17" s="19">
        <v>93.04</v>
      </c>
      <c r="BP17" s="19">
        <v>40.47</v>
      </c>
      <c r="BQ17" s="36" t="s">
        <v>482</v>
      </c>
      <c r="BR17" s="36" t="s">
        <v>483</v>
      </c>
      <c r="BS17" s="36" t="s">
        <v>44</v>
      </c>
      <c r="BT17" s="36" t="s">
        <v>357</v>
      </c>
      <c r="BU17" t="str">
        <f t="shared" si="19"/>
        <v>Pior</v>
      </c>
      <c r="BV17" s="19">
        <v>203.51111111111112</v>
      </c>
      <c r="BX17" t="s">
        <v>35</v>
      </c>
      <c r="BY17" s="1">
        <v>361</v>
      </c>
      <c r="BZ17" s="1">
        <v>405</v>
      </c>
      <c r="CA17" s="1">
        <v>398.37</v>
      </c>
      <c r="CB17" s="1">
        <v>410.16</v>
      </c>
      <c r="CC17" s="1">
        <v>387.3</v>
      </c>
      <c r="CD17" t="str">
        <f t="shared" si="20"/>
        <v>Pior</v>
      </c>
      <c r="CE17" t="str">
        <f t="shared" si="21"/>
        <v>Pior</v>
      </c>
      <c r="CF17" s="19">
        <v>1229.22</v>
      </c>
      <c r="CG17" s="45">
        <f t="shared" si="22"/>
        <v>217.38187451587919</v>
      </c>
      <c r="CH17" s="45">
        <f t="shared" si="23"/>
        <v>199.69280280866002</v>
      </c>
      <c r="CJ17" t="s">
        <v>240</v>
      </c>
    </row>
    <row r="18" spans="1:88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33">
        <v>550.024</v>
      </c>
      <c r="AC18">
        <v>550.024</v>
      </c>
      <c r="AD18" s="33">
        <v>550024</v>
      </c>
      <c r="AE18" s="23">
        <f t="shared" si="6"/>
        <v>-71.112994350282491</v>
      </c>
      <c r="AF18" s="23">
        <f t="shared" si="7"/>
        <v>-94.982249449818809</v>
      </c>
      <c r="AG18" t="str">
        <f t="shared" si="8"/>
        <v>Melhor</v>
      </c>
      <c r="AH18" t="str">
        <f t="shared" si="9"/>
        <v>Melhor</v>
      </c>
      <c r="AI18" t="s">
        <v>267</v>
      </c>
      <c r="AJ18" s="19">
        <v>2515.2199999999998</v>
      </c>
      <c r="AK18" s="19">
        <v>0</v>
      </c>
      <c r="AL18" s="19">
        <v>2515.2199999999998</v>
      </c>
      <c r="AM18" s="19">
        <v>33941.1</v>
      </c>
      <c r="AN18" t="str">
        <f t="shared" si="10"/>
        <v>Pior</v>
      </c>
      <c r="AO18" s="23">
        <f t="shared" si="11"/>
        <v>1129.8161548992762</v>
      </c>
      <c r="AP18" s="23">
        <f t="shared" si="12"/>
        <v>255.25706214689262</v>
      </c>
      <c r="AQ18" t="s">
        <v>267</v>
      </c>
      <c r="AR18" s="19">
        <v>1704.21</v>
      </c>
      <c r="AS18" s="19">
        <v>104.97</v>
      </c>
      <c r="AT18" s="19">
        <v>1599.24</v>
      </c>
      <c r="AU18" s="19">
        <v>34581</v>
      </c>
      <c r="AV18" s="23">
        <f t="shared" si="13"/>
        <v>140.70762711864407</v>
      </c>
      <c r="AW18" s="23">
        <f t="shared" si="14"/>
        <v>733.27302953256401</v>
      </c>
      <c r="AX18" t="str">
        <f t="shared" si="15"/>
        <v>Pior</v>
      </c>
      <c r="AY18" t="s">
        <v>267</v>
      </c>
      <c r="AZ18" s="19">
        <v>1765.84</v>
      </c>
      <c r="BA18" s="19">
        <v>91.97</v>
      </c>
      <c r="BB18" s="19">
        <v>1673.87</v>
      </c>
      <c r="BC18" s="19">
        <v>39541.300000000003</v>
      </c>
      <c r="BD18" s="23">
        <f t="shared" si="16"/>
        <v>149.41242937853104</v>
      </c>
      <c r="BE18" s="23">
        <f t="shared" si="17"/>
        <v>3.6163383620563123</v>
      </c>
      <c r="BF18" s="23">
        <f t="shared" si="18"/>
        <v>-29.793815252741307</v>
      </c>
      <c r="BH18" t="s">
        <v>358</v>
      </c>
      <c r="BI18" s="19">
        <v>168.67</v>
      </c>
      <c r="BJ18" s="39">
        <v>3.48</v>
      </c>
      <c r="BK18" s="19">
        <v>-81.23</v>
      </c>
      <c r="BL18" s="19">
        <v>-15.28</v>
      </c>
      <c r="BM18" s="19">
        <v>0</v>
      </c>
      <c r="BN18" s="19">
        <v>0.38100000000000001</v>
      </c>
      <c r="BO18" s="19">
        <v>44.41</v>
      </c>
      <c r="BP18" s="19">
        <v>3.48</v>
      </c>
      <c r="BQ18" s="36" t="s">
        <v>486</v>
      </c>
      <c r="BR18" s="36" t="s">
        <v>487</v>
      </c>
      <c r="BS18" s="36" t="s">
        <v>44</v>
      </c>
      <c r="BT18" s="36" t="s">
        <v>360</v>
      </c>
      <c r="BU18" t="str">
        <f t="shared" si="19"/>
        <v>Pior</v>
      </c>
      <c r="BV18" s="19">
        <v>149.41242937853104</v>
      </c>
      <c r="BX18" t="s">
        <v>37</v>
      </c>
      <c r="BY18" s="1">
        <v>461</v>
      </c>
      <c r="BZ18" s="1">
        <v>708</v>
      </c>
      <c r="CA18" s="1">
        <v>639.16</v>
      </c>
      <c r="CB18" s="1">
        <v>632.91</v>
      </c>
      <c r="CC18" s="1">
        <v>635.92999999999995</v>
      </c>
      <c r="CD18" t="str">
        <f t="shared" si="20"/>
        <v>Pior</v>
      </c>
      <c r="CE18" t="str">
        <f t="shared" si="21"/>
        <v>Pior</v>
      </c>
      <c r="CF18" s="19">
        <v>1765.84</v>
      </c>
      <c r="CG18" s="45">
        <f t="shared" si="22"/>
        <v>177.67836082587704</v>
      </c>
      <c r="CH18" s="45">
        <f t="shared" si="23"/>
        <v>179.00333380733434</v>
      </c>
      <c r="CJ18" t="s">
        <v>241</v>
      </c>
    </row>
    <row r="19" spans="1:88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33">
        <v>44.351999999999997</v>
      </c>
      <c r="AC19">
        <v>44.351999999999997</v>
      </c>
      <c r="AD19" s="33">
        <v>44352</v>
      </c>
      <c r="AE19" s="23">
        <f t="shared" si="6"/>
        <v>-34.998830409356721</v>
      </c>
      <c r="AF19" s="23">
        <f t="shared" si="7"/>
        <v>-94.200170104410702</v>
      </c>
      <c r="AG19" t="str">
        <f t="shared" si="8"/>
        <v>Melhor</v>
      </c>
      <c r="AH19" t="str">
        <f t="shared" si="9"/>
        <v>Melhor</v>
      </c>
      <c r="AI19" t="s">
        <v>268</v>
      </c>
      <c r="AJ19" s="19">
        <v>5793.1</v>
      </c>
      <c r="AK19" s="19">
        <v>0</v>
      </c>
      <c r="AL19" s="19">
        <v>5793.1</v>
      </c>
      <c r="AM19" s="19">
        <v>61702.5</v>
      </c>
      <c r="AN19" t="str">
        <f t="shared" si="10"/>
        <v>Pior</v>
      </c>
      <c r="AO19" s="23">
        <f t="shared" si="11"/>
        <v>942.37440621851169</v>
      </c>
      <c r="AP19" s="23">
        <f t="shared" si="12"/>
        <v>577.55555555555566</v>
      </c>
      <c r="AQ19" t="s">
        <v>268</v>
      </c>
      <c r="AR19" s="19">
        <v>2621.69</v>
      </c>
      <c r="AS19" s="19">
        <v>669.29</v>
      </c>
      <c r="AT19" s="19">
        <v>1952.4</v>
      </c>
      <c r="AU19" s="19">
        <v>62762.400000000001</v>
      </c>
      <c r="AV19" s="23">
        <f t="shared" si="13"/>
        <v>206.63040935672515</v>
      </c>
      <c r="AW19" s="23">
        <f t="shared" si="14"/>
        <v>371.73060313804524</v>
      </c>
      <c r="AX19" t="str">
        <f t="shared" si="15"/>
        <v>Pior</v>
      </c>
      <c r="AY19" t="s">
        <v>268</v>
      </c>
      <c r="AZ19" s="19">
        <v>2228.25</v>
      </c>
      <c r="BA19" s="19">
        <v>634.15</v>
      </c>
      <c r="BB19" s="19">
        <v>1594.1</v>
      </c>
      <c r="BC19" s="19">
        <v>75738.399999999994</v>
      </c>
      <c r="BD19" s="23">
        <f t="shared" si="16"/>
        <v>160.61403508771929</v>
      </c>
      <c r="BE19" s="23">
        <f t="shared" si="17"/>
        <v>-15.007113731982043</v>
      </c>
      <c r="BF19" s="23">
        <f t="shared" si="18"/>
        <v>-61.536137819129657</v>
      </c>
      <c r="BH19" t="s">
        <v>361</v>
      </c>
      <c r="BI19" s="19">
        <v>238.18</v>
      </c>
      <c r="BJ19" s="39">
        <v>61.89</v>
      </c>
      <c r="BK19" s="19">
        <v>5.32</v>
      </c>
      <c r="BL19" s="19">
        <v>-43.43</v>
      </c>
      <c r="BM19" s="19">
        <v>0</v>
      </c>
      <c r="BN19" s="19">
        <v>1.56</v>
      </c>
      <c r="BO19" s="19">
        <v>105.51</v>
      </c>
      <c r="BP19" s="19">
        <v>60.99</v>
      </c>
      <c r="BQ19" s="36" t="s">
        <v>495</v>
      </c>
      <c r="BR19" s="36" t="s">
        <v>496</v>
      </c>
      <c r="BS19" s="36" t="s">
        <v>333</v>
      </c>
      <c r="BT19" s="36">
        <v>1038</v>
      </c>
      <c r="BU19" t="str">
        <f t="shared" si="19"/>
        <v>Pior</v>
      </c>
      <c r="BV19" s="19">
        <v>160.61403508771929</v>
      </c>
      <c r="BX19" t="s">
        <v>39</v>
      </c>
      <c r="BY19" s="1">
        <v>574</v>
      </c>
      <c r="BZ19" s="1">
        <v>855</v>
      </c>
      <c r="CA19" s="1">
        <v>773.26</v>
      </c>
      <c r="CB19" s="1">
        <v>777.25</v>
      </c>
      <c r="CC19" s="1">
        <v>687.65</v>
      </c>
      <c r="CD19" t="str">
        <f t="shared" si="20"/>
        <v>Pior</v>
      </c>
      <c r="CE19" t="str">
        <f t="shared" si="21"/>
        <v>Pior</v>
      </c>
      <c r="CF19" s="19">
        <v>2228.25</v>
      </c>
      <c r="CG19" s="45">
        <f t="shared" si="22"/>
        <v>224.03839162364574</v>
      </c>
      <c r="CH19" s="45">
        <f t="shared" si="23"/>
        <v>186.68382116436152</v>
      </c>
      <c r="CJ19" t="s">
        <v>242</v>
      </c>
    </row>
    <row r="20" spans="1:88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33">
        <v>43.865000000000002</v>
      </c>
      <c r="AC20">
        <v>43.865000000000002</v>
      </c>
      <c r="AD20" s="33">
        <v>43865</v>
      </c>
      <c r="AE20" s="23">
        <f t="shared" si="6"/>
        <v>30.483749999999986</v>
      </c>
      <c r="AF20" s="23">
        <f t="shared" si="7"/>
        <v>-90.248124585446973</v>
      </c>
      <c r="AG20" t="str">
        <f t="shared" si="8"/>
        <v>Pior</v>
      </c>
      <c r="AH20" t="str">
        <f t="shared" si="9"/>
        <v>Melhor</v>
      </c>
      <c r="AI20" t="s">
        <v>269</v>
      </c>
      <c r="AJ20" s="19">
        <v>7358.52</v>
      </c>
      <c r="AK20" s="19">
        <v>0</v>
      </c>
      <c r="AL20" s="19">
        <v>7358.52</v>
      </c>
      <c r="AM20" s="19">
        <v>61621.1</v>
      </c>
      <c r="AN20" t="str">
        <f t="shared" si="10"/>
        <v>Pior</v>
      </c>
      <c r="AO20" s="23">
        <f t="shared" si="11"/>
        <v>604.92685870846003</v>
      </c>
      <c r="AP20" s="23">
        <f t="shared" si="12"/>
        <v>819.81500000000005</v>
      </c>
      <c r="AQ20" t="s">
        <v>269</v>
      </c>
      <c r="AR20" s="19">
        <v>2437.96</v>
      </c>
      <c r="AS20" s="19">
        <v>1917.03</v>
      </c>
      <c r="AT20" s="19">
        <v>520.92999999999995</v>
      </c>
      <c r="AU20" s="19">
        <v>62328.9</v>
      </c>
      <c r="AV20" s="23">
        <f t="shared" si="13"/>
        <v>204.745</v>
      </c>
      <c r="AW20" s="23">
        <f t="shared" si="14"/>
        <v>133.55015471275163</v>
      </c>
      <c r="AX20" t="str">
        <f t="shared" si="15"/>
        <v>Pior</v>
      </c>
      <c r="AY20" t="s">
        <v>269</v>
      </c>
      <c r="AZ20" s="19">
        <v>2244.11</v>
      </c>
      <c r="BA20" s="19">
        <v>1794.78</v>
      </c>
      <c r="BB20" s="19">
        <v>449.33</v>
      </c>
      <c r="BC20" s="19">
        <v>68576.7</v>
      </c>
      <c r="BD20" s="23">
        <f t="shared" si="16"/>
        <v>180.51375000000002</v>
      </c>
      <c r="BE20" s="23">
        <f t="shared" si="17"/>
        <v>-7.951319956028807</v>
      </c>
      <c r="BF20" s="23">
        <f t="shared" si="18"/>
        <v>-69.503242499850501</v>
      </c>
      <c r="BH20" t="s">
        <v>363</v>
      </c>
      <c r="BI20" s="19">
        <v>262.08</v>
      </c>
      <c r="BJ20" s="39">
        <v>110.04</v>
      </c>
      <c r="BK20" s="19">
        <v>60.9</v>
      </c>
      <c r="BL20" s="19">
        <v>-50.86</v>
      </c>
      <c r="BM20" s="19">
        <v>0</v>
      </c>
      <c r="BN20" s="19">
        <v>1658</v>
      </c>
      <c r="BO20" s="19">
        <v>293.08999999999997</v>
      </c>
      <c r="BP20" s="19">
        <v>71.349999999999994</v>
      </c>
      <c r="BQ20" s="36" t="s">
        <v>503</v>
      </c>
      <c r="BR20" s="36" t="s">
        <v>504</v>
      </c>
      <c r="BS20" s="36" t="s">
        <v>333</v>
      </c>
      <c r="BT20" s="36">
        <v>1938</v>
      </c>
      <c r="BU20" t="str">
        <f t="shared" si="19"/>
        <v>Pior</v>
      </c>
      <c r="BV20" s="19">
        <v>180.51375000000002</v>
      </c>
      <c r="BX20" t="s">
        <v>41</v>
      </c>
      <c r="BY20" s="1">
        <v>666</v>
      </c>
      <c r="BZ20" s="1">
        <v>800</v>
      </c>
      <c r="CA20" s="1">
        <v>830.39</v>
      </c>
      <c r="CB20" s="1">
        <v>1031.1300000000001</v>
      </c>
      <c r="CC20" s="1">
        <v>779.3</v>
      </c>
      <c r="CD20" t="str">
        <f t="shared" si="20"/>
        <v>Pior</v>
      </c>
      <c r="CE20" t="str">
        <f t="shared" si="21"/>
        <v>Pior</v>
      </c>
      <c r="CF20" s="19">
        <v>2244.11</v>
      </c>
      <c r="CG20" s="45">
        <f t="shared" si="22"/>
        <v>187.96484024124217</v>
      </c>
      <c r="CH20" s="45">
        <f t="shared" si="23"/>
        <v>117.63599158205076</v>
      </c>
      <c r="CJ20" t="s">
        <v>243</v>
      </c>
    </row>
    <row r="21" spans="1:88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33">
        <v>24.873999999999999</v>
      </c>
      <c r="AC21">
        <v>24.873999999999999</v>
      </c>
      <c r="AD21" s="33">
        <v>24874</v>
      </c>
      <c r="AE21" s="23">
        <f t="shared" si="6"/>
        <v>109.17548076923076</v>
      </c>
      <c r="AF21" s="23">
        <f t="shared" si="7"/>
        <v>17.363743037103976</v>
      </c>
      <c r="AG21" t="str">
        <f t="shared" si="8"/>
        <v>Pior</v>
      </c>
      <c r="AH21" t="str">
        <f t="shared" si="9"/>
        <v>Pior</v>
      </c>
      <c r="AI21" t="s">
        <v>270</v>
      </c>
      <c r="AJ21" s="19">
        <v>819.58</v>
      </c>
      <c r="AK21" s="19">
        <v>0</v>
      </c>
      <c r="AL21" s="19">
        <v>819.58</v>
      </c>
      <c r="AM21" s="19">
        <v>17160.8</v>
      </c>
      <c r="AN21" t="str">
        <f t="shared" si="10"/>
        <v>Melhor</v>
      </c>
      <c r="AO21" s="23">
        <f t="shared" si="11"/>
        <v>-5.8138064975809236</v>
      </c>
      <c r="AP21" s="23">
        <f t="shared" si="12"/>
        <v>97.01442307692308</v>
      </c>
      <c r="AQ21" t="s">
        <v>270</v>
      </c>
      <c r="AR21" s="19">
        <v>687.11</v>
      </c>
      <c r="AS21" s="19">
        <v>28.27</v>
      </c>
      <c r="AT21" s="19">
        <v>658.84</v>
      </c>
      <c r="AU21" s="19">
        <v>18911.7</v>
      </c>
      <c r="AV21" s="23">
        <f t="shared" si="13"/>
        <v>65.17067307692308</v>
      </c>
      <c r="AW21" s="23">
        <f t="shared" si="14"/>
        <v>-21.037268579702811</v>
      </c>
      <c r="AX21" t="str">
        <f t="shared" si="15"/>
        <v>Melhor</v>
      </c>
      <c r="AY21" t="s">
        <v>270</v>
      </c>
      <c r="AZ21" s="19">
        <v>719.62</v>
      </c>
      <c r="BA21" s="19">
        <v>54.27</v>
      </c>
      <c r="BB21" s="19">
        <v>665.35</v>
      </c>
      <c r="BC21" s="19">
        <v>17799.5</v>
      </c>
      <c r="BD21" s="23">
        <f t="shared" si="16"/>
        <v>72.98557692307692</v>
      </c>
      <c r="BE21" s="23">
        <f t="shared" si="17"/>
        <v>4.7314112733041274</v>
      </c>
      <c r="BF21" s="23">
        <f t="shared" si="18"/>
        <v>-12.196490885575543</v>
      </c>
      <c r="BH21" t="s">
        <v>364</v>
      </c>
      <c r="BI21" s="19">
        <v>31.08</v>
      </c>
      <c r="BJ21" s="39">
        <v>5.54</v>
      </c>
      <c r="BK21" s="19">
        <v>-88.2</v>
      </c>
      <c r="BL21" s="19">
        <v>-6.27</v>
      </c>
      <c r="BM21" s="19">
        <v>0</v>
      </c>
      <c r="BN21" s="19">
        <v>3.1E-2</v>
      </c>
      <c r="BO21" s="19">
        <v>25.8</v>
      </c>
      <c r="BP21" s="19">
        <v>5.54</v>
      </c>
      <c r="BQ21" s="36" t="s">
        <v>507</v>
      </c>
      <c r="BR21" s="36" t="s">
        <v>508</v>
      </c>
      <c r="BS21" s="36" t="s">
        <v>44</v>
      </c>
      <c r="BT21" s="36" t="s">
        <v>366</v>
      </c>
      <c r="BU21" t="str">
        <f t="shared" si="19"/>
        <v>Pior</v>
      </c>
      <c r="BV21" s="19">
        <v>72.98557692307692</v>
      </c>
      <c r="BX21" t="s">
        <v>43</v>
      </c>
      <c r="BY21" s="1">
        <v>416</v>
      </c>
      <c r="BZ21" s="1">
        <v>416</v>
      </c>
      <c r="CA21" s="1">
        <v>416.44</v>
      </c>
      <c r="CB21" s="1">
        <v>416.44</v>
      </c>
      <c r="CC21" s="1">
        <v>416.44</v>
      </c>
      <c r="CD21" t="str">
        <f t="shared" si="20"/>
        <v>Pior</v>
      </c>
      <c r="CE21" t="str">
        <f t="shared" si="21"/>
        <v>Pior</v>
      </c>
      <c r="CF21" s="19">
        <v>719.62</v>
      </c>
      <c r="CG21" s="45">
        <f t="shared" si="22"/>
        <v>72.802804725770827</v>
      </c>
      <c r="CH21" s="45">
        <f t="shared" si="23"/>
        <v>72.802804725770827</v>
      </c>
      <c r="CJ21" t="s">
        <v>238</v>
      </c>
    </row>
    <row r="22" spans="1:88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33">
        <v>13.076000000000001</v>
      </c>
      <c r="AC22">
        <v>13.076000000000001</v>
      </c>
      <c r="AD22" s="33">
        <v>13076</v>
      </c>
      <c r="AE22" s="23">
        <f t="shared" si="6"/>
        <v>307</v>
      </c>
      <c r="AF22" s="23">
        <f t="shared" si="7"/>
        <v>-30.016447368421051</v>
      </c>
      <c r="AG22" t="str">
        <f t="shared" si="8"/>
        <v>Pior</v>
      </c>
      <c r="AH22" t="str">
        <f t="shared" si="9"/>
        <v>Melhor</v>
      </c>
      <c r="AI22" t="s">
        <v>271</v>
      </c>
      <c r="AJ22" s="19">
        <v>728.88</v>
      </c>
      <c r="AK22" s="19">
        <v>0</v>
      </c>
      <c r="AL22" s="19">
        <v>728.88</v>
      </c>
      <c r="AM22" s="19">
        <v>17048.8</v>
      </c>
      <c r="AN22" t="str">
        <f t="shared" si="10"/>
        <v>Pior</v>
      </c>
      <c r="AO22" s="23">
        <f t="shared" si="11"/>
        <v>29.772460207242823</v>
      </c>
      <c r="AP22" s="23">
        <f t="shared" si="12"/>
        <v>428.17391304347831</v>
      </c>
      <c r="AQ22" t="s">
        <v>271</v>
      </c>
      <c r="AR22" s="19">
        <v>565.14</v>
      </c>
      <c r="AS22" s="19">
        <v>133.75</v>
      </c>
      <c r="AT22" s="19">
        <v>431.39</v>
      </c>
      <c r="AU22" s="19">
        <v>18038.3</v>
      </c>
      <c r="AV22" s="23">
        <f t="shared" si="13"/>
        <v>309.52173913043481</v>
      </c>
      <c r="AW22" s="23">
        <f t="shared" si="14"/>
        <v>0.61959192393975338</v>
      </c>
      <c r="AX22" t="str">
        <f t="shared" si="15"/>
        <v>Pior</v>
      </c>
      <c r="AY22" t="s">
        <v>271</v>
      </c>
      <c r="AZ22" s="19">
        <v>326.75</v>
      </c>
      <c r="BA22" s="19">
        <v>134.29</v>
      </c>
      <c r="BB22" s="19">
        <v>192.46</v>
      </c>
      <c r="BC22" s="19">
        <v>17562.2</v>
      </c>
      <c r="BD22" s="23">
        <f t="shared" si="16"/>
        <v>136.77536231884056</v>
      </c>
      <c r="BE22" s="23">
        <f t="shared" si="17"/>
        <v>-42.182468061011427</v>
      </c>
      <c r="BF22" s="23">
        <f t="shared" si="18"/>
        <v>-55.170947206673247</v>
      </c>
      <c r="BH22" t="s">
        <v>367</v>
      </c>
      <c r="BI22" s="19">
        <v>155.9</v>
      </c>
      <c r="BJ22" s="39">
        <v>17.309999999999999</v>
      </c>
      <c r="BK22" s="19">
        <v>-35.200000000000003</v>
      </c>
      <c r="BL22" s="19">
        <v>-47.48</v>
      </c>
      <c r="BM22" s="19">
        <v>0</v>
      </c>
      <c r="BN22" s="19">
        <v>7.3999999999999996E-2</v>
      </c>
      <c r="BO22" s="19">
        <v>95.92</v>
      </c>
      <c r="BP22" s="19">
        <v>17.309999999999999</v>
      </c>
      <c r="BQ22" s="36" t="s">
        <v>512</v>
      </c>
      <c r="BR22" s="36" t="s">
        <v>513</v>
      </c>
      <c r="BS22" s="36" t="s">
        <v>44</v>
      </c>
      <c r="BT22" s="36" t="s">
        <v>369</v>
      </c>
      <c r="BU22" t="str">
        <f t="shared" si="19"/>
        <v>Pior</v>
      </c>
      <c r="BV22" s="19">
        <v>136.77536231884056</v>
      </c>
      <c r="BX22" t="s">
        <v>45</v>
      </c>
      <c r="BY22" s="1">
        <v>137</v>
      </c>
      <c r="BZ22" s="1">
        <v>138</v>
      </c>
      <c r="CA22" s="1">
        <v>137.94</v>
      </c>
      <c r="CB22" s="1">
        <v>143</v>
      </c>
      <c r="CC22" s="1">
        <v>137.94</v>
      </c>
      <c r="CD22" t="str">
        <f t="shared" si="20"/>
        <v>Pior</v>
      </c>
      <c r="CE22" t="str">
        <f t="shared" si="21"/>
        <v>Pior</v>
      </c>
      <c r="CF22" s="19">
        <v>326.75</v>
      </c>
      <c r="CG22" s="45">
        <f t="shared" si="22"/>
        <v>136.87835290706104</v>
      </c>
      <c r="CH22" s="45">
        <f t="shared" si="23"/>
        <v>128.49650349650349</v>
      </c>
      <c r="CJ22" t="s">
        <v>239</v>
      </c>
    </row>
    <row r="23" spans="1:88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33">
        <v>25.111000000000001</v>
      </c>
      <c r="AC23">
        <v>25.111000000000001</v>
      </c>
      <c r="AD23" s="33">
        <v>25111</v>
      </c>
      <c r="AE23" s="23">
        <f t="shared" si="6"/>
        <v>278.68617021276589</v>
      </c>
      <c r="AF23" s="23">
        <f t="shared" si="7"/>
        <v>-72.328914075162373</v>
      </c>
      <c r="AG23" t="str">
        <f t="shared" si="8"/>
        <v>Pior</v>
      </c>
      <c r="AH23" t="str">
        <f t="shared" si="9"/>
        <v>Melhor</v>
      </c>
      <c r="AI23" t="s">
        <v>272</v>
      </c>
      <c r="AJ23" s="19">
        <v>1470.54</v>
      </c>
      <c r="AK23" s="19">
        <v>0</v>
      </c>
      <c r="AL23" s="19">
        <v>1470.54</v>
      </c>
      <c r="AM23" s="19">
        <v>34111.599999999999</v>
      </c>
      <c r="AN23" t="str">
        <f t="shared" si="10"/>
        <v>Pior</v>
      </c>
      <c r="AO23" s="23">
        <f t="shared" si="11"/>
        <v>106.55682440689394</v>
      </c>
      <c r="AP23" s="23">
        <f t="shared" si="12"/>
        <v>682.20212765957444</v>
      </c>
      <c r="AQ23" t="s">
        <v>272</v>
      </c>
      <c r="AR23" s="19">
        <v>617.6</v>
      </c>
      <c r="AS23" s="19">
        <v>509.91</v>
      </c>
      <c r="AT23" s="19">
        <v>107.69</v>
      </c>
      <c r="AU23" s="19">
        <v>39785.9</v>
      </c>
      <c r="AV23" s="23">
        <f t="shared" si="13"/>
        <v>228.51063829787236</v>
      </c>
      <c r="AW23" s="23">
        <f t="shared" si="14"/>
        <v>-13.249898164145343</v>
      </c>
      <c r="AX23" t="str">
        <f t="shared" si="15"/>
        <v>Melhor</v>
      </c>
      <c r="AY23" t="s">
        <v>272</v>
      </c>
      <c r="AZ23" s="19">
        <v>742.64</v>
      </c>
      <c r="BA23" s="19">
        <v>660.78</v>
      </c>
      <c r="BB23" s="19">
        <v>81.86</v>
      </c>
      <c r="BC23" s="19">
        <v>34805.9</v>
      </c>
      <c r="BD23" s="23">
        <f t="shared" si="16"/>
        <v>295.02127659574467</v>
      </c>
      <c r="BE23" s="23">
        <f t="shared" si="17"/>
        <v>20.246113989637298</v>
      </c>
      <c r="BF23" s="23">
        <f t="shared" si="18"/>
        <v>-49.498823561412813</v>
      </c>
      <c r="BH23" t="s">
        <v>370</v>
      </c>
      <c r="BI23" s="19">
        <v>424.56</v>
      </c>
      <c r="BJ23" s="39">
        <v>100.53</v>
      </c>
      <c r="BK23" s="19">
        <v>67.11</v>
      </c>
      <c r="BL23" s="19">
        <v>-66.59</v>
      </c>
      <c r="BM23" s="19">
        <v>0</v>
      </c>
      <c r="BN23" s="19">
        <v>0.41</v>
      </c>
      <c r="BO23" s="19">
        <v>457.06</v>
      </c>
      <c r="BP23" s="19">
        <v>97.81</v>
      </c>
      <c r="BQ23" s="36" t="s">
        <v>521</v>
      </c>
      <c r="BR23" s="36" t="s">
        <v>522</v>
      </c>
      <c r="BS23" s="36" t="s">
        <v>44</v>
      </c>
      <c r="BT23" s="36" t="s">
        <v>372</v>
      </c>
      <c r="BU23" t="str">
        <f t="shared" si="19"/>
        <v>Pior</v>
      </c>
      <c r="BV23" s="19">
        <v>295.02127659574467</v>
      </c>
      <c r="BX23" t="s">
        <v>47</v>
      </c>
      <c r="BY23" s="1">
        <v>168</v>
      </c>
      <c r="BZ23" s="1">
        <v>188</v>
      </c>
      <c r="CA23" s="1">
        <v>182.64</v>
      </c>
      <c r="CB23" s="1">
        <v>259.02</v>
      </c>
      <c r="CC23" s="1">
        <v>175.08</v>
      </c>
      <c r="CD23" t="str">
        <f t="shared" si="20"/>
        <v>Pior</v>
      </c>
      <c r="CE23" t="str">
        <f t="shared" si="21"/>
        <v>Pior</v>
      </c>
      <c r="CF23" s="19">
        <v>742.64</v>
      </c>
      <c r="CG23" s="45">
        <f t="shared" si="22"/>
        <v>324.17180717386333</v>
      </c>
      <c r="CH23" s="45">
        <f t="shared" si="23"/>
        <v>186.71145085321598</v>
      </c>
      <c r="CJ23" t="s">
        <v>240</v>
      </c>
    </row>
    <row r="24" spans="1:88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33">
        <v>24.867000000000001</v>
      </c>
      <c r="AC24">
        <v>24.867000000000001</v>
      </c>
      <c r="AD24" s="33">
        <v>24867</v>
      </c>
      <c r="AE24" s="23">
        <f t="shared" si="6"/>
        <v>-57.145104895104893</v>
      </c>
      <c r="AF24" s="23">
        <f t="shared" si="7"/>
        <v>-89.612079194494356</v>
      </c>
      <c r="AG24" t="str">
        <f t="shared" si="8"/>
        <v>Melhor</v>
      </c>
      <c r="AH24" t="str">
        <f t="shared" si="9"/>
        <v>Melhor</v>
      </c>
      <c r="AI24" t="s">
        <v>273</v>
      </c>
      <c r="AJ24" s="19">
        <v>1498.48</v>
      </c>
      <c r="AK24" s="19">
        <v>0</v>
      </c>
      <c r="AL24" s="19">
        <v>1498.48</v>
      </c>
      <c r="AM24" s="19">
        <v>34997.9</v>
      </c>
      <c r="AN24" t="str">
        <f t="shared" si="10"/>
        <v>Pior</v>
      </c>
      <c r="AO24" s="23">
        <f t="shared" si="11"/>
        <v>511.30012646350912</v>
      </c>
      <c r="AP24" s="23">
        <f t="shared" si="12"/>
        <v>161.97202797202797</v>
      </c>
      <c r="AQ24" t="s">
        <v>273</v>
      </c>
      <c r="AR24" s="19">
        <v>1079.49</v>
      </c>
      <c r="AS24" s="19">
        <v>81.64</v>
      </c>
      <c r="AT24" s="19">
        <v>997.85</v>
      </c>
      <c r="AU24" s="19">
        <v>40592.6</v>
      </c>
      <c r="AV24" s="23">
        <f t="shared" si="13"/>
        <v>88.722027972027973</v>
      </c>
      <c r="AW24" s="23">
        <f t="shared" si="14"/>
        <v>340.37449516583035</v>
      </c>
      <c r="AX24" t="str">
        <f t="shared" si="15"/>
        <v>Pior</v>
      </c>
      <c r="AY24" t="s">
        <v>273</v>
      </c>
      <c r="AZ24" s="19">
        <v>847.71</v>
      </c>
      <c r="BA24" s="19">
        <v>84.59</v>
      </c>
      <c r="BB24" s="19">
        <v>763.12</v>
      </c>
      <c r="BC24" s="19">
        <v>34798.699999999997</v>
      </c>
      <c r="BD24" s="23">
        <f t="shared" si="16"/>
        <v>48.201048951048961</v>
      </c>
      <c r="BE24" s="23">
        <f t="shared" si="17"/>
        <v>-21.471250312647637</v>
      </c>
      <c r="BF24" s="23">
        <f t="shared" si="18"/>
        <v>-43.428674390048585</v>
      </c>
      <c r="BH24" t="s">
        <v>373</v>
      </c>
      <c r="BI24" s="19">
        <v>96.56</v>
      </c>
      <c r="BJ24" s="39">
        <v>35.25</v>
      </c>
      <c r="BK24" s="19">
        <v>-86.34</v>
      </c>
      <c r="BL24" s="19">
        <v>21.59</v>
      </c>
      <c r="BM24" s="19">
        <v>0</v>
      </c>
      <c r="BN24" s="19">
        <v>0.224</v>
      </c>
      <c r="BO24" s="19">
        <v>54</v>
      </c>
      <c r="BP24" s="19">
        <v>35.25</v>
      </c>
      <c r="BQ24" s="36" t="s">
        <v>525</v>
      </c>
      <c r="BR24" s="36" t="s">
        <v>526</v>
      </c>
      <c r="BS24" s="36" t="s">
        <v>44</v>
      </c>
      <c r="BT24" s="36" t="s">
        <v>375</v>
      </c>
      <c r="BU24" t="str">
        <f t="shared" si="19"/>
        <v>Pior</v>
      </c>
      <c r="BV24" s="19">
        <v>48.201048951048961</v>
      </c>
      <c r="BX24" t="s">
        <v>49</v>
      </c>
      <c r="BY24" s="1">
        <v>355</v>
      </c>
      <c r="BZ24" s="1">
        <v>572</v>
      </c>
      <c r="CA24" s="1">
        <v>513.91</v>
      </c>
      <c r="CB24" s="1">
        <v>509.33</v>
      </c>
      <c r="CC24" s="1">
        <v>499.93</v>
      </c>
      <c r="CD24" t="str">
        <f t="shared" si="20"/>
        <v>Pior</v>
      </c>
      <c r="CE24" t="str">
        <f t="shared" si="21"/>
        <v>Pior</v>
      </c>
      <c r="CF24" s="19">
        <v>847.71</v>
      </c>
      <c r="CG24" s="45">
        <f t="shared" si="22"/>
        <v>69.565739203488491</v>
      </c>
      <c r="CH24" s="45">
        <f t="shared" si="23"/>
        <v>66.436298666876098</v>
      </c>
      <c r="CJ24" t="s">
        <v>241</v>
      </c>
    </row>
    <row r="25" spans="1:88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33">
        <v>81.748999999999995</v>
      </c>
      <c r="AC25">
        <v>81.748999999999995</v>
      </c>
      <c r="AD25" s="33">
        <v>81749</v>
      </c>
      <c r="AE25" s="23">
        <f t="shared" si="6"/>
        <v>171.75794621026895</v>
      </c>
      <c r="AF25" s="23">
        <f t="shared" si="7"/>
        <v>-87.118864456553737</v>
      </c>
      <c r="AG25" t="str">
        <f t="shared" si="8"/>
        <v>Pior</v>
      </c>
      <c r="AH25" t="str">
        <f t="shared" si="9"/>
        <v>Melhor</v>
      </c>
      <c r="AI25" t="s">
        <v>274</v>
      </c>
      <c r="AJ25" s="19">
        <v>7014.42</v>
      </c>
      <c r="AK25" s="19">
        <v>0</v>
      </c>
      <c r="AL25" s="19">
        <v>7014.42</v>
      </c>
      <c r="AM25" s="19">
        <v>61982.9</v>
      </c>
      <c r="AN25" t="str">
        <f t="shared" si="10"/>
        <v>Pior</v>
      </c>
      <c r="AO25" s="23">
        <f t="shared" si="11"/>
        <v>531.08260083311598</v>
      </c>
      <c r="AP25" s="23">
        <f t="shared" si="12"/>
        <v>1615.0171149144253</v>
      </c>
      <c r="AQ25" t="s">
        <v>274</v>
      </c>
      <c r="AR25" s="19">
        <v>2517.5</v>
      </c>
      <c r="AS25" s="19">
        <v>976.64</v>
      </c>
      <c r="AT25" s="19">
        <v>1540.86</v>
      </c>
      <c r="AU25" s="19">
        <v>66796.399999999994</v>
      </c>
      <c r="AV25" s="23">
        <f t="shared" si="13"/>
        <v>515.52567237163817</v>
      </c>
      <c r="AW25" s="23">
        <f t="shared" si="14"/>
        <v>126.49776426238653</v>
      </c>
      <c r="AX25" t="str">
        <f t="shared" si="15"/>
        <v>Pior</v>
      </c>
      <c r="AY25" t="s">
        <v>274</v>
      </c>
      <c r="AZ25" s="19">
        <v>2739.06</v>
      </c>
      <c r="BA25" s="19">
        <v>931.33</v>
      </c>
      <c r="BB25" s="19">
        <v>1807.73</v>
      </c>
      <c r="BC25" s="19">
        <v>62867.3</v>
      </c>
      <c r="BD25" s="23">
        <f t="shared" si="16"/>
        <v>569.69682151589245</v>
      </c>
      <c r="BE25" s="23">
        <f t="shared" si="17"/>
        <v>8.8007944389275039</v>
      </c>
      <c r="BF25" s="23">
        <f t="shared" si="18"/>
        <v>-60.951012343144562</v>
      </c>
      <c r="BH25" t="s">
        <v>376</v>
      </c>
      <c r="BI25" s="19">
        <v>345.55</v>
      </c>
      <c r="BJ25" s="39">
        <v>128.74</v>
      </c>
      <c r="BK25" s="19">
        <v>92.76</v>
      </c>
      <c r="BL25" s="19">
        <v>-64.010000000000005</v>
      </c>
      <c r="BM25" s="19">
        <v>0</v>
      </c>
      <c r="BN25" s="19">
        <v>1988</v>
      </c>
      <c r="BO25" s="19">
        <v>375.15</v>
      </c>
      <c r="BP25" s="19">
        <v>116.5</v>
      </c>
      <c r="BQ25" s="36" t="s">
        <v>534</v>
      </c>
      <c r="BR25" s="36" t="s">
        <v>535</v>
      </c>
      <c r="BS25" s="36" t="s">
        <v>333</v>
      </c>
      <c r="BT25" s="36" t="s">
        <v>377</v>
      </c>
      <c r="BU25" t="str">
        <f t="shared" si="19"/>
        <v>Pior</v>
      </c>
      <c r="BV25" s="19">
        <v>569.69682151589245</v>
      </c>
      <c r="BX25" t="s">
        <v>51</v>
      </c>
      <c r="BY25" s="1">
        <v>356</v>
      </c>
      <c r="BZ25" s="1">
        <v>409</v>
      </c>
      <c r="CA25" s="1">
        <v>387.05</v>
      </c>
      <c r="CB25" s="1">
        <v>438.04</v>
      </c>
      <c r="CC25" s="1">
        <v>383.86</v>
      </c>
      <c r="CD25" t="str">
        <f t="shared" si="20"/>
        <v>Pior</v>
      </c>
      <c r="CE25" t="str">
        <f t="shared" si="21"/>
        <v>Pior</v>
      </c>
      <c r="CF25" s="19">
        <v>2739.06</v>
      </c>
      <c r="CG25" s="45">
        <f t="shared" si="22"/>
        <v>613.55702599906203</v>
      </c>
      <c r="CH25" s="45">
        <f t="shared" si="23"/>
        <v>525.29905944662585</v>
      </c>
      <c r="CJ25" t="s">
        <v>242</v>
      </c>
    </row>
    <row r="26" spans="1:88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33">
        <v>4.3559999999999999</v>
      </c>
      <c r="AC26">
        <v>4.3559999999999999</v>
      </c>
      <c r="AD26" s="33">
        <v>4356</v>
      </c>
      <c r="AE26" s="23">
        <f t="shared" si="6"/>
        <v>282.53289473684214</v>
      </c>
      <c r="AF26" s="23">
        <f t="shared" si="7"/>
        <v>-85.508456411969078</v>
      </c>
      <c r="AG26" t="str">
        <f t="shared" si="8"/>
        <v>Pior</v>
      </c>
      <c r="AH26" t="str">
        <f t="shared" si="9"/>
        <v>Melhor</v>
      </c>
      <c r="AI26" t="s">
        <v>275</v>
      </c>
      <c r="AJ26" s="19">
        <v>6616.73</v>
      </c>
      <c r="AK26" s="19">
        <v>0</v>
      </c>
      <c r="AL26" s="19">
        <v>6616.73</v>
      </c>
      <c r="AM26" s="19">
        <v>61855.8</v>
      </c>
      <c r="AN26" t="str">
        <f t="shared" si="10"/>
        <v>Pior</v>
      </c>
      <c r="AO26" s="23">
        <f t="shared" si="11"/>
        <v>1037.9705907644682</v>
      </c>
      <c r="AP26" s="23">
        <f t="shared" si="12"/>
        <v>4253.1118421052633</v>
      </c>
      <c r="AQ26" t="s">
        <v>275</v>
      </c>
      <c r="AR26" s="19">
        <v>4488.25</v>
      </c>
      <c r="AS26" s="19">
        <v>240.71</v>
      </c>
      <c r="AT26" s="19">
        <v>4247.54</v>
      </c>
      <c r="AU26" s="19">
        <v>75514.5</v>
      </c>
      <c r="AV26" s="23">
        <f t="shared" si="13"/>
        <v>2852.7960526315792</v>
      </c>
      <c r="AW26" s="23">
        <f t="shared" si="14"/>
        <v>671.90644079456524</v>
      </c>
      <c r="AX26" t="str">
        <f t="shared" si="15"/>
        <v>Pior</v>
      </c>
      <c r="AY26" t="s">
        <v>275</v>
      </c>
      <c r="AZ26" s="19">
        <v>4030.29</v>
      </c>
      <c r="BA26" s="19">
        <v>224.25</v>
      </c>
      <c r="BB26" s="19">
        <v>3806.04</v>
      </c>
      <c r="BC26" s="19">
        <v>63179.3</v>
      </c>
      <c r="BD26" s="23">
        <f t="shared" si="16"/>
        <v>2551.5065789473683</v>
      </c>
      <c r="BE26" s="23">
        <f t="shared" si="17"/>
        <v>-10.203531443212835</v>
      </c>
      <c r="BF26" s="23">
        <f t="shared" si="18"/>
        <v>-39.089399144290304</v>
      </c>
      <c r="BH26" t="s">
        <v>378</v>
      </c>
      <c r="BI26" s="19">
        <v>419.1</v>
      </c>
      <c r="BJ26" s="39">
        <v>119.95</v>
      </c>
      <c r="BK26" s="19">
        <v>75.33</v>
      </c>
      <c r="BL26" s="19">
        <v>-55.37</v>
      </c>
      <c r="BM26" s="19">
        <v>0</v>
      </c>
      <c r="BN26" s="19">
        <v>1392</v>
      </c>
      <c r="BO26" s="19">
        <v>525.82000000000005</v>
      </c>
      <c r="BP26" s="19">
        <v>146.1</v>
      </c>
      <c r="BQ26" s="36" t="s">
        <v>542</v>
      </c>
      <c r="BR26" s="36" t="s">
        <v>543</v>
      </c>
      <c r="BS26" s="36" t="s">
        <v>333</v>
      </c>
      <c r="BT26" s="36">
        <v>1768</v>
      </c>
      <c r="BU26" t="str">
        <f t="shared" si="19"/>
        <v>Pior</v>
      </c>
      <c r="BV26" s="19">
        <v>2551.5065789473683</v>
      </c>
      <c r="BX26" t="s">
        <v>53</v>
      </c>
      <c r="BY26" s="1">
        <v>138</v>
      </c>
      <c r="BZ26" s="1">
        <v>152</v>
      </c>
      <c r="CA26" s="1">
        <v>144.94</v>
      </c>
      <c r="CB26" s="1">
        <v>169.07</v>
      </c>
      <c r="CC26" s="1">
        <v>144.94</v>
      </c>
      <c r="CD26" t="str">
        <f t="shared" si="20"/>
        <v>Pior</v>
      </c>
      <c r="CE26" t="str">
        <f t="shared" si="21"/>
        <v>Pior</v>
      </c>
      <c r="CF26" s="19">
        <v>4030.29</v>
      </c>
      <c r="CG26" s="45">
        <f t="shared" si="22"/>
        <v>2680.6609631571687</v>
      </c>
      <c r="CH26" s="45">
        <f t="shared" si="23"/>
        <v>2283.7996096291477</v>
      </c>
      <c r="CJ26" t="s">
        <v>243</v>
      </c>
    </row>
    <row r="27" spans="1:88" x14ac:dyDescent="0.25">
      <c r="B27" s="1"/>
      <c r="C27" s="1"/>
      <c r="D27" s="1"/>
      <c r="E27" s="1"/>
      <c r="F27" s="1"/>
      <c r="G27" s="9"/>
    </row>
    <row r="28" spans="1:88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32" t="s">
        <v>160</v>
      </c>
      <c r="AC28" s="35"/>
      <c r="AD28" s="32" t="s">
        <v>160</v>
      </c>
      <c r="AE28" s="20" t="s">
        <v>155</v>
      </c>
      <c r="AF28" s="20" t="s">
        <v>304</v>
      </c>
      <c r="AI28" s="24" t="s">
        <v>260</v>
      </c>
      <c r="AJ28" s="20" t="s">
        <v>302</v>
      </c>
      <c r="AK28" s="20" t="s">
        <v>262</v>
      </c>
      <c r="AL28" s="20" t="s">
        <v>263</v>
      </c>
      <c r="AM28" s="20" t="s">
        <v>160</v>
      </c>
      <c r="AN28" s="20" t="s">
        <v>307</v>
      </c>
      <c r="AO28" s="20" t="s">
        <v>308</v>
      </c>
      <c r="AP28" s="20" t="s">
        <v>155</v>
      </c>
      <c r="AQ28" s="24" t="s">
        <v>260</v>
      </c>
      <c r="AR28" s="20" t="s">
        <v>302</v>
      </c>
      <c r="AS28" s="20" t="s">
        <v>262</v>
      </c>
      <c r="AT28" s="20" t="s">
        <v>263</v>
      </c>
      <c r="AU28" s="20" t="s">
        <v>160</v>
      </c>
      <c r="AV28" s="20" t="s">
        <v>155</v>
      </c>
      <c r="AW28" s="20" t="s">
        <v>311</v>
      </c>
      <c r="AY28" s="24" t="s">
        <v>260</v>
      </c>
      <c r="AZ28" s="20" t="s">
        <v>302</v>
      </c>
      <c r="BA28" s="20" t="s">
        <v>262</v>
      </c>
      <c r="BB28" s="20" t="s">
        <v>263</v>
      </c>
      <c r="BC28" s="20" t="s">
        <v>160</v>
      </c>
      <c r="BD28" s="20" t="s">
        <v>155</v>
      </c>
      <c r="BE28" s="20" t="s">
        <v>317</v>
      </c>
      <c r="BF28" s="20" t="s">
        <v>318</v>
      </c>
      <c r="BV28" s="19" t="s">
        <v>155</v>
      </c>
      <c r="BX28" s="41" t="s">
        <v>1177</v>
      </c>
      <c r="BY28" s="42" t="s">
        <v>968</v>
      </c>
      <c r="BZ28" s="42" t="s">
        <v>2</v>
      </c>
      <c r="CA28" s="42" t="s">
        <v>969</v>
      </c>
      <c r="CB28" s="42" t="s">
        <v>970</v>
      </c>
      <c r="CC28" s="42" t="s">
        <v>971</v>
      </c>
      <c r="CF28" s="20" t="s">
        <v>966</v>
      </c>
      <c r="CG28" s="44" t="s">
        <v>1175</v>
      </c>
      <c r="CH28" s="44" t="s">
        <v>1176</v>
      </c>
    </row>
    <row r="29" spans="1:88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24">((I29-G29)/G29)*100</f>
        <v>248.83956167462773</v>
      </c>
      <c r="N29" t="str">
        <f t="shared" ref="N29:N52" si="25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26">((P29-G29)/G29)*100</f>
        <v>131.2379881989323</v>
      </c>
      <c r="U29" s="21">
        <f t="shared" ref="U29:U52" si="27">((P29-I29)/I29)*100</f>
        <v>-33.712223725755528</v>
      </c>
      <c r="V29" t="str">
        <f>IF(P29&gt;G29,"Pior","Melhor")</f>
        <v>Pior</v>
      </c>
      <c r="W29" t="str">
        <f t="shared" ref="W29:W52" si="28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33">
        <v>3.3130000000000002</v>
      </c>
      <c r="AC29">
        <v>3.3130000000000002</v>
      </c>
      <c r="AD29" s="33">
        <v>3313</v>
      </c>
      <c r="AE29" s="23">
        <f t="shared" ref="AE29:AE52" si="29">((Y29-G29)/G29)*100</f>
        <v>103.64119134588367</v>
      </c>
      <c r="AF29" s="23">
        <f t="shared" ref="AF29:AF52" si="30">((Y29-P29)/P29)*100</f>
        <v>-11.934369896570496</v>
      </c>
      <c r="AG29" t="str">
        <f t="shared" ref="AG29:AG52" si="31">IF(Y29&gt;G29,"Pior","Melhor")</f>
        <v>Pior</v>
      </c>
      <c r="AH29" t="str">
        <f t="shared" ref="AH29:AH52" si="32">IF(Y29&gt;P29,"Pior","Melhor")</f>
        <v>Melhor</v>
      </c>
      <c r="AI29" t="s">
        <v>62</v>
      </c>
      <c r="AJ29" s="19">
        <v>6921.22</v>
      </c>
      <c r="AK29" s="19">
        <v>0</v>
      </c>
      <c r="AL29" s="19">
        <v>6921.22</v>
      </c>
      <c r="AM29" s="19">
        <v>23075.9</v>
      </c>
      <c r="AN29" t="str">
        <f t="shared" ref="AN29:AN52" si="33">IF(AJ29&gt;Y29,"Pior","Melhor")</f>
        <v>Melhor</v>
      </c>
      <c r="AO29" s="23">
        <f t="shared" ref="AO29:AO52" si="34">((AJ29-Y29)/Y29)*100</f>
        <v>-4.5031520822783833</v>
      </c>
      <c r="AP29" s="23">
        <f t="shared" ref="AP29:AP52" si="35">((AJ29-G29)/G29)*100</f>
        <v>94.47091879741501</v>
      </c>
      <c r="AQ29" t="s">
        <v>62</v>
      </c>
      <c r="AR29" s="19">
        <v>6171.87</v>
      </c>
      <c r="AS29" s="19">
        <v>47.42</v>
      </c>
      <c r="AT29" s="19">
        <v>6124.45</v>
      </c>
      <c r="AU29" s="19">
        <v>23320.2</v>
      </c>
      <c r="AV29" s="23">
        <f t="shared" ref="AV29:AV52" si="36">((AR29-G29)/G29)*100</f>
        <v>73.415847148075301</v>
      </c>
      <c r="AW29" s="23">
        <f t="shared" ref="AW29:AW52" si="37">((AR29-Y29)/Y29)*100</f>
        <v>-14.842451076840717</v>
      </c>
      <c r="AX29" t="str">
        <f t="shared" ref="AX29:AX52" si="38">IF(AR29&gt;Y29,"Pior","Melhor")</f>
        <v>Melhor</v>
      </c>
      <c r="AY29" t="s">
        <v>62</v>
      </c>
      <c r="AZ29" s="19">
        <v>4300.1099999999997</v>
      </c>
      <c r="BA29" s="19">
        <v>148.34</v>
      </c>
      <c r="BB29" s="19">
        <v>4151.7700000000004</v>
      </c>
      <c r="BC29" s="19">
        <v>31529.200000000001</v>
      </c>
      <c r="BD29" s="23">
        <f t="shared" ref="BD29:BD52" si="39">((AZ29-G29)/G29)*100</f>
        <v>20.823545939870741</v>
      </c>
      <c r="BE29" s="23">
        <f>((AZ29-AR29)/AR29)*100</f>
        <v>-30.327275201843207</v>
      </c>
      <c r="BF29" s="23">
        <f t="shared" ref="BF29:BF52" si="40">((AZ29-AJ29)/AJ29)*100</f>
        <v>-37.870635523794945</v>
      </c>
      <c r="BH29" s="36" t="s">
        <v>550</v>
      </c>
      <c r="BI29" s="19">
        <v>92.88</v>
      </c>
      <c r="BJ29" s="19">
        <v>8</v>
      </c>
      <c r="BK29" s="19">
        <v>-96.8</v>
      </c>
      <c r="BL29" s="19">
        <v>4.8</v>
      </c>
      <c r="BM29" s="19">
        <v>0</v>
      </c>
      <c r="BN29" s="19">
        <v>0.42099999999999999</v>
      </c>
      <c r="BO29" s="19">
        <v>53.65</v>
      </c>
      <c r="BP29" s="19">
        <v>8</v>
      </c>
      <c r="BQ29" s="36" t="s">
        <v>596</v>
      </c>
      <c r="BR29" s="36" t="s">
        <v>597</v>
      </c>
      <c r="BS29" s="36" t="s">
        <v>44</v>
      </c>
      <c r="BT29" s="36" t="s">
        <v>552</v>
      </c>
      <c r="BU29" t="str">
        <f t="shared" ref="BU29:BU52" si="41">IF(BJ29&lt;BD29,"Pior","Melhor")</f>
        <v>Pior</v>
      </c>
      <c r="BV29" s="19">
        <v>20.823545939870741</v>
      </c>
      <c r="BX29" t="s">
        <v>62</v>
      </c>
      <c r="BY29" s="1">
        <v>3316</v>
      </c>
      <c r="BZ29" s="1">
        <v>3559</v>
      </c>
      <c r="CA29" s="1">
        <v>3641.19</v>
      </c>
      <c r="CB29" s="1">
        <v>3344.54</v>
      </c>
      <c r="CC29" s="1">
        <v>3344.54</v>
      </c>
      <c r="CD29" t="str">
        <f t="shared" ref="CD29:CD52" si="42">IF(CB29&lt;AZ29,"Pior","Melhor")</f>
        <v>Pior</v>
      </c>
      <c r="CE29" t="str">
        <f t="shared" ref="CE29:CE52" si="43">IF(CC29&lt;AZ29,"Pior","Melhor")</f>
        <v>Pior</v>
      </c>
      <c r="CF29" s="19">
        <v>4300.1099999999997</v>
      </c>
      <c r="CG29" s="45">
        <f t="shared" ref="CG29:CG52" si="44">((CF29-CC29)/CC29)*100</f>
        <v>28.57104414956914</v>
      </c>
      <c r="CH29" s="45">
        <f t="shared" ref="CH29:CH52" si="45">((CF29-CB29)/CB29)*100</f>
        <v>28.57104414956914</v>
      </c>
      <c r="CJ29" t="s">
        <v>244</v>
      </c>
    </row>
    <row r="30" spans="1:88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24"/>
        <v>194.7232425585814</v>
      </c>
      <c r="N30" t="str">
        <f t="shared" si="25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26"/>
        <v>125.71374287523749</v>
      </c>
      <c r="U30" s="21">
        <f t="shared" si="27"/>
        <v>-23.415017792370772</v>
      </c>
      <c r="V30" t="str">
        <f t="shared" ref="V30:V52" si="46">IF(P30&gt;G30,"Pior","Melhor")</f>
        <v>Pior</v>
      </c>
      <c r="W30" t="str">
        <f t="shared" si="28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33">
        <v>30.239000000000001</v>
      </c>
      <c r="AC30">
        <v>30.239000000000001</v>
      </c>
      <c r="AD30" s="33">
        <v>30239</v>
      </c>
      <c r="AE30" s="23">
        <f t="shared" si="29"/>
        <v>121.86193793540214</v>
      </c>
      <c r="AF30" s="23">
        <f t="shared" si="30"/>
        <v>-1.7064999635243394</v>
      </c>
      <c r="AG30" t="str">
        <f t="shared" si="31"/>
        <v>Pior</v>
      </c>
      <c r="AH30" t="str">
        <f t="shared" si="32"/>
        <v>Melhor</v>
      </c>
      <c r="AI30" t="s">
        <v>64</v>
      </c>
      <c r="AJ30" s="19">
        <v>2428.4</v>
      </c>
      <c r="AK30" s="19">
        <v>0</v>
      </c>
      <c r="AL30" s="19">
        <v>2428.4</v>
      </c>
      <c r="AM30" s="19">
        <v>23134.400000000001</v>
      </c>
      <c r="AN30" t="str">
        <f t="shared" si="33"/>
        <v>Melhor</v>
      </c>
      <c r="AO30" s="23">
        <f t="shared" si="34"/>
        <v>-30.6805206668189</v>
      </c>
      <c r="AP30" s="23">
        <f t="shared" si="35"/>
        <v>53.793540215326161</v>
      </c>
      <c r="AQ30" t="s">
        <v>64</v>
      </c>
      <c r="AR30" s="19">
        <v>2375.41</v>
      </c>
      <c r="AS30" s="19">
        <v>11.1</v>
      </c>
      <c r="AT30" s="19">
        <v>2364.31</v>
      </c>
      <c r="AU30" s="19">
        <v>23400.3</v>
      </c>
      <c r="AV30" s="23">
        <f t="shared" si="36"/>
        <v>50.437618746041792</v>
      </c>
      <c r="AW30" s="23">
        <f t="shared" si="37"/>
        <v>-32.193137702671841</v>
      </c>
      <c r="AX30" t="str">
        <f t="shared" si="38"/>
        <v>Melhor</v>
      </c>
      <c r="AY30" t="s">
        <v>64</v>
      </c>
      <c r="AZ30" s="19">
        <v>2538.41</v>
      </c>
      <c r="BA30" s="19">
        <v>15.74</v>
      </c>
      <c r="BB30" s="19">
        <v>2522.67</v>
      </c>
      <c r="BC30" s="19">
        <v>27033.200000000001</v>
      </c>
      <c r="BD30" s="23">
        <f t="shared" si="39"/>
        <v>60.760607979734004</v>
      </c>
      <c r="BE30" s="23">
        <f t="shared" ref="BE30:BE52" si="47">((AZ30-AR30)/AR30)*100</f>
        <v>6.8619733014511191</v>
      </c>
      <c r="BF30" s="23">
        <f t="shared" si="40"/>
        <v>4.5301433042332295</v>
      </c>
      <c r="BH30" s="36" t="s">
        <v>553</v>
      </c>
      <c r="BI30" s="19">
        <v>40.17</v>
      </c>
      <c r="BJ30" s="19">
        <v>4.5199999999999996</v>
      </c>
      <c r="BK30" s="19">
        <v>-99.21</v>
      </c>
      <c r="BL30" s="19">
        <v>3.73</v>
      </c>
      <c r="BM30" s="19">
        <v>0</v>
      </c>
      <c r="BN30" s="19">
        <v>0.158</v>
      </c>
      <c r="BO30" s="19">
        <v>20.059999999999999</v>
      </c>
      <c r="BP30" s="19">
        <v>4.5199999999999996</v>
      </c>
      <c r="BQ30" s="36" t="s">
        <v>601</v>
      </c>
      <c r="BR30" s="36" t="s">
        <v>602</v>
      </c>
      <c r="BS30" s="36" t="s">
        <v>44</v>
      </c>
      <c r="BT30" s="36" t="s">
        <v>555</v>
      </c>
      <c r="BU30" t="str">
        <f t="shared" si="41"/>
        <v>Pior</v>
      </c>
      <c r="BV30" s="19">
        <v>60.760607979734004</v>
      </c>
      <c r="BX30" t="s">
        <v>64</v>
      </c>
      <c r="BY30" s="1">
        <v>1449</v>
      </c>
      <c r="BZ30" s="1">
        <v>1579</v>
      </c>
      <c r="CA30" s="1">
        <v>1534.12</v>
      </c>
      <c r="CB30" s="1">
        <v>1480.97</v>
      </c>
      <c r="CC30" s="1">
        <v>1479.76</v>
      </c>
      <c r="CD30" t="str">
        <f t="shared" si="42"/>
        <v>Pior</v>
      </c>
      <c r="CE30" t="str">
        <f t="shared" si="43"/>
        <v>Pior</v>
      </c>
      <c r="CF30" s="19">
        <v>2538.41</v>
      </c>
      <c r="CG30" s="45">
        <f t="shared" si="44"/>
        <v>71.542006811915442</v>
      </c>
      <c r="CH30" s="45">
        <f t="shared" si="45"/>
        <v>71.401851489226644</v>
      </c>
      <c r="CJ30" t="s">
        <v>245</v>
      </c>
    </row>
    <row r="31" spans="1:88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24"/>
        <v>1152.6578472639808</v>
      </c>
      <c r="N31" t="str">
        <f t="shared" si="25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26"/>
        <v>246.80036079374625</v>
      </c>
      <c r="U31" s="21">
        <f t="shared" si="27"/>
        <v>-72.314837483258685</v>
      </c>
      <c r="V31" t="str">
        <f t="shared" si="46"/>
        <v>Pior</v>
      </c>
      <c r="W31" t="str">
        <f t="shared" si="28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33">
        <v>49.323999999999998</v>
      </c>
      <c r="AC31">
        <v>49.323999999999998</v>
      </c>
      <c r="AD31" s="33">
        <v>49324</v>
      </c>
      <c r="AE31" s="23">
        <f t="shared" si="29"/>
        <v>-63.127480457005412</v>
      </c>
      <c r="AF31" s="23">
        <f t="shared" si="30"/>
        <v>-89.367796660129812</v>
      </c>
      <c r="AG31" t="str">
        <f t="shared" si="31"/>
        <v>Melhor</v>
      </c>
      <c r="AH31" t="str">
        <f t="shared" si="32"/>
        <v>Melhor</v>
      </c>
      <c r="AI31" t="s">
        <v>66</v>
      </c>
      <c r="AJ31" s="19">
        <v>2545.0500000000002</v>
      </c>
      <c r="AK31" s="19">
        <v>0</v>
      </c>
      <c r="AL31" s="19">
        <v>2545.0500000000002</v>
      </c>
      <c r="AM31" s="19">
        <v>48273.9</v>
      </c>
      <c r="AN31" t="str">
        <f t="shared" si="33"/>
        <v>Pior</v>
      </c>
      <c r="AO31" s="23">
        <f t="shared" si="34"/>
        <v>315.05079991519756</v>
      </c>
      <c r="AP31" s="23">
        <f t="shared" si="35"/>
        <v>53.039687312086606</v>
      </c>
      <c r="AQ31" t="s">
        <v>66</v>
      </c>
      <c r="AR31" s="19">
        <v>1815.33</v>
      </c>
      <c r="AS31" s="19">
        <v>366.25</v>
      </c>
      <c r="AT31" s="19">
        <v>1449.08</v>
      </c>
      <c r="AU31" s="19">
        <v>48946.6</v>
      </c>
      <c r="AV31" s="23">
        <f t="shared" si="36"/>
        <v>9.1599518941671629</v>
      </c>
      <c r="AW31" s="23">
        <f t="shared" si="37"/>
        <v>196.04690226520324</v>
      </c>
      <c r="AX31" t="str">
        <f t="shared" si="38"/>
        <v>Pior</v>
      </c>
      <c r="AY31" t="s">
        <v>66</v>
      </c>
      <c r="AZ31" s="19">
        <v>1962.7</v>
      </c>
      <c r="BA31" s="19">
        <v>473.4</v>
      </c>
      <c r="BB31" s="19">
        <v>1489.3</v>
      </c>
      <c r="BC31" s="19">
        <v>67508.100000000006</v>
      </c>
      <c r="BD31" s="23">
        <f t="shared" si="39"/>
        <v>18.021647624774506</v>
      </c>
      <c r="BE31" s="23">
        <f t="shared" si="47"/>
        <v>8.1180832135204142</v>
      </c>
      <c r="BF31" s="23">
        <f t="shared" si="40"/>
        <v>-22.881672265770813</v>
      </c>
      <c r="BH31" s="36" t="s">
        <v>556</v>
      </c>
      <c r="BI31" s="19">
        <v>118.8</v>
      </c>
      <c r="BJ31" s="19">
        <v>27.18</v>
      </c>
      <c r="BK31" s="19">
        <v>-76.12</v>
      </c>
      <c r="BL31" s="19">
        <v>3.3</v>
      </c>
      <c r="BM31" s="19">
        <v>0</v>
      </c>
      <c r="BN31" s="19">
        <v>2336</v>
      </c>
      <c r="BO31" s="19">
        <v>67.94</v>
      </c>
      <c r="BP31" s="19">
        <v>15.13</v>
      </c>
      <c r="BQ31" s="36" t="s">
        <v>610</v>
      </c>
      <c r="BR31" s="36" t="s">
        <v>611</v>
      </c>
      <c r="BS31" s="36" t="s">
        <v>333</v>
      </c>
      <c r="BT31" s="36">
        <v>2583</v>
      </c>
      <c r="BU31" t="str">
        <f t="shared" si="41"/>
        <v>Melhor</v>
      </c>
      <c r="BV31" s="19">
        <v>18.021647624774506</v>
      </c>
      <c r="BX31" t="s">
        <v>66</v>
      </c>
      <c r="BY31" s="1">
        <v>1052</v>
      </c>
      <c r="BZ31" s="1">
        <v>1663</v>
      </c>
      <c r="CA31" s="1">
        <v>1504.04</v>
      </c>
      <c r="CB31" s="1">
        <v>1369.78</v>
      </c>
      <c r="CC31" s="1">
        <v>1402.99</v>
      </c>
      <c r="CD31" t="str">
        <f t="shared" si="42"/>
        <v>Pior</v>
      </c>
      <c r="CE31" t="str">
        <f t="shared" si="43"/>
        <v>Pior</v>
      </c>
      <c r="CF31" s="19">
        <v>1962.7</v>
      </c>
      <c r="CG31" s="45">
        <f t="shared" si="44"/>
        <v>39.894083350558454</v>
      </c>
      <c r="CH31" s="45">
        <f t="shared" si="45"/>
        <v>43.285783118456983</v>
      </c>
      <c r="CJ31" t="s">
        <v>246</v>
      </c>
    </row>
    <row r="32" spans="1:88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24"/>
        <v>1138.7554366008699</v>
      </c>
      <c r="N32" t="str">
        <f t="shared" si="25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26"/>
        <v>240.02676480428238</v>
      </c>
      <c r="U32" s="21">
        <f t="shared" si="27"/>
        <v>-72.55093662899985</v>
      </c>
      <c r="V32" t="str">
        <f t="shared" si="46"/>
        <v>Pior</v>
      </c>
      <c r="W32" t="str">
        <f t="shared" si="28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33">
        <v>4.0839999999999996</v>
      </c>
      <c r="AC32">
        <v>4.0839999999999996</v>
      </c>
      <c r="AD32" s="33">
        <v>4084</v>
      </c>
      <c r="AE32" s="23">
        <f t="shared" si="29"/>
        <v>-69.013047842087659</v>
      </c>
      <c r="AF32" s="23">
        <f t="shared" si="30"/>
        <v>-90.886907924513437</v>
      </c>
      <c r="AG32" t="str">
        <f t="shared" si="31"/>
        <v>Melhor</v>
      </c>
      <c r="AH32" t="str">
        <f t="shared" si="32"/>
        <v>Melhor</v>
      </c>
      <c r="AI32" t="s">
        <v>68</v>
      </c>
      <c r="AJ32" s="19">
        <v>3411.86</v>
      </c>
      <c r="AK32" s="19">
        <v>0</v>
      </c>
      <c r="AL32" s="19">
        <v>3411.86</v>
      </c>
      <c r="AM32" s="19">
        <v>48029.599999999999</v>
      </c>
      <c r="AN32" t="str">
        <f t="shared" si="33"/>
        <v>Pior</v>
      </c>
      <c r="AO32" s="23">
        <f t="shared" si="34"/>
        <v>268.37184193478726</v>
      </c>
      <c r="AP32" s="23">
        <f t="shared" si="35"/>
        <v>14.147206423553033</v>
      </c>
      <c r="AQ32" t="s">
        <v>68</v>
      </c>
      <c r="AR32" s="19">
        <v>2984.46</v>
      </c>
      <c r="AS32" s="19">
        <v>243.86</v>
      </c>
      <c r="AT32" s="19">
        <v>2740.6</v>
      </c>
      <c r="AU32" s="19">
        <v>48743.9</v>
      </c>
      <c r="AV32" s="23">
        <f t="shared" si="36"/>
        <v>-0.15189026430244107</v>
      </c>
      <c r="AW32" s="23">
        <f t="shared" si="37"/>
        <v>222.2263010148996</v>
      </c>
      <c r="AX32" t="str">
        <f t="shared" si="38"/>
        <v>Pior</v>
      </c>
      <c r="AY32" t="s">
        <v>68</v>
      </c>
      <c r="AZ32" s="19">
        <v>2606.69</v>
      </c>
      <c r="BA32" s="19">
        <v>215.29</v>
      </c>
      <c r="BB32" s="19">
        <v>2391.4</v>
      </c>
      <c r="BC32" s="19">
        <v>54887</v>
      </c>
      <c r="BD32" s="23">
        <f t="shared" si="39"/>
        <v>-12.790565406490465</v>
      </c>
      <c r="BE32" s="23">
        <f t="shared" si="47"/>
        <v>-12.657901261869819</v>
      </c>
      <c r="BF32" s="23">
        <f t="shared" si="40"/>
        <v>-23.599151196121763</v>
      </c>
      <c r="BH32" s="36" t="s">
        <v>557</v>
      </c>
      <c r="BI32" s="19">
        <v>106.32</v>
      </c>
      <c r="BJ32" s="19">
        <v>26.02</v>
      </c>
      <c r="BK32" s="19">
        <v>-95.37</v>
      </c>
      <c r="BL32" s="19">
        <v>21.39</v>
      </c>
      <c r="BM32" s="19">
        <v>0</v>
      </c>
      <c r="BN32" s="19">
        <v>2664</v>
      </c>
      <c r="BO32" s="19">
        <v>60.37</v>
      </c>
      <c r="BP32" s="19">
        <v>24.87</v>
      </c>
      <c r="BQ32" s="36" t="s">
        <v>618</v>
      </c>
      <c r="BR32" s="36" t="s">
        <v>619</v>
      </c>
      <c r="BS32" s="36" t="s">
        <v>333</v>
      </c>
      <c r="BT32" s="36">
        <v>1697</v>
      </c>
      <c r="BU32" t="str">
        <f t="shared" si="41"/>
        <v>Melhor</v>
      </c>
      <c r="BV32" s="19">
        <v>-12.790565406490465</v>
      </c>
      <c r="BX32" t="s">
        <v>68</v>
      </c>
      <c r="BY32" s="1">
        <v>1992</v>
      </c>
      <c r="BZ32" s="1">
        <v>2989</v>
      </c>
      <c r="CA32" s="1">
        <v>2993.5</v>
      </c>
      <c r="CB32" s="1">
        <v>2728.02</v>
      </c>
      <c r="CC32" s="1">
        <v>2693.24</v>
      </c>
      <c r="CD32" t="str">
        <f t="shared" si="42"/>
        <v>Melhor</v>
      </c>
      <c r="CE32" t="str">
        <f t="shared" si="43"/>
        <v>Melhor</v>
      </c>
      <c r="CF32" s="43">
        <v>2606.69</v>
      </c>
      <c r="CG32" s="45">
        <f t="shared" si="44"/>
        <v>-3.2136014614367729</v>
      </c>
      <c r="CH32" s="45">
        <f t="shared" si="45"/>
        <v>-4.447548038504114</v>
      </c>
      <c r="CJ32" t="s">
        <v>247</v>
      </c>
    </row>
    <row r="33" spans="1:88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24"/>
        <v>1890.8841427037346</v>
      </c>
      <c r="N33" t="str">
        <f t="shared" si="25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26"/>
        <v>324.25366901324423</v>
      </c>
      <c r="U33" s="21">
        <f t="shared" si="27"/>
        <v>-78.69018794649277</v>
      </c>
      <c r="V33" t="str">
        <f t="shared" si="46"/>
        <v>Pior</v>
      </c>
      <c r="W33" t="str">
        <f t="shared" si="28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33">
        <v>104.25700000000001</v>
      </c>
      <c r="AC33">
        <v>104.25700000000001</v>
      </c>
      <c r="AD33" s="33">
        <v>104257</v>
      </c>
      <c r="AE33" s="23">
        <f t="shared" si="29"/>
        <v>-86.923756115022073</v>
      </c>
      <c r="AF33" s="23">
        <f t="shared" si="30"/>
        <v>-96.917824207533315</v>
      </c>
      <c r="AG33" t="str">
        <f t="shared" si="31"/>
        <v>Melhor</v>
      </c>
      <c r="AH33" t="str">
        <f t="shared" si="32"/>
        <v>Melhor</v>
      </c>
      <c r="AI33" t="s">
        <v>70</v>
      </c>
      <c r="AJ33" s="19">
        <v>14842.5</v>
      </c>
      <c r="AK33" s="19">
        <v>0</v>
      </c>
      <c r="AL33" s="19">
        <v>14842.5</v>
      </c>
      <c r="AM33" s="19">
        <v>90743.9</v>
      </c>
      <c r="AN33" t="str">
        <f t="shared" si="33"/>
        <v>Pior</v>
      </c>
      <c r="AO33" s="23">
        <f t="shared" si="34"/>
        <v>1254.3415577779399</v>
      </c>
      <c r="AP33" s="23">
        <f t="shared" si="35"/>
        <v>77.097005130652661</v>
      </c>
      <c r="AQ33" t="s">
        <v>70</v>
      </c>
      <c r="AR33" s="19">
        <v>14591.8</v>
      </c>
      <c r="AS33" s="19">
        <v>42.4</v>
      </c>
      <c r="AT33" s="19">
        <v>14549.4</v>
      </c>
      <c r="AU33" s="19">
        <v>91469.4</v>
      </c>
      <c r="AV33" s="23">
        <f t="shared" si="36"/>
        <v>74.105715308435734</v>
      </c>
      <c r="AW33" s="23">
        <f t="shared" si="37"/>
        <v>1231.4658004233884</v>
      </c>
      <c r="AX33" t="str">
        <f t="shared" si="38"/>
        <v>Pior</v>
      </c>
      <c r="AY33" t="s">
        <v>70</v>
      </c>
      <c r="AZ33" s="19">
        <v>13525</v>
      </c>
      <c r="BA33" s="19">
        <v>75.28</v>
      </c>
      <c r="BB33" s="19">
        <v>13449.7</v>
      </c>
      <c r="BC33" s="19">
        <v>101308</v>
      </c>
      <c r="BD33" s="23">
        <f t="shared" si="39"/>
        <v>61.37692399475003</v>
      </c>
      <c r="BE33" s="23">
        <f t="shared" si="47"/>
        <v>-7.3109554681396354</v>
      </c>
      <c r="BF33" s="23">
        <f t="shared" si="40"/>
        <v>-8.8765369715344455</v>
      </c>
      <c r="BH33" s="36" t="s">
        <v>558</v>
      </c>
      <c r="BI33" s="19">
        <v>127.16</v>
      </c>
      <c r="BJ33" s="19">
        <v>17.68</v>
      </c>
      <c r="BK33" s="19">
        <v>-99.07</v>
      </c>
      <c r="BL33" s="19">
        <v>16.75</v>
      </c>
      <c r="BM33" s="19">
        <v>0</v>
      </c>
      <c r="BN33" s="19">
        <v>14754</v>
      </c>
      <c r="BO33" s="19">
        <v>49.02</v>
      </c>
      <c r="BP33" s="19">
        <v>18.510000000000002</v>
      </c>
      <c r="BQ33" s="36" t="s">
        <v>626</v>
      </c>
      <c r="BR33" s="36" t="s">
        <v>627</v>
      </c>
      <c r="BS33" s="36" t="s">
        <v>559</v>
      </c>
      <c r="BT33" s="36">
        <v>10534</v>
      </c>
      <c r="BU33" t="str">
        <f t="shared" si="41"/>
        <v>Pior</v>
      </c>
      <c r="BV33" s="19">
        <v>61.37692399475003</v>
      </c>
      <c r="BX33" t="s">
        <v>70</v>
      </c>
      <c r="BY33" s="1">
        <v>4389</v>
      </c>
      <c r="BZ33" s="1">
        <v>8381</v>
      </c>
      <c r="CA33" s="1">
        <v>8189.7</v>
      </c>
      <c r="CB33" s="1">
        <v>7340.27</v>
      </c>
      <c r="CC33" s="1">
        <v>7395.36</v>
      </c>
      <c r="CD33" t="str">
        <f t="shared" si="42"/>
        <v>Pior</v>
      </c>
      <c r="CE33" t="str">
        <f t="shared" si="43"/>
        <v>Pior</v>
      </c>
      <c r="CF33" s="19">
        <v>13525</v>
      </c>
      <c r="CG33" s="45">
        <f t="shared" si="44"/>
        <v>82.884944073040401</v>
      </c>
      <c r="CH33" s="45">
        <f t="shared" si="45"/>
        <v>84.25752731166564</v>
      </c>
      <c r="CJ33" t="s">
        <v>248</v>
      </c>
    </row>
    <row r="34" spans="1:88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24"/>
        <v>1960.5199602216223</v>
      </c>
      <c r="N34" t="str">
        <f t="shared" si="25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26"/>
        <v>292.75181133683759</v>
      </c>
      <c r="U34" s="21">
        <f t="shared" si="27"/>
        <v>-80.939189189189193</v>
      </c>
      <c r="V34" t="str">
        <f t="shared" si="46"/>
        <v>Pior</v>
      </c>
      <c r="W34" t="str">
        <f t="shared" si="28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33">
        <v>101.858</v>
      </c>
      <c r="AC34">
        <v>101.858</v>
      </c>
      <c r="AD34" s="33">
        <v>101858</v>
      </c>
      <c r="AE34" s="23">
        <f t="shared" si="29"/>
        <v>-61.465407018042342</v>
      </c>
      <c r="AF34" s="23">
        <f t="shared" si="30"/>
        <v>-90.188563904824605</v>
      </c>
      <c r="AG34" t="str">
        <f t="shared" si="31"/>
        <v>Melhor</v>
      </c>
      <c r="AH34" t="str">
        <f t="shared" si="32"/>
        <v>Melhor</v>
      </c>
      <c r="AI34" t="s">
        <v>72</v>
      </c>
      <c r="AJ34" s="19">
        <v>14387.7</v>
      </c>
      <c r="AK34" s="19">
        <v>0</v>
      </c>
      <c r="AL34" s="19">
        <v>14387.7</v>
      </c>
      <c r="AM34" s="19">
        <v>90381.7</v>
      </c>
      <c r="AN34" t="str">
        <f t="shared" si="33"/>
        <v>Pior</v>
      </c>
      <c r="AO34" s="23">
        <f t="shared" si="34"/>
        <v>430.43189736216345</v>
      </c>
      <c r="AP34" s="23">
        <f t="shared" si="35"/>
        <v>104.39977269498509</v>
      </c>
      <c r="AQ34" t="s">
        <v>72</v>
      </c>
      <c r="AR34" s="19">
        <v>10071.4</v>
      </c>
      <c r="AS34" s="19">
        <v>1563.43</v>
      </c>
      <c r="AT34" s="19">
        <v>8507.9599999999991</v>
      </c>
      <c r="AU34" s="19">
        <v>91541.5</v>
      </c>
      <c r="AV34" s="23">
        <f t="shared" si="36"/>
        <v>43.079982952123871</v>
      </c>
      <c r="AW34" s="23">
        <f t="shared" si="37"/>
        <v>271.30269682390463</v>
      </c>
      <c r="AX34" t="str">
        <f t="shared" si="38"/>
        <v>Pior</v>
      </c>
      <c r="AY34" t="s">
        <v>72</v>
      </c>
      <c r="AZ34" s="19">
        <v>10082</v>
      </c>
      <c r="BA34" s="19">
        <v>1639.11</v>
      </c>
      <c r="BB34" s="19">
        <v>8442.8700000000008</v>
      </c>
      <c r="BC34" s="19">
        <v>93628.1</v>
      </c>
      <c r="BD34" s="23">
        <f t="shared" si="39"/>
        <v>43.230572524506321</v>
      </c>
      <c r="BE34" s="23">
        <f t="shared" si="47"/>
        <v>0.1052485255277356</v>
      </c>
      <c r="BF34" s="23">
        <f t="shared" si="40"/>
        <v>-29.926256455166573</v>
      </c>
      <c r="BH34" s="36" t="s">
        <v>560</v>
      </c>
      <c r="BI34" s="19">
        <v>129.86000000000001</v>
      </c>
      <c r="BJ34" s="19">
        <v>32.700000000000003</v>
      </c>
      <c r="BK34" s="19">
        <v>-75.599999999999994</v>
      </c>
      <c r="BL34" s="19">
        <v>8.3000000000000007</v>
      </c>
      <c r="BM34" s="19">
        <v>0</v>
      </c>
      <c r="BN34" s="19">
        <v>12.24</v>
      </c>
      <c r="BO34" s="19">
        <v>92.27</v>
      </c>
      <c r="BP34" s="19">
        <v>31.47</v>
      </c>
      <c r="BQ34" s="36" t="s">
        <v>634</v>
      </c>
      <c r="BR34" s="36" t="s">
        <v>635</v>
      </c>
      <c r="BS34" s="36" t="s">
        <v>559</v>
      </c>
      <c r="BT34" s="36">
        <v>8656</v>
      </c>
      <c r="BU34" t="str">
        <f t="shared" si="41"/>
        <v>Pior</v>
      </c>
      <c r="BV34" s="19">
        <v>43.230572524506321</v>
      </c>
      <c r="BX34" t="s">
        <v>72</v>
      </c>
      <c r="BY34" s="1">
        <v>3539</v>
      </c>
      <c r="BZ34" s="1">
        <v>7039</v>
      </c>
      <c r="CA34" s="1">
        <v>5536.07</v>
      </c>
      <c r="CB34" s="1">
        <v>5399.2</v>
      </c>
      <c r="CC34" s="1">
        <v>6018.21</v>
      </c>
      <c r="CD34" t="str">
        <f t="shared" si="42"/>
        <v>Pior</v>
      </c>
      <c r="CE34" t="str">
        <f t="shared" si="43"/>
        <v>Pior</v>
      </c>
      <c r="CF34" s="19">
        <v>10082</v>
      </c>
      <c r="CG34" s="45">
        <f t="shared" si="44"/>
        <v>67.524895276170156</v>
      </c>
      <c r="CH34" s="45">
        <f t="shared" si="45"/>
        <v>86.731367610016306</v>
      </c>
      <c r="CJ34" t="s">
        <v>249</v>
      </c>
    </row>
    <row r="35" spans="1:88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24"/>
        <v>231.8984238178634</v>
      </c>
      <c r="N35" t="str">
        <f t="shared" si="25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26"/>
        <v>176.44658493870401</v>
      </c>
      <c r="U35" s="21">
        <f t="shared" si="27"/>
        <v>-16.707472798843362</v>
      </c>
      <c r="V35" t="str">
        <f t="shared" si="46"/>
        <v>Pior</v>
      </c>
      <c r="W35" t="str">
        <f t="shared" si="28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33">
        <v>4.343</v>
      </c>
      <c r="AC35">
        <v>4.343</v>
      </c>
      <c r="AD35" s="33">
        <v>4343</v>
      </c>
      <c r="AE35" s="23">
        <f t="shared" si="29"/>
        <v>152.52889667250437</v>
      </c>
      <c r="AF35" s="23">
        <f t="shared" si="30"/>
        <v>-8.6518298902129178</v>
      </c>
      <c r="AG35" t="str">
        <f t="shared" si="31"/>
        <v>Pior</v>
      </c>
      <c r="AH35" t="str">
        <f t="shared" si="32"/>
        <v>Melhor</v>
      </c>
      <c r="AI35" t="s">
        <v>74</v>
      </c>
      <c r="AJ35" s="19">
        <v>1898.96</v>
      </c>
      <c r="AK35" s="19">
        <v>0</v>
      </c>
      <c r="AL35" s="19">
        <v>1898.96</v>
      </c>
      <c r="AM35" s="19">
        <v>23947.7</v>
      </c>
      <c r="AN35" t="str">
        <f t="shared" si="33"/>
        <v>Melhor</v>
      </c>
      <c r="AO35" s="23">
        <f t="shared" si="34"/>
        <v>-34.15259996948555</v>
      </c>
      <c r="AP35" s="23">
        <f t="shared" si="35"/>
        <v>66.283712784588445</v>
      </c>
      <c r="AQ35" t="s">
        <v>74</v>
      </c>
      <c r="AR35" s="19">
        <v>2094.3200000000002</v>
      </c>
      <c r="AS35" s="19">
        <v>35.79</v>
      </c>
      <c r="AT35" s="19">
        <v>2058.5300000000002</v>
      </c>
      <c r="AU35" s="19">
        <v>23537.3</v>
      </c>
      <c r="AV35" s="23">
        <f t="shared" si="36"/>
        <v>83.390542907180404</v>
      </c>
      <c r="AW35" s="23">
        <f t="shared" si="37"/>
        <v>-27.378392998321704</v>
      </c>
      <c r="AX35" t="str">
        <f t="shared" si="38"/>
        <v>Melhor</v>
      </c>
      <c r="AY35" t="s">
        <v>74</v>
      </c>
      <c r="AZ35" s="19">
        <v>1642.51</v>
      </c>
      <c r="BA35" s="19">
        <v>25.17</v>
      </c>
      <c r="BB35" s="19">
        <v>1617.34</v>
      </c>
      <c r="BC35" s="19">
        <v>24371.8</v>
      </c>
      <c r="BD35" s="23">
        <f t="shared" si="39"/>
        <v>43.827495621716281</v>
      </c>
      <c r="BE35" s="23">
        <f t="shared" si="47"/>
        <v>-21.573112036365032</v>
      </c>
      <c r="BF35" s="23">
        <f t="shared" si="40"/>
        <v>-13.504760500484478</v>
      </c>
      <c r="BH35" s="36" t="s">
        <v>562</v>
      </c>
      <c r="BI35" s="19">
        <v>43.81</v>
      </c>
      <c r="BJ35" s="19">
        <v>19.43</v>
      </c>
      <c r="BK35" s="19">
        <v>-98.17</v>
      </c>
      <c r="BL35" s="19">
        <v>17.600000000000001</v>
      </c>
      <c r="BM35" s="19">
        <v>0</v>
      </c>
      <c r="BN35" s="19">
        <v>0.20499999999999999</v>
      </c>
      <c r="BO35" s="19">
        <v>41.84</v>
      </c>
      <c r="BP35" s="19">
        <v>19.43</v>
      </c>
      <c r="BQ35" s="36" t="s">
        <v>638</v>
      </c>
      <c r="BR35" s="36" t="s">
        <v>639</v>
      </c>
      <c r="BS35" s="36" t="s">
        <v>44</v>
      </c>
      <c r="BT35" s="36" t="s">
        <v>564</v>
      </c>
      <c r="BU35" t="str">
        <f t="shared" si="41"/>
        <v>Pior</v>
      </c>
      <c r="BV35" s="19">
        <v>43.827495621716281</v>
      </c>
      <c r="BX35" t="s">
        <v>74</v>
      </c>
      <c r="BY35" s="1">
        <v>1032</v>
      </c>
      <c r="BZ35" s="1">
        <v>1142</v>
      </c>
      <c r="CA35" s="1">
        <v>1249.68</v>
      </c>
      <c r="CB35" s="1">
        <v>1041.7</v>
      </c>
      <c r="CC35" s="1">
        <v>1041.7</v>
      </c>
      <c r="CD35" t="str">
        <f t="shared" si="42"/>
        <v>Pior</v>
      </c>
      <c r="CE35" t="str">
        <f t="shared" si="43"/>
        <v>Pior</v>
      </c>
      <c r="CF35" s="19">
        <v>1642.51</v>
      </c>
      <c r="CG35" s="45">
        <f t="shared" si="44"/>
        <v>57.675914370740131</v>
      </c>
      <c r="CH35" s="45">
        <f t="shared" si="45"/>
        <v>57.675914370740131</v>
      </c>
      <c r="CJ35" t="s">
        <v>244</v>
      </c>
    </row>
    <row r="36" spans="1:88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24"/>
        <v>470.15769230769234</v>
      </c>
      <c r="N36" t="str">
        <f t="shared" si="25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26"/>
        <v>321.90769230769234</v>
      </c>
      <c r="U36" s="21">
        <f t="shared" si="27"/>
        <v>-26.001578510668438</v>
      </c>
      <c r="V36" t="str">
        <f t="shared" si="46"/>
        <v>Pior</v>
      </c>
      <c r="W36" t="str">
        <f t="shared" si="28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33">
        <v>20.442</v>
      </c>
      <c r="AC36">
        <v>20.442</v>
      </c>
      <c r="AD36" s="33">
        <v>20442</v>
      </c>
      <c r="AE36" s="23">
        <f t="shared" si="29"/>
        <v>252.91923076923078</v>
      </c>
      <c r="AF36" s="23">
        <f t="shared" si="30"/>
        <v>-16.351553383897315</v>
      </c>
      <c r="AG36" t="str">
        <f t="shared" si="31"/>
        <v>Pior</v>
      </c>
      <c r="AH36" t="str">
        <f t="shared" si="32"/>
        <v>Melhor</v>
      </c>
      <c r="AI36" t="s">
        <v>76</v>
      </c>
      <c r="AJ36" s="19">
        <v>1597.44</v>
      </c>
      <c r="AK36" s="19">
        <v>0</v>
      </c>
      <c r="AL36" s="19">
        <v>1597.44</v>
      </c>
      <c r="AM36" s="19">
        <v>28959.3</v>
      </c>
      <c r="AN36" t="str">
        <f t="shared" si="33"/>
        <v>Melhor</v>
      </c>
      <c r="AO36" s="23">
        <f t="shared" si="34"/>
        <v>-12.954587560893211</v>
      </c>
      <c r="AP36" s="23">
        <f t="shared" si="35"/>
        <v>207.20000000000002</v>
      </c>
      <c r="AQ36" t="s">
        <v>76</v>
      </c>
      <c r="AR36" s="19">
        <v>785.22</v>
      </c>
      <c r="AS36" s="19">
        <v>276.36</v>
      </c>
      <c r="AT36" s="19">
        <v>508.86</v>
      </c>
      <c r="AU36" s="19">
        <v>23480.3</v>
      </c>
      <c r="AV36" s="23">
        <f t="shared" si="36"/>
        <v>51.003846153846155</v>
      </c>
      <c r="AW36" s="23">
        <f t="shared" si="37"/>
        <v>-57.212916444163518</v>
      </c>
      <c r="AX36" t="str">
        <f t="shared" si="38"/>
        <v>Melhor</v>
      </c>
      <c r="AY36" t="s">
        <v>76</v>
      </c>
      <c r="AZ36" s="19">
        <v>1162.67</v>
      </c>
      <c r="BA36" s="19">
        <v>317.92</v>
      </c>
      <c r="BB36" s="19">
        <v>844.75</v>
      </c>
      <c r="BC36" s="19">
        <v>23975.8</v>
      </c>
      <c r="BD36" s="23">
        <f t="shared" si="39"/>
        <v>123.59038461538464</v>
      </c>
      <c r="BE36" s="23">
        <f t="shared" si="47"/>
        <v>48.069330888158731</v>
      </c>
      <c r="BF36" s="23">
        <f t="shared" si="40"/>
        <v>-27.216671674679482</v>
      </c>
      <c r="BH36" s="36" t="s">
        <v>565</v>
      </c>
      <c r="BI36" s="19">
        <v>98.59</v>
      </c>
      <c r="BJ36" s="19">
        <v>32.58</v>
      </c>
      <c r="BK36" s="19">
        <v>-39.49</v>
      </c>
      <c r="BL36" s="19">
        <v>-27.92</v>
      </c>
      <c r="BM36" s="19">
        <v>0</v>
      </c>
      <c r="BN36" s="19">
        <v>0.22900000000000001</v>
      </c>
      <c r="BO36" s="19">
        <v>98.59</v>
      </c>
      <c r="BP36" s="19">
        <v>32.58</v>
      </c>
      <c r="BQ36" s="36" t="s">
        <v>643</v>
      </c>
      <c r="BR36" s="36" t="s">
        <v>644</v>
      </c>
      <c r="BS36" s="36" t="s">
        <v>44</v>
      </c>
      <c r="BT36" s="36" t="s">
        <v>567</v>
      </c>
      <c r="BU36" t="str">
        <f t="shared" si="41"/>
        <v>Pior</v>
      </c>
      <c r="BV36" s="19">
        <v>123.59038461538464</v>
      </c>
      <c r="BX36" t="s">
        <v>76</v>
      </c>
      <c r="BY36" s="1">
        <v>490</v>
      </c>
      <c r="BZ36" s="1">
        <v>520</v>
      </c>
      <c r="CA36" s="1">
        <v>524.1</v>
      </c>
      <c r="CB36" s="1">
        <v>506.44</v>
      </c>
      <c r="CC36" s="1">
        <v>497.97</v>
      </c>
      <c r="CD36" t="str">
        <f t="shared" si="42"/>
        <v>Pior</v>
      </c>
      <c r="CE36" t="str">
        <f t="shared" si="43"/>
        <v>Pior</v>
      </c>
      <c r="CF36" s="19">
        <v>1162.67</v>
      </c>
      <c r="CG36" s="45">
        <f t="shared" si="44"/>
        <v>133.48193666285118</v>
      </c>
      <c r="CH36" s="45">
        <f t="shared" si="45"/>
        <v>129.57704762656979</v>
      </c>
      <c r="CJ36" t="s">
        <v>245</v>
      </c>
    </row>
    <row r="37" spans="1:88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24"/>
        <v>858.63430127041727</v>
      </c>
      <c r="N37" t="str">
        <f t="shared" si="25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26"/>
        <v>146.91243194192376</v>
      </c>
      <c r="U37" s="21">
        <f t="shared" si="27"/>
        <v>-74.243313470558434</v>
      </c>
      <c r="V37" t="str">
        <f t="shared" si="46"/>
        <v>Pior</v>
      </c>
      <c r="W37" t="str">
        <f t="shared" si="28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33">
        <v>100.57899999999999</v>
      </c>
      <c r="AC37">
        <v>100.57899999999999</v>
      </c>
      <c r="AD37" s="33">
        <v>100579</v>
      </c>
      <c r="AE37" s="23">
        <f t="shared" si="29"/>
        <v>-63.716197822141552</v>
      </c>
      <c r="AF37" s="23">
        <f t="shared" si="30"/>
        <v>-85.304991776844702</v>
      </c>
      <c r="AG37" t="str">
        <f t="shared" si="31"/>
        <v>Melhor</v>
      </c>
      <c r="AH37" t="str">
        <f t="shared" si="32"/>
        <v>Melhor</v>
      </c>
      <c r="AI37" t="s">
        <v>78</v>
      </c>
      <c r="AJ37" s="19">
        <v>7887.48</v>
      </c>
      <c r="AK37" s="19">
        <v>0</v>
      </c>
      <c r="AL37" s="19">
        <v>7887.48</v>
      </c>
      <c r="AM37" s="19">
        <v>50927.9</v>
      </c>
      <c r="AN37" t="str">
        <f t="shared" si="33"/>
        <v>Pior</v>
      </c>
      <c r="AO37" s="23">
        <f t="shared" si="34"/>
        <v>393.15551554029969</v>
      </c>
      <c r="AP37" s="23">
        <f t="shared" si="35"/>
        <v>78.93557168784028</v>
      </c>
      <c r="AQ37" t="s">
        <v>78</v>
      </c>
      <c r="AR37" s="19">
        <v>5720.52</v>
      </c>
      <c r="AS37" s="19">
        <v>331.09</v>
      </c>
      <c r="AT37" s="19">
        <v>5389.43</v>
      </c>
      <c r="AU37" s="19">
        <v>49409.7</v>
      </c>
      <c r="AV37" s="23">
        <f t="shared" si="36"/>
        <v>29.775862068965527</v>
      </c>
      <c r="AW37" s="23">
        <f t="shared" si="37"/>
        <v>257.66886125335282</v>
      </c>
      <c r="AX37" t="str">
        <f t="shared" si="38"/>
        <v>Pior</v>
      </c>
      <c r="AY37" t="s">
        <v>78</v>
      </c>
      <c r="AZ37" s="19">
        <v>6455.66</v>
      </c>
      <c r="BA37" s="19">
        <v>304.44</v>
      </c>
      <c r="BB37" s="19">
        <v>6151.22</v>
      </c>
      <c r="BC37" s="19">
        <v>49283.8</v>
      </c>
      <c r="BD37" s="23">
        <f t="shared" si="39"/>
        <v>46.453266787658798</v>
      </c>
      <c r="BE37" s="23">
        <f t="shared" si="47"/>
        <v>12.850929635767367</v>
      </c>
      <c r="BF37" s="23">
        <f t="shared" si="40"/>
        <v>-18.153072971341921</v>
      </c>
      <c r="BH37" s="36" t="s">
        <v>568</v>
      </c>
      <c r="BI37" s="19">
        <v>80.58</v>
      </c>
      <c r="BJ37" s="19">
        <v>14.99</v>
      </c>
      <c r="BK37" s="19">
        <v>-89.45</v>
      </c>
      <c r="BL37" s="19">
        <v>4.45</v>
      </c>
      <c r="BM37" s="19">
        <v>0</v>
      </c>
      <c r="BN37" s="19">
        <v>1697</v>
      </c>
      <c r="BO37" s="19">
        <v>54.5</v>
      </c>
      <c r="BP37" s="19">
        <v>25.42</v>
      </c>
      <c r="BQ37" s="36" t="s">
        <v>647</v>
      </c>
      <c r="BR37" s="36" t="s">
        <v>651</v>
      </c>
      <c r="BS37" s="36" t="s">
        <v>333</v>
      </c>
      <c r="BT37" s="36">
        <v>1559</v>
      </c>
      <c r="BU37" t="str">
        <f t="shared" si="41"/>
        <v>Pior</v>
      </c>
      <c r="BV37" s="19">
        <v>46.453266787658798</v>
      </c>
      <c r="BX37" t="s">
        <v>78</v>
      </c>
      <c r="BY37" s="1">
        <v>2763</v>
      </c>
      <c r="BZ37" s="1">
        <v>4408</v>
      </c>
      <c r="CA37" s="1">
        <v>3745.96</v>
      </c>
      <c r="CB37" s="1">
        <v>3267.79</v>
      </c>
      <c r="CC37" s="1">
        <v>3302.61</v>
      </c>
      <c r="CD37" t="str">
        <f t="shared" si="42"/>
        <v>Pior</v>
      </c>
      <c r="CE37" t="str">
        <f t="shared" si="43"/>
        <v>Pior</v>
      </c>
      <c r="CF37" s="19">
        <v>6455.66</v>
      </c>
      <c r="CG37" s="45">
        <f t="shared" si="44"/>
        <v>95.471460450976636</v>
      </c>
      <c r="CH37" s="45">
        <f t="shared" si="45"/>
        <v>97.554310405503415</v>
      </c>
      <c r="CJ37" t="s">
        <v>246</v>
      </c>
    </row>
    <row r="38" spans="1:88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24"/>
        <v>1799.1026597066864</v>
      </c>
      <c r="N38" t="str">
        <f t="shared" si="25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26"/>
        <v>359.08774546358433</v>
      </c>
      <c r="U38" s="21">
        <f t="shared" si="27"/>
        <v>-75.826070111739512</v>
      </c>
      <c r="V38" t="str">
        <f t="shared" si="46"/>
        <v>Pior</v>
      </c>
      <c r="W38" t="str">
        <f t="shared" si="28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33">
        <v>41.039000000000001</v>
      </c>
      <c r="AC38">
        <v>41.039000000000001</v>
      </c>
      <c r="AD38" s="33">
        <v>41039</v>
      </c>
      <c r="AE38" s="23">
        <f t="shared" si="29"/>
        <v>-37.606015411384533</v>
      </c>
      <c r="AF38" s="23">
        <f t="shared" si="30"/>
        <v>-86.409137424130037</v>
      </c>
      <c r="AG38" t="str">
        <f t="shared" si="31"/>
        <v>Melhor</v>
      </c>
      <c r="AH38" t="str">
        <f t="shared" si="32"/>
        <v>Melhor</v>
      </c>
      <c r="AI38" t="s">
        <v>80</v>
      </c>
      <c r="AJ38" s="19">
        <v>8743.67</v>
      </c>
      <c r="AK38" s="19">
        <v>0</v>
      </c>
      <c r="AL38" s="19">
        <v>8743.67</v>
      </c>
      <c r="AM38" s="19">
        <v>51550.8</v>
      </c>
      <c r="AN38" t="str">
        <f t="shared" si="33"/>
        <v>Pior</v>
      </c>
      <c r="AO38" s="23">
        <f t="shared" si="34"/>
        <v>248.33812064013125</v>
      </c>
      <c r="AP38" s="23">
        <f t="shared" si="35"/>
        <v>117.34203330847626</v>
      </c>
      <c r="AQ38" t="s">
        <v>80</v>
      </c>
      <c r="AR38" s="19">
        <v>5267.71</v>
      </c>
      <c r="AS38" s="19">
        <v>1204.23</v>
      </c>
      <c r="AT38" s="19">
        <v>4063.48</v>
      </c>
      <c r="AU38" s="19">
        <v>48997.8</v>
      </c>
      <c r="AV38" s="23">
        <f t="shared" si="36"/>
        <v>30.939845886154611</v>
      </c>
      <c r="AW38" s="23">
        <f t="shared" si="37"/>
        <v>109.85972726294864</v>
      </c>
      <c r="AX38" t="str">
        <f t="shared" si="38"/>
        <v>Pior</v>
      </c>
      <c r="AY38" t="s">
        <v>80</v>
      </c>
      <c r="AZ38" s="19">
        <v>6456.96</v>
      </c>
      <c r="BA38" s="19">
        <v>1405.13</v>
      </c>
      <c r="BB38" s="19">
        <v>5051.83</v>
      </c>
      <c r="BC38" s="19">
        <v>49192.3</v>
      </c>
      <c r="BD38" s="23">
        <f t="shared" si="39"/>
        <v>60.501118568232656</v>
      </c>
      <c r="BE38" s="23">
        <f t="shared" si="47"/>
        <v>22.576223824014612</v>
      </c>
      <c r="BF38" s="23">
        <f t="shared" si="40"/>
        <v>-26.152748216709913</v>
      </c>
      <c r="BH38" s="36" t="s">
        <v>569</v>
      </c>
      <c r="BI38" s="19">
        <v>81.75</v>
      </c>
      <c r="BJ38" s="19">
        <v>20.68</v>
      </c>
      <c r="BK38" s="19">
        <v>-69.61</v>
      </c>
      <c r="BL38" s="19">
        <v>-9.7100000000000009</v>
      </c>
      <c r="BM38" s="19">
        <v>0</v>
      </c>
      <c r="BN38" s="19">
        <v>1534</v>
      </c>
      <c r="BO38" s="19">
        <v>48.87</v>
      </c>
      <c r="BP38" s="19">
        <v>12.85</v>
      </c>
      <c r="BQ38" s="36" t="s">
        <v>658</v>
      </c>
      <c r="BR38" s="36" t="s">
        <v>659</v>
      </c>
      <c r="BS38" s="36" t="s">
        <v>333</v>
      </c>
      <c r="BT38" s="36">
        <v>1614</v>
      </c>
      <c r="BU38" t="str">
        <f t="shared" si="41"/>
        <v>Pior</v>
      </c>
      <c r="BV38" s="19">
        <v>60.501118568232656</v>
      </c>
      <c r="BX38" t="s">
        <v>80</v>
      </c>
      <c r="BY38" s="1">
        <v>2818</v>
      </c>
      <c r="BZ38" s="1">
        <v>4023</v>
      </c>
      <c r="CA38" s="1">
        <v>3397.42</v>
      </c>
      <c r="CB38" s="1">
        <v>3441.69</v>
      </c>
      <c r="CC38" s="1">
        <v>3760</v>
      </c>
      <c r="CD38" t="str">
        <f t="shared" si="42"/>
        <v>Pior</v>
      </c>
      <c r="CE38" t="str">
        <f t="shared" si="43"/>
        <v>Pior</v>
      </c>
      <c r="CF38" s="19">
        <v>6456.96</v>
      </c>
      <c r="CG38" s="45">
        <f t="shared" si="44"/>
        <v>71.727659574468078</v>
      </c>
      <c r="CH38" s="45">
        <f t="shared" si="45"/>
        <v>87.610156638163232</v>
      </c>
      <c r="CJ38" t="s">
        <v>247</v>
      </c>
    </row>
    <row r="39" spans="1:88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24"/>
        <v>7705.0586113615882</v>
      </c>
      <c r="N39" t="str">
        <f t="shared" si="25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26"/>
        <v>1137.0874661857529</v>
      </c>
      <c r="U39" s="21">
        <f t="shared" si="27"/>
        <v>-84.150183518353558</v>
      </c>
      <c r="V39" t="str">
        <f t="shared" si="46"/>
        <v>Pior</v>
      </c>
      <c r="W39" t="str">
        <f t="shared" si="28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33">
        <v>66.700999999999993</v>
      </c>
      <c r="AC39">
        <v>66.700999999999993</v>
      </c>
      <c r="AD39" s="33">
        <v>66701</v>
      </c>
      <c r="AE39" s="23">
        <f t="shared" si="29"/>
        <v>171.20559062218214</v>
      </c>
      <c r="AF39" s="23">
        <f t="shared" si="30"/>
        <v>-78.077088481190728</v>
      </c>
      <c r="AG39" t="str">
        <f t="shared" si="31"/>
        <v>Pior</v>
      </c>
      <c r="AH39" t="str">
        <f t="shared" si="32"/>
        <v>Melhor</v>
      </c>
      <c r="AI39" t="s">
        <v>82</v>
      </c>
      <c r="AJ39" s="19">
        <v>10903.8</v>
      </c>
      <c r="AK39" s="19">
        <v>0</v>
      </c>
      <c r="AL39" s="19">
        <v>10903.8</v>
      </c>
      <c r="AM39" s="19">
        <v>93246.399999999994</v>
      </c>
      <c r="AN39" t="str">
        <f t="shared" si="33"/>
        <v>Pior</v>
      </c>
      <c r="AO39" s="23">
        <f t="shared" si="34"/>
        <v>262.53312364720858</v>
      </c>
      <c r="AP39" s="23">
        <f t="shared" si="35"/>
        <v>883.210099188458</v>
      </c>
      <c r="AQ39" t="s">
        <v>82</v>
      </c>
      <c r="AR39" s="19">
        <v>9038.75</v>
      </c>
      <c r="AS39" s="19">
        <v>1914.98</v>
      </c>
      <c r="AT39" s="19">
        <v>7123.77</v>
      </c>
      <c r="AU39" s="19">
        <v>92851.8</v>
      </c>
      <c r="AV39" s="23">
        <f t="shared" si="36"/>
        <v>715.03606853020733</v>
      </c>
      <c r="AW39" s="23">
        <f t="shared" si="37"/>
        <v>200.52332868965013</v>
      </c>
      <c r="AX39" t="str">
        <f t="shared" si="38"/>
        <v>Pior</v>
      </c>
      <c r="AY39" t="s">
        <v>82</v>
      </c>
      <c r="AZ39" s="19">
        <v>7862.38</v>
      </c>
      <c r="BA39" s="19">
        <v>1198.51</v>
      </c>
      <c r="BB39" s="19">
        <v>6663.87</v>
      </c>
      <c r="BC39" s="19">
        <v>92083.7</v>
      </c>
      <c r="BD39" s="23">
        <f t="shared" si="39"/>
        <v>608.96122633002699</v>
      </c>
      <c r="BE39" s="23">
        <f t="shared" si="47"/>
        <v>-13.014742082699488</v>
      </c>
      <c r="BF39" s="23">
        <f t="shared" si="40"/>
        <v>-27.893211540930679</v>
      </c>
      <c r="BH39" s="36" t="s">
        <v>570</v>
      </c>
      <c r="BI39" s="19">
        <v>294.20999999999998</v>
      </c>
      <c r="BJ39" s="19">
        <v>107.71</v>
      </c>
      <c r="BK39" s="19">
        <v>44.28</v>
      </c>
      <c r="BL39" s="19">
        <v>-36.57</v>
      </c>
      <c r="BM39" s="19">
        <v>0</v>
      </c>
      <c r="BN39" s="19">
        <v>7277</v>
      </c>
      <c r="BO39" s="19">
        <v>364.52</v>
      </c>
      <c r="BP39" s="19">
        <v>126.57</v>
      </c>
      <c r="BQ39" s="36" t="s">
        <v>666</v>
      </c>
      <c r="BR39" s="36" t="s">
        <v>667</v>
      </c>
      <c r="BS39" s="36" t="s">
        <v>559</v>
      </c>
      <c r="BT39" s="36">
        <v>7293</v>
      </c>
      <c r="BU39" t="str">
        <f t="shared" si="41"/>
        <v>Pior</v>
      </c>
      <c r="BV39" s="19">
        <v>608.96122633002699</v>
      </c>
      <c r="BX39" t="s">
        <v>82</v>
      </c>
      <c r="BY39" s="1">
        <v>758</v>
      </c>
      <c r="BZ39" s="1">
        <v>1109</v>
      </c>
      <c r="CA39" s="1">
        <v>1033.06</v>
      </c>
      <c r="CB39" s="1">
        <v>1078.93</v>
      </c>
      <c r="CC39" s="1">
        <v>986.43</v>
      </c>
      <c r="CD39" t="str">
        <f t="shared" si="42"/>
        <v>Pior</v>
      </c>
      <c r="CE39" t="str">
        <f t="shared" si="43"/>
        <v>Pior</v>
      </c>
      <c r="CF39" s="19">
        <v>7862.38</v>
      </c>
      <c r="CG39" s="45">
        <f t="shared" si="44"/>
        <v>697.05402309337717</v>
      </c>
      <c r="CH39" s="45">
        <f t="shared" si="45"/>
        <v>628.7201208604821</v>
      </c>
      <c r="CJ39" t="s">
        <v>248</v>
      </c>
    </row>
    <row r="40" spans="1:88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24"/>
        <v>4103.2136524822699</v>
      </c>
      <c r="N40" t="str">
        <f t="shared" si="25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26"/>
        <v>699.20212765957444</v>
      </c>
      <c r="U40" s="21">
        <f t="shared" si="27"/>
        <v>-80.985926632884969</v>
      </c>
      <c r="V40" t="str">
        <f t="shared" si="46"/>
        <v>Pior</v>
      </c>
      <c r="W40" t="str">
        <f t="shared" si="28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33">
        <v>81.911000000000001</v>
      </c>
      <c r="AC40">
        <v>81.911000000000001</v>
      </c>
      <c r="AD40" s="33">
        <v>81911</v>
      </c>
      <c r="AE40" s="23">
        <f t="shared" si="29"/>
        <v>110.83156028368792</v>
      </c>
      <c r="AF40" s="23">
        <f t="shared" si="30"/>
        <v>-73.619744869661673</v>
      </c>
      <c r="AG40" t="str">
        <f t="shared" si="31"/>
        <v>Pior</v>
      </c>
      <c r="AH40" t="str">
        <f t="shared" si="32"/>
        <v>Melhor</v>
      </c>
      <c r="AI40" t="s">
        <v>84</v>
      </c>
      <c r="AJ40" s="19">
        <v>9875.9699999999993</v>
      </c>
      <c r="AK40" s="19">
        <v>0</v>
      </c>
      <c r="AL40" s="19">
        <v>9875.9699999999993</v>
      </c>
      <c r="AM40" s="19">
        <v>91414.2</v>
      </c>
      <c r="AN40" t="str">
        <f t="shared" si="33"/>
        <v>Pior</v>
      </c>
      <c r="AO40" s="23">
        <f t="shared" si="34"/>
        <v>107.63714268894702</v>
      </c>
      <c r="AP40" s="23">
        <f t="shared" si="35"/>
        <v>337.76462765957444</v>
      </c>
      <c r="AQ40" t="s">
        <v>84</v>
      </c>
      <c r="AR40" s="19">
        <v>6523.43</v>
      </c>
      <c r="AS40" s="19">
        <v>3091.33</v>
      </c>
      <c r="AT40" s="19">
        <v>3432.1</v>
      </c>
      <c r="AU40" s="19">
        <v>91919.9</v>
      </c>
      <c r="AV40" s="23">
        <f t="shared" si="36"/>
        <v>189.15913120567379</v>
      </c>
      <c r="AW40" s="23">
        <f t="shared" si="37"/>
        <v>37.151729473799307</v>
      </c>
      <c r="AX40" t="str">
        <f t="shared" si="38"/>
        <v>Pior</v>
      </c>
      <c r="AY40" t="s">
        <v>84</v>
      </c>
      <c r="AZ40" s="19">
        <v>6962.92</v>
      </c>
      <c r="BA40" s="19">
        <v>3796.96</v>
      </c>
      <c r="BB40" s="19">
        <v>3165.96</v>
      </c>
      <c r="BC40" s="19">
        <v>92826.6</v>
      </c>
      <c r="BD40" s="23">
        <f t="shared" si="39"/>
        <v>208.64007092198582</v>
      </c>
      <c r="BE40" s="23">
        <f t="shared" si="47"/>
        <v>6.7370999612167175</v>
      </c>
      <c r="BF40" s="23">
        <f t="shared" si="40"/>
        <v>-29.496343144015214</v>
      </c>
      <c r="BH40" s="36" t="s">
        <v>571</v>
      </c>
      <c r="BI40" s="19">
        <v>419.85</v>
      </c>
      <c r="BJ40" s="19">
        <v>136.56</v>
      </c>
      <c r="BK40" s="19">
        <v>98.12</v>
      </c>
      <c r="BL40" s="19">
        <v>-61.56</v>
      </c>
      <c r="BM40" s="19">
        <v>0</v>
      </c>
      <c r="BN40" s="19">
        <v>8789</v>
      </c>
      <c r="BO40" s="19">
        <v>458.3</v>
      </c>
      <c r="BP40" s="19">
        <v>115.33</v>
      </c>
      <c r="BQ40" s="36" t="s">
        <v>674</v>
      </c>
      <c r="BR40" s="36" t="s">
        <v>675</v>
      </c>
      <c r="BS40" s="36" t="s">
        <v>559</v>
      </c>
      <c r="BT40" s="36">
        <v>9081</v>
      </c>
      <c r="BU40" t="str">
        <f t="shared" si="41"/>
        <v>Pior</v>
      </c>
      <c r="BV40" s="19">
        <v>208.64007092198582</v>
      </c>
      <c r="BX40" t="s">
        <v>84</v>
      </c>
      <c r="BY40" s="1">
        <v>1242</v>
      </c>
      <c r="BZ40" s="1">
        <v>2256</v>
      </c>
      <c r="CA40" s="1">
        <v>1792.67</v>
      </c>
      <c r="CB40" s="1">
        <v>1996.26</v>
      </c>
      <c r="CC40" s="1">
        <v>1563.03</v>
      </c>
      <c r="CD40" t="str">
        <f t="shared" si="42"/>
        <v>Pior</v>
      </c>
      <c r="CE40" t="str">
        <f t="shared" si="43"/>
        <v>Pior</v>
      </c>
      <c r="CF40" s="19">
        <v>6962.92</v>
      </c>
      <c r="CG40" s="45">
        <f t="shared" si="44"/>
        <v>345.4757746172499</v>
      </c>
      <c r="CH40" s="45">
        <f t="shared" si="45"/>
        <v>248.79825273260997</v>
      </c>
      <c r="CJ40" t="s">
        <v>249</v>
      </c>
    </row>
    <row r="41" spans="1:88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24"/>
        <v>256.38335158817085</v>
      </c>
      <c r="N41" t="str">
        <f t="shared" si="25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26"/>
        <v>171.4753559693319</v>
      </c>
      <c r="U41" s="21">
        <f t="shared" si="27"/>
        <v>-23.824905187197658</v>
      </c>
      <c r="V41" t="str">
        <f t="shared" si="46"/>
        <v>Pior</v>
      </c>
      <c r="W41" t="str">
        <f t="shared" si="28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33">
        <v>23.472000000000001</v>
      </c>
      <c r="AC41">
        <v>23.472000000000001</v>
      </c>
      <c r="AD41" s="33">
        <v>23472</v>
      </c>
      <c r="AE41" s="23">
        <f t="shared" si="29"/>
        <v>60.889375684556413</v>
      </c>
      <c r="AF41" s="23">
        <f t="shared" si="30"/>
        <v>-40.73518197993198</v>
      </c>
      <c r="AG41" t="str">
        <f t="shared" si="31"/>
        <v>Pior</v>
      </c>
      <c r="AH41" t="str">
        <f t="shared" si="32"/>
        <v>Melhor</v>
      </c>
      <c r="AI41" t="s">
        <v>276</v>
      </c>
      <c r="AJ41" s="19">
        <v>2337.48</v>
      </c>
      <c r="AK41" s="19">
        <v>0</v>
      </c>
      <c r="AL41" s="19">
        <v>2337.48</v>
      </c>
      <c r="AM41" s="19">
        <v>23412.5</v>
      </c>
      <c r="AN41" t="str">
        <f t="shared" si="33"/>
        <v>Pior</v>
      </c>
      <c r="AO41" s="23">
        <f t="shared" si="34"/>
        <v>59.129156114696499</v>
      </c>
      <c r="AP41" s="23">
        <f t="shared" si="35"/>
        <v>156.02190580503833</v>
      </c>
      <c r="AQ41" t="s">
        <v>276</v>
      </c>
      <c r="AR41" s="19">
        <v>1214.04</v>
      </c>
      <c r="AS41" s="19">
        <v>87.89</v>
      </c>
      <c r="AT41" s="19">
        <v>1126.1500000000001</v>
      </c>
      <c r="AU41" s="19">
        <v>23395.599999999999</v>
      </c>
      <c r="AV41" s="23">
        <f t="shared" si="36"/>
        <v>32.972617743702074</v>
      </c>
      <c r="AW41" s="23">
        <f t="shared" si="37"/>
        <v>-17.351523568335928</v>
      </c>
      <c r="AX41" t="str">
        <f t="shared" si="38"/>
        <v>Melhor</v>
      </c>
      <c r="AY41" t="s">
        <v>276</v>
      </c>
      <c r="AZ41" s="19">
        <v>1315.05</v>
      </c>
      <c r="BA41" s="19">
        <v>85.12</v>
      </c>
      <c r="BB41" s="19">
        <v>1229.93</v>
      </c>
      <c r="BC41" s="19">
        <v>27658.799999999999</v>
      </c>
      <c r="BD41" s="23">
        <f t="shared" si="39"/>
        <v>44.036144578313248</v>
      </c>
      <c r="BE41" s="23">
        <f t="shared" si="47"/>
        <v>8.3201541959078771</v>
      </c>
      <c r="BF41" s="23">
        <f t="shared" si="40"/>
        <v>-43.740695107551723</v>
      </c>
      <c r="BH41" s="36" t="s">
        <v>572</v>
      </c>
      <c r="BI41" s="19">
        <v>56.81</v>
      </c>
      <c r="BJ41" s="19">
        <v>7.6</v>
      </c>
      <c r="BK41" s="19">
        <v>-89.61</v>
      </c>
      <c r="BL41" s="19">
        <v>-2.79</v>
      </c>
      <c r="BM41" s="19">
        <v>0</v>
      </c>
      <c r="BN41" s="19">
        <v>0.28599999999999998</v>
      </c>
      <c r="BO41" s="19">
        <v>43.11</v>
      </c>
      <c r="BP41" s="19">
        <v>7.6</v>
      </c>
      <c r="BQ41" s="36" t="s">
        <v>678</v>
      </c>
      <c r="BR41" s="36" t="s">
        <v>679</v>
      </c>
      <c r="BS41" s="36" t="s">
        <v>44</v>
      </c>
      <c r="BT41" s="36" t="s">
        <v>574</v>
      </c>
      <c r="BU41" t="str">
        <f t="shared" si="41"/>
        <v>Pior</v>
      </c>
      <c r="BV41" s="19">
        <v>44.036144578313248</v>
      </c>
      <c r="BX41" t="s">
        <v>86</v>
      </c>
      <c r="BY41" s="1">
        <v>786</v>
      </c>
      <c r="BZ41" s="1">
        <v>913</v>
      </c>
      <c r="CA41" s="1">
        <v>835.52</v>
      </c>
      <c r="CB41" s="1">
        <v>790.61</v>
      </c>
      <c r="CC41" s="1">
        <v>790.5</v>
      </c>
      <c r="CD41" t="str">
        <f t="shared" si="42"/>
        <v>Pior</v>
      </c>
      <c r="CE41" t="str">
        <f t="shared" si="43"/>
        <v>Pior</v>
      </c>
      <c r="CF41" s="19">
        <v>1315.05</v>
      </c>
      <c r="CG41" s="45">
        <f t="shared" si="44"/>
        <v>66.356736242884239</v>
      </c>
      <c r="CH41" s="45">
        <f t="shared" si="45"/>
        <v>66.333590518713393</v>
      </c>
      <c r="CJ41" t="s">
        <v>244</v>
      </c>
    </row>
    <row r="42" spans="1:88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24"/>
        <v>194.64539748953976</v>
      </c>
      <c r="N42" t="str">
        <f t="shared" si="25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26"/>
        <v>110.15062761506276</v>
      </c>
      <c r="U42" s="21">
        <f t="shared" si="27"/>
        <v>-28.676765561042455</v>
      </c>
      <c r="V42" t="str">
        <f t="shared" si="46"/>
        <v>Pior</v>
      </c>
      <c r="W42" t="str">
        <f t="shared" si="28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33">
        <v>2.6720000000000002</v>
      </c>
      <c r="AC42">
        <v>2.6720000000000002</v>
      </c>
      <c r="AD42" s="33">
        <v>2672</v>
      </c>
      <c r="AE42" s="23">
        <f t="shared" si="29"/>
        <v>86.29916317991632</v>
      </c>
      <c r="AF42" s="23">
        <f t="shared" si="30"/>
        <v>-11.349699358897782</v>
      </c>
      <c r="AG42" t="str">
        <f t="shared" si="31"/>
        <v>Pior</v>
      </c>
      <c r="AH42" t="str">
        <f t="shared" si="32"/>
        <v>Melhor</v>
      </c>
      <c r="AI42" t="s">
        <v>277</v>
      </c>
      <c r="AJ42" s="19">
        <v>1727.41</v>
      </c>
      <c r="AK42" s="19">
        <v>0</v>
      </c>
      <c r="AL42" s="19">
        <v>1727.41</v>
      </c>
      <c r="AM42" s="19">
        <v>23193.3</v>
      </c>
      <c r="AN42" t="str">
        <f t="shared" si="33"/>
        <v>Melhor</v>
      </c>
      <c r="AO42" s="23">
        <f t="shared" si="34"/>
        <v>-3.0100728795858496</v>
      </c>
      <c r="AP42" s="23">
        <f t="shared" si="35"/>
        <v>80.691422594142267</v>
      </c>
      <c r="AQ42" t="s">
        <v>277</v>
      </c>
      <c r="AR42" s="19">
        <v>1540.88</v>
      </c>
      <c r="AS42" s="19">
        <v>10.76</v>
      </c>
      <c r="AT42" s="19">
        <v>1530.12</v>
      </c>
      <c r="AU42" s="19">
        <v>23665.3</v>
      </c>
      <c r="AV42" s="23">
        <f t="shared" si="36"/>
        <v>61.179916317991648</v>
      </c>
      <c r="AW42" s="23">
        <f t="shared" si="37"/>
        <v>-13.483284859237957</v>
      </c>
      <c r="AX42" t="str">
        <f t="shared" si="38"/>
        <v>Melhor</v>
      </c>
      <c r="AY42" t="s">
        <v>277</v>
      </c>
      <c r="AZ42" s="19">
        <v>1571.7</v>
      </c>
      <c r="BA42" s="19">
        <v>17.37</v>
      </c>
      <c r="BB42" s="19">
        <v>1554.33</v>
      </c>
      <c r="BC42" s="19">
        <v>24022.6</v>
      </c>
      <c r="BD42" s="23">
        <f t="shared" si="39"/>
        <v>64.403765690376574</v>
      </c>
      <c r="BE42" s="23">
        <f t="shared" si="47"/>
        <v>2.0001557551528952</v>
      </c>
      <c r="BF42" s="23">
        <f t="shared" si="40"/>
        <v>-9.014073092085841</v>
      </c>
      <c r="BH42" s="36" t="s">
        <v>575</v>
      </c>
      <c r="BI42" s="19">
        <v>28.46</v>
      </c>
      <c r="BJ42" s="19">
        <v>6.19</v>
      </c>
      <c r="BK42" s="19">
        <v>-98.62</v>
      </c>
      <c r="BL42" s="19">
        <v>4.8099999999999996</v>
      </c>
      <c r="BM42" s="19">
        <v>0</v>
      </c>
      <c r="BN42" s="19">
        <v>0.23200000000000001</v>
      </c>
      <c r="BO42" s="19">
        <v>28.08</v>
      </c>
      <c r="BP42" s="19">
        <v>6.19</v>
      </c>
      <c r="BQ42" s="36" t="s">
        <v>683</v>
      </c>
      <c r="BR42" s="36" t="s">
        <v>684</v>
      </c>
      <c r="BS42" s="36" t="s">
        <v>44</v>
      </c>
      <c r="BT42" s="36" t="s">
        <v>566</v>
      </c>
      <c r="BU42" t="str">
        <f t="shared" si="41"/>
        <v>Pior</v>
      </c>
      <c r="BV42" s="19">
        <v>64.403765690376574</v>
      </c>
      <c r="BX42" t="s">
        <v>88</v>
      </c>
      <c r="BY42" s="1">
        <v>886</v>
      </c>
      <c r="BZ42" s="1">
        <v>956</v>
      </c>
      <c r="CA42" s="1">
        <v>947.17</v>
      </c>
      <c r="CB42" s="1">
        <v>905.73</v>
      </c>
      <c r="CC42" s="1">
        <v>905.37</v>
      </c>
      <c r="CD42" t="str">
        <f t="shared" si="42"/>
        <v>Pior</v>
      </c>
      <c r="CE42" t="str">
        <f t="shared" si="43"/>
        <v>Pior</v>
      </c>
      <c r="CF42" s="19">
        <v>1571.7</v>
      </c>
      <c r="CG42" s="45">
        <f t="shared" si="44"/>
        <v>73.597534709566261</v>
      </c>
      <c r="CH42" s="45">
        <f t="shared" si="45"/>
        <v>73.528534993872356</v>
      </c>
      <c r="CJ42" t="s">
        <v>245</v>
      </c>
    </row>
    <row r="43" spans="1:88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24"/>
        <v>1710.8322496749024</v>
      </c>
      <c r="N43" t="str">
        <f t="shared" si="25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26"/>
        <v>409.69700910273082</v>
      </c>
      <c r="U43" s="21">
        <f t="shared" si="27"/>
        <v>-71.852886472822846</v>
      </c>
      <c r="V43" t="str">
        <f t="shared" si="46"/>
        <v>Pior</v>
      </c>
      <c r="W43" t="str">
        <f t="shared" si="28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33">
        <v>5.319</v>
      </c>
      <c r="AC43">
        <v>5.319</v>
      </c>
      <c r="AD43" s="33">
        <v>5319</v>
      </c>
      <c r="AE43" s="23">
        <f t="shared" si="29"/>
        <v>-73.551365409622889</v>
      </c>
      <c r="AF43" s="23">
        <f t="shared" si="30"/>
        <v>-94.810910380475406</v>
      </c>
      <c r="AG43" t="str">
        <f t="shared" si="31"/>
        <v>Melhor</v>
      </c>
      <c r="AH43" t="str">
        <f t="shared" si="32"/>
        <v>Melhor</v>
      </c>
      <c r="AI43" t="s">
        <v>278</v>
      </c>
      <c r="AJ43" s="19">
        <v>2877.75</v>
      </c>
      <c r="AK43" s="19">
        <v>0</v>
      </c>
      <c r="AL43" s="19">
        <v>2877.75</v>
      </c>
      <c r="AM43" s="19">
        <v>47981.9</v>
      </c>
      <c r="AN43" t="str">
        <f t="shared" si="33"/>
        <v>Pior</v>
      </c>
      <c r="AO43" s="23">
        <f t="shared" si="34"/>
        <v>607.44628546142894</v>
      </c>
      <c r="AP43" s="23">
        <f t="shared" si="35"/>
        <v>87.109882964889465</v>
      </c>
      <c r="AQ43" t="s">
        <v>278</v>
      </c>
      <c r="AR43" s="19">
        <v>1798.17</v>
      </c>
      <c r="AS43" s="19">
        <v>119.62</v>
      </c>
      <c r="AT43" s="19">
        <v>1678.55</v>
      </c>
      <c r="AU43" s="19">
        <v>48656.7</v>
      </c>
      <c r="AV43" s="23">
        <f t="shared" si="36"/>
        <v>16.916124837451243</v>
      </c>
      <c r="AW43" s="23">
        <f t="shared" si="37"/>
        <v>342.04975662520286</v>
      </c>
      <c r="AX43" t="str">
        <f t="shared" si="38"/>
        <v>Pior</v>
      </c>
      <c r="AY43" t="s">
        <v>278</v>
      </c>
      <c r="AZ43" s="19">
        <v>1604.05</v>
      </c>
      <c r="BA43" s="19">
        <v>98.71</v>
      </c>
      <c r="BB43" s="19">
        <v>1505.34</v>
      </c>
      <c r="BC43" s="19">
        <v>54143.6</v>
      </c>
      <c r="BD43" s="23">
        <f t="shared" si="39"/>
        <v>4.2945383615084491</v>
      </c>
      <c r="BE43" s="23">
        <f t="shared" si="47"/>
        <v>-10.795419787895478</v>
      </c>
      <c r="BF43" s="23">
        <f t="shared" si="40"/>
        <v>-44.260272782555816</v>
      </c>
      <c r="BH43" s="36" t="s">
        <v>577</v>
      </c>
      <c r="BI43" s="19">
        <v>97.9</v>
      </c>
      <c r="BJ43" s="19">
        <v>17.920000000000002</v>
      </c>
      <c r="BK43" s="19">
        <v>-90.85</v>
      </c>
      <c r="BL43" s="19">
        <v>8.77</v>
      </c>
      <c r="BM43" s="19">
        <v>0</v>
      </c>
      <c r="BN43" s="19">
        <v>1847</v>
      </c>
      <c r="BO43" s="19">
        <v>43.8</v>
      </c>
      <c r="BP43" s="19">
        <v>16.36</v>
      </c>
      <c r="BQ43" s="36" t="s">
        <v>692</v>
      </c>
      <c r="BR43" s="36" t="s">
        <v>693</v>
      </c>
      <c r="BS43" s="36" t="s">
        <v>333</v>
      </c>
      <c r="BT43" s="36">
        <v>2163</v>
      </c>
      <c r="BU43" t="str">
        <f t="shared" si="41"/>
        <v>Melhor</v>
      </c>
      <c r="BV43" s="19">
        <v>4.2945383615084491</v>
      </c>
      <c r="BX43" t="s">
        <v>90</v>
      </c>
      <c r="BY43" s="1">
        <v>1014</v>
      </c>
      <c r="BZ43" s="1">
        <v>1538</v>
      </c>
      <c r="CA43" s="1">
        <v>1530.96</v>
      </c>
      <c r="CB43" s="1">
        <v>1389.81</v>
      </c>
      <c r="CC43" s="1">
        <v>1405.01</v>
      </c>
      <c r="CD43" t="str">
        <f t="shared" si="42"/>
        <v>Pior</v>
      </c>
      <c r="CE43" t="str">
        <f t="shared" si="43"/>
        <v>Pior</v>
      </c>
      <c r="CF43" s="19">
        <v>1604.05</v>
      </c>
      <c r="CG43" s="45">
        <f t="shared" si="44"/>
        <v>14.166447213898831</v>
      </c>
      <c r="CH43" s="45">
        <f t="shared" si="45"/>
        <v>15.415056734373763</v>
      </c>
      <c r="CJ43" t="s">
        <v>246</v>
      </c>
    </row>
    <row r="44" spans="1:88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24"/>
        <v>2156.3226571767495</v>
      </c>
      <c r="N44" t="str">
        <f t="shared" si="25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26"/>
        <v>621.06168446026095</v>
      </c>
      <c r="U44" s="21">
        <f t="shared" si="27"/>
        <v>-68.042616504037696</v>
      </c>
      <c r="V44" t="str">
        <f t="shared" si="46"/>
        <v>Pior</v>
      </c>
      <c r="W44" t="str">
        <f t="shared" si="28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33">
        <v>39.122999999999998</v>
      </c>
      <c r="AC44">
        <v>39.122999999999998</v>
      </c>
      <c r="AD44" s="33">
        <v>39123</v>
      </c>
      <c r="AE44" s="23">
        <f t="shared" si="29"/>
        <v>-51.217081850533809</v>
      </c>
      <c r="AF44" s="23">
        <f t="shared" si="30"/>
        <v>-93.234570744667735</v>
      </c>
      <c r="AG44" t="str">
        <f t="shared" si="31"/>
        <v>Melhor</v>
      </c>
      <c r="AH44" t="str">
        <f t="shared" si="32"/>
        <v>Melhor</v>
      </c>
      <c r="AI44" t="s">
        <v>279</v>
      </c>
      <c r="AJ44" s="19">
        <v>2339.14</v>
      </c>
      <c r="AK44" s="19">
        <v>0</v>
      </c>
      <c r="AL44" s="19">
        <v>2339.14</v>
      </c>
      <c r="AM44" s="19">
        <v>48025.9</v>
      </c>
      <c r="AN44" t="str">
        <f t="shared" si="33"/>
        <v>Pior</v>
      </c>
      <c r="AO44" s="23">
        <f t="shared" si="34"/>
        <v>468.80167298900881</v>
      </c>
      <c r="AP44" s="23">
        <f t="shared" si="35"/>
        <v>177.47805456702253</v>
      </c>
      <c r="AQ44" t="s">
        <v>279</v>
      </c>
      <c r="AR44" s="19">
        <v>1164.93</v>
      </c>
      <c r="AS44" s="19">
        <v>406.59</v>
      </c>
      <c r="AT44" s="19">
        <v>758.34</v>
      </c>
      <c r="AU44" s="19">
        <v>49425.5</v>
      </c>
      <c r="AV44" s="23">
        <f t="shared" si="36"/>
        <v>38.188612099644139</v>
      </c>
      <c r="AW44" s="23">
        <f t="shared" si="37"/>
        <v>183.27254158155822</v>
      </c>
      <c r="AX44" t="str">
        <f t="shared" si="38"/>
        <v>Pior</v>
      </c>
      <c r="AY44" t="s">
        <v>279</v>
      </c>
      <c r="AZ44" s="19">
        <v>1137.45</v>
      </c>
      <c r="BA44" s="19">
        <v>425.88</v>
      </c>
      <c r="BB44" s="19">
        <v>711.57</v>
      </c>
      <c r="BC44" s="19">
        <v>54081</v>
      </c>
      <c r="BD44" s="23">
        <f t="shared" si="39"/>
        <v>34.928825622775804</v>
      </c>
      <c r="BE44" s="23">
        <f t="shared" si="47"/>
        <v>-2.3589400221472547</v>
      </c>
      <c r="BF44" s="23">
        <f t="shared" si="40"/>
        <v>-51.373154236172269</v>
      </c>
      <c r="BH44" s="36" t="s">
        <v>578</v>
      </c>
      <c r="BI44" s="19">
        <v>160.05000000000001</v>
      </c>
      <c r="BJ44" s="19">
        <v>23.78</v>
      </c>
      <c r="BK44" s="19">
        <v>-50.78</v>
      </c>
      <c r="BL44" s="19">
        <v>-25.45</v>
      </c>
      <c r="BM44" s="19">
        <v>0</v>
      </c>
      <c r="BN44" s="19">
        <v>2583</v>
      </c>
      <c r="BO44" s="19">
        <v>74.760000000000005</v>
      </c>
      <c r="BP44" s="19">
        <v>16.52</v>
      </c>
      <c r="BQ44" s="36" t="s">
        <v>700</v>
      </c>
      <c r="BR44" s="36" t="s">
        <v>701</v>
      </c>
      <c r="BS44" s="36" t="s">
        <v>333</v>
      </c>
      <c r="BT44" s="36">
        <v>1982</v>
      </c>
      <c r="BU44" t="str">
        <f t="shared" si="41"/>
        <v>Pior</v>
      </c>
      <c r="BV44" s="19">
        <v>34.928825622775804</v>
      </c>
      <c r="BX44" t="s">
        <v>92</v>
      </c>
      <c r="BY44" s="1">
        <v>626</v>
      </c>
      <c r="BZ44" s="1">
        <v>843</v>
      </c>
      <c r="CA44" s="1">
        <v>775.01</v>
      </c>
      <c r="CB44" s="1">
        <v>712.5</v>
      </c>
      <c r="CC44" s="1">
        <v>732.15</v>
      </c>
      <c r="CD44" t="str">
        <f t="shared" si="42"/>
        <v>Pior</v>
      </c>
      <c r="CE44" t="str">
        <f t="shared" si="43"/>
        <v>Pior</v>
      </c>
      <c r="CF44" s="19">
        <v>1137.45</v>
      </c>
      <c r="CG44" s="45">
        <f t="shared" si="44"/>
        <v>55.357508707232142</v>
      </c>
      <c r="CH44" s="45">
        <f t="shared" si="45"/>
        <v>59.642105263157895</v>
      </c>
      <c r="CJ44" t="s">
        <v>247</v>
      </c>
    </row>
    <row r="45" spans="1:88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24"/>
        <v>5676.5432098765432</v>
      </c>
      <c r="N45" t="str">
        <f t="shared" si="25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26"/>
        <v>1182.2119341563787</v>
      </c>
      <c r="U45" s="21">
        <f t="shared" si="27"/>
        <v>-77.803127448885093</v>
      </c>
      <c r="V45" t="str">
        <f t="shared" si="46"/>
        <v>Pior</v>
      </c>
      <c r="W45" t="str">
        <f t="shared" si="28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33">
        <v>83.960999999999999</v>
      </c>
      <c r="AC45">
        <v>83.960999999999999</v>
      </c>
      <c r="AD45" s="33">
        <v>83961</v>
      </c>
      <c r="AE45" s="23">
        <f t="shared" si="29"/>
        <v>-10.032921810699587</v>
      </c>
      <c r="AF45" s="23">
        <f t="shared" si="30"/>
        <v>-92.983447135945312</v>
      </c>
      <c r="AG45" t="str">
        <f t="shared" si="31"/>
        <v>Melhor</v>
      </c>
      <c r="AH45" t="str">
        <f t="shared" si="32"/>
        <v>Melhor</v>
      </c>
      <c r="AI45" t="s">
        <v>280</v>
      </c>
      <c r="AJ45" s="19">
        <v>4461.28</v>
      </c>
      <c r="AK45" s="19">
        <v>0</v>
      </c>
      <c r="AL45" s="19">
        <v>4461.28</v>
      </c>
      <c r="AM45" s="19">
        <v>90195.6</v>
      </c>
      <c r="AN45" t="str">
        <f t="shared" si="33"/>
        <v>Pior</v>
      </c>
      <c r="AO45" s="23">
        <f t="shared" si="34"/>
        <v>410.16375445979321</v>
      </c>
      <c r="AP45" s="23">
        <f t="shared" si="35"/>
        <v>358.97942386831272</v>
      </c>
      <c r="AQ45" t="s">
        <v>280</v>
      </c>
      <c r="AR45" s="19">
        <v>1283.51</v>
      </c>
      <c r="AS45" s="19">
        <v>1101.79</v>
      </c>
      <c r="AT45" s="19">
        <v>181.72</v>
      </c>
      <c r="AU45" s="19">
        <v>90730.2</v>
      </c>
      <c r="AV45" s="23">
        <f t="shared" si="36"/>
        <v>32.048353909465021</v>
      </c>
      <c r="AW45" s="23">
        <f t="shared" si="37"/>
        <v>46.774082883542221</v>
      </c>
      <c r="AX45" t="str">
        <f t="shared" si="38"/>
        <v>Pior</v>
      </c>
      <c r="AY45" t="s">
        <v>280</v>
      </c>
      <c r="AZ45" s="19">
        <v>1307.69</v>
      </c>
      <c r="BA45" s="19">
        <v>1013.13</v>
      </c>
      <c r="BB45" s="19">
        <v>294.56</v>
      </c>
      <c r="BC45" s="19">
        <v>91704.6</v>
      </c>
      <c r="BD45" s="23">
        <f t="shared" si="39"/>
        <v>34.53600823045268</v>
      </c>
      <c r="BE45" s="23">
        <f t="shared" si="47"/>
        <v>1.8838965025593928</v>
      </c>
      <c r="BF45" s="23">
        <f t="shared" si="40"/>
        <v>-70.688008822580059</v>
      </c>
      <c r="BH45" s="36" t="s">
        <v>579</v>
      </c>
      <c r="BI45" s="19">
        <v>188.18</v>
      </c>
      <c r="BJ45" s="19">
        <v>72.77</v>
      </c>
      <c r="BK45" s="19">
        <v>37.42</v>
      </c>
      <c r="BL45" s="19">
        <v>-64.650000000000006</v>
      </c>
      <c r="BM45" s="19">
        <v>0</v>
      </c>
      <c r="BN45" s="19">
        <v>13536</v>
      </c>
      <c r="BO45" s="19">
        <v>225.59</v>
      </c>
      <c r="BP45" s="19">
        <v>105.1</v>
      </c>
      <c r="BQ45" s="36" t="s">
        <v>708</v>
      </c>
      <c r="BR45" s="36" t="s">
        <v>709</v>
      </c>
      <c r="BS45" s="36" t="s">
        <v>559</v>
      </c>
      <c r="BT45" s="36">
        <v>11458</v>
      </c>
      <c r="BU45" t="str">
        <f t="shared" si="41"/>
        <v>Melhor</v>
      </c>
      <c r="BV45" s="19">
        <v>34.53600823045268</v>
      </c>
      <c r="BX45" t="s">
        <v>94</v>
      </c>
      <c r="BY45" s="1">
        <v>649</v>
      </c>
      <c r="BZ45" s="1">
        <v>972</v>
      </c>
      <c r="CA45" s="1">
        <v>921.67</v>
      </c>
      <c r="CB45" s="1">
        <v>926.22</v>
      </c>
      <c r="CC45" s="1">
        <v>813.46</v>
      </c>
      <c r="CD45" t="str">
        <f t="shared" si="42"/>
        <v>Pior</v>
      </c>
      <c r="CE45" t="str">
        <f t="shared" si="43"/>
        <v>Pior</v>
      </c>
      <c r="CF45" s="19">
        <v>1307.69</v>
      </c>
      <c r="CG45" s="45">
        <f t="shared" si="44"/>
        <v>60.756521525336218</v>
      </c>
      <c r="CH45" s="45">
        <f t="shared" si="45"/>
        <v>41.185679428213604</v>
      </c>
      <c r="CJ45" t="s">
        <v>248</v>
      </c>
    </row>
    <row r="46" spans="1:88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24"/>
        <v>5392.3792270531403</v>
      </c>
      <c r="N46" t="str">
        <f t="shared" si="25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26"/>
        <v>1055.072463768116</v>
      </c>
      <c r="U46" s="21">
        <f t="shared" si="27"/>
        <v>-78.969542778861353</v>
      </c>
      <c r="V46" t="str">
        <f t="shared" si="46"/>
        <v>Pior</v>
      </c>
      <c r="W46" t="str">
        <f t="shared" si="28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33">
        <v>88.448999999999998</v>
      </c>
      <c r="AC46">
        <v>88.448999999999998</v>
      </c>
      <c r="AD46" s="33">
        <v>88449</v>
      </c>
      <c r="AE46" s="23">
        <f t="shared" si="29"/>
        <v>-65.444444444444443</v>
      </c>
      <c r="AF46" s="23">
        <f t="shared" si="30"/>
        <v>-97.008364700961934</v>
      </c>
      <c r="AG46" t="str">
        <f t="shared" si="31"/>
        <v>Melhor</v>
      </c>
      <c r="AH46" t="str">
        <f t="shared" si="32"/>
        <v>Melhor</v>
      </c>
      <c r="AI46" t="s">
        <v>281</v>
      </c>
      <c r="AJ46" s="19">
        <v>11466.3</v>
      </c>
      <c r="AK46" s="19">
        <v>0</v>
      </c>
      <c r="AL46" s="19">
        <v>11466.3</v>
      </c>
      <c r="AM46" s="19">
        <v>90354.2</v>
      </c>
      <c r="AN46" t="str">
        <f t="shared" si="33"/>
        <v>Pior</v>
      </c>
      <c r="AO46" s="23">
        <f t="shared" si="34"/>
        <v>1903.7571648259468</v>
      </c>
      <c r="AP46" s="23">
        <f t="shared" si="35"/>
        <v>592.40942028985501</v>
      </c>
      <c r="AQ46" t="s">
        <v>281</v>
      </c>
      <c r="AR46" s="19">
        <v>5893.14</v>
      </c>
      <c r="AS46" s="19">
        <v>612.79</v>
      </c>
      <c r="AT46" s="19">
        <v>5280.35</v>
      </c>
      <c r="AU46" s="19">
        <v>90784</v>
      </c>
      <c r="AV46" s="23">
        <f t="shared" si="36"/>
        <v>255.86594202898553</v>
      </c>
      <c r="AW46" s="23">
        <f t="shared" si="37"/>
        <v>929.83713127359169</v>
      </c>
      <c r="AX46" t="str">
        <f t="shared" si="38"/>
        <v>Pior</v>
      </c>
      <c r="AY46" t="s">
        <v>281</v>
      </c>
      <c r="AZ46" s="19">
        <v>6264.49</v>
      </c>
      <c r="BA46" s="19">
        <v>510.35</v>
      </c>
      <c r="BB46" s="19">
        <v>5754.14</v>
      </c>
      <c r="BC46" s="19">
        <v>92250.7</v>
      </c>
      <c r="BD46" s="23">
        <f t="shared" si="39"/>
        <v>278.29045893719803</v>
      </c>
      <c r="BE46" s="23">
        <f t="shared" si="47"/>
        <v>6.3013945027608278</v>
      </c>
      <c r="BF46" s="23">
        <f t="shared" si="40"/>
        <v>-45.366072752326382</v>
      </c>
      <c r="BH46" s="36" t="s">
        <v>580</v>
      </c>
      <c r="BI46" s="19">
        <v>277.89</v>
      </c>
      <c r="BJ46" s="19">
        <v>35.770000000000003</v>
      </c>
      <c r="BK46" s="19">
        <v>-49.69</v>
      </c>
      <c r="BL46" s="19">
        <v>-14.54</v>
      </c>
      <c r="BM46" s="19">
        <v>0</v>
      </c>
      <c r="BN46" s="19">
        <v>14.07</v>
      </c>
      <c r="BO46" s="19">
        <v>123.88</v>
      </c>
      <c r="BP46" s="19">
        <v>29.15</v>
      </c>
      <c r="BQ46" s="36" t="s">
        <v>716</v>
      </c>
      <c r="BR46" s="36" t="s">
        <v>717</v>
      </c>
      <c r="BS46" s="36" t="s">
        <v>559</v>
      </c>
      <c r="BT46" s="36">
        <v>13948</v>
      </c>
      <c r="BU46" t="str">
        <f t="shared" si="41"/>
        <v>Pior</v>
      </c>
      <c r="BV46" s="19">
        <v>278.29045893719803</v>
      </c>
      <c r="BX46" t="s">
        <v>96</v>
      </c>
      <c r="BY46" s="1">
        <v>955</v>
      </c>
      <c r="BZ46" s="1">
        <v>1656</v>
      </c>
      <c r="CA46" s="1">
        <v>1663.05</v>
      </c>
      <c r="CB46" s="1">
        <v>1304.27</v>
      </c>
      <c r="CC46" s="1">
        <v>1459.33</v>
      </c>
      <c r="CD46" t="str">
        <f t="shared" si="42"/>
        <v>Pior</v>
      </c>
      <c r="CE46" t="str">
        <f t="shared" si="43"/>
        <v>Pior</v>
      </c>
      <c r="CF46" s="19">
        <v>6264.49</v>
      </c>
      <c r="CG46" s="45">
        <f t="shared" si="44"/>
        <v>329.27165205950672</v>
      </c>
      <c r="CH46" s="45">
        <f t="shared" si="45"/>
        <v>380.30622493808789</v>
      </c>
      <c r="CJ46" t="s">
        <v>249</v>
      </c>
    </row>
    <row r="47" spans="1:88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24"/>
        <v>335.7753424657534</v>
      </c>
      <c r="N47" t="str">
        <f t="shared" si="25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26"/>
        <v>130.09863013698632</v>
      </c>
      <c r="U47" s="21">
        <f t="shared" si="27"/>
        <v>-47.197877503803639</v>
      </c>
      <c r="V47" t="str">
        <f t="shared" si="46"/>
        <v>Pior</v>
      </c>
      <c r="W47" t="str">
        <f t="shared" si="28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33">
        <v>34.962000000000003</v>
      </c>
      <c r="AC47">
        <v>34.962000000000003</v>
      </c>
      <c r="AD47" s="33">
        <v>34962</v>
      </c>
      <c r="AE47" s="23">
        <f t="shared" si="29"/>
        <v>195.46986301369859</v>
      </c>
      <c r="AF47" s="23">
        <f t="shared" si="30"/>
        <v>28.41009215821683</v>
      </c>
      <c r="AG47" t="str">
        <f t="shared" si="31"/>
        <v>Pior</v>
      </c>
      <c r="AH47" t="str">
        <f t="shared" si="32"/>
        <v>Pior</v>
      </c>
      <c r="AI47" t="s">
        <v>282</v>
      </c>
      <c r="AJ47" s="19">
        <v>1422.65</v>
      </c>
      <c r="AK47" s="19">
        <v>0</v>
      </c>
      <c r="AL47" s="19">
        <v>1422.65</v>
      </c>
      <c r="AM47" s="19">
        <v>23222.1</v>
      </c>
      <c r="AN47" t="str">
        <f t="shared" si="33"/>
        <v>Melhor</v>
      </c>
      <c r="AO47" s="23">
        <f t="shared" si="34"/>
        <v>-34.042829391774411</v>
      </c>
      <c r="AP47" s="23">
        <f t="shared" si="35"/>
        <v>94.883561643835634</v>
      </c>
      <c r="AQ47" t="s">
        <v>282</v>
      </c>
      <c r="AR47" s="19">
        <v>1329.89</v>
      </c>
      <c r="AS47" s="19">
        <v>16.940000000000001</v>
      </c>
      <c r="AT47" s="19">
        <v>1312.95</v>
      </c>
      <c r="AU47" s="19">
        <v>37983.5</v>
      </c>
      <c r="AV47" s="23">
        <f t="shared" si="36"/>
        <v>82.176712328767138</v>
      </c>
      <c r="AW47" s="23">
        <f t="shared" si="37"/>
        <v>-38.343386201684794</v>
      </c>
      <c r="AX47" t="str">
        <f t="shared" si="38"/>
        <v>Melhor</v>
      </c>
      <c r="AY47" t="s">
        <v>282</v>
      </c>
      <c r="AZ47" s="19">
        <v>1147.69</v>
      </c>
      <c r="BA47" s="19">
        <v>25.99</v>
      </c>
      <c r="BB47" s="19">
        <v>1121.7</v>
      </c>
      <c r="BC47" s="19">
        <v>23711.8</v>
      </c>
      <c r="BD47" s="23">
        <f t="shared" si="39"/>
        <v>57.217808219178089</v>
      </c>
      <c r="BE47" s="23">
        <f t="shared" si="47"/>
        <v>-13.700381234538197</v>
      </c>
      <c r="BF47" s="23">
        <f t="shared" si="40"/>
        <v>-19.327311707025622</v>
      </c>
      <c r="BH47" s="36" t="s">
        <v>581</v>
      </c>
      <c r="BI47" s="19">
        <v>42.9</v>
      </c>
      <c r="BJ47" s="19">
        <v>5.36</v>
      </c>
      <c r="BK47" s="19">
        <v>-96.88</v>
      </c>
      <c r="BL47" s="19">
        <v>2.2400000000000002</v>
      </c>
      <c r="BM47" s="19">
        <v>0</v>
      </c>
      <c r="BN47" s="19">
        <v>0.26100000000000001</v>
      </c>
      <c r="BO47" s="19">
        <v>42.9</v>
      </c>
      <c r="BP47" s="19">
        <v>5.36</v>
      </c>
      <c r="BQ47" s="36" t="s">
        <v>720</v>
      </c>
      <c r="BR47" s="36" t="s">
        <v>721</v>
      </c>
      <c r="BS47" s="36" t="s">
        <v>44</v>
      </c>
      <c r="BT47" s="36" t="s">
        <v>582</v>
      </c>
      <c r="BU47" t="str">
        <f t="shared" si="41"/>
        <v>Pior</v>
      </c>
      <c r="BV47" s="19">
        <v>57.217808219178089</v>
      </c>
      <c r="BX47" t="s">
        <v>98</v>
      </c>
      <c r="BY47" s="1">
        <v>650</v>
      </c>
      <c r="BZ47" s="1">
        <v>730</v>
      </c>
      <c r="CA47" s="1">
        <v>666.37</v>
      </c>
      <c r="CB47" s="1">
        <v>655.35</v>
      </c>
      <c r="CC47" s="1">
        <v>654.84</v>
      </c>
      <c r="CD47" t="str">
        <f t="shared" si="42"/>
        <v>Pior</v>
      </c>
      <c r="CE47" t="str">
        <f t="shared" si="43"/>
        <v>Pior</v>
      </c>
      <c r="CF47" s="19">
        <v>1147.69</v>
      </c>
      <c r="CG47" s="45">
        <f t="shared" si="44"/>
        <v>75.262659580966343</v>
      </c>
      <c r="CH47" s="45">
        <f t="shared" si="45"/>
        <v>75.126268406195166</v>
      </c>
      <c r="CJ47" t="s">
        <v>244</v>
      </c>
    </row>
    <row r="48" spans="1:88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24"/>
        <v>530.91612903225803</v>
      </c>
      <c r="N48" t="str">
        <f t="shared" si="25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26"/>
        <v>514.9387096774193</v>
      </c>
      <c r="U48" s="21">
        <f t="shared" si="27"/>
        <v>-2.5324157395287945</v>
      </c>
      <c r="V48" t="str">
        <f t="shared" si="46"/>
        <v>Pior</v>
      </c>
      <c r="W48" t="str">
        <f t="shared" si="28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33">
        <v>31.841000000000001</v>
      </c>
      <c r="AC48">
        <v>31.841000000000001</v>
      </c>
      <c r="AD48" s="33">
        <v>31841</v>
      </c>
      <c r="AE48" s="23">
        <f t="shared" si="29"/>
        <v>281.23870967741931</v>
      </c>
      <c r="AF48" s="23">
        <f t="shared" si="30"/>
        <v>-38.003787421772955</v>
      </c>
      <c r="AG48" t="str">
        <f t="shared" si="31"/>
        <v>Pior</v>
      </c>
      <c r="AH48" t="str">
        <f t="shared" si="32"/>
        <v>Melhor</v>
      </c>
      <c r="AI48" t="s">
        <v>283</v>
      </c>
      <c r="AJ48" s="19">
        <v>1528.26</v>
      </c>
      <c r="AK48" s="19">
        <v>0</v>
      </c>
      <c r="AL48" s="19">
        <v>1528.26</v>
      </c>
      <c r="AM48" s="19">
        <v>23226.3</v>
      </c>
      <c r="AN48" t="str">
        <f t="shared" si="33"/>
        <v>Pior</v>
      </c>
      <c r="AO48" s="23">
        <f t="shared" si="34"/>
        <v>29.311920395315788</v>
      </c>
      <c r="AP48" s="23">
        <f t="shared" si="35"/>
        <v>392.98709677419356</v>
      </c>
      <c r="AQ48" t="s">
        <v>283</v>
      </c>
      <c r="AR48" s="19">
        <v>524.1</v>
      </c>
      <c r="AS48" s="19">
        <v>210.18</v>
      </c>
      <c r="AT48" s="19">
        <v>313.92</v>
      </c>
      <c r="AU48" s="19">
        <v>38175.1</v>
      </c>
      <c r="AV48" s="23">
        <f t="shared" si="36"/>
        <v>69.064516129032256</v>
      </c>
      <c r="AW48" s="23">
        <f t="shared" si="37"/>
        <v>-55.653895620388539</v>
      </c>
      <c r="AX48" t="str">
        <f t="shared" si="38"/>
        <v>Melhor</v>
      </c>
      <c r="AY48" t="s">
        <v>283</v>
      </c>
      <c r="AZ48" s="19">
        <v>751.6</v>
      </c>
      <c r="BA48" s="19">
        <v>183.45</v>
      </c>
      <c r="BB48" s="19">
        <v>568.15</v>
      </c>
      <c r="BC48" s="19">
        <v>23623.9</v>
      </c>
      <c r="BD48" s="23">
        <f t="shared" si="39"/>
        <v>142.45161290322582</v>
      </c>
      <c r="BE48" s="23">
        <f t="shared" si="47"/>
        <v>43.407746613241741</v>
      </c>
      <c r="BF48" s="23">
        <f t="shared" si="40"/>
        <v>-50.819886668498818</v>
      </c>
      <c r="BH48" s="36" t="s">
        <v>583</v>
      </c>
      <c r="BI48" s="19">
        <v>84.34</v>
      </c>
      <c r="BJ48" s="19">
        <v>10.4</v>
      </c>
      <c r="BK48" s="19">
        <v>-39.520000000000003</v>
      </c>
      <c r="BL48" s="19">
        <v>-50.07</v>
      </c>
      <c r="BM48" s="19">
        <v>0</v>
      </c>
      <c r="BN48" s="19">
        <v>0.371</v>
      </c>
      <c r="BO48" s="19">
        <v>84.34</v>
      </c>
      <c r="BP48" s="19">
        <v>10.4</v>
      </c>
      <c r="BQ48" s="36" t="s">
        <v>724</v>
      </c>
      <c r="BR48" s="36" t="s">
        <v>725</v>
      </c>
      <c r="BS48" s="36" t="s">
        <v>44</v>
      </c>
      <c r="BT48" s="36" t="s">
        <v>585</v>
      </c>
      <c r="BU48" t="str">
        <f t="shared" si="41"/>
        <v>Pior</v>
      </c>
      <c r="BV48" s="19">
        <v>142.45161290322582</v>
      </c>
      <c r="BX48" t="s">
        <v>100</v>
      </c>
      <c r="BY48" s="1">
        <v>278</v>
      </c>
      <c r="BZ48" s="1">
        <v>310</v>
      </c>
      <c r="CA48" s="1">
        <v>336.48</v>
      </c>
      <c r="CB48" s="1">
        <v>291.68</v>
      </c>
      <c r="CC48" s="1">
        <v>293.17</v>
      </c>
      <c r="CD48" t="str">
        <f t="shared" si="42"/>
        <v>Pior</v>
      </c>
      <c r="CE48" t="str">
        <f t="shared" si="43"/>
        <v>Pior</v>
      </c>
      <c r="CF48" s="19">
        <v>751.6</v>
      </c>
      <c r="CG48" s="45">
        <f t="shared" si="44"/>
        <v>156.37002421803047</v>
      </c>
      <c r="CH48" s="45">
        <f t="shared" si="45"/>
        <v>157.67964893033462</v>
      </c>
      <c r="CJ48" t="s">
        <v>245</v>
      </c>
    </row>
    <row r="49" spans="1:88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24"/>
        <v>1907.0458502611725</v>
      </c>
      <c r="N49" t="str">
        <f t="shared" si="25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26"/>
        <v>432.79686593151484</v>
      </c>
      <c r="U49" s="21">
        <f t="shared" si="27"/>
        <v>-73.453677410399806</v>
      </c>
      <c r="V49" t="str">
        <f t="shared" si="46"/>
        <v>Pior</v>
      </c>
      <c r="W49" t="str">
        <f t="shared" si="28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33">
        <v>116.002</v>
      </c>
      <c r="AC49">
        <v>116.002</v>
      </c>
      <c r="AD49" s="33">
        <v>116002</v>
      </c>
      <c r="AE49" s="23">
        <f t="shared" si="29"/>
        <v>-54.900174114915842</v>
      </c>
      <c r="AF49" s="23">
        <f t="shared" si="30"/>
        <v>-91.535268172752126</v>
      </c>
      <c r="AG49" t="str">
        <f t="shared" si="31"/>
        <v>Melhor</v>
      </c>
      <c r="AH49" t="str">
        <f t="shared" si="32"/>
        <v>Melhor</v>
      </c>
      <c r="AI49" t="s">
        <v>284</v>
      </c>
      <c r="AJ49" s="19">
        <v>7523.64</v>
      </c>
      <c r="AK49" s="19">
        <v>0</v>
      </c>
      <c r="AL49" s="19">
        <v>7523.64</v>
      </c>
      <c r="AM49" s="19">
        <v>48185.1</v>
      </c>
      <c r="AN49" t="str">
        <f t="shared" si="33"/>
        <v>Pior</v>
      </c>
      <c r="AO49" s="23">
        <f t="shared" si="34"/>
        <v>868.20621050870579</v>
      </c>
      <c r="AP49" s="23">
        <f t="shared" si="35"/>
        <v>336.65931514799769</v>
      </c>
      <c r="AQ49" t="s">
        <v>284</v>
      </c>
      <c r="AR49" s="19">
        <v>4191.05</v>
      </c>
      <c r="AS49" s="19">
        <v>253.31</v>
      </c>
      <c r="AT49" s="19">
        <v>3937.74</v>
      </c>
      <c r="AU49" s="19">
        <v>91469.4</v>
      </c>
      <c r="AV49" s="23">
        <f t="shared" si="36"/>
        <v>143.24143934997099</v>
      </c>
      <c r="AW49" s="23">
        <f t="shared" si="37"/>
        <v>439.3400851918102</v>
      </c>
      <c r="AX49" t="str">
        <f t="shared" si="38"/>
        <v>Pior</v>
      </c>
      <c r="AY49" t="s">
        <v>284</v>
      </c>
      <c r="AZ49" s="19">
        <v>4190.87</v>
      </c>
      <c r="BA49" s="19">
        <v>262.74</v>
      </c>
      <c r="BB49" s="19">
        <v>3928.13</v>
      </c>
      <c r="BC49" s="19">
        <v>49187.199999999997</v>
      </c>
      <c r="BD49" s="23">
        <f t="shared" si="39"/>
        <v>143.2309924550203</v>
      </c>
      <c r="BE49" s="23">
        <f t="shared" si="47"/>
        <v>-4.2948664415907957E-3</v>
      </c>
      <c r="BF49" s="23">
        <f t="shared" si="40"/>
        <v>-44.297308217830732</v>
      </c>
      <c r="BH49" s="36" t="s">
        <v>586</v>
      </c>
      <c r="BI49" s="19">
        <v>129.31</v>
      </c>
      <c r="BJ49" s="19">
        <v>22.48</v>
      </c>
      <c r="BK49" s="19">
        <v>-74.790000000000006</v>
      </c>
      <c r="BL49" s="19">
        <v>-2.73</v>
      </c>
      <c r="BM49" s="19">
        <v>0</v>
      </c>
      <c r="BN49" s="19">
        <v>3.24</v>
      </c>
      <c r="BO49" s="19">
        <v>80.5</v>
      </c>
      <c r="BP49" s="19">
        <v>24.62</v>
      </c>
      <c r="BQ49" s="36" t="s">
        <v>728</v>
      </c>
      <c r="BR49" s="36" t="s">
        <v>732</v>
      </c>
      <c r="BS49" s="36" t="s">
        <v>333</v>
      </c>
      <c r="BT49" s="36">
        <v>2517</v>
      </c>
      <c r="BU49" t="str">
        <f t="shared" si="41"/>
        <v>Pior</v>
      </c>
      <c r="BV49" s="19">
        <v>143.2309924550203</v>
      </c>
      <c r="BX49" t="s">
        <v>102</v>
      </c>
      <c r="BY49" s="1">
        <v>1098</v>
      </c>
      <c r="BZ49" s="1">
        <v>1723</v>
      </c>
      <c r="CA49" s="1">
        <v>1478.97</v>
      </c>
      <c r="CB49" s="1">
        <v>1315.53</v>
      </c>
      <c r="CC49" s="1">
        <v>1396.54</v>
      </c>
      <c r="CD49" t="str">
        <f t="shared" si="42"/>
        <v>Pior</v>
      </c>
      <c r="CE49" t="str">
        <f t="shared" si="43"/>
        <v>Pior</v>
      </c>
      <c r="CF49" s="19">
        <v>4190.87</v>
      </c>
      <c r="CG49" s="45">
        <f t="shared" si="44"/>
        <v>200.08950692425566</v>
      </c>
      <c r="CH49" s="45">
        <f t="shared" si="45"/>
        <v>218.56894179532205</v>
      </c>
      <c r="CJ49" t="s">
        <v>246</v>
      </c>
    </row>
    <row r="50" spans="1:88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24"/>
        <v>3062.9946524064176</v>
      </c>
      <c r="N50" t="str">
        <f t="shared" si="25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26"/>
        <v>1318.9411764705883</v>
      </c>
      <c r="U50" s="21">
        <f t="shared" si="27"/>
        <v>-55.139311557449112</v>
      </c>
      <c r="V50" t="str">
        <f t="shared" si="46"/>
        <v>Pior</v>
      </c>
      <c r="W50" t="str">
        <f t="shared" si="28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33">
        <v>59.149000000000001</v>
      </c>
      <c r="AC50">
        <v>59.149000000000001</v>
      </c>
      <c r="AD50" s="33">
        <v>59149</v>
      </c>
      <c r="AE50" s="23">
        <f t="shared" si="29"/>
        <v>128.49732620320856</v>
      </c>
      <c r="AF50" s="23">
        <f t="shared" si="30"/>
        <v>-83.89663151706101</v>
      </c>
      <c r="AG50" t="str">
        <f t="shared" si="31"/>
        <v>Pior</v>
      </c>
      <c r="AH50" t="str">
        <f t="shared" si="32"/>
        <v>Melhor</v>
      </c>
      <c r="AI50" t="s">
        <v>285</v>
      </c>
      <c r="AJ50" s="19">
        <v>3390.9</v>
      </c>
      <c r="AK50" s="19">
        <v>0</v>
      </c>
      <c r="AL50" s="19">
        <v>3390.9</v>
      </c>
      <c r="AM50" s="19">
        <v>48427.6</v>
      </c>
      <c r="AN50" t="str">
        <f t="shared" si="33"/>
        <v>Pior</v>
      </c>
      <c r="AO50" s="23">
        <f t="shared" si="34"/>
        <v>296.79140630485153</v>
      </c>
      <c r="AP50" s="23">
        <f t="shared" si="35"/>
        <v>806.65775401069516</v>
      </c>
      <c r="AQ50" t="s">
        <v>285</v>
      </c>
      <c r="AR50" s="19">
        <v>852.04</v>
      </c>
      <c r="AS50" s="19">
        <v>678.88</v>
      </c>
      <c r="AT50" s="19">
        <v>173.16</v>
      </c>
      <c r="AU50" s="19">
        <v>88961.9</v>
      </c>
      <c r="AV50" s="23">
        <f t="shared" si="36"/>
        <v>127.81818181818181</v>
      </c>
      <c r="AW50" s="23">
        <f t="shared" si="37"/>
        <v>-0.29722202719465435</v>
      </c>
      <c r="AX50" t="str">
        <f t="shared" si="38"/>
        <v>Melhor</v>
      </c>
      <c r="AY50" t="s">
        <v>285</v>
      </c>
      <c r="AZ50" s="19">
        <v>894.31</v>
      </c>
      <c r="BA50" s="19">
        <v>684.25</v>
      </c>
      <c r="BB50" s="19">
        <v>210.06</v>
      </c>
      <c r="BC50" s="19">
        <v>49173</v>
      </c>
      <c r="BD50" s="23">
        <f t="shared" si="39"/>
        <v>139.12032085561498</v>
      </c>
      <c r="BE50" s="23">
        <f t="shared" si="47"/>
        <v>4.9610346932068898</v>
      </c>
      <c r="BF50" s="23">
        <f t="shared" si="40"/>
        <v>-73.626175941490459</v>
      </c>
      <c r="BH50" s="36" t="s">
        <v>588</v>
      </c>
      <c r="BI50" s="19">
        <v>270.63</v>
      </c>
      <c r="BJ50" s="19">
        <v>156.19999999999999</v>
      </c>
      <c r="BK50" s="19">
        <v>112.4</v>
      </c>
      <c r="BL50" s="19">
        <v>-56.2</v>
      </c>
      <c r="BM50" s="19">
        <v>0</v>
      </c>
      <c r="BN50" s="19">
        <v>1.75</v>
      </c>
      <c r="BO50" s="19">
        <v>381.54</v>
      </c>
      <c r="BP50" s="19">
        <v>146.75</v>
      </c>
      <c r="BQ50" s="36" t="s">
        <v>739</v>
      </c>
      <c r="BR50" s="36" t="s">
        <v>740</v>
      </c>
      <c r="BS50" s="36" t="s">
        <v>559</v>
      </c>
      <c r="BT50" s="36">
        <v>2472</v>
      </c>
      <c r="BU50" t="str">
        <f t="shared" si="41"/>
        <v>Melhor</v>
      </c>
      <c r="BV50" s="19">
        <v>139.12032085561498</v>
      </c>
      <c r="BX50" t="s">
        <v>104</v>
      </c>
      <c r="BY50" s="1">
        <v>314</v>
      </c>
      <c r="BZ50" s="1">
        <v>374</v>
      </c>
      <c r="CA50" s="1">
        <v>401.65</v>
      </c>
      <c r="CB50" s="1">
        <v>396.14</v>
      </c>
      <c r="CC50" s="1">
        <v>396.06</v>
      </c>
      <c r="CD50" t="str">
        <f t="shared" si="42"/>
        <v>Pior</v>
      </c>
      <c r="CE50" t="str">
        <f t="shared" si="43"/>
        <v>Pior</v>
      </c>
      <c r="CF50" s="19">
        <v>894.31</v>
      </c>
      <c r="CG50" s="45">
        <f t="shared" si="44"/>
        <v>125.8016462152199</v>
      </c>
      <c r="CH50" s="45">
        <f t="shared" si="45"/>
        <v>125.75604584237897</v>
      </c>
      <c r="CJ50" t="s">
        <v>247</v>
      </c>
    </row>
    <row r="51" spans="1:88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24"/>
        <v>12338.910256410258</v>
      </c>
      <c r="N51" t="str">
        <f t="shared" si="25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26"/>
        <v>2092.6442307692309</v>
      </c>
      <c r="U51" s="21">
        <f t="shared" si="27"/>
        <v>-82.372698366890489</v>
      </c>
      <c r="V51" t="str">
        <f t="shared" si="46"/>
        <v>Pior</v>
      </c>
      <c r="W51" t="str">
        <f t="shared" si="28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33">
        <v>98.251000000000005</v>
      </c>
      <c r="AC51">
        <v>98.251000000000005</v>
      </c>
      <c r="AD51" s="33">
        <v>98251</v>
      </c>
      <c r="AE51" s="23">
        <f t="shared" si="29"/>
        <v>243.31410256410257</v>
      </c>
      <c r="AF51" s="23">
        <f t="shared" si="30"/>
        <v>-84.342462048954474</v>
      </c>
      <c r="AG51" t="str">
        <f t="shared" si="31"/>
        <v>Pior</v>
      </c>
      <c r="AH51" t="str">
        <f t="shared" si="32"/>
        <v>Melhor</v>
      </c>
      <c r="AI51" t="s">
        <v>286</v>
      </c>
      <c r="AJ51" s="19">
        <v>6729.2</v>
      </c>
      <c r="AK51" s="19">
        <v>0</v>
      </c>
      <c r="AL51" s="19">
        <v>6729.2</v>
      </c>
      <c r="AM51" s="19">
        <v>90666.1</v>
      </c>
      <c r="AN51" t="str">
        <f t="shared" si="33"/>
        <v>Pior</v>
      </c>
      <c r="AO51" s="23">
        <f t="shared" si="34"/>
        <v>528.22786937281762</v>
      </c>
      <c r="AP51" s="23">
        <f t="shared" si="35"/>
        <v>2056.7948717948716</v>
      </c>
      <c r="AQ51" t="s">
        <v>286</v>
      </c>
      <c r="AR51" s="19">
        <v>3396.33</v>
      </c>
      <c r="AS51" s="19">
        <v>795.28</v>
      </c>
      <c r="AT51" s="19">
        <v>2601.0500000000002</v>
      </c>
      <c r="AU51" s="19">
        <v>193779</v>
      </c>
      <c r="AV51" s="23">
        <f t="shared" si="36"/>
        <v>988.56730769230762</v>
      </c>
      <c r="AW51" s="23">
        <f t="shared" si="37"/>
        <v>217.07619918964832</v>
      </c>
      <c r="AX51" t="str">
        <f t="shared" si="38"/>
        <v>Pior</v>
      </c>
      <c r="AY51" t="s">
        <v>286</v>
      </c>
      <c r="AZ51" s="19">
        <v>3200.84</v>
      </c>
      <c r="BA51" s="19">
        <v>931.35</v>
      </c>
      <c r="BB51" s="19">
        <v>2269.4899999999998</v>
      </c>
      <c r="BC51" s="19">
        <v>92399.4</v>
      </c>
      <c r="BD51" s="23">
        <f t="shared" si="39"/>
        <v>925.91025641025647</v>
      </c>
      <c r="BE51" s="23">
        <f t="shared" si="47"/>
        <v>-5.7559188889183259</v>
      </c>
      <c r="BF51" s="23">
        <f t="shared" si="40"/>
        <v>-52.433573084467689</v>
      </c>
      <c r="BH51" s="36" t="s">
        <v>590</v>
      </c>
      <c r="BI51" s="19">
        <v>490.48</v>
      </c>
      <c r="BJ51" s="19">
        <v>179.4</v>
      </c>
      <c r="BK51" s="19">
        <v>152.59</v>
      </c>
      <c r="BL51" s="19">
        <v>-73.180000000000007</v>
      </c>
      <c r="BM51" s="19">
        <v>0</v>
      </c>
      <c r="BN51" s="19">
        <v>12.43</v>
      </c>
      <c r="BO51" s="19">
        <v>668.11</v>
      </c>
      <c r="BP51" s="19">
        <v>212.37</v>
      </c>
      <c r="BQ51" s="36" t="s">
        <v>747</v>
      </c>
      <c r="BR51" s="36" t="s">
        <v>748</v>
      </c>
      <c r="BS51" s="36" t="s">
        <v>559</v>
      </c>
      <c r="BT51" s="36">
        <v>8472</v>
      </c>
      <c r="BU51" t="str">
        <f t="shared" si="41"/>
        <v>Pior</v>
      </c>
      <c r="BV51" s="19">
        <v>925.91025641025647</v>
      </c>
      <c r="BX51" t="s">
        <v>105</v>
      </c>
      <c r="BY51" s="1">
        <v>258</v>
      </c>
      <c r="BZ51" s="1">
        <v>312</v>
      </c>
      <c r="CA51" s="1">
        <v>300.11</v>
      </c>
      <c r="CB51" s="1">
        <v>356.26</v>
      </c>
      <c r="CC51" s="1">
        <v>282.35000000000002</v>
      </c>
      <c r="CD51" t="str">
        <f t="shared" si="42"/>
        <v>Pior</v>
      </c>
      <c r="CE51" t="str">
        <f t="shared" si="43"/>
        <v>Pior</v>
      </c>
      <c r="CF51" s="19">
        <v>3200.84</v>
      </c>
      <c r="CG51" s="45">
        <f t="shared" si="44"/>
        <v>1033.6426421108554</v>
      </c>
      <c r="CH51" s="45">
        <f t="shared" si="45"/>
        <v>798.45618368607199</v>
      </c>
      <c r="CJ51" t="s">
        <v>248</v>
      </c>
    </row>
    <row r="52" spans="1:88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24"/>
        <v>10046.269005847953</v>
      </c>
      <c r="N52" t="str">
        <f t="shared" si="25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26"/>
        <v>1498.6666666666667</v>
      </c>
      <c r="U52" s="21">
        <f t="shared" si="27"/>
        <v>-84.243797737421986</v>
      </c>
      <c r="V52" t="str">
        <f t="shared" si="46"/>
        <v>Pior</v>
      </c>
      <c r="W52" t="str">
        <f t="shared" si="28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33">
        <v>84.126999999999995</v>
      </c>
      <c r="AC52">
        <v>84.126999999999995</v>
      </c>
      <c r="AD52" s="33">
        <v>84127</v>
      </c>
      <c r="AE52" s="23">
        <f t="shared" si="29"/>
        <v>3.8327485380116939</v>
      </c>
      <c r="AF52" s="23">
        <f t="shared" si="30"/>
        <v>-93.505040750332881</v>
      </c>
      <c r="AG52" t="str">
        <f t="shared" si="31"/>
        <v>Pior</v>
      </c>
      <c r="AH52" t="str">
        <f t="shared" si="32"/>
        <v>Melhor</v>
      </c>
      <c r="AI52" t="s">
        <v>287</v>
      </c>
      <c r="AJ52" s="19">
        <v>11184.6</v>
      </c>
      <c r="AK52" s="19">
        <v>0</v>
      </c>
      <c r="AL52" s="19">
        <v>11184.6</v>
      </c>
      <c r="AM52" s="19">
        <v>90358.5</v>
      </c>
      <c r="AN52" t="str">
        <f t="shared" si="33"/>
        <v>Pior</v>
      </c>
      <c r="AO52" s="23">
        <f t="shared" si="34"/>
        <v>1159.8533403922188</v>
      </c>
      <c r="AP52" s="23">
        <f t="shared" si="35"/>
        <v>1208.140350877193</v>
      </c>
      <c r="AQ52" t="s">
        <v>287</v>
      </c>
      <c r="AR52" s="19">
        <v>8357.35</v>
      </c>
      <c r="AS52" s="19">
        <v>215.56</v>
      </c>
      <c r="AT52" s="19">
        <v>8141.79</v>
      </c>
      <c r="AU52" s="19">
        <v>168213</v>
      </c>
      <c r="AV52" s="23">
        <f t="shared" si="36"/>
        <v>877.46783625731007</v>
      </c>
      <c r="AW52" s="23">
        <f t="shared" si="37"/>
        <v>841.38684569201484</v>
      </c>
      <c r="AX52" t="str">
        <f t="shared" si="38"/>
        <v>Pior</v>
      </c>
      <c r="AY52" t="s">
        <v>287</v>
      </c>
      <c r="AZ52" s="19">
        <v>8423.2999999999993</v>
      </c>
      <c r="BA52" s="19">
        <v>316.23</v>
      </c>
      <c r="BB52" s="19">
        <v>8107.07</v>
      </c>
      <c r="BC52" s="19">
        <v>92251.8</v>
      </c>
      <c r="BD52" s="23">
        <f t="shared" si="39"/>
        <v>885.18128654970758</v>
      </c>
      <c r="BE52" s="23">
        <f t="shared" si="47"/>
        <v>0.78912573961840671</v>
      </c>
      <c r="BF52" s="23">
        <f t="shared" si="40"/>
        <v>-24.688410850633915</v>
      </c>
      <c r="BH52" s="36" t="s">
        <v>592</v>
      </c>
      <c r="BI52" s="19">
        <v>367.28</v>
      </c>
      <c r="BJ52" s="19">
        <v>38.340000000000003</v>
      </c>
      <c r="BK52" s="19">
        <v>-41.61</v>
      </c>
      <c r="BL52" s="19">
        <v>-20.05</v>
      </c>
      <c r="BM52" s="19">
        <v>0</v>
      </c>
      <c r="BN52" s="19">
        <v>6176</v>
      </c>
      <c r="BO52" s="19">
        <v>162.88999999999999</v>
      </c>
      <c r="BP52" s="19">
        <v>65.260000000000005</v>
      </c>
      <c r="BQ52" s="36" t="s">
        <v>755</v>
      </c>
      <c r="BR52" s="36" t="s">
        <v>406</v>
      </c>
      <c r="BS52" s="36" t="s">
        <v>593</v>
      </c>
      <c r="BT52" s="36">
        <v>8316</v>
      </c>
      <c r="BU52" t="str">
        <f t="shared" si="41"/>
        <v>Pior</v>
      </c>
      <c r="BV52" s="19">
        <v>885.18128654970758</v>
      </c>
      <c r="BX52" t="s">
        <v>107</v>
      </c>
      <c r="BY52" s="1">
        <v>476</v>
      </c>
      <c r="BZ52" s="1">
        <v>855</v>
      </c>
      <c r="CA52" s="1">
        <v>658.9</v>
      </c>
      <c r="CB52" s="1">
        <v>710.55</v>
      </c>
      <c r="CC52" s="1">
        <v>778.4</v>
      </c>
      <c r="CD52" t="str">
        <f t="shared" si="42"/>
        <v>Pior</v>
      </c>
      <c r="CE52" t="str">
        <f t="shared" si="43"/>
        <v>Pior</v>
      </c>
      <c r="CF52" s="19">
        <v>8423.2999999999993</v>
      </c>
      <c r="CG52" s="45">
        <f t="shared" si="44"/>
        <v>982.13001027749237</v>
      </c>
      <c r="CH52" s="45">
        <f t="shared" si="45"/>
        <v>1085.461966082612</v>
      </c>
      <c r="CJ52" t="s">
        <v>249</v>
      </c>
    </row>
    <row r="53" spans="1:88" x14ac:dyDescent="0.25">
      <c r="B53" s="1"/>
      <c r="C53" s="1"/>
      <c r="D53" s="1"/>
      <c r="E53" s="1"/>
      <c r="F53" s="1"/>
      <c r="G53" s="9"/>
    </row>
    <row r="54" spans="1:88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32" t="s">
        <v>160</v>
      </c>
      <c r="AC54" s="35"/>
      <c r="AD54" s="32" t="s">
        <v>160</v>
      </c>
      <c r="AE54" s="20" t="s">
        <v>155</v>
      </c>
      <c r="AF54" s="20" t="s">
        <v>304</v>
      </c>
      <c r="AI54" s="24" t="s">
        <v>261</v>
      </c>
      <c r="AJ54" s="20" t="s">
        <v>302</v>
      </c>
      <c r="AK54" s="20" t="s">
        <v>262</v>
      </c>
      <c r="AL54" s="20" t="s">
        <v>263</v>
      </c>
      <c r="AM54" s="20" t="s">
        <v>160</v>
      </c>
      <c r="AN54" s="20" t="s">
        <v>307</v>
      </c>
      <c r="AO54" s="20" t="s">
        <v>308</v>
      </c>
      <c r="AP54" s="20" t="s">
        <v>155</v>
      </c>
      <c r="AQ54" s="24" t="s">
        <v>261</v>
      </c>
      <c r="AR54" s="20" t="s">
        <v>302</v>
      </c>
      <c r="AS54" s="20" t="s">
        <v>262</v>
      </c>
      <c r="AT54" s="20" t="s">
        <v>263</v>
      </c>
      <c r="AU54" s="20" t="s">
        <v>160</v>
      </c>
      <c r="AV54" s="20" t="s">
        <v>155</v>
      </c>
      <c r="AW54" s="20" t="s">
        <v>311</v>
      </c>
      <c r="AY54" s="24" t="s">
        <v>261</v>
      </c>
      <c r="AZ54" s="20" t="s">
        <v>302</v>
      </c>
      <c r="BA54" s="20" t="s">
        <v>262</v>
      </c>
      <c r="BB54" s="20" t="s">
        <v>263</v>
      </c>
      <c r="BC54" s="20" t="s">
        <v>160</v>
      </c>
      <c r="BD54" s="20" t="s">
        <v>155</v>
      </c>
      <c r="BE54" s="20" t="s">
        <v>317</v>
      </c>
      <c r="BF54" s="20" t="s">
        <v>318</v>
      </c>
      <c r="BV54" s="19" t="s">
        <v>155</v>
      </c>
      <c r="BX54" s="41" t="s">
        <v>1177</v>
      </c>
      <c r="BY54" s="42" t="s">
        <v>968</v>
      </c>
      <c r="BZ54" s="42" t="s">
        <v>2</v>
      </c>
      <c r="CA54" s="42" t="s">
        <v>969</v>
      </c>
      <c r="CB54" s="42" t="s">
        <v>970</v>
      </c>
      <c r="CC54" s="42" t="s">
        <v>971</v>
      </c>
      <c r="CF54" s="20" t="s">
        <v>966</v>
      </c>
      <c r="CG54" s="44" t="s">
        <v>1175</v>
      </c>
      <c r="CH54" s="44" t="s">
        <v>1176</v>
      </c>
    </row>
    <row r="55" spans="1:88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48">((I55-G55)/G55)*100</f>
        <v>212.50049800796816</v>
      </c>
      <c r="N55" t="str">
        <f t="shared" ref="N55:N78" si="49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50">((P55-G55)/G55)*100</f>
        <v>70.302788844621517</v>
      </c>
      <c r="U55" s="21">
        <f t="shared" ref="U55:U78" si="51">((P55-I55)/I55)*100</f>
        <v>-45.503194417220058</v>
      </c>
      <c r="V55" t="str">
        <f t="shared" ref="V55:V78" si="52">IF(P55&gt;G55,"Pior","Melhor")</f>
        <v>Pior</v>
      </c>
      <c r="W55" t="str">
        <f t="shared" ref="W55:W78" si="53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33">
        <v>31.949000000000002</v>
      </c>
      <c r="AC55">
        <v>31.949000000000002</v>
      </c>
      <c r="AD55" s="33">
        <v>31949</v>
      </c>
      <c r="AE55" s="23">
        <f t="shared" ref="AE55:AE78" si="54">((Y55-G55)/G55)*100</f>
        <v>67.723107569721122</v>
      </c>
      <c r="AF55" s="23">
        <f t="shared" ref="AF55:AF78" si="55">((Y55-P55)/P55)*100</f>
        <v>-1.5147616151218748</v>
      </c>
      <c r="AG55" t="str">
        <f t="shared" ref="AG55:AG78" si="56">IF(Y55&gt;G55,"Pior","Melhor")</f>
        <v>Pior</v>
      </c>
      <c r="AH55" t="str">
        <f t="shared" ref="AH55:AH78" si="57">IF(Y55&gt;P55,"Pior","Melhor")</f>
        <v>Melhor</v>
      </c>
      <c r="AI55" t="s">
        <v>110</v>
      </c>
      <c r="AJ55" s="19">
        <v>3406.74</v>
      </c>
      <c r="AK55" s="19">
        <v>0</v>
      </c>
      <c r="AL55" s="19">
        <v>3406.74</v>
      </c>
      <c r="AM55" s="19">
        <v>29079</v>
      </c>
      <c r="AN55" t="str">
        <f t="shared" ref="AN55:AN78" si="58">IF(AJ55&gt;Y55,"Pior","Melhor")</f>
        <v>Pior</v>
      </c>
      <c r="AO55" s="23">
        <f t="shared" ref="AO55:AO78" si="59">((AJ55-Y55)/Y55)*100</f>
        <v>1.1538415858047102</v>
      </c>
      <c r="AP55" s="23">
        <f t="shared" ref="AP55:AP78" si="60">((AJ55-G55)/G55)*100</f>
        <v>69.658366533864537</v>
      </c>
      <c r="AQ55" t="s">
        <v>110</v>
      </c>
      <c r="AR55" s="19">
        <v>3646.22</v>
      </c>
      <c r="AS55" s="19">
        <v>16.940000000000001</v>
      </c>
      <c r="AT55" s="19">
        <v>3629.28</v>
      </c>
      <c r="AU55" s="19">
        <v>29130.799999999999</v>
      </c>
      <c r="AV55" s="23">
        <f t="shared" ref="AV55:AV78" si="61">((AR55-G55)/G55)*100</f>
        <v>81.584661354581669</v>
      </c>
      <c r="AW55" s="23">
        <f t="shared" ref="AW55:AW78" si="62">((AR55-Y55)/Y55)*100</f>
        <v>8.2645462427402308</v>
      </c>
      <c r="AX55" t="str">
        <f t="shared" ref="AX55:AX78" si="63">IF(AR55&gt;Y55,"Pior","Melhor")</f>
        <v>Pior</v>
      </c>
      <c r="AY55" t="s">
        <v>110</v>
      </c>
      <c r="AZ55" s="19">
        <v>4052.77</v>
      </c>
      <c r="BA55" s="19">
        <v>14.2</v>
      </c>
      <c r="BB55" s="19">
        <v>4038.57</v>
      </c>
      <c r="BC55" s="19">
        <v>29580</v>
      </c>
      <c r="BD55" s="23">
        <f t="shared" ref="BD55:BD78" si="64">((AZ55-G55)/G55)*100</f>
        <v>101.83117529880479</v>
      </c>
      <c r="BE55" s="23">
        <f t="shared" ref="BE55:BE78" si="65">((AZ55-AR55)/AR55)*100</f>
        <v>11.14990318741053</v>
      </c>
      <c r="BF55" s="23">
        <f t="shared" ref="BF55:BF78" si="66">((AZ55-AJ55)/AJ55)*100</f>
        <v>18.963290418405872</v>
      </c>
      <c r="BH55" s="36" t="s">
        <v>756</v>
      </c>
      <c r="BI55" s="19">
        <v>21.99</v>
      </c>
      <c r="BJ55" s="19">
        <v>3.42</v>
      </c>
      <c r="BK55" s="19">
        <v>-99.27</v>
      </c>
      <c r="BL55" s="19">
        <v>2.69</v>
      </c>
      <c r="BM55" s="19">
        <v>0</v>
      </c>
      <c r="BN55" s="19">
        <v>0.754</v>
      </c>
      <c r="BO55" s="19">
        <v>21.77</v>
      </c>
      <c r="BP55" s="19">
        <v>3.42</v>
      </c>
      <c r="BQ55" s="36" t="s">
        <v>802</v>
      </c>
      <c r="BR55" s="36" t="s">
        <v>803</v>
      </c>
      <c r="BS55" s="36" t="s">
        <v>44</v>
      </c>
      <c r="BT55" s="36" t="s">
        <v>758</v>
      </c>
      <c r="BU55" t="str">
        <f t="shared" ref="BU55:BU78" si="67">IF(BJ55&lt;BD55,"Pior","Melhor")</f>
        <v>Pior</v>
      </c>
      <c r="BV55" s="19">
        <v>101.83117529880479</v>
      </c>
      <c r="BX55" t="s">
        <v>110</v>
      </c>
      <c r="BY55" s="1">
        <v>1901</v>
      </c>
      <c r="BZ55" s="1">
        <v>2008</v>
      </c>
      <c r="CA55" s="1">
        <v>2115.58</v>
      </c>
      <c r="CB55" s="1">
        <v>1940.3</v>
      </c>
      <c r="CC55" s="1">
        <v>1941.18</v>
      </c>
      <c r="CD55" t="str">
        <f t="shared" ref="CD55:CD78" si="68">IF(CB55&lt;AZ55,"Pior","Melhor")</f>
        <v>Pior</v>
      </c>
      <c r="CE55" t="str">
        <f t="shared" ref="CE55:CE78" si="69">IF(CC55&lt;AZ55,"Pior","Melhor")</f>
        <v>Pior</v>
      </c>
      <c r="CF55" s="19">
        <v>4052.77</v>
      </c>
      <c r="CG55" s="45">
        <f t="shared" ref="CG55:CG78" si="70">((CF55-CC55)/CC55)*100</f>
        <v>108.77868100845878</v>
      </c>
      <c r="CH55" s="45">
        <f t="shared" ref="CH55:CH78" si="71">((CF55-CB55)/CB55)*100</f>
        <v>108.87337009740763</v>
      </c>
      <c r="CJ55" t="s">
        <v>250</v>
      </c>
    </row>
    <row r="56" spans="1:88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48"/>
        <v>313.40039447731755</v>
      </c>
      <c r="N56" t="str">
        <f t="shared" si="49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50"/>
        <v>179.95266272189349</v>
      </c>
      <c r="U56" s="21">
        <f t="shared" si="51"/>
        <v>-32.280504212906862</v>
      </c>
      <c r="V56" t="str">
        <f t="shared" si="52"/>
        <v>Pior</v>
      </c>
      <c r="W56" t="str">
        <f t="shared" si="53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33">
        <v>26.696000000000002</v>
      </c>
      <c r="AC56">
        <v>26.696000000000002</v>
      </c>
      <c r="AD56" s="33">
        <v>26696</v>
      </c>
      <c r="AE56" s="23">
        <f t="shared" si="54"/>
        <v>122.4644970414201</v>
      </c>
      <c r="AF56" s="23">
        <f t="shared" si="55"/>
        <v>-20.534959418329386</v>
      </c>
      <c r="AG56" t="str">
        <f t="shared" si="56"/>
        <v>Pior</v>
      </c>
      <c r="AH56" t="str">
        <f t="shared" si="57"/>
        <v>Melhor</v>
      </c>
      <c r="AI56" t="s">
        <v>111</v>
      </c>
      <c r="AJ56" s="19">
        <v>2308.6799999999998</v>
      </c>
      <c r="AK56" s="19">
        <v>0</v>
      </c>
      <c r="AL56" s="19">
        <v>2308.6799999999998</v>
      </c>
      <c r="AM56" s="19">
        <v>29343.7</v>
      </c>
      <c r="AN56" t="str">
        <f t="shared" si="58"/>
        <v>Pior</v>
      </c>
      <c r="AO56" s="23">
        <f t="shared" si="59"/>
        <v>2.3446331440426578</v>
      </c>
      <c r="AP56" s="23">
        <f t="shared" si="60"/>
        <v>127.68047337278105</v>
      </c>
      <c r="AQ56" t="s">
        <v>111</v>
      </c>
      <c r="AR56" s="19">
        <v>2058.1</v>
      </c>
      <c r="AS56" s="19">
        <v>129.96</v>
      </c>
      <c r="AT56" s="19">
        <v>1928.14</v>
      </c>
      <c r="AU56" s="19">
        <v>29118.6</v>
      </c>
      <c r="AV56" s="23">
        <f t="shared" si="61"/>
        <v>102.96844181459565</v>
      </c>
      <c r="AW56" s="23">
        <f t="shared" si="62"/>
        <v>-8.7636703771184408</v>
      </c>
      <c r="AX56" t="str">
        <f t="shared" si="63"/>
        <v>Melhor</v>
      </c>
      <c r="AY56" t="s">
        <v>111</v>
      </c>
      <c r="AZ56" s="19">
        <v>1671.95</v>
      </c>
      <c r="BA56" s="19">
        <v>63.98</v>
      </c>
      <c r="BB56" s="19">
        <v>1607.97</v>
      </c>
      <c r="BC56" s="19">
        <v>29659.5</v>
      </c>
      <c r="BD56" s="23">
        <f t="shared" si="64"/>
        <v>64.886587771203168</v>
      </c>
      <c r="BE56" s="23">
        <f t="shared" si="65"/>
        <v>-18.762450804139736</v>
      </c>
      <c r="BF56" s="23">
        <f t="shared" si="66"/>
        <v>-27.579829166450086</v>
      </c>
      <c r="BH56" s="36" t="s">
        <v>759</v>
      </c>
      <c r="BI56" s="19">
        <v>43.12</v>
      </c>
      <c r="BJ56" s="19">
        <v>17.88</v>
      </c>
      <c r="BK56" s="19">
        <v>-92.9</v>
      </c>
      <c r="BL56" s="19">
        <v>10.78</v>
      </c>
      <c r="BM56" s="19">
        <v>0</v>
      </c>
      <c r="BN56" s="19">
        <v>0.78700000000000003</v>
      </c>
      <c r="BO56" s="19">
        <v>40.6</v>
      </c>
      <c r="BP56" s="19">
        <v>17.88</v>
      </c>
      <c r="BQ56" s="36" t="s">
        <v>807</v>
      </c>
      <c r="BR56" s="36" t="s">
        <v>808</v>
      </c>
      <c r="BS56" s="36" t="s">
        <v>44</v>
      </c>
      <c r="BT56" s="36" t="s">
        <v>761</v>
      </c>
      <c r="BU56" t="str">
        <f t="shared" si="67"/>
        <v>Pior</v>
      </c>
      <c r="BV56" s="19">
        <v>64.886587771203168</v>
      </c>
      <c r="BX56" t="s">
        <v>111</v>
      </c>
      <c r="BY56" s="1">
        <v>912</v>
      </c>
      <c r="BZ56" s="1">
        <v>1014</v>
      </c>
      <c r="CA56" s="1">
        <v>1104.2</v>
      </c>
      <c r="CB56" s="1">
        <v>948.86</v>
      </c>
      <c r="CC56" s="1">
        <v>943.7</v>
      </c>
      <c r="CD56" t="str">
        <f t="shared" si="68"/>
        <v>Pior</v>
      </c>
      <c r="CE56" t="str">
        <f t="shared" si="69"/>
        <v>Pior</v>
      </c>
      <c r="CF56" s="19">
        <v>1671.95</v>
      </c>
      <c r="CG56" s="45">
        <f t="shared" si="70"/>
        <v>77.16965137225813</v>
      </c>
      <c r="CH56" s="45">
        <f t="shared" si="71"/>
        <v>76.206184263221132</v>
      </c>
      <c r="CJ56" t="s">
        <v>251</v>
      </c>
    </row>
    <row r="57" spans="1:88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48"/>
        <v>2058.0647249190938</v>
      </c>
      <c r="N57" t="str">
        <f t="shared" si="49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50"/>
        <v>479.30744336569575</v>
      </c>
      <c r="U57" s="21">
        <f t="shared" si="51"/>
        <v>-73.156159929938426</v>
      </c>
      <c r="V57" t="str">
        <f t="shared" si="52"/>
        <v>Pior</v>
      </c>
      <c r="W57" t="str">
        <f t="shared" si="53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33">
        <v>62.587000000000003</v>
      </c>
      <c r="AC57">
        <v>62.587000000000003</v>
      </c>
      <c r="AD57" s="33">
        <v>62587</v>
      </c>
      <c r="AE57" s="23">
        <f t="shared" si="54"/>
        <v>-24.962459546925572</v>
      </c>
      <c r="AF57" s="23">
        <f t="shared" si="55"/>
        <v>-87.047026356658435</v>
      </c>
      <c r="AG57" t="str">
        <f t="shared" si="56"/>
        <v>Melhor</v>
      </c>
      <c r="AH57" t="str">
        <f t="shared" si="57"/>
        <v>Melhor</v>
      </c>
      <c r="AI57" t="s">
        <v>113</v>
      </c>
      <c r="AJ57" s="19">
        <v>6520.45</v>
      </c>
      <c r="AK57" s="19">
        <v>0</v>
      </c>
      <c r="AL57" s="19">
        <v>6520.45</v>
      </c>
      <c r="AM57" s="19">
        <v>62866.9</v>
      </c>
      <c r="AN57" t="str">
        <f t="shared" si="58"/>
        <v>Pior</v>
      </c>
      <c r="AO57" s="23">
        <f t="shared" si="59"/>
        <v>181.2163059698274</v>
      </c>
      <c r="AP57" s="23">
        <f t="shared" si="60"/>
        <v>111.0177993527508</v>
      </c>
      <c r="AQ57" t="s">
        <v>113</v>
      </c>
      <c r="AR57" s="19">
        <v>4752.79</v>
      </c>
      <c r="AS57" s="19">
        <v>1506.91</v>
      </c>
      <c r="AT57" s="19">
        <v>3245.88</v>
      </c>
      <c r="AU57" s="19">
        <v>62908.4</v>
      </c>
      <c r="AV57" s="23">
        <f t="shared" si="61"/>
        <v>53.811974110032359</v>
      </c>
      <c r="AW57" s="23">
        <f t="shared" si="62"/>
        <v>104.98003156995853</v>
      </c>
      <c r="AX57" t="str">
        <f t="shared" si="63"/>
        <v>Pior</v>
      </c>
      <c r="AY57" t="s">
        <v>113</v>
      </c>
      <c r="AZ57" s="19">
        <v>4478.5200000000004</v>
      </c>
      <c r="BA57" s="19">
        <v>2014.33</v>
      </c>
      <c r="BB57" s="19">
        <v>2464.19</v>
      </c>
      <c r="BC57" s="19">
        <v>64103.6</v>
      </c>
      <c r="BD57" s="23">
        <f t="shared" si="64"/>
        <v>44.9359223300971</v>
      </c>
      <c r="BE57" s="23">
        <f t="shared" si="65"/>
        <v>-5.7707157269729894</v>
      </c>
      <c r="BF57" s="23">
        <f t="shared" si="66"/>
        <v>-31.315783419855979</v>
      </c>
      <c r="BH57" s="36" t="s">
        <v>762</v>
      </c>
      <c r="BI57" s="19">
        <v>91.13</v>
      </c>
      <c r="BJ57" s="19">
        <v>27.19</v>
      </c>
      <c r="BK57" s="19">
        <v>-30.39</v>
      </c>
      <c r="BL57" s="19">
        <v>-42.41</v>
      </c>
      <c r="BM57" s="19">
        <v>0</v>
      </c>
      <c r="BN57" s="19">
        <v>7.69</v>
      </c>
      <c r="BO57" s="19">
        <v>61.94</v>
      </c>
      <c r="BP57" s="19">
        <v>16.89</v>
      </c>
      <c r="BQ57" s="36" t="s">
        <v>816</v>
      </c>
      <c r="BR57" s="36" t="s">
        <v>817</v>
      </c>
      <c r="BS57" s="36" t="s">
        <v>333</v>
      </c>
      <c r="BT57" s="36">
        <v>8542</v>
      </c>
      <c r="BU57" t="str">
        <f t="shared" si="67"/>
        <v>Pior</v>
      </c>
      <c r="BV57" s="19">
        <v>44.9359223300971</v>
      </c>
      <c r="BX57" t="s">
        <v>113</v>
      </c>
      <c r="BY57" s="1">
        <v>2506</v>
      </c>
      <c r="BZ57" s="1">
        <v>3090</v>
      </c>
      <c r="CA57" s="1">
        <v>3349.28</v>
      </c>
      <c r="CB57" s="1">
        <v>2933.28</v>
      </c>
      <c r="CC57" s="1">
        <v>2853.31</v>
      </c>
      <c r="CD57" t="str">
        <f t="shared" si="68"/>
        <v>Pior</v>
      </c>
      <c r="CE57" t="str">
        <f t="shared" si="69"/>
        <v>Pior</v>
      </c>
      <c r="CF57" s="19">
        <v>4478.5200000000004</v>
      </c>
      <c r="CG57" s="45">
        <f t="shared" si="70"/>
        <v>56.958760176777169</v>
      </c>
      <c r="CH57" s="45">
        <f t="shared" si="71"/>
        <v>52.679594174439536</v>
      </c>
      <c r="CJ57" t="s">
        <v>252</v>
      </c>
    </row>
    <row r="58" spans="1:88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48"/>
        <v>864.67958073504042</v>
      </c>
      <c r="N58" t="str">
        <f t="shared" si="49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50"/>
        <v>125.29122993233383</v>
      </c>
      <c r="U58" s="21">
        <f t="shared" si="51"/>
        <v>-76.646004079336635</v>
      </c>
      <c r="V58" t="str">
        <f t="shared" si="52"/>
        <v>Pior</v>
      </c>
      <c r="W58" t="str">
        <f t="shared" si="53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33">
        <v>50.118000000000002</v>
      </c>
      <c r="AC58">
        <v>50.118000000000002</v>
      </c>
      <c r="AD58" s="33">
        <v>50118</v>
      </c>
      <c r="AE58" s="23">
        <f t="shared" si="54"/>
        <v>-74.971474061297599</v>
      </c>
      <c r="AF58" s="23">
        <f t="shared" si="55"/>
        <v>-88.890590216840792</v>
      </c>
      <c r="AG58" t="str">
        <f t="shared" si="56"/>
        <v>Melhor</v>
      </c>
      <c r="AH58" t="str">
        <f t="shared" si="57"/>
        <v>Melhor</v>
      </c>
      <c r="AI58" t="s">
        <v>115</v>
      </c>
      <c r="AJ58" s="19">
        <v>6760.09</v>
      </c>
      <c r="AK58" s="19">
        <v>0</v>
      </c>
      <c r="AL58" s="19">
        <v>6760.09</v>
      </c>
      <c r="AM58" s="19">
        <v>63579.5</v>
      </c>
      <c r="AN58" t="str">
        <f t="shared" si="58"/>
        <v>Pior</v>
      </c>
      <c r="AO58" s="23">
        <f t="shared" si="59"/>
        <v>258.35930873621714</v>
      </c>
      <c r="AP58" s="23">
        <f t="shared" si="60"/>
        <v>-10.307947459201273</v>
      </c>
      <c r="AQ58" t="s">
        <v>115</v>
      </c>
      <c r="AR58" s="19">
        <v>6425.23</v>
      </c>
      <c r="AS58" s="19">
        <v>37.46</v>
      </c>
      <c r="AT58" s="19">
        <v>6387.77</v>
      </c>
      <c r="AU58" s="19">
        <v>63156.1</v>
      </c>
      <c r="AV58" s="23">
        <f t="shared" si="61"/>
        <v>-14.750829242404146</v>
      </c>
      <c r="AW58" s="23">
        <f t="shared" si="62"/>
        <v>240.60803647158608</v>
      </c>
      <c r="AX58" t="str">
        <f t="shared" si="63"/>
        <v>Pior</v>
      </c>
      <c r="AY58" t="s">
        <v>115</v>
      </c>
      <c r="AZ58" s="19">
        <v>7242.59</v>
      </c>
      <c r="BA58" s="19">
        <v>40.04</v>
      </c>
      <c r="BB58" s="19">
        <v>7202.55</v>
      </c>
      <c r="BC58" s="19">
        <v>63438.3</v>
      </c>
      <c r="BD58" s="23">
        <f t="shared" si="64"/>
        <v>-3.9061960992437292</v>
      </c>
      <c r="BE58" s="23">
        <f t="shared" si="65"/>
        <v>12.721101034515506</v>
      </c>
      <c r="BF58" s="23">
        <f t="shared" si="66"/>
        <v>7.137478938889867</v>
      </c>
      <c r="BH58" s="36" t="s">
        <v>764</v>
      </c>
      <c r="BI58" s="19">
        <v>45.7</v>
      </c>
      <c r="BJ58" s="19">
        <v>16.88</v>
      </c>
      <c r="BK58" s="19">
        <v>-99.45</v>
      </c>
      <c r="BL58" s="19">
        <v>16.34</v>
      </c>
      <c r="BM58" s="19">
        <v>0</v>
      </c>
      <c r="BN58" s="19">
        <v>4608</v>
      </c>
      <c r="BO58" s="19">
        <v>33.06</v>
      </c>
      <c r="BP58" s="19">
        <v>17.079999999999998</v>
      </c>
      <c r="BQ58" s="36" t="s">
        <v>820</v>
      </c>
      <c r="BR58" s="36" t="s">
        <v>824</v>
      </c>
      <c r="BS58" s="36" t="s">
        <v>333</v>
      </c>
      <c r="BT58" s="36">
        <v>4776</v>
      </c>
      <c r="BU58" t="str">
        <f t="shared" si="67"/>
        <v>Melhor</v>
      </c>
      <c r="BV58" s="19">
        <v>-3.9061960992437292</v>
      </c>
      <c r="BX58" t="s">
        <v>115</v>
      </c>
      <c r="BY58" s="1">
        <v>5817</v>
      </c>
      <c r="BZ58" s="1">
        <v>7537</v>
      </c>
      <c r="CA58" s="1">
        <v>7883.5</v>
      </c>
      <c r="CB58" s="1">
        <v>6915.06</v>
      </c>
      <c r="CC58" s="1">
        <v>7038.92</v>
      </c>
      <c r="CD58" t="str">
        <f t="shared" si="68"/>
        <v>Pior</v>
      </c>
      <c r="CE58" t="str">
        <f t="shared" si="69"/>
        <v>Pior</v>
      </c>
      <c r="CF58" s="19">
        <v>7242.59</v>
      </c>
      <c r="CG58" s="45">
        <f t="shared" si="70"/>
        <v>2.8934836594250264</v>
      </c>
      <c r="CH58" s="45">
        <f t="shared" si="71"/>
        <v>4.7364737254629707</v>
      </c>
      <c r="CJ58" t="s">
        <v>253</v>
      </c>
    </row>
    <row r="59" spans="1:88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48"/>
        <v>2310.6169407767743</v>
      </c>
      <c r="N59" t="str">
        <f t="shared" si="49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50"/>
        <v>384.84286927650373</v>
      </c>
      <c r="U59" s="21">
        <f t="shared" si="51"/>
        <v>-79.887187338844782</v>
      </c>
      <c r="V59" t="str">
        <f t="shared" si="52"/>
        <v>Pior</v>
      </c>
      <c r="W59" t="str">
        <f t="shared" si="53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33">
        <v>111.27500000000001</v>
      </c>
      <c r="AC59">
        <v>111.27500000000001</v>
      </c>
      <c r="AD59" s="33">
        <v>111275</v>
      </c>
      <c r="AE59" s="23">
        <f t="shared" si="54"/>
        <v>-83.498339896533082</v>
      </c>
      <c r="AF59" s="23">
        <f t="shared" si="55"/>
        <v>-96.596493183845084</v>
      </c>
      <c r="AG59" t="str">
        <f t="shared" si="56"/>
        <v>Melhor</v>
      </c>
      <c r="AH59" t="str">
        <f t="shared" si="57"/>
        <v>Melhor</v>
      </c>
      <c r="AI59" t="s">
        <v>117</v>
      </c>
      <c r="AJ59" s="19">
        <v>21080.5</v>
      </c>
      <c r="AK59" s="19">
        <v>0</v>
      </c>
      <c r="AL59" s="19">
        <v>21080.5</v>
      </c>
      <c r="AM59" s="19">
        <v>118656</v>
      </c>
      <c r="AN59" t="str">
        <f t="shared" si="58"/>
        <v>Pior</v>
      </c>
      <c r="AO59" s="23">
        <f t="shared" si="59"/>
        <v>886.39296626784517</v>
      </c>
      <c r="AP59" s="23">
        <f t="shared" si="60"/>
        <v>62.77121457802486</v>
      </c>
      <c r="AQ59" t="s">
        <v>117</v>
      </c>
      <c r="AR59" s="19">
        <v>19381</v>
      </c>
      <c r="AS59" s="19">
        <v>531.71</v>
      </c>
      <c r="AT59" s="19">
        <v>18849.3</v>
      </c>
      <c r="AU59" s="19">
        <v>119945</v>
      </c>
      <c r="AV59" s="23">
        <f t="shared" si="61"/>
        <v>49.648675777932205</v>
      </c>
      <c r="AW59" s="23">
        <f t="shared" si="62"/>
        <v>806.87042903332974</v>
      </c>
      <c r="AX59" t="str">
        <f t="shared" si="63"/>
        <v>Pior</v>
      </c>
      <c r="AY59" t="s">
        <v>117</v>
      </c>
      <c r="AZ59" s="19">
        <v>18597</v>
      </c>
      <c r="BA59" s="19">
        <v>493.18</v>
      </c>
      <c r="BB59" s="19">
        <v>18103.8</v>
      </c>
      <c r="BC59" s="19">
        <v>120668</v>
      </c>
      <c r="BD59" s="23">
        <f t="shared" si="64"/>
        <v>43.59508918230253</v>
      </c>
      <c r="BE59" s="23">
        <f t="shared" si="65"/>
        <v>-4.0451989061451936</v>
      </c>
      <c r="BF59" s="23">
        <f t="shared" si="66"/>
        <v>-11.781029861720548</v>
      </c>
      <c r="BH59" s="36" t="s">
        <v>765</v>
      </c>
      <c r="BI59" s="19">
        <v>95.44</v>
      </c>
      <c r="BJ59" s="19">
        <v>39.619999999999997</v>
      </c>
      <c r="BK59" s="19">
        <v>-96.86</v>
      </c>
      <c r="BL59" s="19">
        <v>36.479999999999997</v>
      </c>
      <c r="BM59" s="19">
        <v>0</v>
      </c>
      <c r="BN59" s="19">
        <v>34502</v>
      </c>
      <c r="BO59" s="19">
        <v>64.27</v>
      </c>
      <c r="BP59" s="19">
        <v>26.28</v>
      </c>
      <c r="BQ59" s="36" t="s">
        <v>831</v>
      </c>
      <c r="BR59" s="36" t="s">
        <v>832</v>
      </c>
      <c r="BS59" s="36" t="s">
        <v>593</v>
      </c>
      <c r="BT59" s="36">
        <v>37017</v>
      </c>
      <c r="BU59" t="str">
        <f t="shared" si="67"/>
        <v>Pior</v>
      </c>
      <c r="BV59" s="19">
        <v>43.59508918230253</v>
      </c>
      <c r="BX59" t="s">
        <v>117</v>
      </c>
      <c r="BY59" s="1">
        <v>6708</v>
      </c>
      <c r="BZ59" s="1">
        <v>12951</v>
      </c>
      <c r="CA59" s="1">
        <v>14004.9</v>
      </c>
      <c r="CB59" s="1">
        <v>10520.4</v>
      </c>
      <c r="CC59" s="1">
        <v>11663.3</v>
      </c>
      <c r="CD59" t="str">
        <f t="shared" si="68"/>
        <v>Pior</v>
      </c>
      <c r="CE59" t="str">
        <f t="shared" si="69"/>
        <v>Pior</v>
      </c>
      <c r="CF59" s="19">
        <v>18597</v>
      </c>
      <c r="CG59" s="45">
        <f t="shared" si="70"/>
        <v>59.44886953092179</v>
      </c>
      <c r="CH59" s="45">
        <f t="shared" si="71"/>
        <v>76.770845215010837</v>
      </c>
      <c r="CJ59" t="s">
        <v>254</v>
      </c>
    </row>
    <row r="60" spans="1:88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48"/>
        <v>3175.294117647059</v>
      </c>
      <c r="N60" t="str">
        <f t="shared" si="49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50"/>
        <v>566.78749337572867</v>
      </c>
      <c r="U60" s="21">
        <f t="shared" si="51"/>
        <v>-79.641904835870363</v>
      </c>
      <c r="V60" t="str">
        <f t="shared" si="52"/>
        <v>Pior</v>
      </c>
      <c r="W60" t="str">
        <f t="shared" si="53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33">
        <v>132.506</v>
      </c>
      <c r="AC60">
        <v>132.506</v>
      </c>
      <c r="AD60" s="33">
        <v>132506</v>
      </c>
      <c r="AE60" s="23">
        <f t="shared" si="54"/>
        <v>-43.692633810280867</v>
      </c>
      <c r="AF60" s="23">
        <f t="shared" si="55"/>
        <v>-91.55542556674942</v>
      </c>
      <c r="AG60" t="str">
        <f t="shared" si="56"/>
        <v>Melhor</v>
      </c>
      <c r="AH60" t="str">
        <f t="shared" si="57"/>
        <v>Melhor</v>
      </c>
      <c r="AI60" t="s">
        <v>119</v>
      </c>
      <c r="AJ60" s="19">
        <v>22101.8</v>
      </c>
      <c r="AK60" s="19">
        <v>0</v>
      </c>
      <c r="AL60" s="19">
        <v>22101.8</v>
      </c>
      <c r="AM60" s="19">
        <v>118644</v>
      </c>
      <c r="AN60" t="str">
        <f t="shared" si="58"/>
        <v>Pior</v>
      </c>
      <c r="AO60" s="23">
        <f t="shared" si="59"/>
        <v>316.02605127432889</v>
      </c>
      <c r="AP60" s="23">
        <f t="shared" si="60"/>
        <v>134.25331213566508</v>
      </c>
      <c r="AQ60" t="s">
        <v>119</v>
      </c>
      <c r="AR60" s="19">
        <v>12463.7</v>
      </c>
      <c r="AS60" s="19">
        <v>4137.28</v>
      </c>
      <c r="AT60" s="19">
        <v>8326.41</v>
      </c>
      <c r="AU60" s="19">
        <v>120281</v>
      </c>
      <c r="AV60" s="23">
        <f t="shared" si="61"/>
        <v>32.100688924218346</v>
      </c>
      <c r="AW60" s="23">
        <f t="shared" si="62"/>
        <v>134.60640740880172</v>
      </c>
      <c r="AX60" t="str">
        <f t="shared" si="63"/>
        <v>Pior</v>
      </c>
      <c r="AY60" t="s">
        <v>119</v>
      </c>
      <c r="AZ60" s="19">
        <v>12378.8</v>
      </c>
      <c r="BA60" s="19">
        <v>3248.92</v>
      </c>
      <c r="BB60" s="19">
        <v>9129.89</v>
      </c>
      <c r="BC60" s="19">
        <v>151519</v>
      </c>
      <c r="BD60" s="23">
        <f t="shared" si="64"/>
        <v>31.20084790673025</v>
      </c>
      <c r="BE60" s="23">
        <f t="shared" si="65"/>
        <v>-0.68117814132241195</v>
      </c>
      <c r="BF60" s="23">
        <f t="shared" si="66"/>
        <v>-43.991892063089885</v>
      </c>
      <c r="BH60" s="36" t="s">
        <v>766</v>
      </c>
      <c r="BI60" s="19">
        <v>108.32</v>
      </c>
      <c r="BJ60" s="19">
        <v>43.56</v>
      </c>
      <c r="BK60" s="19">
        <v>-37.090000000000003</v>
      </c>
      <c r="BL60" s="19">
        <v>-19.34</v>
      </c>
      <c r="BM60" s="19">
        <v>0</v>
      </c>
      <c r="BN60" s="19">
        <v>30312</v>
      </c>
      <c r="BO60" s="19">
        <v>79.23</v>
      </c>
      <c r="BP60" s="19">
        <v>33.26</v>
      </c>
      <c r="BQ60" s="36" t="s">
        <v>839</v>
      </c>
      <c r="BR60" s="36" t="s">
        <v>840</v>
      </c>
      <c r="BS60" s="36" t="s">
        <v>593</v>
      </c>
      <c r="BT60" s="36">
        <v>30901</v>
      </c>
      <c r="BU60" t="str">
        <f t="shared" si="67"/>
        <v>Melhor</v>
      </c>
      <c r="BV60" s="19">
        <v>31.20084790673025</v>
      </c>
      <c r="BX60" t="s">
        <v>119</v>
      </c>
      <c r="BY60" s="1">
        <v>5705</v>
      </c>
      <c r="BZ60" s="1">
        <v>9435</v>
      </c>
      <c r="CA60" s="1">
        <v>8535.8799999999992</v>
      </c>
      <c r="CB60" s="1">
        <v>7451.68</v>
      </c>
      <c r="CC60" s="1">
        <v>7201.05</v>
      </c>
      <c r="CD60" t="str">
        <f t="shared" si="68"/>
        <v>Pior</v>
      </c>
      <c r="CE60" t="str">
        <f t="shared" si="69"/>
        <v>Pior</v>
      </c>
      <c r="CF60" s="19">
        <v>12378.8</v>
      </c>
      <c r="CG60" s="45">
        <f t="shared" si="70"/>
        <v>71.902708632768821</v>
      </c>
      <c r="CH60" s="45">
        <f t="shared" si="71"/>
        <v>66.120928434930093</v>
      </c>
      <c r="CJ60" t="s">
        <v>255</v>
      </c>
    </row>
    <row r="61" spans="1:88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48"/>
        <v>221.00480059084191</v>
      </c>
      <c r="N61" t="str">
        <f t="shared" si="49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50"/>
        <v>88.292097488921712</v>
      </c>
      <c r="U61" s="21">
        <f t="shared" si="51"/>
        <v>-41.342902927821953</v>
      </c>
      <c r="V61" t="str">
        <f t="shared" si="52"/>
        <v>Pior</v>
      </c>
      <c r="W61" t="str">
        <f t="shared" si="53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33">
        <v>63.453000000000003</v>
      </c>
      <c r="AC61">
        <v>63.453000000000003</v>
      </c>
      <c r="AD61" s="33">
        <v>63453</v>
      </c>
      <c r="AE61" s="23">
        <f t="shared" si="54"/>
        <v>84.424667651403269</v>
      </c>
      <c r="AF61" s="23">
        <f t="shared" si="55"/>
        <v>-2.0539522842938167</v>
      </c>
      <c r="AG61" t="str">
        <f t="shared" si="56"/>
        <v>Pior</v>
      </c>
      <c r="AH61" t="str">
        <f t="shared" si="57"/>
        <v>Melhor</v>
      </c>
      <c r="AI61" t="s">
        <v>122</v>
      </c>
      <c r="AJ61" s="19">
        <v>5129.3500000000004</v>
      </c>
      <c r="AK61" s="19">
        <v>0</v>
      </c>
      <c r="AL61" s="19">
        <v>5129.3500000000004</v>
      </c>
      <c r="AM61" s="19">
        <v>29123.9</v>
      </c>
      <c r="AN61" t="str">
        <f t="shared" si="58"/>
        <v>Pior</v>
      </c>
      <c r="AO61" s="23">
        <f t="shared" si="59"/>
        <v>2.7057278213614961</v>
      </c>
      <c r="AP61" s="23">
        <f t="shared" si="60"/>
        <v>89.414697193500743</v>
      </c>
      <c r="AQ61" t="s">
        <v>122</v>
      </c>
      <c r="AR61" s="19">
        <v>4074.65</v>
      </c>
      <c r="AS61" s="19">
        <v>49.09</v>
      </c>
      <c r="AT61" s="19">
        <v>4025.56</v>
      </c>
      <c r="AU61" s="19">
        <v>30005.200000000001</v>
      </c>
      <c r="AV61" s="23">
        <f t="shared" si="61"/>
        <v>50.46713441654358</v>
      </c>
      <c r="AW61" s="23">
        <f t="shared" si="62"/>
        <v>-18.41268506393391</v>
      </c>
      <c r="AX61" t="str">
        <f t="shared" si="63"/>
        <v>Melhor</v>
      </c>
      <c r="AY61" t="s">
        <v>122</v>
      </c>
      <c r="AZ61" s="19">
        <v>4177.91</v>
      </c>
      <c r="BA61" s="19">
        <v>12.76</v>
      </c>
      <c r="BB61" s="19">
        <v>4165.1499999999996</v>
      </c>
      <c r="BC61" s="19">
        <v>29677.9</v>
      </c>
      <c r="BD61" s="23">
        <f t="shared" si="64"/>
        <v>54.280280649926141</v>
      </c>
      <c r="BE61" s="23">
        <f t="shared" si="65"/>
        <v>2.534205391874143</v>
      </c>
      <c r="BF61" s="23">
        <f t="shared" si="66"/>
        <v>-18.548938949379558</v>
      </c>
      <c r="BH61" s="36" t="s">
        <v>767</v>
      </c>
      <c r="BI61" s="19">
        <v>30.88</v>
      </c>
      <c r="BJ61" s="19">
        <v>1.26</v>
      </c>
      <c r="BK61" s="19">
        <v>-99.21</v>
      </c>
      <c r="BL61" s="19">
        <v>0.48</v>
      </c>
      <c r="BM61" s="19">
        <v>0</v>
      </c>
      <c r="BN61" s="19">
        <v>0.86599999999999999</v>
      </c>
      <c r="BO61" s="19">
        <v>30.74</v>
      </c>
      <c r="BP61" s="19">
        <v>1.26</v>
      </c>
      <c r="BQ61" s="36" t="s">
        <v>601</v>
      </c>
      <c r="BR61" s="36" t="s">
        <v>843</v>
      </c>
      <c r="BS61" s="36" t="s">
        <v>44</v>
      </c>
      <c r="BT61" s="36" t="s">
        <v>769</v>
      </c>
      <c r="BU61" t="str">
        <f t="shared" si="67"/>
        <v>Pior</v>
      </c>
      <c r="BV61" s="19">
        <v>54.280280649926141</v>
      </c>
      <c r="BX61" t="s">
        <v>122</v>
      </c>
      <c r="BY61" s="1">
        <v>2546</v>
      </c>
      <c r="BZ61" s="1">
        <v>2708</v>
      </c>
      <c r="CA61" s="1">
        <v>2789.07</v>
      </c>
      <c r="CB61" s="1">
        <v>2551.6</v>
      </c>
      <c r="CC61" s="1">
        <v>2550.5300000000002</v>
      </c>
      <c r="CD61" t="str">
        <f t="shared" si="68"/>
        <v>Pior</v>
      </c>
      <c r="CE61" t="str">
        <f t="shared" si="69"/>
        <v>Pior</v>
      </c>
      <c r="CF61" s="19">
        <v>4177.91</v>
      </c>
      <c r="CG61" s="45">
        <f t="shared" si="70"/>
        <v>63.805561981235257</v>
      </c>
      <c r="CH61" s="45">
        <f t="shared" si="71"/>
        <v>63.736870982912684</v>
      </c>
      <c r="CJ61" t="s">
        <v>250</v>
      </c>
    </row>
    <row r="62" spans="1:88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48"/>
        <v>277.47739602169986</v>
      </c>
      <c r="N62" t="str">
        <f t="shared" si="49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50"/>
        <v>130.10940325497288</v>
      </c>
      <c r="U62" s="21">
        <f t="shared" si="51"/>
        <v>-39.040216532132511</v>
      </c>
      <c r="V62" t="str">
        <f t="shared" si="52"/>
        <v>Pior</v>
      </c>
      <c r="W62" t="str">
        <f t="shared" si="53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33">
        <v>32.465000000000003</v>
      </c>
      <c r="AC62">
        <v>32.465000000000003</v>
      </c>
      <c r="AD62" s="33">
        <v>32465</v>
      </c>
      <c r="AE62" s="23">
        <f t="shared" si="54"/>
        <v>106.09192284508741</v>
      </c>
      <c r="AF62" s="23">
        <f t="shared" si="55"/>
        <v>-10.437418058606184</v>
      </c>
      <c r="AG62" t="str">
        <f t="shared" si="56"/>
        <v>Pior</v>
      </c>
      <c r="AH62" t="str">
        <f t="shared" si="57"/>
        <v>Melhor</v>
      </c>
      <c r="AI62" t="s">
        <v>124</v>
      </c>
      <c r="AJ62" s="19">
        <v>6977.14</v>
      </c>
      <c r="AK62" s="19">
        <v>0</v>
      </c>
      <c r="AL62" s="19">
        <v>6977.14</v>
      </c>
      <c r="AM62" s="19">
        <v>29206.7</v>
      </c>
      <c r="AN62" t="str">
        <f t="shared" si="58"/>
        <v>Pior</v>
      </c>
      <c r="AO62" s="23">
        <f t="shared" si="59"/>
        <v>2.0328657103623393</v>
      </c>
      <c r="AP62" s="23">
        <f t="shared" si="60"/>
        <v>110.28149487643159</v>
      </c>
      <c r="AQ62" t="s">
        <v>124</v>
      </c>
      <c r="AR62" s="19">
        <v>4804.74</v>
      </c>
      <c r="AS62" s="19">
        <v>170.94</v>
      </c>
      <c r="AT62" s="19">
        <v>4633.8</v>
      </c>
      <c r="AU62" s="19">
        <v>31477.4</v>
      </c>
      <c r="AV62" s="23">
        <f t="shared" si="61"/>
        <v>44.80831826401446</v>
      </c>
      <c r="AW62" s="23">
        <f t="shared" si="62"/>
        <v>-29.736053570201214</v>
      </c>
      <c r="AX62" t="str">
        <f t="shared" si="63"/>
        <v>Melhor</v>
      </c>
      <c r="AY62" t="s">
        <v>124</v>
      </c>
      <c r="AZ62" s="19">
        <v>4797.13</v>
      </c>
      <c r="BA62" s="19">
        <v>241.46</v>
      </c>
      <c r="BB62" s="19">
        <v>4555.67</v>
      </c>
      <c r="BC62" s="19">
        <v>29689.8</v>
      </c>
      <c r="BD62" s="23">
        <f t="shared" si="64"/>
        <v>44.578963230861966</v>
      </c>
      <c r="BE62" s="23">
        <f t="shared" si="65"/>
        <v>-0.15838526122120392</v>
      </c>
      <c r="BF62" s="23">
        <f t="shared" si="66"/>
        <v>-31.245037364880169</v>
      </c>
      <c r="BH62" s="36" t="s">
        <v>770</v>
      </c>
      <c r="BI62" s="19">
        <v>5802.79</v>
      </c>
      <c r="BJ62" s="19">
        <v>4586.08</v>
      </c>
      <c r="BK62" s="19">
        <v>34.86</v>
      </c>
      <c r="BL62" s="19">
        <v>4451.22</v>
      </c>
      <c r="BM62" s="19">
        <v>0</v>
      </c>
      <c r="BN62" s="19">
        <v>0.67200000000000004</v>
      </c>
      <c r="BO62" s="19">
        <v>5802.79</v>
      </c>
      <c r="BP62" s="19">
        <v>4586.08</v>
      </c>
      <c r="BQ62" s="36" t="s">
        <v>847</v>
      </c>
      <c r="BR62" s="36" t="s">
        <v>848</v>
      </c>
      <c r="BS62" s="36" t="s">
        <v>44</v>
      </c>
      <c r="BT62" s="36" t="s">
        <v>772</v>
      </c>
      <c r="BU62" t="str">
        <f t="shared" si="67"/>
        <v>Melhor</v>
      </c>
      <c r="BV62" s="19">
        <v>44.578963230861966</v>
      </c>
      <c r="BX62" t="s">
        <v>124</v>
      </c>
      <c r="BY62" s="1">
        <v>3013</v>
      </c>
      <c r="BZ62" s="1">
        <v>3318</v>
      </c>
      <c r="CA62" s="1">
        <v>3386.88</v>
      </c>
      <c r="CB62" s="1">
        <v>3109.29</v>
      </c>
      <c r="CC62" s="1">
        <v>3213.52</v>
      </c>
      <c r="CD62" t="str">
        <f t="shared" si="68"/>
        <v>Pior</v>
      </c>
      <c r="CE62" t="str">
        <f t="shared" si="69"/>
        <v>Pior</v>
      </c>
      <c r="CF62" s="19">
        <v>4797.13</v>
      </c>
      <c r="CG62" s="45">
        <f t="shared" si="70"/>
        <v>49.279606163957283</v>
      </c>
      <c r="CH62" s="45">
        <f t="shared" si="71"/>
        <v>54.28377539566911</v>
      </c>
      <c r="CJ62" t="s">
        <v>251</v>
      </c>
    </row>
    <row r="63" spans="1:88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48"/>
        <v>821.85108796535008</v>
      </c>
      <c r="N63" t="str">
        <f t="shared" si="49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50"/>
        <v>123.75683200989998</v>
      </c>
      <c r="U63" s="21">
        <f t="shared" si="51"/>
        <v>-75.727442866747438</v>
      </c>
      <c r="V63" t="str">
        <f t="shared" si="52"/>
        <v>Pior</v>
      </c>
      <c r="W63" t="str">
        <f t="shared" si="53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33">
        <v>124.506</v>
      </c>
      <c r="AC63">
        <v>124.506</v>
      </c>
      <c r="AD63" s="33">
        <v>124506</v>
      </c>
      <c r="AE63" s="23">
        <f t="shared" si="54"/>
        <v>-75.449829844281737</v>
      </c>
      <c r="AF63" s="23">
        <f t="shared" si="55"/>
        <v>-89.02819192817671</v>
      </c>
      <c r="AG63" t="str">
        <f t="shared" si="56"/>
        <v>Melhor</v>
      </c>
      <c r="AH63" t="str">
        <f t="shared" si="57"/>
        <v>Melhor</v>
      </c>
      <c r="AI63" t="s">
        <v>125</v>
      </c>
      <c r="AJ63" s="19">
        <v>18545.3</v>
      </c>
      <c r="AK63" s="19">
        <v>0</v>
      </c>
      <c r="AL63" s="19">
        <v>18545.3</v>
      </c>
      <c r="AM63" s="19">
        <v>62310.6</v>
      </c>
      <c r="AN63" t="str">
        <f t="shared" si="58"/>
        <v>Pior</v>
      </c>
      <c r="AO63" s="23">
        <f t="shared" si="59"/>
        <v>679.00807769371966</v>
      </c>
      <c r="AP63" s="23">
        <f t="shared" si="60"/>
        <v>91.24780860059812</v>
      </c>
      <c r="AQ63" t="s">
        <v>125</v>
      </c>
      <c r="AR63" s="19">
        <v>14754.6</v>
      </c>
      <c r="AS63" s="19">
        <v>408.1</v>
      </c>
      <c r="AT63" s="19">
        <v>14346.5</v>
      </c>
      <c r="AU63" s="19">
        <v>63909.8</v>
      </c>
      <c r="AV63" s="23">
        <f t="shared" si="61"/>
        <v>52.156337011446837</v>
      </c>
      <c r="AW63" s="23">
        <f t="shared" si="62"/>
        <v>519.77711782175311</v>
      </c>
      <c r="AX63" t="str">
        <f t="shared" si="63"/>
        <v>Pior</v>
      </c>
      <c r="AY63" t="s">
        <v>125</v>
      </c>
      <c r="AZ63" s="19">
        <v>14066.6</v>
      </c>
      <c r="BA63" s="19">
        <v>446.34</v>
      </c>
      <c r="BB63" s="19">
        <v>13620.3</v>
      </c>
      <c r="BC63" s="19">
        <v>63783.5</v>
      </c>
      <c r="BD63" s="23">
        <f t="shared" si="64"/>
        <v>45.061359183252556</v>
      </c>
      <c r="BE63" s="23">
        <f t="shared" si="65"/>
        <v>-4.6629525707237063</v>
      </c>
      <c r="BF63" s="23">
        <f t="shared" si="66"/>
        <v>-24.150054191628062</v>
      </c>
      <c r="BH63" s="36" t="s">
        <v>773</v>
      </c>
      <c r="BI63" s="19">
        <v>104.4</v>
      </c>
      <c r="BJ63" s="19">
        <v>20.05</v>
      </c>
      <c r="BK63" s="19">
        <v>-94.12</v>
      </c>
      <c r="BL63" s="19">
        <v>14.17</v>
      </c>
      <c r="BM63" s="19">
        <v>0</v>
      </c>
      <c r="BN63" s="19">
        <v>7155</v>
      </c>
      <c r="BO63" s="19">
        <v>57.8</v>
      </c>
      <c r="BP63" s="19">
        <v>27.1</v>
      </c>
      <c r="BQ63" s="36" t="s">
        <v>855</v>
      </c>
      <c r="BR63" s="36" t="s">
        <v>856</v>
      </c>
      <c r="BS63" s="36" t="s">
        <v>559</v>
      </c>
      <c r="BT63" s="36">
        <v>5495</v>
      </c>
      <c r="BU63" t="str">
        <f t="shared" si="67"/>
        <v>Pior</v>
      </c>
      <c r="BV63" s="19">
        <v>45.061359183252556</v>
      </c>
      <c r="BX63" t="s">
        <v>125</v>
      </c>
      <c r="BY63" s="1">
        <v>6697</v>
      </c>
      <c r="BZ63" s="1">
        <v>9697</v>
      </c>
      <c r="CA63" s="1">
        <v>9481.56</v>
      </c>
      <c r="CB63" s="1">
        <v>7646.9</v>
      </c>
      <c r="CC63" s="1">
        <v>8231.23</v>
      </c>
      <c r="CD63" t="str">
        <f t="shared" si="68"/>
        <v>Pior</v>
      </c>
      <c r="CE63" t="str">
        <f t="shared" si="69"/>
        <v>Pior</v>
      </c>
      <c r="CF63" s="19">
        <v>14066.6</v>
      </c>
      <c r="CG63" s="45">
        <f t="shared" si="70"/>
        <v>70.893050005892206</v>
      </c>
      <c r="CH63" s="45">
        <f t="shared" si="71"/>
        <v>83.951666688461998</v>
      </c>
      <c r="CJ63" t="s">
        <v>252</v>
      </c>
    </row>
    <row r="64" spans="1:88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48"/>
        <v>1543.5107948969578</v>
      </c>
      <c r="N64" t="str">
        <f t="shared" si="49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50"/>
        <v>383.75490677134445</v>
      </c>
      <c r="U64" s="21">
        <f t="shared" si="51"/>
        <v>-70.565760305719564</v>
      </c>
      <c r="V64" t="str">
        <f t="shared" si="52"/>
        <v>Pior</v>
      </c>
      <c r="W64" t="str">
        <f t="shared" si="53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33">
        <v>105.483</v>
      </c>
      <c r="AC64">
        <v>105.483</v>
      </c>
      <c r="AD64" s="33">
        <v>105483</v>
      </c>
      <c r="AE64" s="23">
        <f t="shared" si="54"/>
        <v>-48.046491658488719</v>
      </c>
      <c r="AF64" s="23">
        <f t="shared" si="55"/>
        <v>-89.260365607812204</v>
      </c>
      <c r="AG64" t="str">
        <f t="shared" si="56"/>
        <v>Melhor</v>
      </c>
      <c r="AH64" t="str">
        <f t="shared" si="57"/>
        <v>Melhor</v>
      </c>
      <c r="AI64" t="s">
        <v>127</v>
      </c>
      <c r="AJ64" s="19">
        <v>20292.8</v>
      </c>
      <c r="AK64" s="19">
        <v>0</v>
      </c>
      <c r="AL64" s="19">
        <v>20292.8</v>
      </c>
      <c r="AM64" s="19">
        <v>62534.2</v>
      </c>
      <c r="AN64" t="str">
        <f t="shared" si="58"/>
        <v>Pior</v>
      </c>
      <c r="AO64" s="23">
        <f t="shared" si="59"/>
        <v>379.140546602916</v>
      </c>
      <c r="AP64" s="23">
        <f t="shared" si="60"/>
        <v>148.93032384690872</v>
      </c>
      <c r="AQ64" t="s">
        <v>127</v>
      </c>
      <c r="AR64" s="19">
        <v>17258.900000000001</v>
      </c>
      <c r="AS64" s="19">
        <v>1185.96</v>
      </c>
      <c r="AT64" s="19">
        <v>16073</v>
      </c>
      <c r="AU64" s="19">
        <v>74932.600000000006</v>
      </c>
      <c r="AV64" s="23">
        <f t="shared" si="61"/>
        <v>111.71368989205104</v>
      </c>
      <c r="AW64" s="23">
        <f t="shared" si="62"/>
        <v>307.50605041024738</v>
      </c>
      <c r="AX64" t="str">
        <f t="shared" si="63"/>
        <v>Pior</v>
      </c>
      <c r="AY64" t="s">
        <v>127</v>
      </c>
      <c r="AZ64" s="19">
        <v>17558.2</v>
      </c>
      <c r="BA64" s="19">
        <v>1160.8699999999999</v>
      </c>
      <c r="BB64" s="19">
        <v>16397.3</v>
      </c>
      <c r="BC64" s="19">
        <v>63640.7</v>
      </c>
      <c r="BD64" s="23">
        <f t="shared" si="64"/>
        <v>115.38518155053976</v>
      </c>
      <c r="BE64" s="23">
        <f t="shared" si="65"/>
        <v>1.7341777285922004</v>
      </c>
      <c r="BF64" s="23">
        <f t="shared" si="66"/>
        <v>-13.475715524718121</v>
      </c>
      <c r="BH64" s="36" t="s">
        <v>774</v>
      </c>
      <c r="BI64" s="19">
        <v>79.39</v>
      </c>
      <c r="BJ64" s="19">
        <v>23.32</v>
      </c>
      <c r="BK64" s="19">
        <v>-86.21</v>
      </c>
      <c r="BL64" s="19">
        <v>9.5299999999999994</v>
      </c>
      <c r="BM64" s="19">
        <v>0</v>
      </c>
      <c r="BN64" s="19">
        <v>6024</v>
      </c>
      <c r="BO64" s="19">
        <v>46.88</v>
      </c>
      <c r="BP64" s="19">
        <v>14.76</v>
      </c>
      <c r="BQ64" s="36" t="s">
        <v>863</v>
      </c>
      <c r="BR64" s="36" t="s">
        <v>864</v>
      </c>
      <c r="BS64" s="36" t="s">
        <v>333</v>
      </c>
      <c r="BT64" s="36">
        <v>5933</v>
      </c>
      <c r="BU64" t="str">
        <f t="shared" si="67"/>
        <v>Pior</v>
      </c>
      <c r="BV64" s="19">
        <v>115.38518155053976</v>
      </c>
      <c r="BX64" t="s">
        <v>127</v>
      </c>
      <c r="BY64" s="1">
        <v>6017</v>
      </c>
      <c r="BZ64" s="1">
        <v>8152</v>
      </c>
      <c r="CA64" s="1">
        <v>8835.7199999999993</v>
      </c>
      <c r="CB64" s="1">
        <v>7294.5</v>
      </c>
      <c r="CC64" s="1">
        <v>7642.51</v>
      </c>
      <c r="CD64" t="str">
        <f t="shared" si="68"/>
        <v>Pior</v>
      </c>
      <c r="CE64" t="str">
        <f t="shared" si="69"/>
        <v>Pior</v>
      </c>
      <c r="CF64" s="19">
        <v>17558.2</v>
      </c>
      <c r="CG64" s="45">
        <f t="shared" si="70"/>
        <v>129.74389304037547</v>
      </c>
      <c r="CH64" s="45">
        <f t="shared" si="71"/>
        <v>140.70464048255536</v>
      </c>
      <c r="CJ64" t="s">
        <v>253</v>
      </c>
    </row>
    <row r="65" spans="1:88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48"/>
        <v>3793.3452168746285</v>
      </c>
      <c r="N65" t="str">
        <f t="shared" si="49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50"/>
        <v>555.1678550207962</v>
      </c>
      <c r="U65" s="21">
        <f t="shared" si="51"/>
        <v>-83.172109881724538</v>
      </c>
      <c r="V65" t="str">
        <f t="shared" si="52"/>
        <v>Pior</v>
      </c>
      <c r="W65" t="str">
        <f t="shared" si="53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33">
        <v>111.34699999999999</v>
      </c>
      <c r="AC65">
        <v>111.34699999999999</v>
      </c>
      <c r="AD65" s="33">
        <v>111347</v>
      </c>
      <c r="AE65" s="23">
        <f t="shared" si="54"/>
        <v>-26.666369578134287</v>
      </c>
      <c r="AF65" s="23">
        <f t="shared" si="55"/>
        <v>-88.806894315726467</v>
      </c>
      <c r="AG65" t="str">
        <f t="shared" si="56"/>
        <v>Melhor</v>
      </c>
      <c r="AH65" t="str">
        <f t="shared" si="57"/>
        <v>Melhor</v>
      </c>
      <c r="AI65" t="s">
        <v>129</v>
      </c>
      <c r="AJ65" s="19">
        <v>32685.9</v>
      </c>
      <c r="AK65" s="19">
        <v>0</v>
      </c>
      <c r="AL65" s="19">
        <v>32685.9</v>
      </c>
      <c r="AM65" s="19">
        <v>120731</v>
      </c>
      <c r="AN65" t="str">
        <f t="shared" si="58"/>
        <v>Pior</v>
      </c>
      <c r="AO65" s="23">
        <f t="shared" si="59"/>
        <v>562.08409461961355</v>
      </c>
      <c r="AP65" s="23">
        <f t="shared" si="60"/>
        <v>385.53030303030306</v>
      </c>
      <c r="AQ65" t="s">
        <v>129</v>
      </c>
      <c r="AR65" s="19">
        <v>23710.9</v>
      </c>
      <c r="AS65" s="19">
        <v>2292.39</v>
      </c>
      <c r="AT65" s="19">
        <v>21418.5</v>
      </c>
      <c r="AU65" s="19">
        <v>141326</v>
      </c>
      <c r="AV65" s="23">
        <f t="shared" si="61"/>
        <v>252.21182412358885</v>
      </c>
      <c r="AW65" s="23">
        <f t="shared" si="62"/>
        <v>380.28690533582352</v>
      </c>
      <c r="AX65" t="str">
        <f t="shared" si="63"/>
        <v>Pior</v>
      </c>
      <c r="AY65" t="s">
        <v>129</v>
      </c>
      <c r="AZ65" s="19">
        <v>25150.1</v>
      </c>
      <c r="BA65" s="19">
        <v>2117.79</v>
      </c>
      <c r="BB65" s="19">
        <v>23032.3</v>
      </c>
      <c r="BC65" s="19">
        <v>120700</v>
      </c>
      <c r="BD65" s="23">
        <f t="shared" si="64"/>
        <v>273.59031491384428</v>
      </c>
      <c r="BE65" s="23">
        <f t="shared" si="65"/>
        <v>6.0697822520444058</v>
      </c>
      <c r="BF65" s="23">
        <f t="shared" si="66"/>
        <v>-23.055201172370971</v>
      </c>
      <c r="BH65" s="36" t="s">
        <v>775</v>
      </c>
      <c r="BI65" s="19">
        <v>277.11</v>
      </c>
      <c r="BJ65" s="19">
        <v>63.23</v>
      </c>
      <c r="BK65" s="19">
        <v>-63.83</v>
      </c>
      <c r="BL65" s="19">
        <v>27.05</v>
      </c>
      <c r="BM65" s="19">
        <v>0</v>
      </c>
      <c r="BN65" s="19">
        <v>36012</v>
      </c>
      <c r="BO65" s="19">
        <v>118.87</v>
      </c>
      <c r="BP65" s="19">
        <v>48.84</v>
      </c>
      <c r="BQ65" s="36" t="s">
        <v>871</v>
      </c>
      <c r="BR65" s="36" t="s">
        <v>872</v>
      </c>
      <c r="BS65" s="36" t="s">
        <v>593</v>
      </c>
      <c r="BT65" s="36" t="s">
        <v>776</v>
      </c>
      <c r="BU65" t="str">
        <f t="shared" si="67"/>
        <v>Pior</v>
      </c>
      <c r="BV65" s="19">
        <v>273.59031491384428</v>
      </c>
      <c r="BX65" t="s">
        <v>129</v>
      </c>
      <c r="BY65" s="1">
        <v>3538</v>
      </c>
      <c r="BZ65" s="1">
        <v>6732</v>
      </c>
      <c r="CA65" s="1">
        <v>6101.67</v>
      </c>
      <c r="CB65" s="1">
        <v>5022.49</v>
      </c>
      <c r="CC65" s="1">
        <v>5753.52</v>
      </c>
      <c r="CD65" t="str">
        <f t="shared" si="68"/>
        <v>Pior</v>
      </c>
      <c r="CE65" t="str">
        <f t="shared" si="69"/>
        <v>Pior</v>
      </c>
      <c r="CF65" s="19">
        <v>25150.1</v>
      </c>
      <c r="CG65" s="45">
        <f t="shared" si="70"/>
        <v>337.12544668307396</v>
      </c>
      <c r="CH65" s="45">
        <f t="shared" si="71"/>
        <v>400.74962817248024</v>
      </c>
      <c r="CJ65" t="s">
        <v>254</v>
      </c>
    </row>
    <row r="66" spans="1:88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48"/>
        <v>4310.0953895071543</v>
      </c>
      <c r="N66" t="str">
        <f t="shared" si="49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50"/>
        <v>598.68441971383152</v>
      </c>
      <c r="U66" s="21">
        <f t="shared" si="51"/>
        <v>-84.157158564501884</v>
      </c>
      <c r="V66" t="str">
        <f t="shared" si="52"/>
        <v>Pior</v>
      </c>
      <c r="W66" t="str">
        <f t="shared" si="53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33">
        <v>97.671999999999997</v>
      </c>
      <c r="AC66">
        <v>97.671999999999997</v>
      </c>
      <c r="AD66" s="33">
        <v>97672</v>
      </c>
      <c r="AE66" s="23">
        <f t="shared" si="54"/>
        <v>14.709856915739264</v>
      </c>
      <c r="AF66" s="23">
        <f t="shared" si="55"/>
        <v>-83.582021628202</v>
      </c>
      <c r="AG66" t="str">
        <f t="shared" si="56"/>
        <v>Pior</v>
      </c>
      <c r="AH66" t="str">
        <f t="shared" si="57"/>
        <v>Melhor</v>
      </c>
      <c r="AI66" t="s">
        <v>131</v>
      </c>
      <c r="AJ66" s="19">
        <v>17033.099999999999</v>
      </c>
      <c r="AK66" s="19">
        <v>0</v>
      </c>
      <c r="AL66" s="19">
        <v>17033.099999999999</v>
      </c>
      <c r="AM66" s="19">
        <v>118232</v>
      </c>
      <c r="AN66" t="str">
        <f t="shared" si="58"/>
        <v>Pior</v>
      </c>
      <c r="AO66" s="23">
        <f t="shared" si="59"/>
        <v>490.17705554208095</v>
      </c>
      <c r="AP66" s="23">
        <f t="shared" si="60"/>
        <v>576.9912559618441</v>
      </c>
      <c r="AQ66" t="s">
        <v>131</v>
      </c>
      <c r="AR66" s="19">
        <v>14021.2</v>
      </c>
      <c r="AS66" s="19">
        <v>1207.26</v>
      </c>
      <c r="AT66" s="19">
        <v>12813.9</v>
      </c>
      <c r="AU66" s="19">
        <v>134359</v>
      </c>
      <c r="AV66" s="23">
        <f t="shared" si="61"/>
        <v>457.28139904610492</v>
      </c>
      <c r="AW66" s="23">
        <f t="shared" si="62"/>
        <v>385.81823221648597</v>
      </c>
      <c r="AX66" t="str">
        <f t="shared" si="63"/>
        <v>Pior</v>
      </c>
      <c r="AY66" t="s">
        <v>131</v>
      </c>
      <c r="AZ66" s="19">
        <v>14787.3</v>
      </c>
      <c r="BA66" s="19">
        <v>1116.1099999999999</v>
      </c>
      <c r="BB66" s="19">
        <v>13671.2</v>
      </c>
      <c r="BC66" s="19">
        <v>120368</v>
      </c>
      <c r="BD66" s="23">
        <f t="shared" si="64"/>
        <v>487.73052464228937</v>
      </c>
      <c r="BE66" s="23">
        <f t="shared" si="65"/>
        <v>5.4638689983738802</v>
      </c>
      <c r="BF66" s="23">
        <f t="shared" si="66"/>
        <v>-13.184916427426597</v>
      </c>
      <c r="BH66" s="36" t="s">
        <v>777</v>
      </c>
      <c r="BI66" s="19">
        <v>292.55</v>
      </c>
      <c r="BJ66" s="19">
        <v>55.91</v>
      </c>
      <c r="BK66" s="19">
        <v>-42.36</v>
      </c>
      <c r="BL66" s="19">
        <v>-1.73</v>
      </c>
      <c r="BM66" s="19">
        <v>0</v>
      </c>
      <c r="BN66" s="19">
        <v>26975</v>
      </c>
      <c r="BO66" s="19">
        <v>132.02000000000001</v>
      </c>
      <c r="BP66" s="19">
        <v>50.73</v>
      </c>
      <c r="BQ66" s="36" t="s">
        <v>879</v>
      </c>
      <c r="BR66" s="36" t="s">
        <v>880</v>
      </c>
      <c r="BS66" s="36" t="s">
        <v>593</v>
      </c>
      <c r="BT66" s="36">
        <v>23614</v>
      </c>
      <c r="BU66" t="str">
        <f t="shared" si="67"/>
        <v>Pior</v>
      </c>
      <c r="BV66" s="19">
        <v>487.73052464228937</v>
      </c>
      <c r="BX66" t="s">
        <v>131</v>
      </c>
      <c r="BY66" s="1">
        <v>1344</v>
      </c>
      <c r="BZ66" s="1">
        <v>2516</v>
      </c>
      <c r="CA66" s="1">
        <v>1963.05</v>
      </c>
      <c r="CB66" s="1">
        <v>1984.47</v>
      </c>
      <c r="CC66" s="1">
        <v>1816.53</v>
      </c>
      <c r="CD66" t="str">
        <f t="shared" si="68"/>
        <v>Pior</v>
      </c>
      <c r="CE66" t="str">
        <f t="shared" si="69"/>
        <v>Pior</v>
      </c>
      <c r="CF66" s="19">
        <v>14787.3</v>
      </c>
      <c r="CG66" s="45">
        <f t="shared" si="70"/>
        <v>714.04105629964818</v>
      </c>
      <c r="CH66" s="45">
        <f t="shared" si="71"/>
        <v>645.15109827812967</v>
      </c>
      <c r="CJ66" t="s">
        <v>255</v>
      </c>
    </row>
    <row r="67" spans="1:88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48"/>
        <v>251.83690538421328</v>
      </c>
      <c r="N67" t="str">
        <f t="shared" si="49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50"/>
        <v>120.02143230527969</v>
      </c>
      <c r="U67" s="21">
        <f t="shared" si="51"/>
        <v>-37.464936469637358</v>
      </c>
      <c r="V67" t="str">
        <f t="shared" si="52"/>
        <v>Pior</v>
      </c>
      <c r="W67" t="str">
        <f t="shared" si="53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33">
        <v>37.828000000000003</v>
      </c>
      <c r="AC67">
        <v>37.828000000000003</v>
      </c>
      <c r="AD67" s="33">
        <v>37828</v>
      </c>
      <c r="AE67" s="23">
        <f t="shared" si="54"/>
        <v>50.890747516989023</v>
      </c>
      <c r="AF67" s="23">
        <f t="shared" si="55"/>
        <v>-31.419977619440203</v>
      </c>
      <c r="AG67" t="str">
        <f t="shared" si="56"/>
        <v>Pior</v>
      </c>
      <c r="AH67" t="str">
        <f t="shared" si="57"/>
        <v>Melhor</v>
      </c>
      <c r="AI67" t="s">
        <v>288</v>
      </c>
      <c r="AJ67" s="19">
        <v>4594.51</v>
      </c>
      <c r="AK67" s="19">
        <v>0</v>
      </c>
      <c r="AL67" s="19">
        <v>4594.51</v>
      </c>
      <c r="AM67" s="19">
        <v>28822.1</v>
      </c>
      <c r="AN67" t="str">
        <f t="shared" si="58"/>
        <v>Pior</v>
      </c>
      <c r="AO67" s="23">
        <f t="shared" si="59"/>
        <v>59.170148343691764</v>
      </c>
      <c r="AP67" s="23">
        <f t="shared" si="60"/>
        <v>140.17302665969683</v>
      </c>
      <c r="AQ67" t="s">
        <v>288</v>
      </c>
      <c r="AR67" s="19">
        <v>3526.12</v>
      </c>
      <c r="AS67" s="19">
        <v>99.69</v>
      </c>
      <c r="AT67" s="19">
        <v>3426.43</v>
      </c>
      <c r="AU67" s="19">
        <v>29050.1</v>
      </c>
      <c r="AV67" s="23">
        <f t="shared" si="61"/>
        <v>84.324098274960789</v>
      </c>
      <c r="AW67" s="23">
        <f t="shared" si="62"/>
        <v>22.157323300560531</v>
      </c>
      <c r="AX67" t="str">
        <f t="shared" si="63"/>
        <v>Pior</v>
      </c>
      <c r="AY67" t="s">
        <v>288</v>
      </c>
      <c r="AZ67" s="19">
        <v>2810.15</v>
      </c>
      <c r="BA67" s="19">
        <v>117.44</v>
      </c>
      <c r="BB67" s="19">
        <v>2692.71</v>
      </c>
      <c r="BC67" s="19">
        <v>30299.599999999999</v>
      </c>
      <c r="BD67" s="23">
        <f t="shared" si="64"/>
        <v>46.897543125980143</v>
      </c>
      <c r="BE67" s="23">
        <f t="shared" si="65"/>
        <v>-20.304754234115681</v>
      </c>
      <c r="BF67" s="23">
        <f t="shared" si="66"/>
        <v>-38.836785641994467</v>
      </c>
      <c r="BH67" s="36" t="s">
        <v>778</v>
      </c>
      <c r="BI67" s="19">
        <v>53.29</v>
      </c>
      <c r="BJ67" s="19">
        <v>14.06</v>
      </c>
      <c r="BK67" s="19">
        <v>-93.04</v>
      </c>
      <c r="BL67" s="19">
        <v>7.1</v>
      </c>
      <c r="BM67" s="19">
        <v>0</v>
      </c>
      <c r="BN67" s="19">
        <v>0.68200000000000005</v>
      </c>
      <c r="BO67" s="19">
        <v>39.97</v>
      </c>
      <c r="BP67" s="19">
        <v>14.06</v>
      </c>
      <c r="BQ67" s="36" t="s">
        <v>883</v>
      </c>
      <c r="BR67" s="36" t="s">
        <v>884</v>
      </c>
      <c r="BS67" s="36" t="s">
        <v>44</v>
      </c>
      <c r="BT67" s="36" t="s">
        <v>780</v>
      </c>
      <c r="BU67" t="str">
        <f t="shared" si="67"/>
        <v>Pior</v>
      </c>
      <c r="BV67" s="19">
        <v>46.897543125980143</v>
      </c>
      <c r="BX67" t="s">
        <v>133</v>
      </c>
      <c r="BY67" s="1">
        <v>1515</v>
      </c>
      <c r="BZ67" s="1">
        <v>1913</v>
      </c>
      <c r="CA67" s="1">
        <v>1892.22</v>
      </c>
      <c r="CB67" s="1">
        <v>1682.72</v>
      </c>
      <c r="CC67" s="1">
        <v>1685.84</v>
      </c>
      <c r="CD67" t="str">
        <f t="shared" si="68"/>
        <v>Pior</v>
      </c>
      <c r="CE67" t="str">
        <f t="shared" si="69"/>
        <v>Pior</v>
      </c>
      <c r="CF67" s="19">
        <v>2810.15</v>
      </c>
      <c r="CG67" s="45">
        <f t="shared" si="70"/>
        <v>66.691382337588408</v>
      </c>
      <c r="CH67" s="45">
        <f t="shared" si="71"/>
        <v>67.000451649709987</v>
      </c>
      <c r="CJ67" t="s">
        <v>250</v>
      </c>
    </row>
    <row r="68" spans="1:88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48"/>
        <v>401.86198243412798</v>
      </c>
      <c r="N68" t="str">
        <f t="shared" si="49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50"/>
        <v>306.92158092848183</v>
      </c>
      <c r="U68" s="21">
        <f t="shared" si="51"/>
        <v>-18.917631705268214</v>
      </c>
      <c r="V68" t="str">
        <f t="shared" si="52"/>
        <v>Pior</v>
      </c>
      <c r="W68" t="str">
        <f t="shared" si="53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33">
        <v>35.167000000000002</v>
      </c>
      <c r="AC68">
        <v>35.167000000000002</v>
      </c>
      <c r="AD68" s="33">
        <v>35167</v>
      </c>
      <c r="AE68" s="23">
        <f t="shared" si="54"/>
        <v>124.80740276035132</v>
      </c>
      <c r="AF68" s="23">
        <f t="shared" si="55"/>
        <v>-44.754121359844476</v>
      </c>
      <c r="AG68" t="str">
        <f t="shared" si="56"/>
        <v>Pior</v>
      </c>
      <c r="AH68" t="str">
        <f t="shared" si="57"/>
        <v>Melhor</v>
      </c>
      <c r="AI68" t="s">
        <v>289</v>
      </c>
      <c r="AJ68" s="19">
        <v>4993.09</v>
      </c>
      <c r="AK68" s="19">
        <v>0</v>
      </c>
      <c r="AL68" s="19">
        <v>4993.09</v>
      </c>
      <c r="AM68" s="19">
        <v>29044.2</v>
      </c>
      <c r="AN68" t="str">
        <f t="shared" si="58"/>
        <v>Pior</v>
      </c>
      <c r="AO68" s="23">
        <f t="shared" si="59"/>
        <v>39.338287618287517</v>
      </c>
      <c r="AP68" s="23">
        <f t="shared" si="60"/>
        <v>213.24278544542034</v>
      </c>
      <c r="AQ68" t="s">
        <v>289</v>
      </c>
      <c r="AR68" s="19">
        <v>2904.08</v>
      </c>
      <c r="AS68" s="19">
        <v>271.69</v>
      </c>
      <c r="AT68" s="19">
        <v>2632.39</v>
      </c>
      <c r="AU68" s="19">
        <v>29358.6</v>
      </c>
      <c r="AV68" s="23">
        <f t="shared" si="61"/>
        <v>82.188205771643666</v>
      </c>
      <c r="AW68" s="23">
        <f t="shared" si="62"/>
        <v>-18.958093223531641</v>
      </c>
      <c r="AX68" t="str">
        <f t="shared" si="63"/>
        <v>Melhor</v>
      </c>
      <c r="AY68" t="s">
        <v>289</v>
      </c>
      <c r="AZ68" s="19">
        <v>2492.6999999999998</v>
      </c>
      <c r="BA68" s="19">
        <v>336.18</v>
      </c>
      <c r="BB68" s="19">
        <v>2156.52</v>
      </c>
      <c r="BC68" s="19">
        <v>33353</v>
      </c>
      <c r="BD68" s="23">
        <f t="shared" si="64"/>
        <v>56.380175658720191</v>
      </c>
      <c r="BE68" s="23">
        <f t="shared" si="65"/>
        <v>-14.165587724856069</v>
      </c>
      <c r="BF68" s="23">
        <f t="shared" si="66"/>
        <v>-50.077006422876423</v>
      </c>
      <c r="BH68" s="36" t="s">
        <v>781</v>
      </c>
      <c r="BI68" s="19">
        <v>88.57</v>
      </c>
      <c r="BJ68" s="19">
        <v>9.24</v>
      </c>
      <c r="BK68" s="19">
        <v>-80.52</v>
      </c>
      <c r="BL68" s="19">
        <v>-10.24</v>
      </c>
      <c r="BM68" s="19">
        <v>0</v>
      </c>
      <c r="BN68" s="19">
        <v>0.93500000000000005</v>
      </c>
      <c r="BO68" s="19">
        <v>44.29</v>
      </c>
      <c r="BP68" s="19">
        <v>10.8</v>
      </c>
      <c r="BQ68" s="36" t="s">
        <v>891</v>
      </c>
      <c r="BR68" s="36" t="s">
        <v>892</v>
      </c>
      <c r="BS68" s="36" t="s">
        <v>44</v>
      </c>
      <c r="BT68" s="36" t="s">
        <v>783</v>
      </c>
      <c r="BU68" t="str">
        <f t="shared" si="67"/>
        <v>Pior</v>
      </c>
      <c r="BV68" s="19">
        <v>56.380175658720191</v>
      </c>
      <c r="BX68" t="s">
        <v>135</v>
      </c>
      <c r="BY68" s="1">
        <v>1375</v>
      </c>
      <c r="BZ68" s="1">
        <v>1594</v>
      </c>
      <c r="CA68" s="1">
        <v>1704.26</v>
      </c>
      <c r="CB68" s="1">
        <v>1457.13</v>
      </c>
      <c r="CC68" s="1">
        <v>1452.05</v>
      </c>
      <c r="CD68" t="str">
        <f t="shared" si="68"/>
        <v>Pior</v>
      </c>
      <c r="CE68" t="str">
        <f t="shared" si="69"/>
        <v>Pior</v>
      </c>
      <c r="CF68" s="19">
        <v>2492.6999999999998</v>
      </c>
      <c r="CG68" s="45">
        <f t="shared" si="70"/>
        <v>71.667642298818905</v>
      </c>
      <c r="CH68" s="45">
        <f t="shared" si="71"/>
        <v>71.069156492557255</v>
      </c>
      <c r="CJ68" t="s">
        <v>251</v>
      </c>
    </row>
    <row r="69" spans="1:88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48"/>
        <v>1338.8859416445623</v>
      </c>
      <c r="N69" t="str">
        <f t="shared" si="49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50"/>
        <v>283.87026766337112</v>
      </c>
      <c r="U69" s="21">
        <f t="shared" si="51"/>
        <v>-73.321702815121682</v>
      </c>
      <c r="V69" t="str">
        <f t="shared" si="52"/>
        <v>Pior</v>
      </c>
      <c r="W69" t="str">
        <f t="shared" si="53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33">
        <v>87.031999999999996</v>
      </c>
      <c r="AC69">
        <v>87.031999999999996</v>
      </c>
      <c r="AD69" s="33">
        <v>87032</v>
      </c>
      <c r="AE69" s="23">
        <f t="shared" si="54"/>
        <v>-84.273932963588138</v>
      </c>
      <c r="AF69" s="23">
        <f t="shared" si="55"/>
        <v>-95.903285989785857</v>
      </c>
      <c r="AG69" t="str">
        <f t="shared" si="56"/>
        <v>Melhor</v>
      </c>
      <c r="AH69" t="str">
        <f t="shared" si="57"/>
        <v>Melhor</v>
      </c>
      <c r="AI69" t="s">
        <v>290</v>
      </c>
      <c r="AJ69" s="19">
        <v>5263.33</v>
      </c>
      <c r="AK69" s="19">
        <v>0</v>
      </c>
      <c r="AL69" s="19">
        <v>5263.33</v>
      </c>
      <c r="AM69" s="19">
        <v>62212</v>
      </c>
      <c r="AN69" t="str">
        <f t="shared" si="58"/>
        <v>Pior</v>
      </c>
      <c r="AO69" s="23">
        <f t="shared" si="59"/>
        <v>707.06115063788036</v>
      </c>
      <c r="AP69" s="23">
        <f t="shared" si="60"/>
        <v>26.918977574149988</v>
      </c>
      <c r="AQ69" t="s">
        <v>290</v>
      </c>
      <c r="AR69" s="19">
        <v>4404.79</v>
      </c>
      <c r="AS69" s="19">
        <v>83.34</v>
      </c>
      <c r="AT69" s="19">
        <v>4321.45</v>
      </c>
      <c r="AU69" s="19">
        <v>62496.9</v>
      </c>
      <c r="AV69" s="23">
        <f t="shared" si="61"/>
        <v>6.2163009404388712</v>
      </c>
      <c r="AW69" s="23">
        <f t="shared" si="62"/>
        <v>575.41554219823365</v>
      </c>
      <c r="AX69" t="str">
        <f t="shared" si="63"/>
        <v>Pior</v>
      </c>
      <c r="AY69" t="s">
        <v>290</v>
      </c>
      <c r="AZ69" s="19">
        <v>3717.92</v>
      </c>
      <c r="BA69" s="19">
        <v>73.760000000000005</v>
      </c>
      <c r="BB69" s="19">
        <v>3644.16</v>
      </c>
      <c r="BC69" s="19">
        <v>66127.5</v>
      </c>
      <c r="BD69" s="23">
        <f t="shared" si="64"/>
        <v>-10.346756691584275</v>
      </c>
      <c r="BE69" s="23">
        <f t="shared" si="65"/>
        <v>-15.59370594284858</v>
      </c>
      <c r="BF69" s="23">
        <f t="shared" si="66"/>
        <v>-29.361829868163309</v>
      </c>
      <c r="BH69" s="36" t="s">
        <v>784</v>
      </c>
      <c r="BI69" s="19">
        <v>56.47</v>
      </c>
      <c r="BJ69" s="19">
        <v>8.5399999999999991</v>
      </c>
      <c r="BK69" s="19">
        <v>-98.33</v>
      </c>
      <c r="BL69" s="19">
        <v>6.86</v>
      </c>
      <c r="BM69" s="19">
        <v>0</v>
      </c>
      <c r="BN69" s="19">
        <v>6.35</v>
      </c>
      <c r="BO69" s="19">
        <v>30.6</v>
      </c>
      <c r="BP69" s="19">
        <v>7.22</v>
      </c>
      <c r="BQ69" s="36" t="s">
        <v>899</v>
      </c>
      <c r="BR69" s="36" t="s">
        <v>900</v>
      </c>
      <c r="BS69" s="36" t="s">
        <v>333</v>
      </c>
      <c r="BT69" s="36">
        <v>6814</v>
      </c>
      <c r="BU69" t="str">
        <f t="shared" si="67"/>
        <v>Melhor</v>
      </c>
      <c r="BV69" s="19">
        <v>-10.346756691584275</v>
      </c>
      <c r="BX69" t="s">
        <v>137</v>
      </c>
      <c r="BY69" s="1">
        <v>3244</v>
      </c>
      <c r="BZ69" s="1">
        <v>4147</v>
      </c>
      <c r="CA69" s="1">
        <v>4067.73</v>
      </c>
      <c r="CB69" s="1">
        <v>3640</v>
      </c>
      <c r="CC69" s="1">
        <v>3990.04</v>
      </c>
      <c r="CD69" t="str">
        <f t="shared" si="68"/>
        <v>Pior</v>
      </c>
      <c r="CE69" t="str">
        <f t="shared" si="69"/>
        <v>Melhor</v>
      </c>
      <c r="CF69" s="43">
        <v>3717.92</v>
      </c>
      <c r="CG69" s="45">
        <f t="shared" si="70"/>
        <v>-6.8199817545688743</v>
      </c>
      <c r="CH69" s="45">
        <f t="shared" si="71"/>
        <v>2.1406593406593428</v>
      </c>
      <c r="CJ69" t="s">
        <v>252</v>
      </c>
    </row>
    <row r="70" spans="1:88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48"/>
        <v>3339.352818371608</v>
      </c>
      <c r="N70" t="str">
        <f t="shared" si="49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50"/>
        <v>792.5</v>
      </c>
      <c r="U70" s="21">
        <f t="shared" si="51"/>
        <v>-74.05035054174634</v>
      </c>
      <c r="V70" t="str">
        <f t="shared" si="52"/>
        <v>Pior</v>
      </c>
      <c r="W70" t="str">
        <f t="shared" si="53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33">
        <v>56.527999999999999</v>
      </c>
      <c r="AC70">
        <v>56.527999999999999</v>
      </c>
      <c r="AD70" s="33">
        <v>56528</v>
      </c>
      <c r="AE70" s="23">
        <f t="shared" si="54"/>
        <v>-59.829853862212957</v>
      </c>
      <c r="AF70" s="23">
        <f t="shared" si="55"/>
        <v>-95.499143289883804</v>
      </c>
      <c r="AG70" t="str">
        <f t="shared" si="56"/>
        <v>Melhor</v>
      </c>
      <c r="AH70" t="str">
        <f t="shared" si="57"/>
        <v>Melhor</v>
      </c>
      <c r="AI70" t="s">
        <v>291</v>
      </c>
      <c r="AJ70" s="19">
        <v>6261.01</v>
      </c>
      <c r="AK70" s="19">
        <v>0</v>
      </c>
      <c r="AL70" s="19">
        <v>6261.01</v>
      </c>
      <c r="AM70" s="19">
        <v>61880.6</v>
      </c>
      <c r="AN70" t="str">
        <f t="shared" si="58"/>
        <v>Pior</v>
      </c>
      <c r="AO70" s="23">
        <f t="shared" si="59"/>
        <v>713.47737962217093</v>
      </c>
      <c r="AP70" s="23">
        <f t="shared" si="60"/>
        <v>226.77505219206685</v>
      </c>
      <c r="AQ70" t="s">
        <v>291</v>
      </c>
      <c r="AR70" s="19">
        <v>3159.44</v>
      </c>
      <c r="AS70" s="19">
        <v>671.76</v>
      </c>
      <c r="AT70" s="19">
        <v>2487.6799999999998</v>
      </c>
      <c r="AU70" s="19">
        <v>62954.400000000001</v>
      </c>
      <c r="AV70" s="23">
        <f t="shared" si="61"/>
        <v>64.897703549060552</v>
      </c>
      <c r="AW70" s="23">
        <f t="shared" si="62"/>
        <v>310.49814203674356</v>
      </c>
      <c r="AX70" t="str">
        <f t="shared" si="63"/>
        <v>Pior</v>
      </c>
      <c r="AY70" t="s">
        <v>291</v>
      </c>
      <c r="AZ70" s="19">
        <v>3581.42</v>
      </c>
      <c r="BA70" s="19">
        <v>648.25</v>
      </c>
      <c r="BB70" s="19">
        <v>2933.17</v>
      </c>
      <c r="BC70" s="19">
        <v>63780.5</v>
      </c>
      <c r="BD70" s="23">
        <f t="shared" si="64"/>
        <v>86.921711899791234</v>
      </c>
      <c r="BE70" s="23">
        <f t="shared" si="65"/>
        <v>13.356164383561644</v>
      </c>
      <c r="BF70" s="23">
        <f t="shared" si="66"/>
        <v>-42.79804696047443</v>
      </c>
      <c r="BH70" s="36" t="s">
        <v>786</v>
      </c>
      <c r="BI70" s="19">
        <v>109.37</v>
      </c>
      <c r="BJ70" s="19">
        <v>20.71</v>
      </c>
      <c r="BK70" s="19">
        <v>-57.06</v>
      </c>
      <c r="BL70" s="19">
        <v>-22.23</v>
      </c>
      <c r="BM70" s="19">
        <v>0</v>
      </c>
      <c r="BN70" s="19">
        <v>7134</v>
      </c>
      <c r="BO70" s="19">
        <v>51.25</v>
      </c>
      <c r="BP70" s="19">
        <v>11.38</v>
      </c>
      <c r="BQ70" s="36" t="s">
        <v>907</v>
      </c>
      <c r="BR70" s="36" t="s">
        <v>908</v>
      </c>
      <c r="BS70" s="36" t="s">
        <v>333</v>
      </c>
      <c r="BT70" s="36" t="s">
        <v>787</v>
      </c>
      <c r="BU70" t="str">
        <f t="shared" si="67"/>
        <v>Pior</v>
      </c>
      <c r="BV70" s="19">
        <v>86.921711899791234</v>
      </c>
      <c r="BX70" t="s">
        <v>139</v>
      </c>
      <c r="BY70" s="1">
        <v>1633</v>
      </c>
      <c r="BZ70" s="1">
        <v>1916</v>
      </c>
      <c r="CA70" s="1">
        <v>2040.7</v>
      </c>
      <c r="CB70" s="1">
        <v>1873.8</v>
      </c>
      <c r="CC70" s="1">
        <v>1911.91</v>
      </c>
      <c r="CD70" t="str">
        <f t="shared" si="68"/>
        <v>Pior</v>
      </c>
      <c r="CE70" t="str">
        <f t="shared" si="69"/>
        <v>Pior</v>
      </c>
      <c r="CF70" s="19">
        <v>3581.42</v>
      </c>
      <c r="CG70" s="45">
        <f t="shared" si="70"/>
        <v>87.321578944615581</v>
      </c>
      <c r="CH70" s="45">
        <f t="shared" si="71"/>
        <v>91.131390756751003</v>
      </c>
      <c r="CJ70" t="s">
        <v>253</v>
      </c>
    </row>
    <row r="71" spans="1:88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48"/>
        <v>3136.8297587131365</v>
      </c>
      <c r="N71" t="str">
        <f t="shared" si="49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50"/>
        <v>549.88103217158186</v>
      </c>
      <c r="U71" s="21">
        <f t="shared" si="51"/>
        <v>-79.92229803182623</v>
      </c>
      <c r="V71" t="str">
        <f t="shared" si="52"/>
        <v>Pior</v>
      </c>
      <c r="W71" t="str">
        <f t="shared" si="53"/>
        <v>Melhor</v>
      </c>
      <c r="X71" t="s">
        <v>292</v>
      </c>
      <c r="Y71" s="19">
        <v>746</v>
      </c>
      <c r="Z71" s="19">
        <v>746</v>
      </c>
      <c r="AA71" s="19">
        <v>0</v>
      </c>
      <c r="AB71" s="33">
        <v>103.697</v>
      </c>
      <c r="AC71">
        <v>103.697</v>
      </c>
      <c r="AD71" s="33">
        <v>103697</v>
      </c>
      <c r="AE71" s="23">
        <f t="shared" si="54"/>
        <v>-87.5</v>
      </c>
      <c r="AF71" s="23">
        <f t="shared" si="55"/>
        <v>-98.076571036666323</v>
      </c>
      <c r="AG71" t="str">
        <f t="shared" si="56"/>
        <v>Melhor</v>
      </c>
      <c r="AH71" t="str">
        <f t="shared" si="57"/>
        <v>Melhor</v>
      </c>
      <c r="AI71" t="s">
        <v>292</v>
      </c>
      <c r="AJ71" s="19">
        <v>16372.4</v>
      </c>
      <c r="AK71" s="19">
        <v>0</v>
      </c>
      <c r="AL71" s="19">
        <v>16372.4</v>
      </c>
      <c r="AM71" s="19">
        <v>118598</v>
      </c>
      <c r="AN71" t="str">
        <f t="shared" si="58"/>
        <v>Pior</v>
      </c>
      <c r="AO71" s="23">
        <f t="shared" si="59"/>
        <v>2094.6916890080429</v>
      </c>
      <c r="AP71" s="23">
        <f t="shared" si="60"/>
        <v>174.33646112600536</v>
      </c>
      <c r="AQ71" t="s">
        <v>292</v>
      </c>
      <c r="AR71" s="19">
        <v>10264.6</v>
      </c>
      <c r="AS71" s="19">
        <v>570.25</v>
      </c>
      <c r="AT71" s="19">
        <v>9694.3799999999992</v>
      </c>
      <c r="AU71" s="19">
        <v>119116</v>
      </c>
      <c r="AV71" s="23">
        <f t="shared" si="61"/>
        <v>71.993967828418235</v>
      </c>
      <c r="AW71" s="23">
        <f t="shared" si="62"/>
        <v>1275.9517426273458</v>
      </c>
      <c r="AX71" t="str">
        <f t="shared" si="63"/>
        <v>Pior</v>
      </c>
      <c r="AY71" t="s">
        <v>292</v>
      </c>
      <c r="AZ71" s="19">
        <v>11285.2</v>
      </c>
      <c r="BA71" s="19">
        <v>453.04</v>
      </c>
      <c r="BB71" s="19">
        <v>10832.2</v>
      </c>
      <c r="BC71" s="19">
        <v>123771</v>
      </c>
      <c r="BD71" s="23">
        <f t="shared" si="64"/>
        <v>89.095174262734602</v>
      </c>
      <c r="BE71" s="23">
        <f t="shared" si="65"/>
        <v>9.9429105858971649</v>
      </c>
      <c r="BF71" s="23">
        <f t="shared" si="66"/>
        <v>-31.071803767315721</v>
      </c>
      <c r="BH71" s="36" t="s">
        <v>788</v>
      </c>
      <c r="BI71" s="19">
        <v>247.73</v>
      </c>
      <c r="BJ71" s="19">
        <v>45.96</v>
      </c>
      <c r="BK71" s="19">
        <v>-86.76</v>
      </c>
      <c r="BL71" s="19">
        <v>32.729999999999997</v>
      </c>
      <c r="BM71" s="19">
        <v>0</v>
      </c>
      <c r="BN71" s="19">
        <v>32815</v>
      </c>
      <c r="BO71" s="19">
        <v>121.98</v>
      </c>
      <c r="BP71" s="19">
        <v>26.84</v>
      </c>
      <c r="BQ71" s="36" t="s">
        <v>915</v>
      </c>
      <c r="BR71" s="36" t="s">
        <v>916</v>
      </c>
      <c r="BS71" s="36" t="s">
        <v>593</v>
      </c>
      <c r="BT71" s="36" t="s">
        <v>789</v>
      </c>
      <c r="BU71" t="str">
        <f t="shared" si="67"/>
        <v>Pior</v>
      </c>
      <c r="BV71" s="19">
        <v>89.095174262734602</v>
      </c>
      <c r="BX71" t="s">
        <v>141</v>
      </c>
      <c r="BY71" s="1">
        <v>3003</v>
      </c>
      <c r="BZ71" s="1">
        <v>5968</v>
      </c>
      <c r="CA71" s="1">
        <v>5125.88</v>
      </c>
      <c r="CB71" s="1">
        <v>4778.16</v>
      </c>
      <c r="CC71" s="1">
        <v>5290.52</v>
      </c>
      <c r="CD71" t="str">
        <f t="shared" si="68"/>
        <v>Pior</v>
      </c>
      <c r="CE71" t="str">
        <f t="shared" si="69"/>
        <v>Pior</v>
      </c>
      <c r="CF71" s="19">
        <v>11285.2</v>
      </c>
      <c r="CG71" s="45">
        <f t="shared" si="70"/>
        <v>113.30984477896313</v>
      </c>
      <c r="CH71" s="45">
        <f t="shared" si="71"/>
        <v>136.18296582785007</v>
      </c>
      <c r="CJ71" t="s">
        <v>254</v>
      </c>
    </row>
    <row r="72" spans="1:88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48"/>
        <v>6596.2513199577616</v>
      </c>
      <c r="N72" t="str">
        <f t="shared" si="49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50"/>
        <v>1221.3885955649419</v>
      </c>
      <c r="U72" s="21">
        <f t="shared" si="51"/>
        <v>-80.266741309027253</v>
      </c>
      <c r="V72" t="str">
        <f t="shared" si="52"/>
        <v>Pior</v>
      </c>
      <c r="W72" t="str">
        <f t="shared" si="53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33">
        <v>109.33499999999999</v>
      </c>
      <c r="AC72">
        <v>109.33499999999999</v>
      </c>
      <c r="AD72" s="33">
        <v>109335</v>
      </c>
      <c r="AE72" s="23">
        <f t="shared" si="54"/>
        <v>-57.468321013727561</v>
      </c>
      <c r="AF72" s="23">
        <f t="shared" si="55"/>
        <v>-96.78128908263443</v>
      </c>
      <c r="AG72" t="str">
        <f t="shared" si="56"/>
        <v>Melhor</v>
      </c>
      <c r="AH72" t="str">
        <f t="shared" si="57"/>
        <v>Melhor</v>
      </c>
      <c r="AI72" t="s">
        <v>293</v>
      </c>
      <c r="AJ72" s="19">
        <v>20960</v>
      </c>
      <c r="AK72" s="19">
        <v>0</v>
      </c>
      <c r="AL72" s="19">
        <v>20960</v>
      </c>
      <c r="AM72" s="19">
        <v>117731</v>
      </c>
      <c r="AN72" t="str">
        <f t="shared" si="58"/>
        <v>Pior</v>
      </c>
      <c r="AO72" s="23">
        <f t="shared" si="59"/>
        <v>1200.9744894792379</v>
      </c>
      <c r="AP72" s="23">
        <f t="shared" si="60"/>
        <v>453.32629355860615</v>
      </c>
      <c r="AQ72" t="s">
        <v>293</v>
      </c>
      <c r="AR72" s="19">
        <v>9675.36</v>
      </c>
      <c r="AS72" s="19">
        <v>1747.22</v>
      </c>
      <c r="AT72" s="19">
        <v>7928.14</v>
      </c>
      <c r="AU72" s="19">
        <v>119233</v>
      </c>
      <c r="AV72" s="23">
        <f t="shared" si="61"/>
        <v>155.42133051742346</v>
      </c>
      <c r="AW72" s="23">
        <f t="shared" si="62"/>
        <v>500.54372788777857</v>
      </c>
      <c r="AX72" t="str">
        <f t="shared" si="63"/>
        <v>Pior</v>
      </c>
      <c r="AY72" t="s">
        <v>293</v>
      </c>
      <c r="AZ72" s="19">
        <v>8317.7800000000007</v>
      </c>
      <c r="BA72" s="19">
        <v>1955.61</v>
      </c>
      <c r="BB72" s="19">
        <v>6362.17</v>
      </c>
      <c r="BC72" s="19">
        <v>126803</v>
      </c>
      <c r="BD72" s="23">
        <f t="shared" si="64"/>
        <v>119.58236536430834</v>
      </c>
      <c r="BE72" s="23">
        <f t="shared" si="65"/>
        <v>-14.031312529973045</v>
      </c>
      <c r="BF72" s="23">
        <f t="shared" si="66"/>
        <v>-60.315935114503816</v>
      </c>
      <c r="BH72" s="36" t="s">
        <v>790</v>
      </c>
      <c r="BI72" s="19">
        <v>279.83</v>
      </c>
      <c r="BJ72" s="19">
        <v>39.76</v>
      </c>
      <c r="BK72" s="19">
        <v>-32.51</v>
      </c>
      <c r="BL72" s="19">
        <v>-27.73</v>
      </c>
      <c r="BM72" s="19">
        <v>0</v>
      </c>
      <c r="BN72" s="19">
        <v>35.24</v>
      </c>
      <c r="BO72" s="19">
        <v>84.82</v>
      </c>
      <c r="BP72" s="19">
        <v>45.24</v>
      </c>
      <c r="BQ72" s="36" t="s">
        <v>923</v>
      </c>
      <c r="BR72" s="36" t="s">
        <v>924</v>
      </c>
      <c r="BS72" s="36" t="s">
        <v>593</v>
      </c>
      <c r="BT72" s="36">
        <v>26727</v>
      </c>
      <c r="BU72" t="str">
        <f t="shared" si="67"/>
        <v>Pior</v>
      </c>
      <c r="BV72" s="19">
        <v>119.58236536430834</v>
      </c>
      <c r="BX72" t="s">
        <v>143</v>
      </c>
      <c r="BY72" s="1">
        <v>2740</v>
      </c>
      <c r="BZ72" s="1">
        <v>3788</v>
      </c>
      <c r="CA72" s="1">
        <v>3938.51</v>
      </c>
      <c r="CB72" s="1">
        <v>3270.09</v>
      </c>
      <c r="CC72" s="1">
        <v>3491.52</v>
      </c>
      <c r="CD72" t="str">
        <f t="shared" si="68"/>
        <v>Pior</v>
      </c>
      <c r="CE72" t="str">
        <f t="shared" si="69"/>
        <v>Pior</v>
      </c>
      <c r="CF72" s="19">
        <v>8317.7800000000007</v>
      </c>
      <c r="CG72" s="45">
        <f t="shared" si="70"/>
        <v>138.22804967464029</v>
      </c>
      <c r="CH72" s="45">
        <f t="shared" si="71"/>
        <v>154.35936013993498</v>
      </c>
      <c r="CJ72" t="s">
        <v>255</v>
      </c>
    </row>
    <row r="73" spans="1:88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48"/>
        <v>445.37529504327307</v>
      </c>
      <c r="N73" t="str">
        <f t="shared" si="49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50"/>
        <v>342.26671911880413</v>
      </c>
      <c r="U73" s="21">
        <f t="shared" si="51"/>
        <v>-18.905985815930247</v>
      </c>
      <c r="V73" t="str">
        <f t="shared" si="52"/>
        <v>Pior</v>
      </c>
      <c r="W73" t="str">
        <f t="shared" si="53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33">
        <v>31.059000000000001</v>
      </c>
      <c r="AC73">
        <v>31.059000000000001</v>
      </c>
      <c r="AD73" s="33">
        <v>31059</v>
      </c>
      <c r="AE73" s="23">
        <f t="shared" si="54"/>
        <v>162.58851298190402</v>
      </c>
      <c r="AF73" s="23">
        <f t="shared" si="55"/>
        <v>-40.626662231085483</v>
      </c>
      <c r="AG73" t="str">
        <f t="shared" si="56"/>
        <v>Pior</v>
      </c>
      <c r="AH73" t="str">
        <f t="shared" si="57"/>
        <v>Melhor</v>
      </c>
      <c r="AI73" t="s">
        <v>294</v>
      </c>
      <c r="AJ73" s="19">
        <v>4088.39</v>
      </c>
      <c r="AK73" s="19">
        <v>0</v>
      </c>
      <c r="AL73" s="19">
        <v>4088.39</v>
      </c>
      <c r="AM73" s="19">
        <v>28982.9</v>
      </c>
      <c r="AN73" t="str">
        <f t="shared" si="58"/>
        <v>Pior</v>
      </c>
      <c r="AO73" s="23">
        <f t="shared" si="59"/>
        <v>22.498576779026212</v>
      </c>
      <c r="AP73" s="23">
        <f t="shared" si="60"/>
        <v>221.66719118804093</v>
      </c>
      <c r="AQ73" t="s">
        <v>294</v>
      </c>
      <c r="AR73" s="19">
        <v>2392.81</v>
      </c>
      <c r="AS73" s="19">
        <v>144.53</v>
      </c>
      <c r="AT73" s="19">
        <v>2248.2800000000002</v>
      </c>
      <c r="AU73" s="19">
        <v>57848.7</v>
      </c>
      <c r="AV73" s="23">
        <f t="shared" si="61"/>
        <v>88.261998426435866</v>
      </c>
      <c r="AW73" s="23">
        <f t="shared" si="62"/>
        <v>-28.305318352059928</v>
      </c>
      <c r="AX73" t="str">
        <f t="shared" si="63"/>
        <v>Melhor</v>
      </c>
      <c r="AY73" t="s">
        <v>294</v>
      </c>
      <c r="AZ73" s="19">
        <v>2473.25</v>
      </c>
      <c r="BA73" s="19">
        <v>151.5</v>
      </c>
      <c r="BB73" s="19">
        <v>2321.75</v>
      </c>
      <c r="BC73" s="19">
        <v>29973.4</v>
      </c>
      <c r="BD73" s="23">
        <f t="shared" si="64"/>
        <v>94.590873328088122</v>
      </c>
      <c r="BE73" s="23">
        <f t="shared" si="65"/>
        <v>3.3617378730446652</v>
      </c>
      <c r="BF73" s="23">
        <f t="shared" si="66"/>
        <v>-39.505526625395326</v>
      </c>
      <c r="BH73" s="36" t="s">
        <v>792</v>
      </c>
      <c r="BI73" s="19">
        <v>64.17</v>
      </c>
      <c r="BJ73" s="19">
        <v>18.04</v>
      </c>
      <c r="BK73" s="19">
        <v>-89.25</v>
      </c>
      <c r="BL73" s="19">
        <v>7.28</v>
      </c>
      <c r="BM73" s="19">
        <v>0</v>
      </c>
      <c r="BN73" s="19">
        <v>0.95099999999999996</v>
      </c>
      <c r="BO73" s="19">
        <v>64.17</v>
      </c>
      <c r="BP73" s="19">
        <v>18.04</v>
      </c>
      <c r="BQ73" s="36" t="s">
        <v>927</v>
      </c>
      <c r="BR73" s="36" t="s">
        <v>928</v>
      </c>
      <c r="BS73" s="36" t="s">
        <v>44</v>
      </c>
      <c r="BT73" s="36">
        <v>1215</v>
      </c>
      <c r="BU73" t="str">
        <f t="shared" si="67"/>
        <v>Pior</v>
      </c>
      <c r="BV73" s="19">
        <v>94.590873328088122</v>
      </c>
      <c r="BX73" t="s">
        <v>145</v>
      </c>
      <c r="BY73" s="1">
        <v>1194</v>
      </c>
      <c r="BZ73" s="1">
        <v>1271</v>
      </c>
      <c r="CA73" s="1">
        <v>1409.73</v>
      </c>
      <c r="CB73" s="1">
        <v>1206.97</v>
      </c>
      <c r="CC73" s="1">
        <v>1204.92</v>
      </c>
      <c r="CD73" t="str">
        <f t="shared" si="68"/>
        <v>Pior</v>
      </c>
      <c r="CE73" t="str">
        <f t="shared" si="69"/>
        <v>Pior</v>
      </c>
      <c r="CF73" s="19">
        <v>2473.25</v>
      </c>
      <c r="CG73" s="45">
        <f t="shared" si="70"/>
        <v>105.26259004747203</v>
      </c>
      <c r="CH73" s="45">
        <f t="shared" si="71"/>
        <v>104.91395809340744</v>
      </c>
      <c r="CJ73" t="s">
        <v>250</v>
      </c>
    </row>
    <row r="74" spans="1:88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48"/>
        <v>415.53442240373391</v>
      </c>
      <c r="N74" t="str">
        <f t="shared" si="49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50"/>
        <v>275.21703617269549</v>
      </c>
      <c r="U74" s="21">
        <f t="shared" si="51"/>
        <v>-27.217850085896067</v>
      </c>
      <c r="V74" t="str">
        <f t="shared" si="52"/>
        <v>Pior</v>
      </c>
      <c r="W74" t="str">
        <f t="shared" si="53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33">
        <v>29.152000000000001</v>
      </c>
      <c r="AC74">
        <v>29.152000000000001</v>
      </c>
      <c r="AD74" s="33">
        <v>29152</v>
      </c>
      <c r="AE74" s="23">
        <f t="shared" si="54"/>
        <v>186.97549591598602</v>
      </c>
      <c r="AF74" s="23">
        <f t="shared" si="55"/>
        <v>-23.517466359415476</v>
      </c>
      <c r="AG74" t="str">
        <f t="shared" si="56"/>
        <v>Pior</v>
      </c>
      <c r="AH74" t="str">
        <f t="shared" si="57"/>
        <v>Melhor</v>
      </c>
      <c r="AI74" t="s">
        <v>295</v>
      </c>
      <c r="AJ74" s="19">
        <v>2305.88</v>
      </c>
      <c r="AK74" s="19">
        <v>0</v>
      </c>
      <c r="AL74" s="19">
        <v>2305.88</v>
      </c>
      <c r="AM74" s="19">
        <v>29150.7</v>
      </c>
      <c r="AN74" t="str">
        <f t="shared" si="58"/>
        <v>Melhor</v>
      </c>
      <c r="AO74" s="23">
        <f t="shared" si="59"/>
        <v>-6.2414104367767482</v>
      </c>
      <c r="AP74" s="23">
        <f t="shared" si="60"/>
        <v>169.06417736289384</v>
      </c>
      <c r="AQ74" t="s">
        <v>295</v>
      </c>
      <c r="AR74" s="19">
        <v>1630.65</v>
      </c>
      <c r="AS74" s="19">
        <v>58.51</v>
      </c>
      <c r="AT74" s="19">
        <v>1572.14</v>
      </c>
      <c r="AU74" s="19">
        <v>56730.6</v>
      </c>
      <c r="AV74" s="23">
        <f t="shared" si="61"/>
        <v>90.274212368728129</v>
      </c>
      <c r="AW74" s="23">
        <f t="shared" si="62"/>
        <v>-33.696704047361528</v>
      </c>
      <c r="AX74" t="str">
        <f t="shared" si="63"/>
        <v>Melhor</v>
      </c>
      <c r="AY74" t="s">
        <v>295</v>
      </c>
      <c r="AZ74" s="19">
        <v>1599.83</v>
      </c>
      <c r="BA74" s="19">
        <v>60.91</v>
      </c>
      <c r="BB74" s="19">
        <v>1538.92</v>
      </c>
      <c r="BC74" s="19">
        <v>29664.6</v>
      </c>
      <c r="BD74" s="23">
        <f t="shared" si="64"/>
        <v>86.677946324387392</v>
      </c>
      <c r="BE74" s="23">
        <f t="shared" si="65"/>
        <v>-1.8900438475454675</v>
      </c>
      <c r="BF74" s="23">
        <f t="shared" si="66"/>
        <v>-30.619546550557715</v>
      </c>
      <c r="BH74" s="36" t="s">
        <v>794</v>
      </c>
      <c r="BI74" s="19">
        <v>80.459999999999994</v>
      </c>
      <c r="BJ74" s="19">
        <v>20.18</v>
      </c>
      <c r="BK74" s="19">
        <v>-94.85</v>
      </c>
      <c r="BL74" s="19">
        <v>15.02</v>
      </c>
      <c r="BM74" s="19">
        <v>0</v>
      </c>
      <c r="BN74" s="19">
        <v>1.52</v>
      </c>
      <c r="BO74" s="19">
        <v>71.25</v>
      </c>
      <c r="BP74" s="19">
        <v>20.18</v>
      </c>
      <c r="BQ74" s="36" t="s">
        <v>931</v>
      </c>
      <c r="BR74" s="36" t="s">
        <v>932</v>
      </c>
      <c r="BS74" s="36" t="s">
        <v>333</v>
      </c>
      <c r="BT74" s="36">
        <v>1006</v>
      </c>
      <c r="BU74" t="str">
        <f t="shared" si="67"/>
        <v>Pior</v>
      </c>
      <c r="BV74" s="19">
        <v>86.677946324387392</v>
      </c>
      <c r="BX74" t="s">
        <v>146</v>
      </c>
      <c r="BY74" s="1">
        <v>735</v>
      </c>
      <c r="BZ74" s="1">
        <v>857</v>
      </c>
      <c r="CA74" s="1">
        <v>907.6</v>
      </c>
      <c r="CB74" s="1">
        <v>774.22</v>
      </c>
      <c r="CC74" s="1">
        <v>788.36</v>
      </c>
      <c r="CD74" t="str">
        <f t="shared" si="68"/>
        <v>Pior</v>
      </c>
      <c r="CE74" t="str">
        <f t="shared" si="69"/>
        <v>Pior</v>
      </c>
      <c r="CF74" s="19">
        <v>1599.83</v>
      </c>
      <c r="CG74" s="45">
        <f t="shared" si="70"/>
        <v>102.93140189761021</v>
      </c>
      <c r="CH74" s="45">
        <f t="shared" si="71"/>
        <v>106.63764821368602</v>
      </c>
      <c r="CJ74" t="s">
        <v>251</v>
      </c>
    </row>
    <row r="75" spans="1:88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48"/>
        <v>1593.929523245484</v>
      </c>
      <c r="N75" t="str">
        <f t="shared" si="49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50"/>
        <v>422.4666864080545</v>
      </c>
      <c r="U75" s="21">
        <f t="shared" si="51"/>
        <v>-69.156527515558352</v>
      </c>
      <c r="V75" t="str">
        <f t="shared" si="52"/>
        <v>Pior</v>
      </c>
      <c r="W75" t="str">
        <f t="shared" si="53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33">
        <v>68.275999999999996</v>
      </c>
      <c r="AC75">
        <v>68.275999999999996</v>
      </c>
      <c r="AD75" s="33">
        <v>68276</v>
      </c>
      <c r="AE75" s="23">
        <f t="shared" si="54"/>
        <v>-73.323660053301737</v>
      </c>
      <c r="AF75" s="23">
        <f t="shared" si="55"/>
        <v>-94.894154854140567</v>
      </c>
      <c r="AG75" t="str">
        <f t="shared" si="56"/>
        <v>Melhor</v>
      </c>
      <c r="AH75" t="str">
        <f t="shared" si="57"/>
        <v>Melhor</v>
      </c>
      <c r="AI75" t="s">
        <v>296</v>
      </c>
      <c r="AJ75" s="19">
        <v>9621.9500000000007</v>
      </c>
      <c r="AK75" s="19">
        <v>0</v>
      </c>
      <c r="AL75" s="19">
        <v>9621.9500000000007</v>
      </c>
      <c r="AM75" s="19">
        <v>62475.9</v>
      </c>
      <c r="AN75" t="str">
        <f t="shared" si="58"/>
        <v>Pior</v>
      </c>
      <c r="AO75" s="23">
        <f t="shared" si="59"/>
        <v>968.08494105632383</v>
      </c>
      <c r="AP75" s="23">
        <f t="shared" si="60"/>
        <v>184.92596979567665</v>
      </c>
      <c r="AQ75" t="s">
        <v>296</v>
      </c>
      <c r="AR75" s="19">
        <v>6233.54</v>
      </c>
      <c r="AS75" s="19">
        <v>323.81</v>
      </c>
      <c r="AT75" s="19">
        <v>5909.73</v>
      </c>
      <c r="AU75" s="19">
        <v>129386</v>
      </c>
      <c r="AV75" s="23">
        <f t="shared" si="61"/>
        <v>84.588095943144808</v>
      </c>
      <c r="AW75" s="23">
        <f t="shared" si="62"/>
        <v>591.95435472770464</v>
      </c>
      <c r="AX75" t="str">
        <f t="shared" si="63"/>
        <v>Pior</v>
      </c>
      <c r="AY75" t="s">
        <v>296</v>
      </c>
      <c r="AZ75" s="19">
        <v>6717.91</v>
      </c>
      <c r="BA75" s="19">
        <v>319.89999999999998</v>
      </c>
      <c r="BB75" s="19">
        <v>6398.01</v>
      </c>
      <c r="BC75" s="19">
        <v>63425.2</v>
      </c>
      <c r="BD75" s="23">
        <f t="shared" si="64"/>
        <v>98.931299970387911</v>
      </c>
      <c r="BE75" s="23">
        <f t="shared" si="65"/>
        <v>7.7703840835223623</v>
      </c>
      <c r="BF75" s="23">
        <f t="shared" si="66"/>
        <v>-30.18140813452575</v>
      </c>
      <c r="BH75" s="36" t="s">
        <v>796</v>
      </c>
      <c r="BI75" s="19">
        <v>166.8</v>
      </c>
      <c r="BJ75" s="19">
        <v>30.04</v>
      </c>
      <c r="BK75" s="19">
        <v>-87.94</v>
      </c>
      <c r="BL75" s="19">
        <v>17.98</v>
      </c>
      <c r="BM75" s="19">
        <v>0</v>
      </c>
      <c r="BN75" s="19">
        <v>8365</v>
      </c>
      <c r="BO75" s="19">
        <v>86.35</v>
      </c>
      <c r="BP75" s="19">
        <v>25.04</v>
      </c>
      <c r="BQ75" s="36" t="s">
        <v>940</v>
      </c>
      <c r="BR75" s="36" t="s">
        <v>941</v>
      </c>
      <c r="BS75" s="36" t="s">
        <v>333</v>
      </c>
      <c r="BT75" s="36">
        <v>6942</v>
      </c>
      <c r="BU75" t="str">
        <f t="shared" si="67"/>
        <v>Pior</v>
      </c>
      <c r="BV75" s="19">
        <v>98.931299970387911</v>
      </c>
      <c r="BX75" t="s">
        <v>148</v>
      </c>
      <c r="BY75" s="1">
        <v>2524</v>
      </c>
      <c r="BZ75" s="1">
        <v>3377</v>
      </c>
      <c r="CA75" s="1">
        <v>4015.62</v>
      </c>
      <c r="CB75" s="1">
        <v>2973.23</v>
      </c>
      <c r="CC75" s="1">
        <v>3720.83</v>
      </c>
      <c r="CD75" t="str">
        <f t="shared" si="68"/>
        <v>Pior</v>
      </c>
      <c r="CE75" t="str">
        <f t="shared" si="69"/>
        <v>Pior</v>
      </c>
      <c r="CF75" s="19">
        <v>6717.91</v>
      </c>
      <c r="CG75" s="45">
        <f t="shared" si="70"/>
        <v>80.548694780465652</v>
      </c>
      <c r="CH75" s="45">
        <f t="shared" si="71"/>
        <v>125.94652953185592</v>
      </c>
      <c r="CJ75" t="s">
        <v>252</v>
      </c>
    </row>
    <row r="76" spans="1:88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48"/>
        <v>689.44754686876752</v>
      </c>
      <c r="N76" t="str">
        <f t="shared" si="49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50"/>
        <v>154.26605504587155</v>
      </c>
      <c r="U76" s="21">
        <f t="shared" si="51"/>
        <v>-67.79190003764252</v>
      </c>
      <c r="V76" t="str">
        <f t="shared" si="52"/>
        <v>Pior</v>
      </c>
      <c r="W76" t="str">
        <f t="shared" si="53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33">
        <v>49.231000000000002</v>
      </c>
      <c r="AC76">
        <v>49.231000000000002</v>
      </c>
      <c r="AD76" s="33">
        <v>49231</v>
      </c>
      <c r="AE76" s="23">
        <f t="shared" si="54"/>
        <v>-82.340845632229758</v>
      </c>
      <c r="AF76" s="23">
        <f t="shared" si="55"/>
        <v>-93.054851791134922</v>
      </c>
      <c r="AG76" t="str">
        <f t="shared" si="56"/>
        <v>Melhor</v>
      </c>
      <c r="AH76" t="str">
        <f t="shared" si="57"/>
        <v>Melhor</v>
      </c>
      <c r="AI76" t="s">
        <v>297</v>
      </c>
      <c r="AJ76" s="19">
        <v>11281.2</v>
      </c>
      <c r="AK76" s="19">
        <v>0</v>
      </c>
      <c r="AL76" s="19">
        <v>11281.2</v>
      </c>
      <c r="AM76" s="19">
        <v>62959.4</v>
      </c>
      <c r="AN76" t="str">
        <f t="shared" si="58"/>
        <v>Pior</v>
      </c>
      <c r="AO76" s="23">
        <f t="shared" si="59"/>
        <v>1174.0928136611592</v>
      </c>
      <c r="AP76" s="23">
        <f t="shared" si="60"/>
        <v>124.99401675309136</v>
      </c>
      <c r="AQ76" t="s">
        <v>297</v>
      </c>
      <c r="AR76" s="19">
        <v>7609.04</v>
      </c>
      <c r="AS76" s="19">
        <v>71.959999999999994</v>
      </c>
      <c r="AT76" s="19">
        <v>7537.08</v>
      </c>
      <c r="AU76" s="19">
        <v>113918</v>
      </c>
      <c r="AV76" s="23">
        <f t="shared" si="61"/>
        <v>51.755883526126844</v>
      </c>
      <c r="AW76" s="23">
        <f t="shared" si="62"/>
        <v>759.36098844629157</v>
      </c>
      <c r="AX76" t="str">
        <f t="shared" si="63"/>
        <v>Pior</v>
      </c>
      <c r="AY76" t="s">
        <v>297</v>
      </c>
      <c r="AZ76" s="19">
        <v>8124.38</v>
      </c>
      <c r="BA76" s="19">
        <v>72.63</v>
      </c>
      <c r="BB76" s="19">
        <v>8051.75</v>
      </c>
      <c r="BC76" s="19">
        <v>63493.4</v>
      </c>
      <c r="BD76" s="23">
        <f t="shared" si="64"/>
        <v>62.033905065815716</v>
      </c>
      <c r="BE76" s="23">
        <f t="shared" si="65"/>
        <v>6.7727334854331191</v>
      </c>
      <c r="BF76" s="23">
        <f t="shared" si="66"/>
        <v>-27.98301599120661</v>
      </c>
      <c r="BH76" s="36" t="s">
        <v>797</v>
      </c>
      <c r="BI76" s="19">
        <v>132.06</v>
      </c>
      <c r="BJ76" s="19">
        <v>42.27</v>
      </c>
      <c r="BK76" s="19">
        <v>-98.07</v>
      </c>
      <c r="BL76" s="19">
        <v>40.340000000000003</v>
      </c>
      <c r="BM76" s="19">
        <v>0</v>
      </c>
      <c r="BN76" s="19">
        <v>5862</v>
      </c>
      <c r="BO76" s="19">
        <v>56.16</v>
      </c>
      <c r="BP76" s="19">
        <v>28.12</v>
      </c>
      <c r="BQ76" s="36" t="s">
        <v>948</v>
      </c>
      <c r="BR76" s="36" t="s">
        <v>949</v>
      </c>
      <c r="BS76" s="36" t="s">
        <v>333</v>
      </c>
      <c r="BT76" s="36">
        <v>4457</v>
      </c>
      <c r="BU76" t="str">
        <f t="shared" si="67"/>
        <v>Pior</v>
      </c>
      <c r="BV76" s="19">
        <v>62.033905065815716</v>
      </c>
      <c r="BX76" t="s">
        <v>150</v>
      </c>
      <c r="BY76" s="1">
        <v>3060</v>
      </c>
      <c r="BZ76" s="1">
        <v>5014</v>
      </c>
      <c r="CA76" s="1">
        <v>4539.3599999999997</v>
      </c>
      <c r="CB76" s="1">
        <v>3654.86</v>
      </c>
      <c r="CC76" s="1">
        <v>3719.8</v>
      </c>
      <c r="CD76" t="str">
        <f t="shared" si="68"/>
        <v>Pior</v>
      </c>
      <c r="CE76" t="str">
        <f t="shared" si="69"/>
        <v>Pior</v>
      </c>
      <c r="CF76" s="19">
        <v>8124.38</v>
      </c>
      <c r="CG76" s="45">
        <f t="shared" si="70"/>
        <v>118.40905425022849</v>
      </c>
      <c r="CH76" s="45">
        <f t="shared" si="71"/>
        <v>122.2897730692831</v>
      </c>
      <c r="CJ76" t="s">
        <v>253</v>
      </c>
    </row>
    <row r="77" spans="1:88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48"/>
        <v>3084.3033509700176</v>
      </c>
      <c r="N77" t="str">
        <f t="shared" si="49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50"/>
        <v>445.81048581048577</v>
      </c>
      <c r="U77" s="21">
        <f t="shared" si="51"/>
        <v>-82.859343923868977</v>
      </c>
      <c r="V77" t="str">
        <f t="shared" si="52"/>
        <v>Pior</v>
      </c>
      <c r="W77" t="str">
        <f t="shared" si="53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33">
        <v>114.916</v>
      </c>
      <c r="AC77">
        <v>114.916</v>
      </c>
      <c r="AD77" s="33">
        <v>114916</v>
      </c>
      <c r="AE77" s="23">
        <f t="shared" si="54"/>
        <v>-79.64101330767997</v>
      </c>
      <c r="AF77" s="23">
        <f t="shared" si="55"/>
        <v>-96.269953175764201</v>
      </c>
      <c r="AG77" t="str">
        <f t="shared" si="56"/>
        <v>Melhor</v>
      </c>
      <c r="AH77" t="str">
        <f t="shared" si="57"/>
        <v>Melhor</v>
      </c>
      <c r="AI77" t="s">
        <v>298</v>
      </c>
      <c r="AJ77" s="19">
        <v>18679.900000000001</v>
      </c>
      <c r="AK77" s="19">
        <v>0</v>
      </c>
      <c r="AL77" s="19">
        <v>18679.900000000001</v>
      </c>
      <c r="AM77" s="19">
        <v>117830</v>
      </c>
      <c r="AN77" t="str">
        <f t="shared" si="58"/>
        <v>Pior</v>
      </c>
      <c r="AO77" s="23">
        <f t="shared" si="59"/>
        <v>1371.1015207238993</v>
      </c>
      <c r="AP77" s="23">
        <f t="shared" si="60"/>
        <v>199.50136283469618</v>
      </c>
      <c r="AQ77" t="s">
        <v>298</v>
      </c>
      <c r="AR77" s="19">
        <v>13713</v>
      </c>
      <c r="AS77" s="19">
        <v>279.14</v>
      </c>
      <c r="AT77" s="19">
        <v>13433.8</v>
      </c>
      <c r="AU77" s="19">
        <v>230677</v>
      </c>
      <c r="AV77" s="23">
        <f t="shared" si="61"/>
        <v>119.86531986531988</v>
      </c>
      <c r="AW77" s="23">
        <f t="shared" si="62"/>
        <v>979.94235267248905</v>
      </c>
      <c r="AX77" t="str">
        <f t="shared" si="63"/>
        <v>Pior</v>
      </c>
      <c r="AY77" t="s">
        <v>298</v>
      </c>
      <c r="AZ77" s="19">
        <v>14639.2</v>
      </c>
      <c r="BA77" s="19">
        <v>223.15</v>
      </c>
      <c r="BB77" s="19">
        <v>14416</v>
      </c>
      <c r="BC77" s="19">
        <v>120640</v>
      </c>
      <c r="BD77" s="23">
        <f t="shared" si="64"/>
        <v>134.71540804874141</v>
      </c>
      <c r="BE77" s="23">
        <f t="shared" si="65"/>
        <v>6.7541748705607878</v>
      </c>
      <c r="BF77" s="23">
        <f t="shared" si="66"/>
        <v>-21.631272116017755</v>
      </c>
      <c r="BH77" s="36" t="s">
        <v>798</v>
      </c>
      <c r="BI77" s="19">
        <v>199.06</v>
      </c>
      <c r="BJ77" s="19">
        <v>61.55</v>
      </c>
      <c r="BK77" s="19">
        <v>-95.24</v>
      </c>
      <c r="BL77" s="19">
        <v>56.79</v>
      </c>
      <c r="BM77" s="19">
        <v>0</v>
      </c>
      <c r="BN77" s="19">
        <v>32322</v>
      </c>
      <c r="BO77" s="19">
        <v>115.86</v>
      </c>
      <c r="BP77" s="19">
        <v>57</v>
      </c>
      <c r="BQ77" s="36" t="s">
        <v>956</v>
      </c>
      <c r="BR77" s="36" t="s">
        <v>957</v>
      </c>
      <c r="BS77" s="36" t="s">
        <v>593</v>
      </c>
      <c r="BT77" s="36">
        <v>26324</v>
      </c>
      <c r="BU77" t="str">
        <f t="shared" si="67"/>
        <v>Pior</v>
      </c>
      <c r="BV77" s="19">
        <v>134.71540804874141</v>
      </c>
      <c r="BX77" t="s">
        <v>152</v>
      </c>
      <c r="BY77" s="1">
        <v>2462</v>
      </c>
      <c r="BZ77" s="1">
        <v>6237</v>
      </c>
      <c r="CA77" s="1">
        <v>7287</v>
      </c>
      <c r="CB77" s="1">
        <v>5100.46</v>
      </c>
      <c r="CC77" s="1">
        <v>6169.68</v>
      </c>
      <c r="CD77" t="str">
        <f t="shared" si="68"/>
        <v>Pior</v>
      </c>
      <c r="CE77" t="str">
        <f t="shared" si="69"/>
        <v>Pior</v>
      </c>
      <c r="CF77" s="19">
        <v>14639.2</v>
      </c>
      <c r="CG77" s="45">
        <f t="shared" si="70"/>
        <v>137.27648759741186</v>
      </c>
      <c r="CH77" s="45">
        <f t="shared" si="71"/>
        <v>187.01724942456173</v>
      </c>
      <c r="CJ77" t="s">
        <v>254</v>
      </c>
    </row>
    <row r="78" spans="1:88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48"/>
        <v>8874.0983606557384</v>
      </c>
      <c r="N78" t="str">
        <f t="shared" si="49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50"/>
        <v>1461.049180327869</v>
      </c>
      <c r="U78" s="21">
        <f t="shared" si="51"/>
        <v>-82.604946841547616</v>
      </c>
      <c r="V78" t="str">
        <f t="shared" si="52"/>
        <v>Pior</v>
      </c>
      <c r="W78" t="str">
        <f t="shared" si="53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33">
        <v>119.821</v>
      </c>
      <c r="AC78">
        <v>119.821</v>
      </c>
      <c r="AD78" s="33">
        <v>119821</v>
      </c>
      <c r="AE78" s="23">
        <f t="shared" si="54"/>
        <v>23.923497267759572</v>
      </c>
      <c r="AF78" s="23">
        <f t="shared" si="55"/>
        <v>-92.061525105715646</v>
      </c>
      <c r="AG78" t="str">
        <f t="shared" si="56"/>
        <v>Pior</v>
      </c>
      <c r="AH78" t="str">
        <f t="shared" si="57"/>
        <v>Melhor</v>
      </c>
      <c r="AI78" t="s">
        <v>299</v>
      </c>
      <c r="AJ78" s="19">
        <v>27351.200000000001</v>
      </c>
      <c r="AK78" s="19">
        <v>0</v>
      </c>
      <c r="AL78" s="19">
        <v>27351.200000000001</v>
      </c>
      <c r="AM78" s="19">
        <v>117846</v>
      </c>
      <c r="AN78" t="str">
        <f t="shared" si="58"/>
        <v>Pior</v>
      </c>
      <c r="AO78" s="23">
        <f t="shared" si="59"/>
        <v>1106.0675544580652</v>
      </c>
      <c r="AP78" s="23">
        <f t="shared" si="60"/>
        <v>1394.601092896175</v>
      </c>
      <c r="AQ78" t="s">
        <v>299</v>
      </c>
      <c r="AR78" s="19">
        <v>13894</v>
      </c>
      <c r="AS78" s="19">
        <v>1848.8</v>
      </c>
      <c r="AT78" s="19">
        <v>12045.2</v>
      </c>
      <c r="AU78" s="19">
        <v>254410</v>
      </c>
      <c r="AV78" s="23">
        <f t="shared" si="61"/>
        <v>659.23497267759558</v>
      </c>
      <c r="AW78" s="23">
        <f t="shared" si="62"/>
        <v>512.66425610724048</v>
      </c>
      <c r="AX78" t="str">
        <f t="shared" si="63"/>
        <v>Pior</v>
      </c>
      <c r="AY78" t="s">
        <v>299</v>
      </c>
      <c r="AZ78" s="19">
        <v>13623.4</v>
      </c>
      <c r="BA78" s="19">
        <v>1849.39</v>
      </c>
      <c r="BB78" s="19">
        <v>11774</v>
      </c>
      <c r="BC78" s="19">
        <v>121977</v>
      </c>
      <c r="BD78" s="23">
        <f t="shared" si="64"/>
        <v>644.44808743169392</v>
      </c>
      <c r="BE78" s="23">
        <f t="shared" si="65"/>
        <v>-1.9476032819922293</v>
      </c>
      <c r="BF78" s="23">
        <f t="shared" si="66"/>
        <v>-50.190850858463257</v>
      </c>
      <c r="BH78" s="36" t="s">
        <v>799</v>
      </c>
      <c r="BI78" s="19">
        <v>242.35</v>
      </c>
      <c r="BJ78" s="19">
        <v>61.57</v>
      </c>
      <c r="BK78" s="19">
        <v>36.39</v>
      </c>
      <c r="BL78" s="19">
        <v>-74.81</v>
      </c>
      <c r="BM78" s="19">
        <v>0</v>
      </c>
      <c r="BN78" s="19">
        <v>34807</v>
      </c>
      <c r="BO78" s="19">
        <v>188.65</v>
      </c>
      <c r="BP78" s="19">
        <v>59.25</v>
      </c>
      <c r="BQ78" s="36" t="s">
        <v>964</v>
      </c>
      <c r="BR78" s="36" t="s">
        <v>965</v>
      </c>
      <c r="BS78" s="36" t="s">
        <v>593</v>
      </c>
      <c r="BT78" s="36">
        <v>23858</v>
      </c>
      <c r="BU78" t="str">
        <f t="shared" si="67"/>
        <v>Pior</v>
      </c>
      <c r="BV78" s="19">
        <v>644.44808743169392</v>
      </c>
      <c r="BX78" t="s">
        <v>154</v>
      </c>
      <c r="BY78" s="1">
        <v>1226</v>
      </c>
      <c r="BZ78" s="1">
        <v>1830</v>
      </c>
      <c r="CA78" s="1">
        <v>1727.88</v>
      </c>
      <c r="CB78" s="1">
        <v>1634.58</v>
      </c>
      <c r="CC78" s="1">
        <v>1588.7</v>
      </c>
      <c r="CD78" t="str">
        <f t="shared" si="68"/>
        <v>Pior</v>
      </c>
      <c r="CE78" t="str">
        <f t="shared" si="69"/>
        <v>Pior</v>
      </c>
      <c r="CF78" s="19">
        <v>13623.4</v>
      </c>
      <c r="CG78" s="45">
        <f t="shared" si="70"/>
        <v>757.51872600239176</v>
      </c>
      <c r="CH78" s="45">
        <f t="shared" si="71"/>
        <v>733.44957114365764</v>
      </c>
      <c r="CJ78" t="s">
        <v>255</v>
      </c>
    </row>
  </sheetData>
  <mergeCells count="2">
    <mergeCell ref="BO1:BT1"/>
    <mergeCell ref="BI1:B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DF53-65E6-4B67-95ED-10CB370024A1}">
  <dimension ref="A1:F77"/>
  <sheetViews>
    <sheetView topLeftCell="A44" workbookViewId="0">
      <selection sqref="A1:F77"/>
    </sheetView>
  </sheetViews>
  <sheetFormatPr defaultRowHeight="15" x14ac:dyDescent="0.25"/>
  <sheetData>
    <row r="1" spans="1:6" x14ac:dyDescent="0.25">
      <c r="A1" t="s">
        <v>967</v>
      </c>
      <c r="B1" t="s">
        <v>968</v>
      </c>
      <c r="C1" t="s">
        <v>2</v>
      </c>
      <c r="D1" t="s">
        <v>969</v>
      </c>
      <c r="E1" t="s">
        <v>970</v>
      </c>
      <c r="F1" t="s">
        <v>971</v>
      </c>
    </row>
    <row r="2" spans="1:6" x14ac:dyDescent="0.25">
      <c r="A2" t="s">
        <v>3</v>
      </c>
      <c r="B2">
        <v>434</v>
      </c>
      <c r="C2">
        <v>453</v>
      </c>
      <c r="D2" t="s">
        <v>972</v>
      </c>
      <c r="E2" t="s">
        <v>973</v>
      </c>
      <c r="F2" t="s">
        <v>972</v>
      </c>
    </row>
    <row r="3" spans="1:6" x14ac:dyDescent="0.25">
      <c r="A3" t="s">
        <v>6</v>
      </c>
      <c r="B3">
        <v>418</v>
      </c>
      <c r="C3">
        <v>458</v>
      </c>
      <c r="D3" t="s">
        <v>974</v>
      </c>
      <c r="E3" t="s">
        <v>974</v>
      </c>
      <c r="F3" t="s">
        <v>974</v>
      </c>
    </row>
    <row r="4" spans="1:6" x14ac:dyDescent="0.25">
      <c r="A4" t="s">
        <v>9</v>
      </c>
      <c r="B4">
        <v>660</v>
      </c>
      <c r="C4">
        <v>826</v>
      </c>
      <c r="D4" t="s">
        <v>975</v>
      </c>
      <c r="E4" t="s">
        <v>976</v>
      </c>
      <c r="F4" t="s">
        <v>977</v>
      </c>
    </row>
    <row r="5" spans="1:6" x14ac:dyDescent="0.25">
      <c r="A5" t="s">
        <v>11</v>
      </c>
      <c r="B5">
        <v>612</v>
      </c>
      <c r="C5">
        <v>848</v>
      </c>
      <c r="D5" t="s">
        <v>978</v>
      </c>
      <c r="E5" t="s">
        <v>979</v>
      </c>
      <c r="F5" t="s">
        <v>980</v>
      </c>
    </row>
    <row r="6" spans="1:6" x14ac:dyDescent="0.25">
      <c r="A6" t="s">
        <v>13</v>
      </c>
      <c r="B6">
        <v>1126</v>
      </c>
      <c r="C6">
        <v>1439</v>
      </c>
      <c r="D6" t="s">
        <v>981</v>
      </c>
      <c r="E6" t="s">
        <v>982</v>
      </c>
      <c r="F6" t="s">
        <v>983</v>
      </c>
    </row>
    <row r="7" spans="1:6" x14ac:dyDescent="0.25">
      <c r="A7" t="s">
        <v>15</v>
      </c>
      <c r="B7">
        <v>1535</v>
      </c>
      <c r="C7">
        <v>2006</v>
      </c>
      <c r="D7" t="s">
        <v>984</v>
      </c>
      <c r="E7" t="s">
        <v>985</v>
      </c>
      <c r="F7" t="s">
        <v>986</v>
      </c>
    </row>
    <row r="8" spans="1:6" x14ac:dyDescent="0.25">
      <c r="A8" t="s">
        <v>17</v>
      </c>
      <c r="B8">
        <v>219</v>
      </c>
      <c r="C8">
        <v>225</v>
      </c>
      <c r="D8" t="s">
        <v>987</v>
      </c>
      <c r="E8" t="s">
        <v>987</v>
      </c>
      <c r="F8" t="s">
        <v>987</v>
      </c>
    </row>
    <row r="9" spans="1:6" x14ac:dyDescent="0.25">
      <c r="A9" t="s">
        <v>20</v>
      </c>
      <c r="B9">
        <v>313</v>
      </c>
      <c r="C9">
        <v>324</v>
      </c>
      <c r="D9" t="s">
        <v>988</v>
      </c>
      <c r="E9" t="s">
        <v>989</v>
      </c>
      <c r="F9" t="s">
        <v>988</v>
      </c>
    </row>
    <row r="10" spans="1:6" x14ac:dyDescent="0.25">
      <c r="A10" t="s">
        <v>23</v>
      </c>
      <c r="B10">
        <v>1263</v>
      </c>
      <c r="C10">
        <v>1905</v>
      </c>
      <c r="D10" t="s">
        <v>990</v>
      </c>
      <c r="E10" t="s">
        <v>991</v>
      </c>
      <c r="F10" t="s">
        <v>992</v>
      </c>
    </row>
    <row r="11" spans="1:6" x14ac:dyDescent="0.25">
      <c r="A11" t="s">
        <v>25</v>
      </c>
      <c r="B11">
        <v>878</v>
      </c>
      <c r="C11">
        <v>1010</v>
      </c>
      <c r="D11" t="s">
        <v>993</v>
      </c>
      <c r="E11" t="s">
        <v>994</v>
      </c>
      <c r="F11" t="s">
        <v>995</v>
      </c>
    </row>
    <row r="12" spans="1:6" x14ac:dyDescent="0.25">
      <c r="A12" t="s">
        <v>27</v>
      </c>
      <c r="B12">
        <v>331</v>
      </c>
      <c r="C12">
        <v>376</v>
      </c>
      <c r="D12" t="s">
        <v>996</v>
      </c>
      <c r="E12" t="s">
        <v>997</v>
      </c>
      <c r="F12" t="s">
        <v>998</v>
      </c>
    </row>
    <row r="13" spans="1:6" x14ac:dyDescent="0.25">
      <c r="A13" t="s">
        <v>29</v>
      </c>
      <c r="B13">
        <v>246</v>
      </c>
      <c r="C13">
        <v>260</v>
      </c>
      <c r="D13" t="s">
        <v>999</v>
      </c>
      <c r="E13" t="s">
        <v>1000</v>
      </c>
      <c r="F13" t="s">
        <v>1001</v>
      </c>
    </row>
    <row r="14" spans="1:6" x14ac:dyDescent="0.25">
      <c r="A14" t="s">
        <v>31</v>
      </c>
      <c r="B14">
        <v>174</v>
      </c>
      <c r="C14">
        <v>195</v>
      </c>
      <c r="D14" t="s">
        <v>1002</v>
      </c>
      <c r="E14" t="s">
        <v>1003</v>
      </c>
      <c r="F14" t="s">
        <v>1002</v>
      </c>
    </row>
    <row r="15" spans="1:6" x14ac:dyDescent="0.25">
      <c r="A15" t="s">
        <v>33</v>
      </c>
      <c r="B15">
        <v>143</v>
      </c>
      <c r="C15">
        <v>147</v>
      </c>
      <c r="D15" t="s">
        <v>1004</v>
      </c>
      <c r="E15" t="s">
        <v>1005</v>
      </c>
      <c r="F15" t="s">
        <v>1006</v>
      </c>
    </row>
    <row r="16" spans="1:6" x14ac:dyDescent="0.25">
      <c r="A16" t="s">
        <v>35</v>
      </c>
      <c r="B16">
        <v>361</v>
      </c>
      <c r="C16">
        <v>405</v>
      </c>
      <c r="D16" t="s">
        <v>1007</v>
      </c>
      <c r="E16" t="s">
        <v>1008</v>
      </c>
      <c r="F16" t="s">
        <v>1009</v>
      </c>
    </row>
    <row r="17" spans="1:6" x14ac:dyDescent="0.25">
      <c r="A17" t="s">
        <v>37</v>
      </c>
      <c r="B17">
        <v>461</v>
      </c>
      <c r="C17">
        <v>708</v>
      </c>
      <c r="D17" t="s">
        <v>1010</v>
      </c>
      <c r="E17" t="s">
        <v>1011</v>
      </c>
      <c r="F17" t="s">
        <v>1012</v>
      </c>
    </row>
    <row r="18" spans="1:6" x14ac:dyDescent="0.25">
      <c r="A18" t="s">
        <v>39</v>
      </c>
      <c r="B18">
        <v>574</v>
      </c>
      <c r="C18">
        <v>855</v>
      </c>
      <c r="D18" t="s">
        <v>1013</v>
      </c>
      <c r="E18" t="s">
        <v>1014</v>
      </c>
      <c r="F18" t="s">
        <v>1015</v>
      </c>
    </row>
    <row r="19" spans="1:6" x14ac:dyDescent="0.25">
      <c r="A19" t="s">
        <v>41</v>
      </c>
      <c r="B19">
        <v>666</v>
      </c>
      <c r="C19">
        <v>800</v>
      </c>
      <c r="D19" t="s">
        <v>1016</v>
      </c>
      <c r="E19" t="s">
        <v>1017</v>
      </c>
      <c r="F19" t="s">
        <v>1018</v>
      </c>
    </row>
    <row r="20" spans="1:6" x14ac:dyDescent="0.25">
      <c r="A20" t="s">
        <v>43</v>
      </c>
      <c r="B20">
        <v>416</v>
      </c>
      <c r="C20">
        <v>416</v>
      </c>
      <c r="D20" t="s">
        <v>1019</v>
      </c>
      <c r="E20" t="s">
        <v>1019</v>
      </c>
      <c r="F20" t="s">
        <v>1019</v>
      </c>
    </row>
    <row r="21" spans="1:6" x14ac:dyDescent="0.25">
      <c r="A21" t="s">
        <v>45</v>
      </c>
      <c r="B21">
        <v>137</v>
      </c>
      <c r="C21">
        <v>138</v>
      </c>
      <c r="D21" t="s">
        <v>1020</v>
      </c>
      <c r="E21" t="s">
        <v>1021</v>
      </c>
      <c r="F21" t="s">
        <v>1020</v>
      </c>
    </row>
    <row r="22" spans="1:6" x14ac:dyDescent="0.25">
      <c r="A22" t="s">
        <v>47</v>
      </c>
      <c r="B22">
        <v>168</v>
      </c>
      <c r="C22">
        <v>188</v>
      </c>
      <c r="D22" t="s">
        <v>1022</v>
      </c>
      <c r="E22" t="s">
        <v>1023</v>
      </c>
      <c r="F22" t="s">
        <v>1024</v>
      </c>
    </row>
    <row r="23" spans="1:6" x14ac:dyDescent="0.25">
      <c r="A23" t="s">
        <v>49</v>
      </c>
      <c r="B23">
        <v>355</v>
      </c>
      <c r="C23">
        <v>572</v>
      </c>
      <c r="D23" t="s">
        <v>1025</v>
      </c>
      <c r="E23" t="s">
        <v>1026</v>
      </c>
      <c r="F23" t="s">
        <v>1027</v>
      </c>
    </row>
    <row r="24" spans="1:6" x14ac:dyDescent="0.25">
      <c r="A24" t="s">
        <v>51</v>
      </c>
      <c r="B24">
        <v>356</v>
      </c>
      <c r="C24">
        <v>409</v>
      </c>
      <c r="D24" t="s">
        <v>1028</v>
      </c>
      <c r="E24" t="s">
        <v>1029</v>
      </c>
      <c r="F24" t="s">
        <v>1030</v>
      </c>
    </row>
    <row r="25" spans="1:6" x14ac:dyDescent="0.25">
      <c r="A25" t="s">
        <v>53</v>
      </c>
      <c r="B25">
        <v>138</v>
      </c>
      <c r="C25">
        <v>152</v>
      </c>
      <c r="D25" t="s">
        <v>1031</v>
      </c>
      <c r="E25" t="s">
        <v>1032</v>
      </c>
      <c r="F25" t="s">
        <v>1031</v>
      </c>
    </row>
    <row r="27" spans="1:6" x14ac:dyDescent="0.25">
      <c r="A27" t="s">
        <v>967</v>
      </c>
      <c r="B27" t="s">
        <v>968</v>
      </c>
      <c r="C27" t="s">
        <v>2</v>
      </c>
      <c r="D27" t="s">
        <v>969</v>
      </c>
      <c r="E27" t="s">
        <v>970</v>
      </c>
      <c r="F27" t="s">
        <v>971</v>
      </c>
    </row>
    <row r="28" spans="1:6" x14ac:dyDescent="0.25">
      <c r="A28" t="s">
        <v>62</v>
      </c>
      <c r="B28">
        <v>3316</v>
      </c>
      <c r="C28">
        <v>3559</v>
      </c>
      <c r="D28" t="s">
        <v>1033</v>
      </c>
      <c r="E28" t="s">
        <v>1034</v>
      </c>
      <c r="F28" t="s">
        <v>1034</v>
      </c>
    </row>
    <row r="29" spans="1:6" x14ac:dyDescent="0.25">
      <c r="A29" t="s">
        <v>64</v>
      </c>
      <c r="B29">
        <v>1449</v>
      </c>
      <c r="C29">
        <v>1579</v>
      </c>
      <c r="D29" t="s">
        <v>1035</v>
      </c>
      <c r="E29" t="s">
        <v>1036</v>
      </c>
      <c r="F29" t="s">
        <v>1037</v>
      </c>
    </row>
    <row r="30" spans="1:6" x14ac:dyDescent="0.25">
      <c r="A30" t="s">
        <v>66</v>
      </c>
      <c r="B30">
        <v>1052</v>
      </c>
      <c r="C30">
        <v>1663</v>
      </c>
      <c r="D30" t="s">
        <v>1038</v>
      </c>
      <c r="E30" t="s">
        <v>1039</v>
      </c>
      <c r="F30" t="s">
        <v>1040</v>
      </c>
    </row>
    <row r="31" spans="1:6" x14ac:dyDescent="0.25">
      <c r="A31" t="s">
        <v>68</v>
      </c>
      <c r="B31">
        <v>1992</v>
      </c>
      <c r="C31">
        <v>2989</v>
      </c>
      <c r="D31" t="s">
        <v>1041</v>
      </c>
      <c r="E31" t="s">
        <v>1042</v>
      </c>
      <c r="F31" t="s">
        <v>1043</v>
      </c>
    </row>
    <row r="32" spans="1:6" x14ac:dyDescent="0.25">
      <c r="A32" t="s">
        <v>70</v>
      </c>
      <c r="B32">
        <v>4389</v>
      </c>
      <c r="C32">
        <v>8381</v>
      </c>
      <c r="D32" t="s">
        <v>1044</v>
      </c>
      <c r="E32" t="s">
        <v>1045</v>
      </c>
      <c r="F32" t="s">
        <v>1046</v>
      </c>
    </row>
    <row r="33" spans="1:6" x14ac:dyDescent="0.25">
      <c r="A33" t="s">
        <v>72</v>
      </c>
      <c r="B33">
        <v>3539</v>
      </c>
      <c r="C33">
        <v>7039</v>
      </c>
      <c r="D33" t="s">
        <v>1047</v>
      </c>
      <c r="E33" t="s">
        <v>1048</v>
      </c>
      <c r="F33" t="s">
        <v>1049</v>
      </c>
    </row>
    <row r="34" spans="1:6" x14ac:dyDescent="0.25">
      <c r="A34" t="s">
        <v>74</v>
      </c>
      <c r="B34">
        <v>1032</v>
      </c>
      <c r="C34">
        <v>1142</v>
      </c>
      <c r="D34" t="s">
        <v>1050</v>
      </c>
      <c r="E34" t="s">
        <v>1051</v>
      </c>
      <c r="F34" t="s">
        <v>1051</v>
      </c>
    </row>
    <row r="35" spans="1:6" x14ac:dyDescent="0.25">
      <c r="A35" t="s">
        <v>76</v>
      </c>
      <c r="B35">
        <v>490</v>
      </c>
      <c r="C35">
        <v>520</v>
      </c>
      <c r="D35" t="s">
        <v>1052</v>
      </c>
      <c r="E35" t="s">
        <v>1053</v>
      </c>
      <c r="F35" t="s">
        <v>1054</v>
      </c>
    </row>
    <row r="36" spans="1:6" x14ac:dyDescent="0.25">
      <c r="A36" t="s">
        <v>78</v>
      </c>
      <c r="B36">
        <v>2763</v>
      </c>
      <c r="C36">
        <v>4408</v>
      </c>
      <c r="D36" t="s">
        <v>1055</v>
      </c>
      <c r="E36" t="s">
        <v>1056</v>
      </c>
      <c r="F36" t="s">
        <v>1057</v>
      </c>
    </row>
    <row r="37" spans="1:6" x14ac:dyDescent="0.25">
      <c r="A37" t="s">
        <v>80</v>
      </c>
      <c r="B37">
        <v>2818</v>
      </c>
      <c r="C37">
        <v>4023</v>
      </c>
      <c r="D37" t="s">
        <v>1058</v>
      </c>
      <c r="E37" t="s">
        <v>1059</v>
      </c>
      <c r="F37" t="s">
        <v>1060</v>
      </c>
    </row>
    <row r="38" spans="1:6" x14ac:dyDescent="0.25">
      <c r="A38" t="s">
        <v>82</v>
      </c>
      <c r="B38">
        <v>758</v>
      </c>
      <c r="C38">
        <v>1109</v>
      </c>
      <c r="D38" t="s">
        <v>1061</v>
      </c>
      <c r="E38" t="s">
        <v>1062</v>
      </c>
      <c r="F38" t="s">
        <v>1063</v>
      </c>
    </row>
    <row r="39" spans="1:6" x14ac:dyDescent="0.25">
      <c r="A39" t="s">
        <v>84</v>
      </c>
      <c r="B39">
        <v>1242</v>
      </c>
      <c r="C39">
        <v>2256</v>
      </c>
      <c r="D39" t="s">
        <v>1064</v>
      </c>
      <c r="E39" t="s">
        <v>1065</v>
      </c>
      <c r="F39" t="s">
        <v>1066</v>
      </c>
    </row>
    <row r="40" spans="1:6" x14ac:dyDescent="0.25">
      <c r="A40" t="s">
        <v>86</v>
      </c>
      <c r="B40">
        <v>786</v>
      </c>
      <c r="C40">
        <v>913</v>
      </c>
      <c r="D40" t="s">
        <v>1067</v>
      </c>
      <c r="E40" t="s">
        <v>1068</v>
      </c>
      <c r="F40" t="s">
        <v>1069</v>
      </c>
    </row>
    <row r="41" spans="1:6" x14ac:dyDescent="0.25">
      <c r="A41" t="s">
        <v>88</v>
      </c>
      <c r="B41">
        <v>886</v>
      </c>
      <c r="C41">
        <v>956</v>
      </c>
      <c r="D41" t="s">
        <v>1070</v>
      </c>
      <c r="E41" t="s">
        <v>1071</v>
      </c>
      <c r="F41" t="s">
        <v>1072</v>
      </c>
    </row>
    <row r="42" spans="1:6" x14ac:dyDescent="0.25">
      <c r="A42" t="s">
        <v>90</v>
      </c>
      <c r="B42">
        <v>1014</v>
      </c>
      <c r="C42">
        <v>1538</v>
      </c>
      <c r="D42" t="s">
        <v>1073</v>
      </c>
      <c r="E42" t="s">
        <v>1074</v>
      </c>
      <c r="F42" t="s">
        <v>1075</v>
      </c>
    </row>
    <row r="43" spans="1:6" x14ac:dyDescent="0.25">
      <c r="A43" t="s">
        <v>92</v>
      </c>
      <c r="B43">
        <v>626</v>
      </c>
      <c r="C43">
        <v>843</v>
      </c>
      <c r="D43" t="s">
        <v>1076</v>
      </c>
      <c r="E43" t="s">
        <v>1077</v>
      </c>
      <c r="F43" t="s">
        <v>1078</v>
      </c>
    </row>
    <row r="44" spans="1:6" x14ac:dyDescent="0.25">
      <c r="A44" t="s">
        <v>94</v>
      </c>
      <c r="B44">
        <v>649</v>
      </c>
      <c r="C44">
        <v>972</v>
      </c>
      <c r="D44" t="s">
        <v>1079</v>
      </c>
      <c r="E44" t="s">
        <v>1080</v>
      </c>
      <c r="F44" t="s">
        <v>1081</v>
      </c>
    </row>
    <row r="45" spans="1:6" x14ac:dyDescent="0.25">
      <c r="A45" t="s">
        <v>96</v>
      </c>
      <c r="B45">
        <v>955</v>
      </c>
      <c r="C45">
        <v>1656</v>
      </c>
      <c r="D45" t="s">
        <v>1082</v>
      </c>
      <c r="E45" t="s">
        <v>1083</v>
      </c>
      <c r="F45" t="s">
        <v>1084</v>
      </c>
    </row>
    <row r="46" spans="1:6" x14ac:dyDescent="0.25">
      <c r="A46" t="s">
        <v>98</v>
      </c>
      <c r="B46">
        <v>650</v>
      </c>
      <c r="C46">
        <v>730</v>
      </c>
      <c r="D46" t="s">
        <v>1085</v>
      </c>
      <c r="E46" t="s">
        <v>1086</v>
      </c>
      <c r="F46" t="s">
        <v>1087</v>
      </c>
    </row>
    <row r="47" spans="1:6" x14ac:dyDescent="0.25">
      <c r="A47" t="s">
        <v>100</v>
      </c>
      <c r="B47">
        <v>278</v>
      </c>
      <c r="C47">
        <v>310</v>
      </c>
      <c r="D47" t="s">
        <v>1088</v>
      </c>
      <c r="E47" t="s">
        <v>1089</v>
      </c>
      <c r="F47" t="s">
        <v>1090</v>
      </c>
    </row>
    <row r="48" spans="1:6" x14ac:dyDescent="0.25">
      <c r="A48" t="s">
        <v>102</v>
      </c>
      <c r="B48">
        <v>1098</v>
      </c>
      <c r="C48">
        <v>1723</v>
      </c>
      <c r="D48" t="s">
        <v>1091</v>
      </c>
      <c r="E48" t="s">
        <v>1092</v>
      </c>
      <c r="F48" t="s">
        <v>1093</v>
      </c>
    </row>
    <row r="49" spans="1:6" x14ac:dyDescent="0.25">
      <c r="A49" t="s">
        <v>104</v>
      </c>
      <c r="B49">
        <v>314</v>
      </c>
      <c r="C49">
        <v>374</v>
      </c>
      <c r="D49" t="s">
        <v>1094</v>
      </c>
      <c r="E49" t="s">
        <v>1095</v>
      </c>
      <c r="F49" t="s">
        <v>1096</v>
      </c>
    </row>
    <row r="50" spans="1:6" x14ac:dyDescent="0.25">
      <c r="A50" t="s">
        <v>105</v>
      </c>
      <c r="B50">
        <v>258</v>
      </c>
      <c r="C50">
        <v>312</v>
      </c>
      <c r="D50" t="s">
        <v>1097</v>
      </c>
      <c r="E50" t="s">
        <v>1098</v>
      </c>
      <c r="F50" t="s">
        <v>1099</v>
      </c>
    </row>
    <row r="51" spans="1:6" x14ac:dyDescent="0.25">
      <c r="A51" t="s">
        <v>107</v>
      </c>
      <c r="B51">
        <v>476</v>
      </c>
      <c r="C51">
        <v>855</v>
      </c>
      <c r="D51" t="s">
        <v>1100</v>
      </c>
      <c r="E51" t="s">
        <v>1101</v>
      </c>
      <c r="F51" t="s">
        <v>1102</v>
      </c>
    </row>
    <row r="53" spans="1:6" x14ac:dyDescent="0.25">
      <c r="A53" t="s">
        <v>967</v>
      </c>
      <c r="B53" t="s">
        <v>968</v>
      </c>
      <c r="C53" t="s">
        <v>2</v>
      </c>
      <c r="D53" t="s">
        <v>969</v>
      </c>
      <c r="E53" t="s">
        <v>970</v>
      </c>
      <c r="F53" t="s">
        <v>971</v>
      </c>
    </row>
    <row r="54" spans="1:6" x14ac:dyDescent="0.25">
      <c r="A54" t="s">
        <v>110</v>
      </c>
      <c r="B54">
        <v>1901</v>
      </c>
      <c r="C54">
        <v>2008</v>
      </c>
      <c r="D54" t="s">
        <v>1103</v>
      </c>
      <c r="E54" t="s">
        <v>1104</v>
      </c>
      <c r="F54" t="s">
        <v>1105</v>
      </c>
    </row>
    <row r="55" spans="1:6" x14ac:dyDescent="0.25">
      <c r="A55" t="s">
        <v>111</v>
      </c>
      <c r="B55">
        <v>912</v>
      </c>
      <c r="C55">
        <v>1014</v>
      </c>
      <c r="D55" t="s">
        <v>1106</v>
      </c>
      <c r="E55" t="s">
        <v>1107</v>
      </c>
      <c r="F55" t="s">
        <v>1108</v>
      </c>
    </row>
    <row r="56" spans="1:6" x14ac:dyDescent="0.25">
      <c r="A56" t="s">
        <v>113</v>
      </c>
      <c r="B56">
        <v>2506</v>
      </c>
      <c r="C56">
        <v>3090</v>
      </c>
      <c r="D56" t="s">
        <v>1109</v>
      </c>
      <c r="E56" t="s">
        <v>1110</v>
      </c>
      <c r="F56" t="s">
        <v>1111</v>
      </c>
    </row>
    <row r="57" spans="1:6" x14ac:dyDescent="0.25">
      <c r="A57" t="s">
        <v>115</v>
      </c>
      <c r="B57">
        <v>5817</v>
      </c>
      <c r="C57">
        <v>7537</v>
      </c>
      <c r="D57" t="s">
        <v>1112</v>
      </c>
      <c r="E57" t="s">
        <v>1113</v>
      </c>
      <c r="F57" t="s">
        <v>1114</v>
      </c>
    </row>
    <row r="58" spans="1:6" x14ac:dyDescent="0.25">
      <c r="A58" t="s">
        <v>117</v>
      </c>
      <c r="B58">
        <v>6708</v>
      </c>
      <c r="C58">
        <v>12951</v>
      </c>
      <c r="D58" t="s">
        <v>1115</v>
      </c>
      <c r="E58" t="s">
        <v>1116</v>
      </c>
      <c r="F58" t="s">
        <v>1117</v>
      </c>
    </row>
    <row r="59" spans="1:6" x14ac:dyDescent="0.25">
      <c r="A59" t="s">
        <v>119</v>
      </c>
      <c r="B59">
        <v>5705</v>
      </c>
      <c r="C59">
        <v>9435</v>
      </c>
      <c r="D59" t="s">
        <v>1118</v>
      </c>
      <c r="E59" t="s">
        <v>1119</v>
      </c>
      <c r="F59" t="s">
        <v>1120</v>
      </c>
    </row>
    <row r="60" spans="1:6" x14ac:dyDescent="0.25">
      <c r="A60" t="s">
        <v>122</v>
      </c>
      <c r="B60">
        <v>2546</v>
      </c>
      <c r="C60">
        <v>2708</v>
      </c>
      <c r="D60" t="s">
        <v>1121</v>
      </c>
      <c r="E60" t="s">
        <v>1122</v>
      </c>
      <c r="F60" t="s">
        <v>1123</v>
      </c>
    </row>
    <row r="61" spans="1:6" x14ac:dyDescent="0.25">
      <c r="A61" t="s">
        <v>124</v>
      </c>
      <c r="B61">
        <v>3013</v>
      </c>
      <c r="C61">
        <v>3318</v>
      </c>
      <c r="D61" t="s">
        <v>1124</v>
      </c>
      <c r="E61" t="s">
        <v>1125</v>
      </c>
      <c r="F61" t="s">
        <v>1126</v>
      </c>
    </row>
    <row r="62" spans="1:6" x14ac:dyDescent="0.25">
      <c r="A62" t="s">
        <v>125</v>
      </c>
      <c r="B62">
        <v>6697</v>
      </c>
      <c r="C62">
        <v>9697</v>
      </c>
      <c r="D62" t="s">
        <v>1127</v>
      </c>
      <c r="E62" t="s">
        <v>1128</v>
      </c>
      <c r="F62" t="s">
        <v>1129</v>
      </c>
    </row>
    <row r="63" spans="1:6" x14ac:dyDescent="0.25">
      <c r="A63" t="s">
        <v>127</v>
      </c>
      <c r="B63">
        <v>6017</v>
      </c>
      <c r="C63">
        <v>8152</v>
      </c>
      <c r="D63" t="s">
        <v>1130</v>
      </c>
      <c r="E63" t="s">
        <v>1131</v>
      </c>
      <c r="F63" t="s">
        <v>1132</v>
      </c>
    </row>
    <row r="64" spans="1:6" x14ac:dyDescent="0.25">
      <c r="A64" t="s">
        <v>129</v>
      </c>
      <c r="B64">
        <v>3538</v>
      </c>
      <c r="C64">
        <v>6732</v>
      </c>
      <c r="D64" t="s">
        <v>1133</v>
      </c>
      <c r="E64" t="s">
        <v>1134</v>
      </c>
      <c r="F64" t="s">
        <v>1135</v>
      </c>
    </row>
    <row r="65" spans="1:6" x14ac:dyDescent="0.25">
      <c r="A65" t="s">
        <v>131</v>
      </c>
      <c r="B65">
        <v>1344</v>
      </c>
      <c r="C65">
        <v>2516</v>
      </c>
      <c r="D65" t="s">
        <v>1136</v>
      </c>
      <c r="E65" t="s">
        <v>1137</v>
      </c>
      <c r="F65" t="s">
        <v>1138</v>
      </c>
    </row>
    <row r="66" spans="1:6" x14ac:dyDescent="0.25">
      <c r="A66" t="s">
        <v>133</v>
      </c>
      <c r="B66">
        <v>1515</v>
      </c>
      <c r="C66">
        <v>1913</v>
      </c>
      <c r="D66" t="s">
        <v>1139</v>
      </c>
      <c r="E66" t="s">
        <v>1140</v>
      </c>
      <c r="F66" t="s">
        <v>1141</v>
      </c>
    </row>
    <row r="67" spans="1:6" x14ac:dyDescent="0.25">
      <c r="A67" t="s">
        <v>135</v>
      </c>
      <c r="B67">
        <v>1375</v>
      </c>
      <c r="C67">
        <v>1594</v>
      </c>
      <c r="D67" t="s">
        <v>1142</v>
      </c>
      <c r="E67" t="s">
        <v>1143</v>
      </c>
      <c r="F67" t="s">
        <v>1144</v>
      </c>
    </row>
    <row r="68" spans="1:6" x14ac:dyDescent="0.25">
      <c r="A68" t="s">
        <v>137</v>
      </c>
      <c r="B68">
        <v>3244</v>
      </c>
      <c r="C68">
        <v>4147</v>
      </c>
      <c r="D68" t="s">
        <v>1145</v>
      </c>
      <c r="E68" t="s">
        <v>1146</v>
      </c>
      <c r="F68" t="s">
        <v>1147</v>
      </c>
    </row>
    <row r="69" spans="1:6" x14ac:dyDescent="0.25">
      <c r="A69" t="s">
        <v>139</v>
      </c>
      <c r="B69">
        <v>1633</v>
      </c>
      <c r="C69">
        <v>1916</v>
      </c>
      <c r="D69" t="s">
        <v>1148</v>
      </c>
      <c r="E69" t="s">
        <v>1149</v>
      </c>
      <c r="F69" t="s">
        <v>1150</v>
      </c>
    </row>
    <row r="70" spans="1:6" x14ac:dyDescent="0.25">
      <c r="A70" t="s">
        <v>141</v>
      </c>
      <c r="B70">
        <v>3003</v>
      </c>
      <c r="C70">
        <v>5968</v>
      </c>
      <c r="D70" t="s">
        <v>1151</v>
      </c>
      <c r="E70" t="s">
        <v>1152</v>
      </c>
      <c r="F70" t="s">
        <v>1153</v>
      </c>
    </row>
    <row r="71" spans="1:6" x14ac:dyDescent="0.25">
      <c r="A71" t="s">
        <v>143</v>
      </c>
      <c r="B71">
        <v>2740</v>
      </c>
      <c r="C71">
        <v>3788</v>
      </c>
      <c r="D71" t="s">
        <v>1154</v>
      </c>
      <c r="E71" t="s">
        <v>1155</v>
      </c>
      <c r="F71" t="s">
        <v>1156</v>
      </c>
    </row>
    <row r="72" spans="1:6" x14ac:dyDescent="0.25">
      <c r="A72" t="s">
        <v>145</v>
      </c>
      <c r="B72">
        <v>1194</v>
      </c>
      <c r="C72">
        <v>1271</v>
      </c>
      <c r="D72" t="s">
        <v>1157</v>
      </c>
      <c r="E72" t="s">
        <v>1158</v>
      </c>
      <c r="F72" t="s">
        <v>1159</v>
      </c>
    </row>
    <row r="73" spans="1:6" x14ac:dyDescent="0.25">
      <c r="A73" t="s">
        <v>146</v>
      </c>
      <c r="B73">
        <v>735</v>
      </c>
      <c r="C73">
        <v>857</v>
      </c>
      <c r="D73" t="s">
        <v>1160</v>
      </c>
      <c r="E73" t="s">
        <v>1161</v>
      </c>
      <c r="F73" t="s">
        <v>1162</v>
      </c>
    </row>
    <row r="74" spans="1:6" x14ac:dyDescent="0.25">
      <c r="A74" t="s">
        <v>148</v>
      </c>
      <c r="B74">
        <v>2524</v>
      </c>
      <c r="C74">
        <v>3377</v>
      </c>
      <c r="D74" t="s">
        <v>1163</v>
      </c>
      <c r="E74" t="s">
        <v>1164</v>
      </c>
      <c r="F74" t="s">
        <v>1165</v>
      </c>
    </row>
    <row r="75" spans="1:6" x14ac:dyDescent="0.25">
      <c r="A75" t="s">
        <v>150</v>
      </c>
      <c r="B75">
        <v>3060</v>
      </c>
      <c r="C75">
        <v>5014</v>
      </c>
      <c r="D75" t="s">
        <v>1166</v>
      </c>
      <c r="E75" t="s">
        <v>1167</v>
      </c>
      <c r="F75" t="s">
        <v>1168</v>
      </c>
    </row>
    <row r="76" spans="1:6" x14ac:dyDescent="0.25">
      <c r="A76" t="s">
        <v>152</v>
      </c>
      <c r="B76">
        <v>2462</v>
      </c>
      <c r="C76">
        <v>6237</v>
      </c>
      <c r="D76" t="s">
        <v>1169</v>
      </c>
      <c r="E76" t="s">
        <v>1170</v>
      </c>
      <c r="F76" t="s">
        <v>1171</v>
      </c>
    </row>
    <row r="77" spans="1:6" x14ac:dyDescent="0.25">
      <c r="A77" t="s">
        <v>154</v>
      </c>
      <c r="B77">
        <v>1226</v>
      </c>
      <c r="C77">
        <v>1830</v>
      </c>
      <c r="D77" t="s">
        <v>1172</v>
      </c>
      <c r="E77" t="s">
        <v>1173</v>
      </c>
      <c r="F77" t="s">
        <v>1174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0796-1D17-46B9-964A-5F540051A7BE}">
  <dimension ref="A1:M78"/>
  <sheetViews>
    <sheetView workbookViewId="0">
      <selection activeCell="N3" sqref="N3"/>
    </sheetView>
  </sheetViews>
  <sheetFormatPr defaultRowHeight="15" x14ac:dyDescent="0.25"/>
  <cols>
    <col min="2" max="9" width="9.140625" style="19"/>
    <col min="10" max="13" width="9.140625" style="36"/>
  </cols>
  <sheetData>
    <row r="1" spans="1:13" x14ac:dyDescent="0.25">
      <c r="B1" s="38" t="s">
        <v>549</v>
      </c>
      <c r="C1" s="38"/>
      <c r="D1" s="38"/>
      <c r="E1" s="38"/>
      <c r="F1" s="38"/>
      <c r="G1" s="38"/>
      <c r="H1" s="37" t="s">
        <v>548</v>
      </c>
      <c r="I1" s="37"/>
      <c r="J1" s="37"/>
      <c r="K1" s="37"/>
      <c r="L1" s="37"/>
      <c r="M1" s="37"/>
    </row>
    <row r="2" spans="1:13" x14ac:dyDescent="0.25">
      <c r="B2" s="19" t="s">
        <v>544</v>
      </c>
      <c r="C2" s="19" t="s">
        <v>302</v>
      </c>
      <c r="D2" s="19" t="s">
        <v>262</v>
      </c>
      <c r="E2" s="19" t="s">
        <v>545</v>
      </c>
      <c r="F2" s="19" t="s">
        <v>546</v>
      </c>
      <c r="G2" s="19" t="s">
        <v>547</v>
      </c>
      <c r="H2" s="19" t="s">
        <v>544</v>
      </c>
      <c r="I2" s="19" t="s">
        <v>302</v>
      </c>
      <c r="J2" s="36" t="s">
        <v>262</v>
      </c>
      <c r="K2" s="36" t="s">
        <v>545</v>
      </c>
      <c r="L2" s="36" t="s">
        <v>546</v>
      </c>
      <c r="M2" s="36" t="s">
        <v>547</v>
      </c>
    </row>
    <row r="3" spans="1:13" x14ac:dyDescent="0.25">
      <c r="A3" t="s">
        <v>320</v>
      </c>
      <c r="B3" s="19" t="s">
        <v>379</v>
      </c>
      <c r="C3" s="39" t="s">
        <v>380</v>
      </c>
      <c r="D3" s="19" t="s">
        <v>381</v>
      </c>
      <c r="E3" s="19" t="s">
        <v>382</v>
      </c>
      <c r="F3" s="19" t="s">
        <v>44</v>
      </c>
      <c r="G3" s="19" t="s">
        <v>321</v>
      </c>
      <c r="H3" s="19" t="s">
        <v>383</v>
      </c>
      <c r="I3" s="19" t="s">
        <v>384</v>
      </c>
      <c r="J3" s="36" t="s">
        <v>385</v>
      </c>
      <c r="K3" s="36" t="s">
        <v>386</v>
      </c>
      <c r="L3" s="36" t="s">
        <v>44</v>
      </c>
      <c r="M3" s="36" t="s">
        <v>322</v>
      </c>
    </row>
    <row r="4" spans="1:13" x14ac:dyDescent="0.25">
      <c r="A4" t="s">
        <v>323</v>
      </c>
      <c r="B4" s="19" t="s">
        <v>387</v>
      </c>
      <c r="C4" s="19" t="s">
        <v>388</v>
      </c>
      <c r="D4" s="19" t="s">
        <v>389</v>
      </c>
      <c r="E4" s="19" t="s">
        <v>390</v>
      </c>
      <c r="F4" s="19" t="s">
        <v>44</v>
      </c>
      <c r="G4" s="19" t="s">
        <v>324</v>
      </c>
      <c r="H4" s="19" t="s">
        <v>387</v>
      </c>
      <c r="I4" s="19" t="s">
        <v>388</v>
      </c>
      <c r="J4" s="36" t="s">
        <v>389</v>
      </c>
      <c r="K4" s="36" t="s">
        <v>390</v>
      </c>
      <c r="L4" s="36" t="s">
        <v>44</v>
      </c>
      <c r="M4" s="36" t="s">
        <v>325</v>
      </c>
    </row>
    <row r="5" spans="1:13" x14ac:dyDescent="0.25">
      <c r="A5" t="s">
        <v>326</v>
      </c>
      <c r="B5" s="19" t="s">
        <v>391</v>
      </c>
      <c r="C5" s="19" t="s">
        <v>392</v>
      </c>
      <c r="D5" s="19" t="s">
        <v>393</v>
      </c>
      <c r="E5" s="19" t="s">
        <v>394</v>
      </c>
      <c r="F5" s="19" t="s">
        <v>44</v>
      </c>
      <c r="G5" s="19" t="s">
        <v>327</v>
      </c>
      <c r="H5" s="19" t="s">
        <v>395</v>
      </c>
      <c r="I5" s="19" t="s">
        <v>396</v>
      </c>
      <c r="J5" s="36" t="s">
        <v>397</v>
      </c>
      <c r="K5" s="36" t="s">
        <v>398</v>
      </c>
      <c r="L5" s="36" t="s">
        <v>44</v>
      </c>
      <c r="M5" s="36" t="s">
        <v>328</v>
      </c>
    </row>
    <row r="6" spans="1:13" x14ac:dyDescent="0.25">
      <c r="A6" t="s">
        <v>329</v>
      </c>
      <c r="B6" s="19" t="s">
        <v>399</v>
      </c>
      <c r="C6" s="19" t="s">
        <v>400</v>
      </c>
      <c r="D6" s="19" t="s">
        <v>401</v>
      </c>
      <c r="E6" s="19" t="s">
        <v>402</v>
      </c>
      <c r="F6" s="19" t="s">
        <v>44</v>
      </c>
      <c r="G6" s="19" t="s">
        <v>330</v>
      </c>
      <c r="H6" s="19" t="s">
        <v>403</v>
      </c>
      <c r="I6" s="19" t="s">
        <v>404</v>
      </c>
      <c r="J6" s="36" t="s">
        <v>405</v>
      </c>
      <c r="K6" s="36" t="s">
        <v>406</v>
      </c>
      <c r="L6" s="36" t="s">
        <v>44</v>
      </c>
      <c r="M6" s="36" t="s">
        <v>331</v>
      </c>
    </row>
    <row r="7" spans="1:13" x14ac:dyDescent="0.25">
      <c r="A7" t="s">
        <v>332</v>
      </c>
      <c r="B7" s="19" t="s">
        <v>407</v>
      </c>
      <c r="C7" s="19" t="s">
        <v>408</v>
      </c>
      <c r="D7" s="19" t="s">
        <v>409</v>
      </c>
      <c r="E7" s="19" t="s">
        <v>410</v>
      </c>
      <c r="F7" s="19" t="s">
        <v>44</v>
      </c>
      <c r="G7" s="19">
        <v>1925</v>
      </c>
      <c r="H7" s="19" t="s">
        <v>411</v>
      </c>
      <c r="I7" s="19" t="s">
        <v>412</v>
      </c>
      <c r="J7" s="36" t="s">
        <v>413</v>
      </c>
      <c r="K7" s="36" t="s">
        <v>414</v>
      </c>
      <c r="L7" s="36" t="s">
        <v>333</v>
      </c>
      <c r="M7" s="36">
        <v>1945</v>
      </c>
    </row>
    <row r="8" spans="1:13" x14ac:dyDescent="0.25">
      <c r="A8" t="s">
        <v>334</v>
      </c>
      <c r="B8" s="19" t="s">
        <v>415</v>
      </c>
      <c r="C8" s="19" t="s">
        <v>416</v>
      </c>
      <c r="D8" s="19" t="s">
        <v>417</v>
      </c>
      <c r="E8" s="19" t="s">
        <v>418</v>
      </c>
      <c r="F8" s="19" t="s">
        <v>44</v>
      </c>
      <c r="G8" s="19">
        <v>1418</v>
      </c>
      <c r="H8" s="19" t="s">
        <v>419</v>
      </c>
      <c r="I8" s="19" t="s">
        <v>420</v>
      </c>
      <c r="J8" s="36" t="s">
        <v>421</v>
      </c>
      <c r="K8" s="36" t="s">
        <v>422</v>
      </c>
      <c r="L8" s="36" t="s">
        <v>333</v>
      </c>
      <c r="M8" s="36">
        <v>1352</v>
      </c>
    </row>
    <row r="9" spans="1:13" x14ac:dyDescent="0.25">
      <c r="A9" t="s">
        <v>335</v>
      </c>
      <c r="B9" s="19" t="s">
        <v>423</v>
      </c>
      <c r="C9" s="19" t="s">
        <v>424</v>
      </c>
      <c r="D9" s="39" t="s">
        <v>425</v>
      </c>
      <c r="E9" s="19" t="s">
        <v>426</v>
      </c>
      <c r="F9" s="19" t="s">
        <v>44</v>
      </c>
      <c r="G9" s="19" t="s">
        <v>336</v>
      </c>
      <c r="H9" s="19" t="s">
        <v>427</v>
      </c>
      <c r="I9" s="19" t="s">
        <v>424</v>
      </c>
      <c r="J9" s="34" t="s">
        <v>425</v>
      </c>
      <c r="K9" s="36" t="s">
        <v>426</v>
      </c>
      <c r="L9" s="36" t="s">
        <v>44</v>
      </c>
      <c r="M9" s="36" t="s">
        <v>337</v>
      </c>
    </row>
    <row r="10" spans="1:13" x14ac:dyDescent="0.25">
      <c r="A10" t="s">
        <v>338</v>
      </c>
      <c r="B10" s="19" t="s">
        <v>428</v>
      </c>
      <c r="C10" s="19" t="s">
        <v>429</v>
      </c>
      <c r="D10" s="39" t="s">
        <v>430</v>
      </c>
      <c r="E10" s="19" t="s">
        <v>431</v>
      </c>
      <c r="F10" s="19" t="s">
        <v>44</v>
      </c>
      <c r="G10" s="19" t="s">
        <v>339</v>
      </c>
      <c r="H10" s="19" t="s">
        <v>428</v>
      </c>
      <c r="I10" s="19" t="s">
        <v>429</v>
      </c>
      <c r="J10" s="34" t="s">
        <v>430</v>
      </c>
      <c r="K10" s="36" t="s">
        <v>431</v>
      </c>
      <c r="L10" s="36" t="s">
        <v>44</v>
      </c>
      <c r="M10" s="36" t="s">
        <v>340</v>
      </c>
    </row>
    <row r="11" spans="1:13" x14ac:dyDescent="0.25">
      <c r="A11" t="s">
        <v>341</v>
      </c>
      <c r="B11" s="19" t="s">
        <v>432</v>
      </c>
      <c r="C11" s="19" t="s">
        <v>433</v>
      </c>
      <c r="D11" s="39" t="s">
        <v>434</v>
      </c>
      <c r="E11" s="19" t="s">
        <v>435</v>
      </c>
      <c r="F11" s="19" t="s">
        <v>44</v>
      </c>
      <c r="G11" s="19" t="s">
        <v>342</v>
      </c>
      <c r="H11" s="19" t="s">
        <v>436</v>
      </c>
      <c r="I11" s="19" t="s">
        <v>437</v>
      </c>
      <c r="J11" s="34" t="s">
        <v>438</v>
      </c>
      <c r="K11" s="36" t="s">
        <v>439</v>
      </c>
      <c r="L11" s="36" t="s">
        <v>44</v>
      </c>
      <c r="M11" s="36" t="s">
        <v>343</v>
      </c>
    </row>
    <row r="12" spans="1:13" x14ac:dyDescent="0.25">
      <c r="A12" t="s">
        <v>344</v>
      </c>
      <c r="B12" s="19" t="s">
        <v>440</v>
      </c>
      <c r="C12" s="19" t="s">
        <v>441</v>
      </c>
      <c r="D12" s="39" t="s">
        <v>442</v>
      </c>
      <c r="E12" s="19" t="s">
        <v>443</v>
      </c>
      <c r="F12" s="19" t="s">
        <v>44</v>
      </c>
      <c r="G12" s="19" t="s">
        <v>345</v>
      </c>
      <c r="H12" s="19" t="s">
        <v>444</v>
      </c>
      <c r="I12" s="19" t="s">
        <v>445</v>
      </c>
      <c r="J12" s="34" t="s">
        <v>446</v>
      </c>
      <c r="K12" s="36" t="s">
        <v>447</v>
      </c>
      <c r="L12" s="36" t="s">
        <v>44</v>
      </c>
      <c r="M12" s="36" t="s">
        <v>346</v>
      </c>
    </row>
    <row r="13" spans="1:13" x14ac:dyDescent="0.25">
      <c r="A13" t="s">
        <v>347</v>
      </c>
      <c r="B13" s="19" t="s">
        <v>448</v>
      </c>
      <c r="C13" s="19" t="s">
        <v>449</v>
      </c>
      <c r="D13" s="39" t="s">
        <v>450</v>
      </c>
      <c r="E13" s="19" t="s">
        <v>451</v>
      </c>
      <c r="F13" s="19" t="s">
        <v>44</v>
      </c>
      <c r="G13" s="19">
        <v>2529</v>
      </c>
      <c r="H13" s="19" t="s">
        <v>452</v>
      </c>
      <c r="I13" s="19" t="s">
        <v>453</v>
      </c>
      <c r="J13" s="34" t="s">
        <v>454</v>
      </c>
      <c r="K13" s="36" t="s">
        <v>455</v>
      </c>
      <c r="L13" s="36" t="s">
        <v>333</v>
      </c>
      <c r="M13" s="36">
        <v>1908</v>
      </c>
    </row>
    <row r="14" spans="1:13" x14ac:dyDescent="0.25">
      <c r="A14" t="s">
        <v>348</v>
      </c>
      <c r="B14" s="19" t="s">
        <v>456</v>
      </c>
      <c r="C14" s="19" t="s">
        <v>457</v>
      </c>
      <c r="D14" s="39" t="s">
        <v>458</v>
      </c>
      <c r="E14" s="19" t="s">
        <v>459</v>
      </c>
      <c r="F14" s="19" t="s">
        <v>44</v>
      </c>
      <c r="G14" s="19">
        <v>1666</v>
      </c>
      <c r="H14" s="19" t="s">
        <v>460</v>
      </c>
      <c r="I14" s="19" t="s">
        <v>461</v>
      </c>
      <c r="J14" s="34" t="s">
        <v>462</v>
      </c>
      <c r="K14" s="36" t="s">
        <v>463</v>
      </c>
      <c r="L14" s="36" t="s">
        <v>333</v>
      </c>
      <c r="M14" s="36">
        <v>1471</v>
      </c>
    </row>
    <row r="15" spans="1:13" x14ac:dyDescent="0.25">
      <c r="A15" t="s">
        <v>349</v>
      </c>
      <c r="B15" s="19" t="s">
        <v>464</v>
      </c>
      <c r="C15" s="39" t="s">
        <v>465</v>
      </c>
      <c r="D15" s="19" t="s">
        <v>466</v>
      </c>
      <c r="E15" s="19" t="s">
        <v>467</v>
      </c>
      <c r="F15" s="19" t="s">
        <v>44</v>
      </c>
      <c r="G15" s="19" t="s">
        <v>350</v>
      </c>
      <c r="H15" s="19" t="s">
        <v>464</v>
      </c>
      <c r="I15" s="19" t="s">
        <v>465</v>
      </c>
      <c r="J15" s="36" t="s">
        <v>466</v>
      </c>
      <c r="K15" s="36" t="s">
        <v>467</v>
      </c>
      <c r="L15" s="36" t="s">
        <v>44</v>
      </c>
      <c r="M15" s="36" t="s">
        <v>351</v>
      </c>
    </row>
    <row r="16" spans="1:13" x14ac:dyDescent="0.25">
      <c r="A16" t="s">
        <v>352</v>
      </c>
      <c r="B16" s="19" t="s">
        <v>468</v>
      </c>
      <c r="C16" s="39" t="s">
        <v>469</v>
      </c>
      <c r="D16" s="19" t="s">
        <v>470</v>
      </c>
      <c r="E16" s="19" t="s">
        <v>471</v>
      </c>
      <c r="F16" s="19" t="s">
        <v>44</v>
      </c>
      <c r="G16" s="19" t="s">
        <v>353</v>
      </c>
      <c r="H16" s="19" t="s">
        <v>472</v>
      </c>
      <c r="I16" s="19" t="s">
        <v>473</v>
      </c>
      <c r="J16" s="36" t="s">
        <v>474</v>
      </c>
      <c r="K16" s="36" t="s">
        <v>475</v>
      </c>
      <c r="L16" s="36" t="s">
        <v>44</v>
      </c>
      <c r="M16" s="36" t="s">
        <v>354</v>
      </c>
    </row>
    <row r="17" spans="1:13" x14ac:dyDescent="0.25">
      <c r="A17" t="s">
        <v>355</v>
      </c>
      <c r="B17" s="19" t="s">
        <v>476</v>
      </c>
      <c r="C17" s="39" t="s">
        <v>477</v>
      </c>
      <c r="D17" s="19" t="s">
        <v>478</v>
      </c>
      <c r="E17" s="19" t="s">
        <v>479</v>
      </c>
      <c r="F17" s="19" t="s">
        <v>44</v>
      </c>
      <c r="G17" s="19" t="s">
        <v>356</v>
      </c>
      <c r="H17" s="19" t="s">
        <v>480</v>
      </c>
      <c r="I17" s="19" t="s">
        <v>481</v>
      </c>
      <c r="J17" s="36" t="s">
        <v>482</v>
      </c>
      <c r="K17" s="36" t="s">
        <v>483</v>
      </c>
      <c r="L17" s="36" t="s">
        <v>44</v>
      </c>
      <c r="M17" s="36" t="s">
        <v>357</v>
      </c>
    </row>
    <row r="18" spans="1:13" x14ac:dyDescent="0.25">
      <c r="A18" t="s">
        <v>358</v>
      </c>
      <c r="B18" s="19" t="s">
        <v>484</v>
      </c>
      <c r="C18" s="39" t="s">
        <v>485</v>
      </c>
      <c r="D18" s="19" t="s">
        <v>486</v>
      </c>
      <c r="E18" s="19" t="s">
        <v>487</v>
      </c>
      <c r="F18" s="19" t="s">
        <v>44</v>
      </c>
      <c r="G18" s="19" t="s">
        <v>359</v>
      </c>
      <c r="H18" s="19" t="s">
        <v>488</v>
      </c>
      <c r="I18" s="19" t="s">
        <v>485</v>
      </c>
      <c r="J18" s="36" t="s">
        <v>486</v>
      </c>
      <c r="K18" s="36" t="s">
        <v>487</v>
      </c>
      <c r="L18" s="36" t="s">
        <v>44</v>
      </c>
      <c r="M18" s="36" t="s">
        <v>360</v>
      </c>
    </row>
    <row r="19" spans="1:13" x14ac:dyDescent="0.25">
      <c r="A19" t="s">
        <v>361</v>
      </c>
      <c r="B19" s="19" t="s">
        <v>489</v>
      </c>
      <c r="C19" s="39" t="s">
        <v>490</v>
      </c>
      <c r="D19" s="19" t="s">
        <v>491</v>
      </c>
      <c r="E19" s="19" t="s">
        <v>492</v>
      </c>
      <c r="F19" s="19" t="s">
        <v>44</v>
      </c>
      <c r="G19" s="19" t="s">
        <v>362</v>
      </c>
      <c r="H19" s="19" t="s">
        <v>493</v>
      </c>
      <c r="I19" s="19" t="s">
        <v>494</v>
      </c>
      <c r="J19" s="36" t="s">
        <v>495</v>
      </c>
      <c r="K19" s="36" t="s">
        <v>496</v>
      </c>
      <c r="L19" s="36" t="s">
        <v>333</v>
      </c>
      <c r="M19" s="36">
        <v>1038</v>
      </c>
    </row>
    <row r="20" spans="1:13" x14ac:dyDescent="0.25">
      <c r="A20" t="s">
        <v>363</v>
      </c>
      <c r="B20" s="19" t="s">
        <v>497</v>
      </c>
      <c r="C20" s="39" t="s">
        <v>498</v>
      </c>
      <c r="D20" s="19" t="s">
        <v>499</v>
      </c>
      <c r="E20" s="19" t="s">
        <v>500</v>
      </c>
      <c r="F20" s="19" t="s">
        <v>44</v>
      </c>
      <c r="G20" s="19">
        <v>1658</v>
      </c>
      <c r="H20" s="19" t="s">
        <v>501</v>
      </c>
      <c r="I20" s="19" t="s">
        <v>502</v>
      </c>
      <c r="J20" s="36" t="s">
        <v>503</v>
      </c>
      <c r="K20" s="36" t="s">
        <v>504</v>
      </c>
      <c r="L20" s="36" t="s">
        <v>333</v>
      </c>
      <c r="M20" s="36">
        <v>1938</v>
      </c>
    </row>
    <row r="21" spans="1:13" x14ac:dyDescent="0.25">
      <c r="A21" t="s">
        <v>364</v>
      </c>
      <c r="B21" s="19" t="s">
        <v>505</v>
      </c>
      <c r="C21" s="39" t="s">
        <v>506</v>
      </c>
      <c r="D21" s="19" t="s">
        <v>507</v>
      </c>
      <c r="E21" s="19" t="s">
        <v>508</v>
      </c>
      <c r="F21" s="19" t="s">
        <v>44</v>
      </c>
      <c r="G21" s="19" t="s">
        <v>365</v>
      </c>
      <c r="H21" s="19" t="s">
        <v>509</v>
      </c>
      <c r="I21" s="19" t="s">
        <v>506</v>
      </c>
      <c r="J21" s="36" t="s">
        <v>507</v>
      </c>
      <c r="K21" s="36" t="s">
        <v>508</v>
      </c>
      <c r="L21" s="36" t="s">
        <v>44</v>
      </c>
      <c r="M21" s="36" t="s">
        <v>366</v>
      </c>
    </row>
    <row r="22" spans="1:13" x14ac:dyDescent="0.25">
      <c r="A22" t="s">
        <v>367</v>
      </c>
      <c r="B22" s="19" t="s">
        <v>510</v>
      </c>
      <c r="C22" s="39" t="s">
        <v>511</v>
      </c>
      <c r="D22" s="19" t="s">
        <v>512</v>
      </c>
      <c r="E22" s="19" t="s">
        <v>513</v>
      </c>
      <c r="F22" s="19" t="s">
        <v>44</v>
      </c>
      <c r="G22" s="19" t="s">
        <v>368</v>
      </c>
      <c r="H22" s="19" t="s">
        <v>514</v>
      </c>
      <c r="I22" s="19" t="s">
        <v>511</v>
      </c>
      <c r="J22" s="36" t="s">
        <v>512</v>
      </c>
      <c r="K22" s="36" t="s">
        <v>513</v>
      </c>
      <c r="L22" s="36" t="s">
        <v>44</v>
      </c>
      <c r="M22" s="36" t="s">
        <v>369</v>
      </c>
    </row>
    <row r="23" spans="1:13" x14ac:dyDescent="0.25">
      <c r="A23" t="s">
        <v>370</v>
      </c>
      <c r="B23" s="19" t="s">
        <v>515</v>
      </c>
      <c r="C23" s="39" t="s">
        <v>516</v>
      </c>
      <c r="D23" s="19" t="s">
        <v>517</v>
      </c>
      <c r="E23" s="19" t="s">
        <v>518</v>
      </c>
      <c r="F23" s="19" t="s">
        <v>44</v>
      </c>
      <c r="G23" s="19" t="s">
        <v>371</v>
      </c>
      <c r="H23" s="19" t="s">
        <v>519</v>
      </c>
      <c r="I23" s="19" t="s">
        <v>520</v>
      </c>
      <c r="J23" s="36" t="s">
        <v>521</v>
      </c>
      <c r="K23" s="36" t="s">
        <v>522</v>
      </c>
      <c r="L23" s="36" t="s">
        <v>44</v>
      </c>
      <c r="M23" s="36" t="s">
        <v>372</v>
      </c>
    </row>
    <row r="24" spans="1:13" x14ac:dyDescent="0.25">
      <c r="A24" t="s">
        <v>373</v>
      </c>
      <c r="B24" s="19" t="s">
        <v>523</v>
      </c>
      <c r="C24" s="39" t="s">
        <v>524</v>
      </c>
      <c r="D24" s="19" t="s">
        <v>525</v>
      </c>
      <c r="E24" s="19" t="s">
        <v>526</v>
      </c>
      <c r="F24" s="19" t="s">
        <v>44</v>
      </c>
      <c r="G24" s="19" t="s">
        <v>374</v>
      </c>
      <c r="H24" s="19" t="s">
        <v>527</v>
      </c>
      <c r="I24" s="19" t="s">
        <v>524</v>
      </c>
      <c r="J24" s="36" t="s">
        <v>525</v>
      </c>
      <c r="K24" s="36" t="s">
        <v>526</v>
      </c>
      <c r="L24" s="36" t="s">
        <v>44</v>
      </c>
      <c r="M24" s="36" t="s">
        <v>375</v>
      </c>
    </row>
    <row r="25" spans="1:13" x14ac:dyDescent="0.25">
      <c r="A25" t="s">
        <v>376</v>
      </c>
      <c r="B25" s="19" t="s">
        <v>528</v>
      </c>
      <c r="C25" s="39" t="s">
        <v>529</v>
      </c>
      <c r="D25" s="19" t="s">
        <v>530</v>
      </c>
      <c r="E25" s="19" t="s">
        <v>531</v>
      </c>
      <c r="F25" s="19" t="s">
        <v>44</v>
      </c>
      <c r="G25" s="19">
        <v>1988</v>
      </c>
      <c r="H25" s="19" t="s">
        <v>532</v>
      </c>
      <c r="I25" s="19" t="s">
        <v>533</v>
      </c>
      <c r="J25" s="36" t="s">
        <v>534</v>
      </c>
      <c r="K25" s="36" t="s">
        <v>535</v>
      </c>
      <c r="L25" s="36" t="s">
        <v>333</v>
      </c>
      <c r="M25" s="36" t="s">
        <v>377</v>
      </c>
    </row>
    <row r="26" spans="1:13" x14ac:dyDescent="0.25">
      <c r="A26" t="s">
        <v>378</v>
      </c>
      <c r="B26" s="19" t="s">
        <v>536</v>
      </c>
      <c r="C26" s="39" t="s">
        <v>537</v>
      </c>
      <c r="D26" s="19" t="s">
        <v>538</v>
      </c>
      <c r="E26" s="19" t="s">
        <v>539</v>
      </c>
      <c r="F26" s="19" t="s">
        <v>44</v>
      </c>
      <c r="G26" s="19">
        <v>1392</v>
      </c>
      <c r="H26" s="19" t="s">
        <v>540</v>
      </c>
      <c r="I26" s="19" t="s">
        <v>541</v>
      </c>
      <c r="J26" s="36" t="s">
        <v>542</v>
      </c>
      <c r="K26" s="36" t="s">
        <v>543</v>
      </c>
      <c r="L26" s="36" t="s">
        <v>333</v>
      </c>
      <c r="M26" s="36">
        <v>1768</v>
      </c>
    </row>
    <row r="29" spans="1:13" x14ac:dyDescent="0.25">
      <c r="A29" s="36" t="s">
        <v>550</v>
      </c>
      <c r="B29" s="19" t="s">
        <v>594</v>
      </c>
      <c r="C29" s="19" t="s">
        <v>595</v>
      </c>
      <c r="D29" s="19" t="s">
        <v>596</v>
      </c>
      <c r="E29" s="19" t="s">
        <v>597</v>
      </c>
      <c r="F29" s="19" t="s">
        <v>44</v>
      </c>
      <c r="G29" s="19" t="s">
        <v>551</v>
      </c>
      <c r="H29" s="19" t="s">
        <v>598</v>
      </c>
      <c r="I29" s="19" t="s">
        <v>595</v>
      </c>
      <c r="J29" s="36" t="s">
        <v>596</v>
      </c>
      <c r="K29" s="36" t="s">
        <v>597</v>
      </c>
      <c r="L29" s="36" t="s">
        <v>44</v>
      </c>
      <c r="M29" s="36" t="s">
        <v>552</v>
      </c>
    </row>
    <row r="30" spans="1:13" x14ac:dyDescent="0.25">
      <c r="A30" s="36" t="s">
        <v>553</v>
      </c>
      <c r="B30" s="19" t="s">
        <v>599</v>
      </c>
      <c r="C30" s="19" t="s">
        <v>600</v>
      </c>
      <c r="D30" s="19" t="s">
        <v>601</v>
      </c>
      <c r="E30" s="19" t="s">
        <v>602</v>
      </c>
      <c r="F30" s="19" t="s">
        <v>44</v>
      </c>
      <c r="G30" s="19" t="s">
        <v>554</v>
      </c>
      <c r="H30" s="19" t="s">
        <v>603</v>
      </c>
      <c r="I30" s="19" t="s">
        <v>600</v>
      </c>
      <c r="J30" s="36" t="s">
        <v>601</v>
      </c>
      <c r="K30" s="36" t="s">
        <v>602</v>
      </c>
      <c r="L30" s="36" t="s">
        <v>44</v>
      </c>
      <c r="M30" s="36" t="s">
        <v>555</v>
      </c>
    </row>
    <row r="31" spans="1:13" x14ac:dyDescent="0.25">
      <c r="A31" s="36" t="s">
        <v>556</v>
      </c>
      <c r="B31" s="19" t="s">
        <v>604</v>
      </c>
      <c r="C31" s="19" t="s">
        <v>605</v>
      </c>
      <c r="D31" s="19" t="s">
        <v>606</v>
      </c>
      <c r="E31" s="19" t="s">
        <v>607</v>
      </c>
      <c r="F31" s="19" t="s">
        <v>44</v>
      </c>
      <c r="G31" s="19">
        <v>2336</v>
      </c>
      <c r="H31" s="19" t="s">
        <v>608</v>
      </c>
      <c r="I31" s="19" t="s">
        <v>609</v>
      </c>
      <c r="J31" s="36" t="s">
        <v>610</v>
      </c>
      <c r="K31" s="36" t="s">
        <v>611</v>
      </c>
      <c r="L31" s="36" t="s">
        <v>333</v>
      </c>
      <c r="M31" s="36">
        <v>2583</v>
      </c>
    </row>
    <row r="32" spans="1:13" x14ac:dyDescent="0.25">
      <c r="A32" s="36" t="s">
        <v>557</v>
      </c>
      <c r="B32" s="19" t="s">
        <v>612</v>
      </c>
      <c r="C32" s="19" t="s">
        <v>613</v>
      </c>
      <c r="D32" s="19" t="s">
        <v>614</v>
      </c>
      <c r="E32" s="19" t="s">
        <v>615</v>
      </c>
      <c r="F32" s="19" t="s">
        <v>44</v>
      </c>
      <c r="G32" s="19">
        <v>2664</v>
      </c>
      <c r="H32" s="19" t="s">
        <v>616</v>
      </c>
      <c r="I32" s="19" t="s">
        <v>617</v>
      </c>
      <c r="J32" s="36" t="s">
        <v>618</v>
      </c>
      <c r="K32" s="36" t="s">
        <v>619</v>
      </c>
      <c r="L32" s="36" t="s">
        <v>333</v>
      </c>
      <c r="M32" s="36">
        <v>1697</v>
      </c>
    </row>
    <row r="33" spans="1:13" x14ac:dyDescent="0.25">
      <c r="A33" s="36" t="s">
        <v>558</v>
      </c>
      <c r="B33" s="19" t="s">
        <v>620</v>
      </c>
      <c r="C33" s="19" t="s">
        <v>621</v>
      </c>
      <c r="D33" s="19" t="s">
        <v>622</v>
      </c>
      <c r="E33" s="19" t="s">
        <v>623</v>
      </c>
      <c r="F33" s="19" t="s">
        <v>44</v>
      </c>
      <c r="G33" s="19">
        <v>14754</v>
      </c>
      <c r="H33" s="19" t="s">
        <v>624</v>
      </c>
      <c r="I33" s="19" t="s">
        <v>625</v>
      </c>
      <c r="J33" s="36" t="s">
        <v>626</v>
      </c>
      <c r="K33" s="36" t="s">
        <v>627</v>
      </c>
      <c r="L33" s="36" t="s">
        <v>559</v>
      </c>
      <c r="M33" s="36">
        <v>10534</v>
      </c>
    </row>
    <row r="34" spans="1:13" x14ac:dyDescent="0.25">
      <c r="A34" s="36" t="s">
        <v>560</v>
      </c>
      <c r="B34" s="19" t="s">
        <v>628</v>
      </c>
      <c r="C34" s="19" t="s">
        <v>629</v>
      </c>
      <c r="D34" s="19" t="s">
        <v>630</v>
      </c>
      <c r="E34" s="19" t="s">
        <v>631</v>
      </c>
      <c r="F34" s="19" t="s">
        <v>44</v>
      </c>
      <c r="G34" s="19" t="s">
        <v>561</v>
      </c>
      <c r="H34" s="19" t="s">
        <v>632</v>
      </c>
      <c r="I34" s="19" t="s">
        <v>633</v>
      </c>
      <c r="J34" s="36" t="s">
        <v>634</v>
      </c>
      <c r="K34" s="36" t="s">
        <v>635</v>
      </c>
      <c r="L34" s="36" t="s">
        <v>559</v>
      </c>
      <c r="M34" s="36">
        <v>8656</v>
      </c>
    </row>
    <row r="35" spans="1:13" x14ac:dyDescent="0.25">
      <c r="A35" s="36" t="s">
        <v>562</v>
      </c>
      <c r="B35" s="19" t="s">
        <v>636</v>
      </c>
      <c r="C35" s="19" t="s">
        <v>637</v>
      </c>
      <c r="D35" s="19" t="s">
        <v>638</v>
      </c>
      <c r="E35" s="19" t="s">
        <v>639</v>
      </c>
      <c r="F35" s="19" t="s">
        <v>44</v>
      </c>
      <c r="G35" s="19" t="s">
        <v>563</v>
      </c>
      <c r="H35" s="19" t="s">
        <v>640</v>
      </c>
      <c r="I35" s="19" t="s">
        <v>637</v>
      </c>
      <c r="J35" s="36" t="s">
        <v>638</v>
      </c>
      <c r="K35" s="36" t="s">
        <v>639</v>
      </c>
      <c r="L35" s="36" t="s">
        <v>44</v>
      </c>
      <c r="M35" s="36" t="s">
        <v>564</v>
      </c>
    </row>
    <row r="36" spans="1:13" x14ac:dyDescent="0.25">
      <c r="A36" s="36" t="s">
        <v>565</v>
      </c>
      <c r="B36" s="19" t="s">
        <v>641</v>
      </c>
      <c r="C36" s="19" t="s">
        <v>642</v>
      </c>
      <c r="D36" s="19" t="s">
        <v>643</v>
      </c>
      <c r="E36" s="19" t="s">
        <v>644</v>
      </c>
      <c r="F36" s="19" t="s">
        <v>44</v>
      </c>
      <c r="G36" s="19" t="s">
        <v>566</v>
      </c>
      <c r="H36" s="19" t="s">
        <v>641</v>
      </c>
      <c r="I36" s="19" t="s">
        <v>642</v>
      </c>
      <c r="J36" s="36" t="s">
        <v>643</v>
      </c>
      <c r="K36" s="36" t="s">
        <v>644</v>
      </c>
      <c r="L36" s="36" t="s">
        <v>44</v>
      </c>
      <c r="M36" s="36" t="s">
        <v>567</v>
      </c>
    </row>
    <row r="37" spans="1:13" x14ac:dyDescent="0.25">
      <c r="A37" s="36" t="s">
        <v>568</v>
      </c>
      <c r="B37" s="19" t="s">
        <v>645</v>
      </c>
      <c r="C37" s="19" t="s">
        <v>646</v>
      </c>
      <c r="D37" s="19" t="s">
        <v>647</v>
      </c>
      <c r="E37" s="19" t="s">
        <v>648</v>
      </c>
      <c r="F37" s="19" t="s">
        <v>44</v>
      </c>
      <c r="G37" s="19">
        <v>1697</v>
      </c>
      <c r="H37" s="19" t="s">
        <v>649</v>
      </c>
      <c r="I37" s="19" t="s">
        <v>650</v>
      </c>
      <c r="J37" s="36" t="s">
        <v>647</v>
      </c>
      <c r="K37" s="36" t="s">
        <v>651</v>
      </c>
      <c r="L37" s="36" t="s">
        <v>333</v>
      </c>
      <c r="M37" s="36">
        <v>1559</v>
      </c>
    </row>
    <row r="38" spans="1:13" x14ac:dyDescent="0.25">
      <c r="A38" s="36" t="s">
        <v>569</v>
      </c>
      <c r="B38" s="19" t="s">
        <v>652</v>
      </c>
      <c r="C38" s="19" t="s">
        <v>653</v>
      </c>
      <c r="D38" s="19" t="s">
        <v>654</v>
      </c>
      <c r="E38" s="19" t="s">
        <v>655</v>
      </c>
      <c r="F38" s="19" t="s">
        <v>44</v>
      </c>
      <c r="G38" s="19">
        <v>1534</v>
      </c>
      <c r="H38" s="19" t="s">
        <v>656</v>
      </c>
      <c r="I38" s="19" t="s">
        <v>657</v>
      </c>
      <c r="J38" s="36" t="s">
        <v>658</v>
      </c>
      <c r="K38" s="36" t="s">
        <v>659</v>
      </c>
      <c r="L38" s="36" t="s">
        <v>333</v>
      </c>
      <c r="M38" s="36">
        <v>1614</v>
      </c>
    </row>
    <row r="39" spans="1:13" x14ac:dyDescent="0.25">
      <c r="A39" s="36" t="s">
        <v>570</v>
      </c>
      <c r="B39" s="19" t="s">
        <v>660</v>
      </c>
      <c r="C39" s="19" t="s">
        <v>661</v>
      </c>
      <c r="D39" s="19" t="s">
        <v>662</v>
      </c>
      <c r="E39" s="19" t="s">
        <v>663</v>
      </c>
      <c r="F39" s="19" t="s">
        <v>44</v>
      </c>
      <c r="G39" s="19">
        <v>7277</v>
      </c>
      <c r="H39" s="19" t="s">
        <v>664</v>
      </c>
      <c r="I39" s="19" t="s">
        <v>665</v>
      </c>
      <c r="J39" s="36" t="s">
        <v>666</v>
      </c>
      <c r="K39" s="36" t="s">
        <v>667</v>
      </c>
      <c r="L39" s="36" t="s">
        <v>559</v>
      </c>
      <c r="M39" s="36">
        <v>7293</v>
      </c>
    </row>
    <row r="40" spans="1:13" x14ac:dyDescent="0.25">
      <c r="A40" s="36" t="s">
        <v>571</v>
      </c>
      <c r="B40" s="19" t="s">
        <v>668</v>
      </c>
      <c r="C40" s="19" t="s">
        <v>669</v>
      </c>
      <c r="D40" s="19" t="s">
        <v>670</v>
      </c>
      <c r="E40" s="19" t="s">
        <v>671</v>
      </c>
      <c r="F40" s="19" t="s">
        <v>44</v>
      </c>
      <c r="G40" s="19">
        <v>8789</v>
      </c>
      <c r="H40" s="19" t="s">
        <v>672</v>
      </c>
      <c r="I40" s="19" t="s">
        <v>673</v>
      </c>
      <c r="J40" s="36" t="s">
        <v>674</v>
      </c>
      <c r="K40" s="36" t="s">
        <v>675</v>
      </c>
      <c r="L40" s="36" t="s">
        <v>559</v>
      </c>
      <c r="M40" s="36">
        <v>9081</v>
      </c>
    </row>
    <row r="41" spans="1:13" x14ac:dyDescent="0.25">
      <c r="A41" s="36" t="s">
        <v>572</v>
      </c>
      <c r="B41" s="19" t="s">
        <v>676</v>
      </c>
      <c r="C41" s="19" t="s">
        <v>677</v>
      </c>
      <c r="D41" s="19" t="s">
        <v>678</v>
      </c>
      <c r="E41" s="19" t="s">
        <v>679</v>
      </c>
      <c r="F41" s="19" t="s">
        <v>44</v>
      </c>
      <c r="G41" s="19" t="s">
        <v>573</v>
      </c>
      <c r="H41" s="19" t="s">
        <v>680</v>
      </c>
      <c r="I41" s="19" t="s">
        <v>677</v>
      </c>
      <c r="J41" s="36" t="s">
        <v>678</v>
      </c>
      <c r="K41" s="36" t="s">
        <v>679</v>
      </c>
      <c r="L41" s="36" t="s">
        <v>44</v>
      </c>
      <c r="M41" s="36" t="s">
        <v>574</v>
      </c>
    </row>
    <row r="42" spans="1:13" x14ac:dyDescent="0.25">
      <c r="A42" s="36" t="s">
        <v>575</v>
      </c>
      <c r="B42" s="19" t="s">
        <v>681</v>
      </c>
      <c r="C42" s="19" t="s">
        <v>682</v>
      </c>
      <c r="D42" s="19" t="s">
        <v>683</v>
      </c>
      <c r="E42" s="19" t="s">
        <v>684</v>
      </c>
      <c r="F42" s="19" t="s">
        <v>44</v>
      </c>
      <c r="G42" s="19" t="s">
        <v>576</v>
      </c>
      <c r="H42" s="19" t="s">
        <v>685</v>
      </c>
      <c r="I42" s="19" t="s">
        <v>682</v>
      </c>
      <c r="J42" s="36" t="s">
        <v>683</v>
      </c>
      <c r="K42" s="36" t="s">
        <v>684</v>
      </c>
      <c r="L42" s="36" t="s">
        <v>44</v>
      </c>
      <c r="M42" s="36" t="s">
        <v>566</v>
      </c>
    </row>
    <row r="43" spans="1:13" x14ac:dyDescent="0.25">
      <c r="A43" s="36" t="s">
        <v>577</v>
      </c>
      <c r="B43" s="19" t="s">
        <v>686</v>
      </c>
      <c r="C43" s="19" t="s">
        <v>687</v>
      </c>
      <c r="D43" s="19" t="s">
        <v>688</v>
      </c>
      <c r="E43" s="19" t="s">
        <v>689</v>
      </c>
      <c r="F43" s="19" t="s">
        <v>44</v>
      </c>
      <c r="G43" s="19">
        <v>1847</v>
      </c>
      <c r="H43" s="19" t="s">
        <v>690</v>
      </c>
      <c r="I43" s="19" t="s">
        <v>691</v>
      </c>
      <c r="J43" s="36" t="s">
        <v>692</v>
      </c>
      <c r="K43" s="36" t="s">
        <v>693</v>
      </c>
      <c r="L43" s="36" t="s">
        <v>333</v>
      </c>
      <c r="M43" s="36">
        <v>2163</v>
      </c>
    </row>
    <row r="44" spans="1:13" x14ac:dyDescent="0.25">
      <c r="A44" s="36" t="s">
        <v>578</v>
      </c>
      <c r="B44" s="19" t="s">
        <v>694</v>
      </c>
      <c r="C44" s="19" t="s">
        <v>695</v>
      </c>
      <c r="D44" s="19" t="s">
        <v>696</v>
      </c>
      <c r="E44" s="19" t="s">
        <v>697</v>
      </c>
      <c r="F44" s="19" t="s">
        <v>44</v>
      </c>
      <c r="G44" s="19">
        <v>2583</v>
      </c>
      <c r="H44" s="19" t="s">
        <v>698</v>
      </c>
      <c r="I44" s="19" t="s">
        <v>699</v>
      </c>
      <c r="J44" s="36" t="s">
        <v>700</v>
      </c>
      <c r="K44" s="36" t="s">
        <v>701</v>
      </c>
      <c r="L44" s="36" t="s">
        <v>333</v>
      </c>
      <c r="M44" s="36">
        <v>1982</v>
      </c>
    </row>
    <row r="45" spans="1:13" x14ac:dyDescent="0.25">
      <c r="A45" s="36" t="s">
        <v>579</v>
      </c>
      <c r="B45" s="19" t="s">
        <v>702</v>
      </c>
      <c r="C45" s="19" t="s">
        <v>703</v>
      </c>
      <c r="D45" s="19" t="s">
        <v>704</v>
      </c>
      <c r="E45" s="19" t="s">
        <v>705</v>
      </c>
      <c r="F45" s="19" t="s">
        <v>44</v>
      </c>
      <c r="G45" s="19">
        <v>13536</v>
      </c>
      <c r="H45" s="19" t="s">
        <v>706</v>
      </c>
      <c r="I45" s="19" t="s">
        <v>707</v>
      </c>
      <c r="J45" s="36" t="s">
        <v>708</v>
      </c>
      <c r="K45" s="36" t="s">
        <v>709</v>
      </c>
      <c r="L45" s="36" t="s">
        <v>559</v>
      </c>
      <c r="M45" s="36">
        <v>11458</v>
      </c>
    </row>
    <row r="46" spans="1:13" x14ac:dyDescent="0.25">
      <c r="A46" s="36" t="s">
        <v>580</v>
      </c>
      <c r="B46" s="19" t="s">
        <v>710</v>
      </c>
      <c r="C46" s="19" t="s">
        <v>711</v>
      </c>
      <c r="D46" s="19" t="s">
        <v>712</v>
      </c>
      <c r="E46" s="19" t="s">
        <v>713</v>
      </c>
      <c r="F46" s="19" t="s">
        <v>44</v>
      </c>
      <c r="G46" s="19" t="s">
        <v>455</v>
      </c>
      <c r="H46" s="19" t="s">
        <v>714</v>
      </c>
      <c r="I46" s="19" t="s">
        <v>715</v>
      </c>
      <c r="J46" s="36" t="s">
        <v>716</v>
      </c>
      <c r="K46" s="36" t="s">
        <v>717</v>
      </c>
      <c r="L46" s="36" t="s">
        <v>559</v>
      </c>
      <c r="M46" s="36">
        <v>13948</v>
      </c>
    </row>
    <row r="47" spans="1:13" x14ac:dyDescent="0.25">
      <c r="A47" s="36" t="s">
        <v>581</v>
      </c>
      <c r="B47" s="19" t="s">
        <v>718</v>
      </c>
      <c r="C47" s="19" t="s">
        <v>719</v>
      </c>
      <c r="D47" s="19" t="s">
        <v>720</v>
      </c>
      <c r="E47" s="19" t="s">
        <v>721</v>
      </c>
      <c r="F47" s="19" t="s">
        <v>44</v>
      </c>
      <c r="G47" s="19" t="s">
        <v>345</v>
      </c>
      <c r="H47" s="19" t="s">
        <v>718</v>
      </c>
      <c r="I47" s="19" t="s">
        <v>719</v>
      </c>
      <c r="J47" s="36" t="s">
        <v>720</v>
      </c>
      <c r="K47" s="36" t="s">
        <v>721</v>
      </c>
      <c r="L47" s="36" t="s">
        <v>44</v>
      </c>
      <c r="M47" s="36" t="s">
        <v>582</v>
      </c>
    </row>
    <row r="48" spans="1:13" x14ac:dyDescent="0.25">
      <c r="A48" s="36" t="s">
        <v>583</v>
      </c>
      <c r="B48" s="19" t="s">
        <v>722</v>
      </c>
      <c r="C48" s="19" t="s">
        <v>723</v>
      </c>
      <c r="D48" s="19" t="s">
        <v>724</v>
      </c>
      <c r="E48" s="19" t="s">
        <v>725</v>
      </c>
      <c r="F48" s="19" t="s">
        <v>44</v>
      </c>
      <c r="G48" s="19" t="s">
        <v>584</v>
      </c>
      <c r="H48" s="19" t="s">
        <v>722</v>
      </c>
      <c r="I48" s="19" t="s">
        <v>723</v>
      </c>
      <c r="J48" s="36" t="s">
        <v>724</v>
      </c>
      <c r="K48" s="36" t="s">
        <v>725</v>
      </c>
      <c r="L48" s="36" t="s">
        <v>44</v>
      </c>
      <c r="M48" s="36" t="s">
        <v>585</v>
      </c>
    </row>
    <row r="49" spans="1:13" x14ac:dyDescent="0.25">
      <c r="A49" s="36" t="s">
        <v>586</v>
      </c>
      <c r="B49" s="19" t="s">
        <v>726</v>
      </c>
      <c r="C49" s="19" t="s">
        <v>727</v>
      </c>
      <c r="D49" s="19" t="s">
        <v>728</v>
      </c>
      <c r="E49" s="19" t="s">
        <v>729</v>
      </c>
      <c r="F49" s="19" t="s">
        <v>44</v>
      </c>
      <c r="G49" s="19" t="s">
        <v>587</v>
      </c>
      <c r="H49" s="19" t="s">
        <v>730</v>
      </c>
      <c r="I49" s="19" t="s">
        <v>731</v>
      </c>
      <c r="J49" s="36" t="s">
        <v>728</v>
      </c>
      <c r="K49" s="36" t="s">
        <v>732</v>
      </c>
      <c r="L49" s="36" t="s">
        <v>333</v>
      </c>
      <c r="M49" s="36">
        <v>2517</v>
      </c>
    </row>
    <row r="50" spans="1:13" x14ac:dyDescent="0.25">
      <c r="A50" s="36" t="s">
        <v>588</v>
      </c>
      <c r="B50" s="19" t="s">
        <v>733</v>
      </c>
      <c r="C50" s="19" t="s">
        <v>734</v>
      </c>
      <c r="D50" s="19" t="s">
        <v>735</v>
      </c>
      <c r="E50" s="19" t="s">
        <v>736</v>
      </c>
      <c r="F50" s="19" t="s">
        <v>44</v>
      </c>
      <c r="G50" s="19" t="s">
        <v>589</v>
      </c>
      <c r="H50" s="19" t="s">
        <v>737</v>
      </c>
      <c r="I50" s="19" t="s">
        <v>738</v>
      </c>
      <c r="J50" s="36" t="s">
        <v>739</v>
      </c>
      <c r="K50" s="36" t="s">
        <v>740</v>
      </c>
      <c r="L50" s="36" t="s">
        <v>559</v>
      </c>
      <c r="M50" s="36">
        <v>2472</v>
      </c>
    </row>
    <row r="51" spans="1:13" x14ac:dyDescent="0.25">
      <c r="A51" s="36" t="s">
        <v>590</v>
      </c>
      <c r="B51" s="19" t="s">
        <v>741</v>
      </c>
      <c r="C51" s="19" t="s">
        <v>742</v>
      </c>
      <c r="D51" s="19" t="s">
        <v>743</v>
      </c>
      <c r="E51" s="19" t="s">
        <v>744</v>
      </c>
      <c r="F51" s="19" t="s">
        <v>44</v>
      </c>
      <c r="G51" s="19" t="s">
        <v>591</v>
      </c>
      <c r="H51" s="19" t="s">
        <v>745</v>
      </c>
      <c r="I51" s="19" t="s">
        <v>746</v>
      </c>
      <c r="J51" s="36" t="s">
        <v>747</v>
      </c>
      <c r="K51" s="36" t="s">
        <v>748</v>
      </c>
      <c r="L51" s="36" t="s">
        <v>559</v>
      </c>
      <c r="M51" s="36">
        <v>8472</v>
      </c>
    </row>
    <row r="52" spans="1:13" x14ac:dyDescent="0.25">
      <c r="A52" s="36" t="s">
        <v>592</v>
      </c>
      <c r="B52" s="19" t="s">
        <v>749</v>
      </c>
      <c r="C52" s="19" t="s">
        <v>750</v>
      </c>
      <c r="D52" s="19" t="s">
        <v>751</v>
      </c>
      <c r="E52" s="19" t="s">
        <v>752</v>
      </c>
      <c r="F52" s="19" t="s">
        <v>44</v>
      </c>
      <c r="G52" s="19">
        <v>6176</v>
      </c>
      <c r="H52" s="19" t="s">
        <v>753</v>
      </c>
      <c r="I52" s="19" t="s">
        <v>754</v>
      </c>
      <c r="J52" s="36" t="s">
        <v>755</v>
      </c>
      <c r="K52" s="36" t="s">
        <v>406</v>
      </c>
      <c r="L52" s="36" t="s">
        <v>593</v>
      </c>
      <c r="M52" s="36">
        <v>8316</v>
      </c>
    </row>
    <row r="55" spans="1:13" x14ac:dyDescent="0.25">
      <c r="A55" s="36" t="s">
        <v>756</v>
      </c>
      <c r="B55" s="19" t="s">
        <v>800</v>
      </c>
      <c r="C55" s="19" t="s">
        <v>801</v>
      </c>
      <c r="D55" s="19" t="s">
        <v>802</v>
      </c>
      <c r="E55" s="19" t="s">
        <v>803</v>
      </c>
      <c r="F55" s="19" t="s">
        <v>44</v>
      </c>
      <c r="G55" s="19" t="s">
        <v>757</v>
      </c>
      <c r="H55" s="19" t="s">
        <v>804</v>
      </c>
      <c r="I55" s="19" t="s">
        <v>801</v>
      </c>
      <c r="J55" s="36" t="s">
        <v>802</v>
      </c>
      <c r="K55" s="36" t="s">
        <v>803</v>
      </c>
      <c r="L55" s="36" t="s">
        <v>44</v>
      </c>
      <c r="M55" s="36" t="s">
        <v>758</v>
      </c>
    </row>
    <row r="56" spans="1:13" x14ac:dyDescent="0.25">
      <c r="A56" s="36" t="s">
        <v>759</v>
      </c>
      <c r="B56" s="19" t="s">
        <v>805</v>
      </c>
      <c r="C56" s="19" t="s">
        <v>806</v>
      </c>
      <c r="D56" s="19" t="s">
        <v>807</v>
      </c>
      <c r="E56" s="19" t="s">
        <v>808</v>
      </c>
      <c r="F56" s="19" t="s">
        <v>44</v>
      </c>
      <c r="G56" s="19" t="s">
        <v>760</v>
      </c>
      <c r="H56" s="19" t="s">
        <v>809</v>
      </c>
      <c r="I56" s="19" t="s">
        <v>806</v>
      </c>
      <c r="J56" s="36" t="s">
        <v>807</v>
      </c>
      <c r="K56" s="36" t="s">
        <v>808</v>
      </c>
      <c r="L56" s="36" t="s">
        <v>44</v>
      </c>
      <c r="M56" s="36" t="s">
        <v>761</v>
      </c>
    </row>
    <row r="57" spans="1:13" x14ac:dyDescent="0.25">
      <c r="A57" s="36" t="s">
        <v>762</v>
      </c>
      <c r="B57" s="19" t="s">
        <v>810</v>
      </c>
      <c r="C57" s="19" t="s">
        <v>811</v>
      </c>
      <c r="D57" s="19" t="s">
        <v>812</v>
      </c>
      <c r="E57" s="19" t="s">
        <v>813</v>
      </c>
      <c r="F57" s="19" t="s">
        <v>44</v>
      </c>
      <c r="G57" s="19" t="s">
        <v>763</v>
      </c>
      <c r="H57" s="19" t="s">
        <v>814</v>
      </c>
      <c r="I57" s="19" t="s">
        <v>815</v>
      </c>
      <c r="J57" s="36" t="s">
        <v>816</v>
      </c>
      <c r="K57" s="36" t="s">
        <v>817</v>
      </c>
      <c r="L57" s="36" t="s">
        <v>333</v>
      </c>
      <c r="M57" s="36">
        <v>8542</v>
      </c>
    </row>
    <row r="58" spans="1:13" x14ac:dyDescent="0.25">
      <c r="A58" s="36" t="s">
        <v>764</v>
      </c>
      <c r="B58" s="19" t="s">
        <v>818</v>
      </c>
      <c r="C58" s="19" t="s">
        <v>819</v>
      </c>
      <c r="D58" s="19" t="s">
        <v>820</v>
      </c>
      <c r="E58" s="19" t="s">
        <v>821</v>
      </c>
      <c r="F58" s="19" t="s">
        <v>44</v>
      </c>
      <c r="G58" s="19">
        <v>4608</v>
      </c>
      <c r="H58" s="19" t="s">
        <v>822</v>
      </c>
      <c r="I58" s="19" t="s">
        <v>823</v>
      </c>
      <c r="J58" s="36" t="s">
        <v>820</v>
      </c>
      <c r="K58" s="36" t="s">
        <v>824</v>
      </c>
      <c r="L58" s="36" t="s">
        <v>333</v>
      </c>
      <c r="M58" s="36">
        <v>4776</v>
      </c>
    </row>
    <row r="59" spans="1:13" x14ac:dyDescent="0.25">
      <c r="A59" s="36" t="s">
        <v>765</v>
      </c>
      <c r="B59" s="19" t="s">
        <v>825</v>
      </c>
      <c r="C59" s="19" t="s">
        <v>826</v>
      </c>
      <c r="D59" s="19" t="s">
        <v>827</v>
      </c>
      <c r="E59" s="19" t="s">
        <v>828</v>
      </c>
      <c r="F59" s="19" t="s">
        <v>44</v>
      </c>
      <c r="G59" s="19">
        <v>34502</v>
      </c>
      <c r="H59" s="19" t="s">
        <v>829</v>
      </c>
      <c r="I59" s="19" t="s">
        <v>830</v>
      </c>
      <c r="J59" s="36" t="s">
        <v>831</v>
      </c>
      <c r="K59" s="36" t="s">
        <v>832</v>
      </c>
      <c r="L59" s="36" t="s">
        <v>593</v>
      </c>
      <c r="M59" s="36">
        <v>37017</v>
      </c>
    </row>
    <row r="60" spans="1:13" x14ac:dyDescent="0.25">
      <c r="A60" s="36" t="s">
        <v>766</v>
      </c>
      <c r="B60" s="19" t="s">
        <v>833</v>
      </c>
      <c r="C60" s="19" t="s">
        <v>834</v>
      </c>
      <c r="D60" s="19" t="s">
        <v>835</v>
      </c>
      <c r="E60" s="19" t="s">
        <v>836</v>
      </c>
      <c r="F60" s="19" t="s">
        <v>44</v>
      </c>
      <c r="G60" s="19">
        <v>30312</v>
      </c>
      <c r="H60" s="19" t="s">
        <v>837</v>
      </c>
      <c r="I60" s="19" t="s">
        <v>838</v>
      </c>
      <c r="J60" s="36" t="s">
        <v>839</v>
      </c>
      <c r="K60" s="36" t="s">
        <v>840</v>
      </c>
      <c r="L60" s="36" t="s">
        <v>593</v>
      </c>
      <c r="M60" s="36">
        <v>30901</v>
      </c>
    </row>
    <row r="61" spans="1:13" x14ac:dyDescent="0.25">
      <c r="A61" s="36" t="s">
        <v>767</v>
      </c>
      <c r="B61" s="19" t="s">
        <v>841</v>
      </c>
      <c r="C61" s="19" t="s">
        <v>842</v>
      </c>
      <c r="D61" s="19" t="s">
        <v>601</v>
      </c>
      <c r="E61" s="19" t="s">
        <v>843</v>
      </c>
      <c r="F61" s="19" t="s">
        <v>44</v>
      </c>
      <c r="G61" s="19" t="s">
        <v>768</v>
      </c>
      <c r="H61" s="19" t="s">
        <v>844</v>
      </c>
      <c r="I61" s="19" t="s">
        <v>842</v>
      </c>
      <c r="J61" s="36" t="s">
        <v>601</v>
      </c>
      <c r="K61" s="36" t="s">
        <v>843</v>
      </c>
      <c r="L61" s="36" t="s">
        <v>44</v>
      </c>
      <c r="M61" s="36" t="s">
        <v>769</v>
      </c>
    </row>
    <row r="62" spans="1:13" x14ac:dyDescent="0.25">
      <c r="A62" s="36" t="s">
        <v>770</v>
      </c>
      <c r="B62" s="19" t="s">
        <v>845</v>
      </c>
      <c r="C62" s="19" t="s">
        <v>846</v>
      </c>
      <c r="D62" s="19" t="s">
        <v>847</v>
      </c>
      <c r="E62" s="19" t="s">
        <v>848</v>
      </c>
      <c r="F62" s="19" t="s">
        <v>44</v>
      </c>
      <c r="G62" s="19" t="s">
        <v>771</v>
      </c>
      <c r="H62" s="19" t="s">
        <v>845</v>
      </c>
      <c r="I62" s="19" t="s">
        <v>846</v>
      </c>
      <c r="J62" s="36" t="s">
        <v>847</v>
      </c>
      <c r="K62" s="36" t="s">
        <v>848</v>
      </c>
      <c r="L62" s="36" t="s">
        <v>44</v>
      </c>
      <c r="M62" s="36" t="s">
        <v>772</v>
      </c>
    </row>
    <row r="63" spans="1:13" x14ac:dyDescent="0.25">
      <c r="A63" s="36" t="s">
        <v>773</v>
      </c>
      <c r="B63" s="19" t="s">
        <v>849</v>
      </c>
      <c r="C63" s="19" t="s">
        <v>850</v>
      </c>
      <c r="D63" s="19" t="s">
        <v>851</v>
      </c>
      <c r="E63" s="19" t="s">
        <v>852</v>
      </c>
      <c r="F63" s="19" t="s">
        <v>44</v>
      </c>
      <c r="G63" s="19">
        <v>7155</v>
      </c>
      <c r="H63" s="19" t="s">
        <v>853</v>
      </c>
      <c r="I63" s="19" t="s">
        <v>854</v>
      </c>
      <c r="J63" s="36" t="s">
        <v>855</v>
      </c>
      <c r="K63" s="36" t="s">
        <v>856</v>
      </c>
      <c r="L63" s="36" t="s">
        <v>559</v>
      </c>
      <c r="M63" s="36">
        <v>5495</v>
      </c>
    </row>
    <row r="64" spans="1:13" x14ac:dyDescent="0.25">
      <c r="A64" s="36" t="s">
        <v>774</v>
      </c>
      <c r="B64" s="19" t="s">
        <v>857</v>
      </c>
      <c r="C64" s="19" t="s">
        <v>858</v>
      </c>
      <c r="D64" s="19" t="s">
        <v>859</v>
      </c>
      <c r="E64" s="19" t="s">
        <v>860</v>
      </c>
      <c r="F64" s="19" t="s">
        <v>44</v>
      </c>
      <c r="G64" s="19">
        <v>6024</v>
      </c>
      <c r="H64" s="19" t="s">
        <v>861</v>
      </c>
      <c r="I64" s="19" t="s">
        <v>862</v>
      </c>
      <c r="J64" s="36" t="s">
        <v>863</v>
      </c>
      <c r="K64" s="36" t="s">
        <v>864</v>
      </c>
      <c r="L64" s="36" t="s">
        <v>333</v>
      </c>
      <c r="M64" s="36">
        <v>5933</v>
      </c>
    </row>
    <row r="65" spans="1:13" x14ac:dyDescent="0.25">
      <c r="A65" s="36" t="s">
        <v>775</v>
      </c>
      <c r="B65" s="19" t="s">
        <v>865</v>
      </c>
      <c r="C65" s="19" t="s">
        <v>866</v>
      </c>
      <c r="D65" s="19" t="s">
        <v>867</v>
      </c>
      <c r="E65" s="19" t="s">
        <v>868</v>
      </c>
      <c r="F65" s="19" t="s">
        <v>44</v>
      </c>
      <c r="G65" s="19">
        <v>36012</v>
      </c>
      <c r="H65" s="19" t="s">
        <v>869</v>
      </c>
      <c r="I65" s="19" t="s">
        <v>870</v>
      </c>
      <c r="J65" s="36" t="s">
        <v>871</v>
      </c>
      <c r="K65" s="36" t="s">
        <v>872</v>
      </c>
      <c r="L65" s="36" t="s">
        <v>593</v>
      </c>
      <c r="M65" s="36" t="s">
        <v>776</v>
      </c>
    </row>
    <row r="66" spans="1:13" x14ac:dyDescent="0.25">
      <c r="A66" s="36" t="s">
        <v>777</v>
      </c>
      <c r="B66" s="19" t="s">
        <v>873</v>
      </c>
      <c r="C66" s="19" t="s">
        <v>874</v>
      </c>
      <c r="D66" s="19" t="s">
        <v>875</v>
      </c>
      <c r="E66" s="19" t="s">
        <v>876</v>
      </c>
      <c r="F66" s="19" t="s">
        <v>44</v>
      </c>
      <c r="G66" s="19">
        <v>26975</v>
      </c>
      <c r="H66" s="19" t="s">
        <v>877</v>
      </c>
      <c r="I66" s="19" t="s">
        <v>878</v>
      </c>
      <c r="J66" s="36" t="s">
        <v>879</v>
      </c>
      <c r="K66" s="36" t="s">
        <v>880</v>
      </c>
      <c r="L66" s="36" t="s">
        <v>593</v>
      </c>
      <c r="M66" s="36">
        <v>23614</v>
      </c>
    </row>
    <row r="67" spans="1:13" x14ac:dyDescent="0.25">
      <c r="A67" s="36" t="s">
        <v>778</v>
      </c>
      <c r="B67" s="19" t="s">
        <v>881</v>
      </c>
      <c r="C67" s="19" t="s">
        <v>882</v>
      </c>
      <c r="D67" s="19" t="s">
        <v>883</v>
      </c>
      <c r="E67" s="19" t="s">
        <v>884</v>
      </c>
      <c r="F67" s="19" t="s">
        <v>44</v>
      </c>
      <c r="G67" s="19" t="s">
        <v>779</v>
      </c>
      <c r="H67" s="19" t="s">
        <v>885</v>
      </c>
      <c r="I67" s="19" t="s">
        <v>882</v>
      </c>
      <c r="J67" s="36" t="s">
        <v>883</v>
      </c>
      <c r="K67" s="36" t="s">
        <v>884</v>
      </c>
      <c r="L67" s="36" t="s">
        <v>44</v>
      </c>
      <c r="M67" s="36" t="s">
        <v>780</v>
      </c>
    </row>
    <row r="68" spans="1:13" x14ac:dyDescent="0.25">
      <c r="A68" s="36" t="s">
        <v>781</v>
      </c>
      <c r="B68" s="19" t="s">
        <v>886</v>
      </c>
      <c r="C68" s="19" t="s">
        <v>887</v>
      </c>
      <c r="D68" s="19" t="s">
        <v>888</v>
      </c>
      <c r="E68" s="19" t="s">
        <v>889</v>
      </c>
      <c r="F68" s="19" t="s">
        <v>44</v>
      </c>
      <c r="G68" s="19" t="s">
        <v>782</v>
      </c>
      <c r="H68" s="19" t="s">
        <v>890</v>
      </c>
      <c r="I68" s="19" t="s">
        <v>36</v>
      </c>
      <c r="J68" s="36" t="s">
        <v>891</v>
      </c>
      <c r="K68" s="36" t="s">
        <v>892</v>
      </c>
      <c r="L68" s="36" t="s">
        <v>44</v>
      </c>
      <c r="M68" s="36" t="s">
        <v>783</v>
      </c>
    </row>
    <row r="69" spans="1:13" x14ac:dyDescent="0.25">
      <c r="A69" s="36" t="s">
        <v>784</v>
      </c>
      <c r="B69" s="19" t="s">
        <v>893</v>
      </c>
      <c r="C69" s="19" t="s">
        <v>894</v>
      </c>
      <c r="D69" s="19" t="s">
        <v>895</v>
      </c>
      <c r="E69" s="19" t="s">
        <v>896</v>
      </c>
      <c r="F69" s="19" t="s">
        <v>44</v>
      </c>
      <c r="G69" s="19" t="s">
        <v>785</v>
      </c>
      <c r="H69" s="19" t="s">
        <v>897</v>
      </c>
      <c r="I69" s="19" t="s">
        <v>898</v>
      </c>
      <c r="J69" s="36" t="s">
        <v>899</v>
      </c>
      <c r="K69" s="36" t="s">
        <v>900</v>
      </c>
      <c r="L69" s="36" t="s">
        <v>333</v>
      </c>
      <c r="M69" s="36">
        <v>6814</v>
      </c>
    </row>
    <row r="70" spans="1:13" x14ac:dyDescent="0.25">
      <c r="A70" s="36" t="s">
        <v>786</v>
      </c>
      <c r="B70" s="19" t="s">
        <v>901</v>
      </c>
      <c r="C70" s="19" t="s">
        <v>902</v>
      </c>
      <c r="D70" s="19" t="s">
        <v>903</v>
      </c>
      <c r="E70" s="19" t="s">
        <v>904</v>
      </c>
      <c r="F70" s="19" t="s">
        <v>44</v>
      </c>
      <c r="G70" s="19">
        <v>7134</v>
      </c>
      <c r="H70" s="19" t="s">
        <v>905</v>
      </c>
      <c r="I70" s="19" t="s">
        <v>906</v>
      </c>
      <c r="J70" s="36" t="s">
        <v>907</v>
      </c>
      <c r="K70" s="36" t="s">
        <v>908</v>
      </c>
      <c r="L70" s="36" t="s">
        <v>333</v>
      </c>
      <c r="M70" s="36" t="s">
        <v>787</v>
      </c>
    </row>
    <row r="71" spans="1:13" x14ac:dyDescent="0.25">
      <c r="A71" s="36" t="s">
        <v>788</v>
      </c>
      <c r="B71" s="19" t="s">
        <v>909</v>
      </c>
      <c r="C71" s="19" t="s">
        <v>910</v>
      </c>
      <c r="D71" s="19" t="s">
        <v>911</v>
      </c>
      <c r="E71" s="19" t="s">
        <v>912</v>
      </c>
      <c r="F71" s="19" t="s">
        <v>44</v>
      </c>
      <c r="G71" s="19">
        <v>32815</v>
      </c>
      <c r="H71" s="19" t="s">
        <v>913</v>
      </c>
      <c r="I71" s="19" t="s">
        <v>914</v>
      </c>
      <c r="J71" s="36" t="s">
        <v>915</v>
      </c>
      <c r="K71" s="36" t="s">
        <v>916</v>
      </c>
      <c r="L71" s="36" t="s">
        <v>593</v>
      </c>
      <c r="M71" s="36" t="s">
        <v>789</v>
      </c>
    </row>
    <row r="72" spans="1:13" x14ac:dyDescent="0.25">
      <c r="A72" s="36" t="s">
        <v>790</v>
      </c>
      <c r="B72" s="19" t="s">
        <v>917</v>
      </c>
      <c r="C72" s="19" t="s">
        <v>918</v>
      </c>
      <c r="D72" s="19" t="s">
        <v>919</v>
      </c>
      <c r="E72" s="19" t="s">
        <v>920</v>
      </c>
      <c r="F72" s="19" t="s">
        <v>44</v>
      </c>
      <c r="G72" s="19" t="s">
        <v>791</v>
      </c>
      <c r="H72" s="19" t="s">
        <v>921</v>
      </c>
      <c r="I72" s="19" t="s">
        <v>922</v>
      </c>
      <c r="J72" s="36" t="s">
        <v>923</v>
      </c>
      <c r="K72" s="36" t="s">
        <v>924</v>
      </c>
      <c r="L72" s="36" t="s">
        <v>593</v>
      </c>
      <c r="M72" s="36">
        <v>26727</v>
      </c>
    </row>
    <row r="73" spans="1:13" x14ac:dyDescent="0.25">
      <c r="A73" s="36" t="s">
        <v>792</v>
      </c>
      <c r="B73" s="19" t="s">
        <v>925</v>
      </c>
      <c r="C73" s="19" t="s">
        <v>926</v>
      </c>
      <c r="D73" s="19" t="s">
        <v>927</v>
      </c>
      <c r="E73" s="19" t="s">
        <v>928</v>
      </c>
      <c r="F73" s="19" t="s">
        <v>44</v>
      </c>
      <c r="G73" s="19" t="s">
        <v>793</v>
      </c>
      <c r="H73" s="19" t="s">
        <v>925</v>
      </c>
      <c r="I73" s="19" t="s">
        <v>926</v>
      </c>
      <c r="J73" s="36" t="s">
        <v>927</v>
      </c>
      <c r="K73" s="36" t="s">
        <v>928</v>
      </c>
      <c r="L73" s="36" t="s">
        <v>44</v>
      </c>
      <c r="M73" s="36">
        <v>1215</v>
      </c>
    </row>
    <row r="74" spans="1:13" x14ac:dyDescent="0.25">
      <c r="A74" s="36" t="s">
        <v>794</v>
      </c>
      <c r="B74" s="19" t="s">
        <v>929</v>
      </c>
      <c r="C74" s="19" t="s">
        <v>930</v>
      </c>
      <c r="D74" s="19" t="s">
        <v>931</v>
      </c>
      <c r="E74" s="19" t="s">
        <v>932</v>
      </c>
      <c r="F74" s="19" t="s">
        <v>44</v>
      </c>
      <c r="G74" s="19" t="s">
        <v>795</v>
      </c>
      <c r="H74" s="19" t="s">
        <v>933</v>
      </c>
      <c r="I74" s="19" t="s">
        <v>930</v>
      </c>
      <c r="J74" s="36" t="s">
        <v>931</v>
      </c>
      <c r="K74" s="36" t="s">
        <v>932</v>
      </c>
      <c r="L74" s="36" t="s">
        <v>333</v>
      </c>
      <c r="M74" s="36">
        <v>1006</v>
      </c>
    </row>
    <row r="75" spans="1:13" x14ac:dyDescent="0.25">
      <c r="A75" s="36" t="s">
        <v>796</v>
      </c>
      <c r="B75" s="19" t="s">
        <v>934</v>
      </c>
      <c r="C75" s="19" t="s">
        <v>935</v>
      </c>
      <c r="D75" s="19" t="s">
        <v>936</v>
      </c>
      <c r="E75" s="19" t="s">
        <v>937</v>
      </c>
      <c r="F75" s="19" t="s">
        <v>44</v>
      </c>
      <c r="G75" s="19">
        <v>8365</v>
      </c>
      <c r="H75" s="19" t="s">
        <v>938</v>
      </c>
      <c r="I75" s="19" t="s">
        <v>939</v>
      </c>
      <c r="J75" s="36" t="s">
        <v>940</v>
      </c>
      <c r="K75" s="36" t="s">
        <v>941</v>
      </c>
      <c r="L75" s="36" t="s">
        <v>333</v>
      </c>
      <c r="M75" s="36">
        <v>6942</v>
      </c>
    </row>
    <row r="76" spans="1:13" x14ac:dyDescent="0.25">
      <c r="A76" s="36" t="s">
        <v>797</v>
      </c>
      <c r="B76" s="19" t="s">
        <v>942</v>
      </c>
      <c r="C76" s="19" t="s">
        <v>943</v>
      </c>
      <c r="D76" s="19" t="s">
        <v>944</v>
      </c>
      <c r="E76" s="19" t="s">
        <v>945</v>
      </c>
      <c r="F76" s="19" t="s">
        <v>44</v>
      </c>
      <c r="G76" s="19">
        <v>5862</v>
      </c>
      <c r="H76" s="19" t="s">
        <v>946</v>
      </c>
      <c r="I76" s="19" t="s">
        <v>947</v>
      </c>
      <c r="J76" s="36" t="s">
        <v>948</v>
      </c>
      <c r="K76" s="36" t="s">
        <v>949</v>
      </c>
      <c r="L76" s="36" t="s">
        <v>333</v>
      </c>
      <c r="M76" s="36">
        <v>4457</v>
      </c>
    </row>
    <row r="77" spans="1:13" x14ac:dyDescent="0.25">
      <c r="A77" s="36" t="s">
        <v>798</v>
      </c>
      <c r="B77" s="19" t="s">
        <v>950</v>
      </c>
      <c r="C77" s="19" t="s">
        <v>951</v>
      </c>
      <c r="D77" s="19" t="s">
        <v>952</v>
      </c>
      <c r="E77" s="19" t="s">
        <v>953</v>
      </c>
      <c r="F77" s="19" t="s">
        <v>44</v>
      </c>
      <c r="G77" s="19">
        <v>32322</v>
      </c>
      <c r="H77" s="19" t="s">
        <v>954</v>
      </c>
      <c r="I77" s="19" t="s">
        <v>955</v>
      </c>
      <c r="J77" s="36" t="s">
        <v>956</v>
      </c>
      <c r="K77" s="36" t="s">
        <v>957</v>
      </c>
      <c r="L77" s="36" t="s">
        <v>593</v>
      </c>
      <c r="M77" s="36">
        <v>26324</v>
      </c>
    </row>
    <row r="78" spans="1:13" x14ac:dyDescent="0.25">
      <c r="A78" s="36" t="s">
        <v>799</v>
      </c>
      <c r="B78" s="19" t="s">
        <v>958</v>
      </c>
      <c r="C78" s="19" t="s">
        <v>959</v>
      </c>
      <c r="D78" s="19" t="s">
        <v>960</v>
      </c>
      <c r="E78" s="19" t="s">
        <v>961</v>
      </c>
      <c r="F78" s="19" t="s">
        <v>44</v>
      </c>
      <c r="G78" s="19">
        <v>34807</v>
      </c>
      <c r="H78" s="19" t="s">
        <v>962</v>
      </c>
      <c r="I78" s="19" t="s">
        <v>963</v>
      </c>
      <c r="J78" s="36" t="s">
        <v>964</v>
      </c>
      <c r="K78" s="36" t="s">
        <v>965</v>
      </c>
      <c r="L78" s="36" t="s">
        <v>593</v>
      </c>
      <c r="M78" s="36">
        <v>23858</v>
      </c>
    </row>
  </sheetData>
  <mergeCells count="2">
    <mergeCell ref="B1:G1"/>
    <mergeCell ref="H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workbookViewId="0">
      <selection activeCell="K10" sqref="K10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3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A1:L77"/>
  <sheetViews>
    <sheetView workbookViewId="0">
      <selection activeCell="N12" sqref="N12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 t="shared" ref="K8:K25" si="2"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 t="shared" si="2"/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 t="shared" si="2"/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 t="shared" si="2"/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 t="shared" si="2"/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 t="shared" si="2"/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 t="shared" si="2"/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 t="shared" si="2"/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 t="shared" si="2"/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 t="shared" si="2"/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 t="shared" si="2"/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 t="shared" si="2"/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 t="shared" si="2"/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 t="shared" si="2"/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 t="shared" si="2"/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 t="shared" si="2"/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 t="shared" si="2"/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 t="shared" si="2"/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 t="shared" ref="K28:K51" si="3">J28/1000</f>
        <v>23.001200000000001</v>
      </c>
      <c r="L28" s="18">
        <f t="shared" ref="L28:L51" si="4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 t="shared" si="3"/>
        <v>23.1844</v>
      </c>
      <c r="L29" s="18">
        <f t="shared" si="4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 t="shared" si="3"/>
        <v>52.013400000000004</v>
      </c>
      <c r="L30" s="18">
        <f t="shared" si="4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 t="shared" si="3"/>
        <v>54.714599999999997</v>
      </c>
      <c r="L31" s="18">
        <f t="shared" si="4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 t="shared" si="3"/>
        <v>98.19019999999999</v>
      </c>
      <c r="L32" s="18">
        <f t="shared" si="4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 t="shared" si="3"/>
        <v>97.840800000000002</v>
      </c>
      <c r="L33" s="18">
        <f t="shared" si="4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 t="shared" si="3"/>
        <v>25.926400000000001</v>
      </c>
      <c r="L34" s="18">
        <f t="shared" si="4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 t="shared" si="3"/>
        <v>28.5184</v>
      </c>
      <c r="L35" s="18">
        <f t="shared" si="4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 t="shared" si="3"/>
        <v>57.762999999999998</v>
      </c>
      <c r="L36" s="18">
        <f t="shared" si="4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 t="shared" si="3"/>
        <v>54.283099999999997</v>
      </c>
      <c r="L37" s="18">
        <f t="shared" si="4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 t="shared" si="3"/>
        <v>102.932</v>
      </c>
      <c r="L38" s="18">
        <f t="shared" si="4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 t="shared" si="3"/>
        <v>99.999499999999998</v>
      </c>
      <c r="L39" s="18">
        <f t="shared" si="4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 t="shared" si="3"/>
        <v>21.583299999999998</v>
      </c>
      <c r="L40" s="18">
        <f t="shared" si="4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 t="shared" si="3"/>
        <v>21.261099999999999</v>
      </c>
      <c r="L41" s="18">
        <f t="shared" si="4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 t="shared" si="3"/>
        <v>46.1629</v>
      </c>
      <c r="L42" s="18">
        <f t="shared" si="4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 t="shared" si="3"/>
        <v>46.578300000000006</v>
      </c>
      <c r="L43" s="18">
        <f t="shared" si="4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 t="shared" si="3"/>
        <v>87.762699999999995</v>
      </c>
      <c r="L44" s="18">
        <f t="shared" si="4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 t="shared" si="3"/>
        <v>87.416200000000003</v>
      </c>
      <c r="L45" s="18">
        <f t="shared" si="4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 t="shared" si="3"/>
        <v>23.913900000000002</v>
      </c>
      <c r="L46" s="18">
        <f t="shared" si="4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 t="shared" si="3"/>
        <v>25.293599999999998</v>
      </c>
      <c r="L47" s="18">
        <f t="shared" si="4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 t="shared" si="3"/>
        <v>86.906199999999998</v>
      </c>
      <c r="L48" s="18">
        <f t="shared" si="4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 t="shared" si="3"/>
        <v>115.566</v>
      </c>
      <c r="L49" s="18">
        <f t="shared" si="4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 t="shared" si="3"/>
        <v>181.816</v>
      </c>
      <c r="L50" s="18">
        <f t="shared" si="4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 t="shared" si="3"/>
        <v>179.43799999999999</v>
      </c>
      <c r="L51" s="18">
        <f t="shared" si="4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 t="shared" ref="K54:K77" si="5">J54/1000</f>
        <v>30.358599999999999</v>
      </c>
      <c r="L54" s="18">
        <f t="shared" ref="L54:L77" si="6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 t="shared" si="5"/>
        <v>30.253599999999999</v>
      </c>
      <c r="L55" s="18">
        <f t="shared" si="6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 t="shared" si="5"/>
        <v>66.810399999999987</v>
      </c>
      <c r="L56" s="18">
        <f t="shared" si="6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 t="shared" si="5"/>
        <v>66.829899999999995</v>
      </c>
      <c r="L57" s="18">
        <f t="shared" si="6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 t="shared" si="5"/>
        <v>127.624</v>
      </c>
      <c r="L58" s="18">
        <f t="shared" si="6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 t="shared" si="5"/>
        <v>126.07</v>
      </c>
      <c r="L59" s="18">
        <f t="shared" si="6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 t="shared" si="5"/>
        <v>31.733000000000001</v>
      </c>
      <c r="L60" s="18">
        <f t="shared" si="6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 t="shared" si="5"/>
        <v>31.538</v>
      </c>
      <c r="L61" s="18">
        <f t="shared" si="6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 t="shared" si="5"/>
        <v>70.67880000000001</v>
      </c>
      <c r="L62" s="18">
        <f t="shared" si="6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 t="shared" si="5"/>
        <v>70.601199999999992</v>
      </c>
      <c r="L63" s="18">
        <f t="shared" si="6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 t="shared" si="5"/>
        <v>135.64699999999999</v>
      </c>
      <c r="L64" s="18">
        <f t="shared" si="6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 t="shared" si="5"/>
        <v>132.87700000000001</v>
      </c>
      <c r="L65" s="18">
        <f t="shared" si="6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 t="shared" si="5"/>
        <v>27.869799999999998</v>
      </c>
      <c r="L66" s="18">
        <f t="shared" si="6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 t="shared" si="5"/>
        <v>27.389500000000002</v>
      </c>
      <c r="L67" s="18">
        <f t="shared" si="6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 t="shared" si="5"/>
        <v>60.043800000000005</v>
      </c>
      <c r="L68" s="18">
        <f t="shared" si="6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 t="shared" si="5"/>
        <v>59.973199999999999</v>
      </c>
      <c r="L69" s="18">
        <f t="shared" si="6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 t="shared" si="5"/>
        <v>115.33499999999999</v>
      </c>
      <c r="L70" s="18">
        <f t="shared" si="6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 t="shared" si="5"/>
        <v>115.119</v>
      </c>
      <c r="L71" s="18">
        <f t="shared" si="6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 t="shared" si="5"/>
        <v>58.683399999999999</v>
      </c>
      <c r="L72" s="18">
        <f t="shared" si="6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 t="shared" si="5"/>
        <v>53.284999999999997</v>
      </c>
      <c r="L73" s="18">
        <f t="shared" si="6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 t="shared" si="5"/>
        <v>87.927399999999992</v>
      </c>
      <c r="L74" s="18">
        <f t="shared" si="6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 t="shared" si="5"/>
        <v>90.549800000000005</v>
      </c>
      <c r="L75" s="18">
        <f t="shared" si="6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 t="shared" si="5"/>
        <v>136.87899999999999</v>
      </c>
      <c r="L76" s="18">
        <f t="shared" si="6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 t="shared" si="5"/>
        <v>119.41200000000001</v>
      </c>
      <c r="L77" s="18">
        <f t="shared" si="6"/>
        <v>12511.91256830601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DBC2-53C3-44C0-AFE4-F1F0F29FBC79}">
  <dimension ref="B5:N22"/>
  <sheetViews>
    <sheetView topLeftCell="A4" workbookViewId="0">
      <selection activeCell="J20" sqref="J20"/>
    </sheetView>
  </sheetViews>
  <sheetFormatPr defaultColWidth="8.7109375" defaultRowHeight="24.95" customHeight="1" x14ac:dyDescent="0.25"/>
  <cols>
    <col min="1" max="16384" width="8.7109375" style="25"/>
  </cols>
  <sheetData>
    <row r="5" spans="2:14" ht="24.95" customHeight="1" x14ac:dyDescent="0.25">
      <c r="E5" s="26">
        <v>1</v>
      </c>
      <c r="F5" s="26">
        <v>1</v>
      </c>
      <c r="G5" s="27">
        <v>2</v>
      </c>
      <c r="H5" s="27">
        <v>2</v>
      </c>
      <c r="I5" s="27">
        <v>2</v>
      </c>
      <c r="J5" s="27">
        <v>2</v>
      </c>
      <c r="K5" s="27">
        <v>2</v>
      </c>
      <c r="L5" s="28">
        <v>3</v>
      </c>
      <c r="M5" s="28">
        <v>3</v>
      </c>
    </row>
    <row r="6" spans="2:14" ht="24.95" customHeight="1" x14ac:dyDescent="0.25">
      <c r="D6" s="25">
        <v>0</v>
      </c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</row>
    <row r="7" spans="2:14" ht="24.95" customHeight="1" x14ac:dyDescent="0.25">
      <c r="C7" s="25">
        <v>0</v>
      </c>
      <c r="D7" s="29"/>
      <c r="E7" s="29"/>
      <c r="F7" s="29"/>
      <c r="G7" s="29"/>
      <c r="H7" s="29"/>
      <c r="I7" s="29"/>
      <c r="J7" s="29"/>
      <c r="K7" s="29" t="s">
        <v>312</v>
      </c>
      <c r="L7" s="29" t="s">
        <v>312</v>
      </c>
      <c r="M7" s="29" t="s">
        <v>312</v>
      </c>
      <c r="N7" s="29" t="s">
        <v>312</v>
      </c>
    </row>
    <row r="8" spans="2:14" ht="24.95" customHeight="1" x14ac:dyDescent="0.25">
      <c r="B8" s="26">
        <v>1</v>
      </c>
      <c r="C8" s="25">
        <v>1</v>
      </c>
      <c r="D8" s="29"/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 t="s">
        <v>312</v>
      </c>
      <c r="K8" s="25">
        <v>0</v>
      </c>
      <c r="L8" s="25">
        <v>0</v>
      </c>
      <c r="M8" s="25">
        <v>0</v>
      </c>
      <c r="N8" s="29" t="s">
        <v>312</v>
      </c>
    </row>
    <row r="9" spans="2:14" ht="24.95" customHeight="1" x14ac:dyDescent="0.25">
      <c r="B9" s="26">
        <v>1</v>
      </c>
      <c r="C9" s="25">
        <v>2</v>
      </c>
      <c r="D9" s="29"/>
      <c r="E9" s="25">
        <v>1</v>
      </c>
      <c r="F9" s="25">
        <v>1</v>
      </c>
      <c r="G9" s="25">
        <v>0</v>
      </c>
      <c r="H9" s="25">
        <v>0</v>
      </c>
      <c r="I9" s="25" t="s">
        <v>312</v>
      </c>
      <c r="J9" s="25">
        <v>0</v>
      </c>
      <c r="K9" s="25">
        <v>0</v>
      </c>
      <c r="L9" s="25">
        <v>0</v>
      </c>
      <c r="M9" s="25">
        <v>0</v>
      </c>
      <c r="N9" s="29" t="s">
        <v>312</v>
      </c>
    </row>
    <row r="10" spans="2:14" ht="24.95" customHeight="1" x14ac:dyDescent="0.25">
      <c r="B10" s="26">
        <v>1</v>
      </c>
      <c r="C10" s="25">
        <v>3</v>
      </c>
      <c r="D10" s="29"/>
      <c r="E10" s="25">
        <v>1</v>
      </c>
      <c r="F10" s="25">
        <v>1</v>
      </c>
      <c r="G10" s="25">
        <v>0</v>
      </c>
      <c r="H10" s="25" t="s">
        <v>312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9" t="s">
        <v>312</v>
      </c>
    </row>
    <row r="11" spans="2:14" ht="24.95" customHeight="1" x14ac:dyDescent="0.25">
      <c r="B11" s="28">
        <v>3</v>
      </c>
      <c r="C11" s="25">
        <v>4</v>
      </c>
      <c r="D11" s="29"/>
      <c r="E11" s="25">
        <v>0</v>
      </c>
      <c r="F11" s="25">
        <v>0</v>
      </c>
      <c r="G11" s="25" t="s">
        <v>312</v>
      </c>
      <c r="H11" s="25">
        <v>0</v>
      </c>
      <c r="I11" s="25">
        <v>0</v>
      </c>
      <c r="J11" s="25">
        <v>0</v>
      </c>
      <c r="K11" s="25">
        <v>0</v>
      </c>
      <c r="L11" s="25">
        <v>3</v>
      </c>
      <c r="M11" s="25">
        <v>3</v>
      </c>
      <c r="N11" s="29" t="s">
        <v>312</v>
      </c>
    </row>
    <row r="12" spans="2:14" ht="24.95" customHeight="1" x14ac:dyDescent="0.25">
      <c r="B12" s="28">
        <v>3</v>
      </c>
      <c r="C12" s="25">
        <v>5</v>
      </c>
      <c r="D12" s="29"/>
      <c r="E12" s="25">
        <v>0</v>
      </c>
      <c r="F12" s="25" t="s">
        <v>312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3</v>
      </c>
      <c r="M12" s="25">
        <v>3</v>
      </c>
      <c r="N12" s="29" t="s">
        <v>312</v>
      </c>
    </row>
    <row r="13" spans="2:14" ht="24.95" customHeight="1" x14ac:dyDescent="0.25">
      <c r="B13" s="27">
        <v>2</v>
      </c>
      <c r="C13" s="25">
        <v>6</v>
      </c>
      <c r="D13" s="29"/>
      <c r="E13" s="25">
        <v>0</v>
      </c>
      <c r="F13" s="25" t="s">
        <v>312</v>
      </c>
      <c r="G13" s="25">
        <v>2</v>
      </c>
      <c r="H13" s="25">
        <v>2</v>
      </c>
      <c r="I13" s="25">
        <v>2</v>
      </c>
      <c r="J13" s="25">
        <v>2</v>
      </c>
      <c r="K13" s="25">
        <v>2</v>
      </c>
      <c r="L13" s="25">
        <v>0</v>
      </c>
      <c r="M13" s="25">
        <v>0</v>
      </c>
      <c r="N13" s="29" t="s">
        <v>312</v>
      </c>
    </row>
    <row r="14" spans="2:14" ht="24.95" customHeight="1" x14ac:dyDescent="0.25">
      <c r="B14" s="27">
        <v>2</v>
      </c>
      <c r="C14" s="25">
        <v>7</v>
      </c>
      <c r="D14" s="29"/>
      <c r="E14" s="25">
        <v>0</v>
      </c>
      <c r="F14" s="25" t="s">
        <v>312</v>
      </c>
      <c r="G14" s="25">
        <v>2</v>
      </c>
      <c r="H14" s="25">
        <v>2</v>
      </c>
      <c r="I14" s="25">
        <v>2</v>
      </c>
      <c r="J14" s="25">
        <v>2</v>
      </c>
      <c r="K14" s="25">
        <v>2</v>
      </c>
      <c r="L14" s="25">
        <v>0</v>
      </c>
      <c r="M14" s="25">
        <v>0</v>
      </c>
      <c r="N14" s="29" t="s">
        <v>312</v>
      </c>
    </row>
    <row r="15" spans="2:14" ht="24.95" customHeight="1" x14ac:dyDescent="0.25">
      <c r="B15" s="27">
        <v>2</v>
      </c>
      <c r="C15" s="25">
        <v>8</v>
      </c>
      <c r="D15" s="29"/>
      <c r="E15" s="25">
        <v>0</v>
      </c>
      <c r="F15" s="25" t="s">
        <v>312</v>
      </c>
      <c r="G15" s="25">
        <v>2</v>
      </c>
      <c r="H15" s="25">
        <v>2</v>
      </c>
      <c r="I15" s="25">
        <v>2</v>
      </c>
      <c r="J15" s="25">
        <v>2</v>
      </c>
      <c r="K15" s="25">
        <v>2</v>
      </c>
      <c r="L15" s="25">
        <v>0</v>
      </c>
      <c r="M15" s="25" t="s">
        <v>312</v>
      </c>
      <c r="N15" s="29"/>
    </row>
    <row r="16" spans="2:14" ht="24.95" customHeight="1" x14ac:dyDescent="0.25">
      <c r="B16" s="27">
        <v>2</v>
      </c>
      <c r="C16" s="25">
        <v>9</v>
      </c>
      <c r="D16" s="29"/>
      <c r="E16" s="25" t="s">
        <v>312</v>
      </c>
      <c r="F16" s="25" t="s">
        <v>312</v>
      </c>
      <c r="G16" s="25">
        <v>2</v>
      </c>
      <c r="H16" s="25">
        <v>2</v>
      </c>
      <c r="I16" s="25">
        <v>2</v>
      </c>
      <c r="J16" s="25">
        <v>2</v>
      </c>
      <c r="K16" s="25">
        <v>2</v>
      </c>
      <c r="L16" s="25" t="s">
        <v>312</v>
      </c>
      <c r="M16" s="25">
        <v>0</v>
      </c>
      <c r="N16" s="29"/>
    </row>
    <row r="17" spans="3:14" ht="24.95" customHeight="1" x14ac:dyDescent="0.25">
      <c r="C17" s="25">
        <v>10</v>
      </c>
      <c r="D17" s="29" t="s">
        <v>312</v>
      </c>
      <c r="E17" s="29"/>
      <c r="F17" s="29" t="s">
        <v>312</v>
      </c>
      <c r="G17" s="29" t="s">
        <v>312</v>
      </c>
      <c r="H17" s="29" t="s">
        <v>312</v>
      </c>
      <c r="I17" s="29" t="s">
        <v>312</v>
      </c>
      <c r="J17" s="29" t="s">
        <v>312</v>
      </c>
      <c r="K17" s="29" t="s">
        <v>312</v>
      </c>
      <c r="L17" s="29"/>
      <c r="M17" s="29"/>
      <c r="N17" s="29"/>
    </row>
    <row r="18" spans="3:14" ht="24.95" customHeight="1" x14ac:dyDescent="0.25">
      <c r="E18" s="26"/>
      <c r="F18" s="26"/>
      <c r="G18" s="27"/>
      <c r="H18" s="27"/>
      <c r="I18" s="27"/>
      <c r="J18" s="27"/>
      <c r="K18" s="27"/>
      <c r="L18" s="28"/>
      <c r="M18" s="28"/>
    </row>
    <row r="21" spans="3:14" ht="24.95" customHeight="1" x14ac:dyDescent="0.25">
      <c r="E21" s="25" t="s">
        <v>313</v>
      </c>
      <c r="F21" s="25" t="s">
        <v>314</v>
      </c>
      <c r="G21" s="25" t="s">
        <v>315</v>
      </c>
      <c r="H21" s="25" t="s">
        <v>316</v>
      </c>
    </row>
    <row r="22" spans="3:14" ht="24.95" customHeight="1" x14ac:dyDescent="0.25">
      <c r="E22" s="25">
        <v>4.5</v>
      </c>
      <c r="F22" s="25">
        <v>5.5</v>
      </c>
      <c r="G22" s="25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Resultados</vt:lpstr>
      <vt:lpstr>wang li</vt:lpstr>
      <vt:lpstr>backupa inst joão</vt:lpstr>
      <vt:lpstr>V1</vt:lpstr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2025-02-07T18:36:48Z</dcterms:modified>
</cp:coreProperties>
</file>