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A630736F-7538-46F1-9610-9549C0D955F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Resultados" sheetId="4" r:id="rId1"/>
    <sheet name="V1" sheetId="2" state="hidden" r:id="rId2"/>
    <sheet name="Planilha1" sheetId="3" r:id="rId3"/>
    <sheet name="Planilha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4" l="1"/>
  <c r="AH3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55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29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3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55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29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3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55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29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3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55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29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3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55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29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3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55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29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3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55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29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3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55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9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M3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55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29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55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2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3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55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29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55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29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55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3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55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29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3" i="4"/>
  <c r="T4" i="4"/>
  <c r="T5" i="4"/>
  <c r="T6" i="4"/>
  <c r="T7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55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9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55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L2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<sst xmlns="http://schemas.openxmlformats.org/spreadsheetml/2006/main" count="1065" uniqueCount="317">
  <si>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</si>
  <si>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</si>
  <si>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</si>
  <si>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</si>
  <si>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</si>
  <si>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</si>
  <si>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</si>
  <si>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</si>
  <si>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</si>
  <si>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</si>
  <si>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</si>
  <si>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</si>
  <si>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</si>
  <si>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</si>
  <si>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</si>
  <si>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</si>
  <si>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</si>
  <si>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</si>
  <si>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</si>
  <si>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</si>
  <si>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</si>
  <si>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</si>
  <si>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</si>
  <si>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</si>
  <si>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</si>
  <si>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</si>
  <si>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</si>
  <si>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</si>
  <si>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</si>
  <si>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</si>
  <si>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</si>
  <si>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</si>
  <si>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</si>
  <si>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</si>
  <si>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</si>
  <si>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</si>
  <si>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</si>
  <si>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</si>
  <si>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</si>
  <si>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</si>
  <si>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</si>
  <si>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</si>
  <si>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</si>
  <si>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</si>
  <si>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</si>
  <si>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</si>
  <si>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</si>
  <si>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</si>
  <si>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</si>
  <si>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</si>
  <si>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</si>
  <si>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</si>
  <si>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</si>
  <si>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</si>
  <si>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</si>
  <si>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</si>
  <si>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</si>
  <si>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</si>
  <si>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</si>
  <si>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</si>
  <si>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</si>
  <si>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</si>
  <si>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</si>
  <si>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</si>
  <si>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</si>
  <si>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</si>
  <si>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</si>
  <si>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</si>
  <si>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</si>
  <si>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</si>
  <si>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</si>
  <si>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</si>
  <si>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</si>
  <si>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</si>
  <si>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</si>
  <si>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</si>
  <si>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</si>
  <si>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</si>
  <si>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</si>
  <si>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</si>
  <si>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</si>
  <si>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</si>
  <si>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</si>
  <si>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</si>
  <si>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</si>
  <si>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</si>
  <si>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</si>
  <si>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</si>
  <si>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</si>
  <si>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</si>
  <si>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</si>
  <si>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</si>
  <si>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</si>
  <si>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</si>
  <si>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</si>
  <si>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</si>
  <si>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</si>
  <si>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</si>
  <si>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</si>
  <si>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</si>
  <si>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</si>
  <si>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</si>
  <si>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</si>
  <si>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</si>
  <si>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</si>
  <si>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</si>
  <si>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</si>
  <si>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</si>
  <si>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</si>
  <si>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</si>
  <si>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</si>
  <si>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</si>
  <si>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</si>
  <si>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</si>
  <si>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</si>
  <si>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</si>
  <si>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</si>
  <si>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</si>
  <si>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</si>
  <si>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</si>
  <si>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</si>
  <si>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</si>
  <si>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</si>
  <si>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</si>
  <si>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</si>
  <si>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</si>
  <si>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</si>
  <si>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</si>
  <si>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</si>
  <si>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</si>
  <si>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</si>
  <si>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</si>
  <si>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</si>
  <si>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</si>
  <si>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</si>
  <si>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</si>
  <si>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</si>
  <si>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</si>
  <si>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</si>
  <si>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</si>
  <si>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</si>
  <si>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</si>
  <si>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</si>
  <si>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</si>
  <si>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</si>
  <si>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</si>
  <si>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</si>
  <si>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</si>
  <si>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</si>
  <si>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</si>
  <si>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</si>
  <si>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</si>
  <si>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</si>
  <si>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</si>
  <si>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</si>
  <si>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</si>
  <si>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</si>
  <si>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</si>
  <si>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</si>
  <si>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</si>
  <si>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</si>
  <si>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</si>
  <si>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</si>
  <si>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</si>
  <si>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</si>
  <si>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</si>
  <si>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</si>
  <si>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</si>
  <si>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</si>
  <si>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</si>
  <si>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</si>
  <si>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</si>
  <si>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</si>
  <si>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</si>
  <si>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</si>
  <si>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</si>
  <si>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</si>
  <si>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</si>
  <si>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</si>
  <si>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</si>
  <si>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</si>
  <si>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</si>
  <si>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</si>
  <si>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</si>
  <si>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</si>
  <si>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</si>
  <si>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</si>
  <si>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</si>
  <si>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</si>
  <si>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</si>
  <si>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</si>
  <si>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</si>
  <si>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</si>
  <si>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</si>
  <si>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</si>
  <si>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</si>
  <si>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</si>
  <si>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</si>
  <si>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</si>
  <si>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</si>
  <si>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</si>
  <si>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</si>
  <si>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</si>
  <si>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</si>
  <si>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</si>
  <si>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</si>
  <si>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</si>
  <si>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</si>
  <si>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</si>
  <si>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</si>
  <si>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</si>
  <si>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</si>
  <si>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</si>
  <si>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</si>
  <si>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</si>
  <si>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</si>
  <si>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</si>
  <si>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</si>
  <si>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</si>
  <si>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</si>
  <si>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</si>
  <si>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</si>
  <si>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</si>
  <si>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</si>
  <si>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</si>
  <si>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</si>
  <si>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</si>
  <si>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</si>
  <si>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</si>
  <si>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</si>
  <si>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</si>
  <si>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</si>
  <si>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</si>
  <si>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</si>
  <si>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</si>
  <si>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</si>
  <si>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</si>
  <si>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</si>
  <si>
    <t>test1_10x2.txt</t>
  </si>
  <si>
    <t>test2_10x2.txt</t>
  </si>
  <si>
    <t>test1_10x5.txt</t>
  </si>
  <si>
    <t>test2_10x5.txt</t>
  </si>
  <si>
    <t>test1_10x10.txt</t>
  </si>
  <si>
    <t>test2_10x10.txt</t>
  </si>
  <si>
    <t>test1_15x2.txt</t>
  </si>
  <si>
    <t>test2_15x2.txt</t>
  </si>
  <si>
    <t>test1_15x5.txt</t>
  </si>
  <si>
    <t>test2_15x5.txt</t>
  </si>
  <si>
    <t>test1_15x10.txt</t>
  </si>
  <si>
    <t>test2_15x10.txt</t>
  </si>
  <si>
    <t>test1_20x2.txt</t>
  </si>
  <si>
    <t>test2_20x2.txt</t>
  </si>
  <si>
    <t>test1_20x5.txt</t>
  </si>
  <si>
    <t>test2_20x5.txt</t>
  </si>
  <si>
    <t>test1_20x10.txt</t>
  </si>
  <si>
    <t>test2_20x10.txt</t>
  </si>
  <si>
    <t>gliffler</t>
  </si>
  <si>
    <t>v2 - ub</t>
  </si>
  <si>
    <t>v2-v1</t>
  </si>
  <si>
    <t>10 Trabalhos</t>
  </si>
  <si>
    <t>15 Trabalhos</t>
  </si>
  <si>
    <t>20 Trabalhos</t>
  </si>
  <si>
    <t>EA</t>
  </si>
  <si>
    <t>TA</t>
  </si>
  <si>
    <t>I-10-2-tight-TA-1</t>
  </si>
  <si>
    <t>I-10-2-tight-TA-2</t>
  </si>
  <si>
    <t>I-10-5-tight-TA-1</t>
  </si>
  <si>
    <t>I-10-5-tight-TA-2</t>
  </si>
  <si>
    <t>I-10-10-tight-TA-1</t>
  </si>
  <si>
    <t>I-10-10-tight-TA-2</t>
  </si>
  <si>
    <t>I-10-2-loose-TA-1</t>
  </si>
  <si>
    <t>I-10-2-loose-TA-2</t>
  </si>
  <si>
    <t>I-10-5-loose-TA-1</t>
  </si>
  <si>
    <t>I-10-5-loose-TA-2</t>
  </si>
  <si>
    <t>I-10-10-loose-TA-1</t>
  </si>
  <si>
    <t>I-10-10-loose-TA-2</t>
  </si>
  <si>
    <t>I-15-2-tight-TA-1</t>
  </si>
  <si>
    <t>I-15-2-tight-TA-2</t>
  </si>
  <si>
    <t>I-15-5-tight-TA-1</t>
  </si>
  <si>
    <t>I-15-5-tight-TA-2</t>
  </si>
  <si>
    <t>I-15-10-tight-TA-1</t>
  </si>
  <si>
    <t>I-15-10-tight-TA-2</t>
  </si>
  <si>
    <t>I-15-2-loose-TA-1</t>
  </si>
  <si>
    <t>I-15-2-loose-TA-2</t>
  </si>
  <si>
    <t>I-15-5-loose-TA-1</t>
  </si>
  <si>
    <t>I-15-5-loose-TA-2</t>
  </si>
  <si>
    <t>I-15-10-loose-TA-1</t>
  </si>
  <si>
    <t>I-15-10-loose-TA-2</t>
  </si>
  <si>
    <t>I-20-2-tight-TA-1</t>
  </si>
  <si>
    <t>I-20-2-tight-TA-2</t>
  </si>
  <si>
    <t>I-20-5-tight-TA-1</t>
  </si>
  <si>
    <t>I-20-5-tight-TA-2</t>
  </si>
  <si>
    <t>I-20-10-tight-TA-1</t>
  </si>
  <si>
    <t>I-20-10-tight-TA-2</t>
  </si>
  <si>
    <t>I-20-2-loose-TA-1</t>
  </si>
  <si>
    <t>I-20-2-loose-TA-2</t>
  </si>
  <si>
    <t>I-20-5-loose-TA-1</t>
  </si>
  <si>
    <t>I-20-5-loose-TA-2</t>
  </si>
  <si>
    <t>I-20-10-loose-TA-1</t>
  </si>
  <si>
    <t>I-20-10-loose-TA-2</t>
  </si>
  <si>
    <t>SADOS V1</t>
  </si>
  <si>
    <t>SADOS V2</t>
  </si>
  <si>
    <t>S</t>
  </si>
  <si>
    <t>V2 % V1</t>
  </si>
  <si>
    <t>G % V2</t>
  </si>
  <si>
    <t>NOMES</t>
  </si>
  <si>
    <t>v2 + gliffler</t>
  </si>
  <si>
    <t>v2G ~ G</t>
  </si>
  <si>
    <t>V2+G % G</t>
  </si>
  <si>
    <t>V3</t>
  </si>
  <si>
    <t>mls bef</t>
  </si>
  <si>
    <t>V3 % G</t>
  </si>
  <si>
    <t>#</t>
  </si>
  <si>
    <t>diag</t>
  </si>
  <si>
    <t>up</t>
  </si>
  <si>
    <t>down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</si>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</sst>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9" borderId="0" xfId="0" applyNumberFormat="1" applyFill="1"/>
    <xf numFmtId="4" fontId="0" fillId="3" borderId="0" xfId="0" applyNumberFormat="1" applyFill="1"/>
    <xf numFmtId="0" fontId="0" fillId="3" borderId="0" xfId="0" applyFill="1"/>
    <xf numFmtId="4" fontId="0" fillId="11" borderId="0" xfId="0" applyNumberForma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0" xfId="0" applyFill="1"/>
    <xf numFmtId="3" fontId="0" fillId="0" borderId="0" xfId="0" applyNumberFormat="1"/>
    <xf numFmtId="0" fontId="0" fillId="0" borderId="1" xfId="0" applyBorder="1"/>
    <xf numFmtId="0" fontId="0" fillId="9" borderId="2" xfId="0" applyFill="1" applyBorder="1"/>
    <xf numFmtId="0" fontId="0" fillId="0" borderId="2" xfId="0" applyBorder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FD6-D5E4-4B60-8194-9ED1C2C22A4C}">
  <dimension ref="A1:BN78"/>
  <sheetViews>
    <sheetView tabSelected="1" topLeftCell="AG1" zoomScale="85" zoomScaleNormal="85" workbookViewId="0">
      <selection activeCell="AY10" sqref="AY10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hidden="1" customWidth="1"/>
    <col min="11" max="12" width="10.140625" style="19" hidden="1" customWidth="1"/>
    <col min="13" max="14" width="0" hidden="1" customWidth="1"/>
    <col min="15" max="15" width="14.5703125" bestFit="1" customWidth="1"/>
    <col min="16" max="18" width="9.28515625" style="19" customWidth="1"/>
    <col min="19" max="19" width="10.28515625" style="19" customWidth="1"/>
    <col min="20" max="21" width="9.140625" style="22" customWidth="1"/>
    <col min="22" max="23" width="9.140625" customWidth="1"/>
    <col min="24" max="24" width="20.28515625" bestFit="1" customWidth="1"/>
    <col min="25" max="27" width="9.28515625" style="19" customWidth="1"/>
    <col min="28" max="28" width="10.28515625" style="34" customWidth="1"/>
    <col min="29" max="29" width="10.28515625" hidden="1" customWidth="1"/>
    <col min="30" max="30" width="10.28515625" style="34" hidden="1" customWidth="1"/>
    <col min="31" max="34" width="9.140625" customWidth="1"/>
    <col min="35" max="35" width="14.5703125" bestFit="1" customWidth="1"/>
    <col min="36" max="38" width="9.28515625" style="19" bestFit="1" customWidth="1"/>
    <col min="39" max="39" width="10.140625" style="19" bestFit="1" customWidth="1"/>
    <col min="40" max="40" width="0" hidden="1" customWidth="1"/>
    <col min="43" max="43" width="21.140625" bestFit="1" customWidth="1"/>
    <col min="44" max="46" width="9.28515625" style="19" bestFit="1" customWidth="1"/>
    <col min="47" max="47" width="10.28515625" style="19" bestFit="1" customWidth="1"/>
    <col min="49" max="49" width="14.5703125" bestFit="1" customWidth="1"/>
  </cols>
  <sheetData>
    <row r="1" spans="1:66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  <c r="AB1" s="32"/>
      <c r="AD1" s="32"/>
      <c r="AI1" t="s">
        <v>306</v>
      </c>
      <c r="AQ1" t="s">
        <v>309</v>
      </c>
      <c r="BN1" s="30" t="s">
        <v>305</v>
      </c>
    </row>
    <row r="2" spans="1:66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33" t="s">
        <v>160</v>
      </c>
      <c r="AC2" s="33" t="s">
        <v>160</v>
      </c>
      <c r="AD2" s="33" t="s">
        <v>310</v>
      </c>
      <c r="AE2" s="20" t="s">
        <v>155</v>
      </c>
      <c r="AF2" s="20" t="s">
        <v>304</v>
      </c>
      <c r="AG2" s="20"/>
      <c r="AI2" s="24" t="s">
        <v>259</v>
      </c>
      <c r="AJ2" s="20" t="s">
        <v>302</v>
      </c>
      <c r="AK2" s="20" t="s">
        <v>262</v>
      </c>
      <c r="AL2" s="20" t="s">
        <v>263</v>
      </c>
      <c r="AM2" s="20" t="s">
        <v>160</v>
      </c>
      <c r="AN2" s="20" t="s">
        <v>307</v>
      </c>
      <c r="AO2" s="20" t="s">
        <v>308</v>
      </c>
      <c r="AP2" s="20" t="s">
        <v>155</v>
      </c>
      <c r="AQ2" s="24" t="s">
        <v>259</v>
      </c>
      <c r="AR2" s="20" t="s">
        <v>302</v>
      </c>
      <c r="AS2" s="20" t="s">
        <v>262</v>
      </c>
      <c r="AT2" s="20" t="s">
        <v>263</v>
      </c>
      <c r="AU2" s="20" t="s">
        <v>160</v>
      </c>
      <c r="AV2" s="20" t="s">
        <v>155</v>
      </c>
      <c r="AW2" s="20" t="s">
        <v>311</v>
      </c>
    </row>
    <row r="3" spans="1:66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34">
        <v>30.507000000000001</v>
      </c>
      <c r="AC3">
        <v>30.507000000000001</v>
      </c>
      <c r="AD3" s="34">
        <v>30507</v>
      </c>
      <c r="AE3" s="23">
        <f>((Y3-G3)/G3)*100</f>
        <v>143.53642384105962</v>
      </c>
      <c r="AF3" s="23">
        <f>((Y3-P3)/P3)*100</f>
        <v>-10.932239651873447</v>
      </c>
      <c r="AG3" t="str">
        <f>IF(Y3&gt;G3,"Pior","Melhor")</f>
        <v>Pior</v>
      </c>
      <c r="AH3" t="str">
        <f>IF(Y3&gt;P3,"Pior","Melhor")</f>
        <v>Melhor</v>
      </c>
      <c r="AI3" t="s">
        <v>3</v>
      </c>
      <c r="AJ3" s="19">
        <v>1309.45</v>
      </c>
      <c r="AK3" s="19">
        <v>0</v>
      </c>
      <c r="AL3" s="19">
        <v>1309.45</v>
      </c>
      <c r="AM3" s="19">
        <v>17669.400000000001</v>
      </c>
      <c r="AN3" t="str">
        <f>IF(AJ3&gt;Y3,"Pior","Melhor")</f>
        <v>Pior</v>
      </c>
      <c r="AO3" s="23">
        <f>((AJ3-Y3)/Y3)*100</f>
        <v>18.693460959736047</v>
      </c>
      <c r="AP3" s="23">
        <f>((AJ3-G3)/G3)*100</f>
        <v>189.0618101545254</v>
      </c>
      <c r="AQ3" t="s">
        <v>3</v>
      </c>
      <c r="AR3" s="19">
        <v>673.99</v>
      </c>
      <c r="AS3" s="19">
        <v>124.38</v>
      </c>
      <c r="AT3" s="19">
        <v>549.61</v>
      </c>
      <c r="AU3" s="19">
        <v>49078.6</v>
      </c>
      <c r="AV3" s="23">
        <f>((AR3-G3)/G3)*100</f>
        <v>48.783664459161152</v>
      </c>
      <c r="AW3" s="23">
        <f>((AR3-Y3)/Y3)*100</f>
        <v>-38.90701763927413</v>
      </c>
      <c r="AX3" t="str">
        <f>IF(AR3&gt;Y3,"Pior","Melhor")</f>
        <v>Melhor</v>
      </c>
      <c r="BA3" s="35"/>
      <c r="BF3" s="35"/>
      <c r="BK3" s="35"/>
      <c r="BN3" t="s">
        <v>238</v>
      </c>
    </row>
    <row r="4" spans="1:66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34">
        <v>14.769</v>
      </c>
      <c r="AC4">
        <v>14.769</v>
      </c>
      <c r="AD4" s="34">
        <v>14769</v>
      </c>
      <c r="AE4" s="23">
        <f t="shared" ref="AE4:AE26" si="6">((Y4-G4)/G4)*100</f>
        <v>50.102620087336248</v>
      </c>
      <c r="AF4" s="23">
        <f t="shared" ref="AF4:AF26" si="7">((Y4-P4)/P4)*100</f>
        <v>11.685674367222287</v>
      </c>
      <c r="AG4" t="str">
        <f t="shared" ref="AG4:AG26" si="8">IF(Y4&gt;G4,"Pior","Melhor")</f>
        <v>Pior</v>
      </c>
      <c r="AH4" t="str">
        <f t="shared" ref="AH4:AH26" si="9">IF(Y4&gt;P4,"Pior","Melhor")</f>
        <v>Pior</v>
      </c>
      <c r="AI4" t="s">
        <v>6</v>
      </c>
      <c r="AJ4" s="19">
        <v>579.94000000000005</v>
      </c>
      <c r="AK4" s="19">
        <v>0</v>
      </c>
      <c r="AL4" s="19">
        <v>579.94000000000005</v>
      </c>
      <c r="AM4" s="19">
        <v>16971.5</v>
      </c>
      <c r="AN4" t="str">
        <f t="shared" ref="AN4:AN26" si="10">IF(AJ4&gt;Y4,"Pior","Melhor")</f>
        <v>Melhor</v>
      </c>
      <c r="AO4" s="23">
        <f t="shared" ref="AO4:AO26" si="11">((AJ4-Y4)/Y4)*100</f>
        <v>-15.641409806973391</v>
      </c>
      <c r="AP4" s="23">
        <f t="shared" ref="AP4:AP26" si="12">((AJ4-G4)/G4)*100</f>
        <v>26.624454148471628</v>
      </c>
      <c r="AQ4" t="s">
        <v>6</v>
      </c>
      <c r="AR4" s="19">
        <v>579.29999999999995</v>
      </c>
      <c r="AS4" s="19">
        <v>9.3000000000000007</v>
      </c>
      <c r="AT4" s="19">
        <v>570</v>
      </c>
      <c r="AU4" s="19">
        <v>35910.300000000003</v>
      </c>
      <c r="AV4" s="23">
        <f t="shared" ref="AV4:AV26" si="13">((AR4-G4)/G4)*100</f>
        <v>26.484716157205231</v>
      </c>
      <c r="AW4" s="23">
        <f t="shared" ref="AW4:AW26" si="14">((AR4-Y4)/Y4)*100</f>
        <v>-15.73450477839034</v>
      </c>
      <c r="AX4" t="str">
        <f t="shared" ref="AX4:AX26" si="15">IF(AR4&gt;Y4,"Pior","Melhor")</f>
        <v>Melhor</v>
      </c>
      <c r="BA4" s="35"/>
      <c r="BF4" s="35"/>
      <c r="BK4" s="35"/>
      <c r="BN4" t="s">
        <v>239</v>
      </c>
    </row>
    <row r="5" spans="1:66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34">
        <v>39.978000000000002</v>
      </c>
      <c r="AC5">
        <v>39.978000000000002</v>
      </c>
      <c r="AD5" s="34">
        <v>39978</v>
      </c>
      <c r="AE5" s="23">
        <f t="shared" si="6"/>
        <v>28.083535108958841</v>
      </c>
      <c r="AF5" s="23">
        <f t="shared" si="7"/>
        <v>-73.514928941393237</v>
      </c>
      <c r="AG5" t="str">
        <f t="shared" si="8"/>
        <v>Pior</v>
      </c>
      <c r="AH5" t="str">
        <f t="shared" si="9"/>
        <v>Melhor</v>
      </c>
      <c r="AI5" t="s">
        <v>9</v>
      </c>
      <c r="AJ5" s="19">
        <v>2362.42</v>
      </c>
      <c r="AK5" s="19">
        <v>0</v>
      </c>
      <c r="AL5" s="19">
        <v>2362.42</v>
      </c>
      <c r="AM5" s="19">
        <v>33913.300000000003</v>
      </c>
      <c r="AN5" t="str">
        <f t="shared" si="10"/>
        <v>Pior</v>
      </c>
      <c r="AO5" s="23">
        <f t="shared" si="11"/>
        <v>123.29744699755192</v>
      </c>
      <c r="AP5" s="23">
        <f t="shared" si="12"/>
        <v>186.00726392251815</v>
      </c>
      <c r="AQ5" t="s">
        <v>9</v>
      </c>
      <c r="AR5" s="19">
        <v>1884.41</v>
      </c>
      <c r="AS5" s="19">
        <v>585.97</v>
      </c>
      <c r="AT5" s="19">
        <v>1298.44</v>
      </c>
      <c r="AU5" s="19">
        <v>77787.3</v>
      </c>
      <c r="AV5" s="23">
        <f t="shared" si="13"/>
        <v>128.13680387409201</v>
      </c>
      <c r="AW5" s="23">
        <f t="shared" si="14"/>
        <v>78.115636549240534</v>
      </c>
      <c r="AX5" t="str">
        <f t="shared" si="15"/>
        <v>Pior</v>
      </c>
      <c r="BA5" s="35"/>
      <c r="BF5" s="35"/>
      <c r="BK5" s="35"/>
      <c r="BN5" t="s">
        <v>240</v>
      </c>
    </row>
    <row r="6" spans="1:66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34">
        <v>46.005000000000003</v>
      </c>
      <c r="AC6">
        <v>46.005000000000003</v>
      </c>
      <c r="AD6" s="34">
        <v>46005</v>
      </c>
      <c r="AE6" s="23">
        <f t="shared" si="6"/>
        <v>-57.928066037735846</v>
      </c>
      <c r="AF6" s="23">
        <f t="shared" si="7"/>
        <v>-88.623514443420504</v>
      </c>
      <c r="AG6" t="str">
        <f t="shared" si="8"/>
        <v>Melhor</v>
      </c>
      <c r="AH6" t="str">
        <f t="shared" si="9"/>
        <v>Melhor</v>
      </c>
      <c r="AI6" t="s">
        <v>11</v>
      </c>
      <c r="AJ6" s="19">
        <v>1532.14</v>
      </c>
      <c r="AK6" s="19">
        <v>0</v>
      </c>
      <c r="AL6" s="19">
        <v>1532.14</v>
      </c>
      <c r="AM6" s="19">
        <v>34008.9</v>
      </c>
      <c r="AN6" t="str">
        <f t="shared" si="10"/>
        <v>Pior</v>
      </c>
      <c r="AO6" s="23">
        <f t="shared" si="11"/>
        <v>329.44754323513752</v>
      </c>
      <c r="AP6" s="23">
        <f t="shared" si="12"/>
        <v>80.676886792452834</v>
      </c>
      <c r="AQ6" t="s">
        <v>11</v>
      </c>
      <c r="AR6" s="19">
        <v>1196.5</v>
      </c>
      <c r="AS6" s="19">
        <v>95.64</v>
      </c>
      <c r="AT6" s="19">
        <v>1100.8599999999999</v>
      </c>
      <c r="AU6" s="19">
        <v>63054.3</v>
      </c>
      <c r="AV6" s="23">
        <f t="shared" si="13"/>
        <v>41.096698113207545</v>
      </c>
      <c r="AW6" s="23">
        <f t="shared" si="14"/>
        <v>235.37012641197413</v>
      </c>
      <c r="AX6" t="str">
        <f t="shared" si="15"/>
        <v>Pior</v>
      </c>
      <c r="BA6" s="35"/>
      <c r="BF6" s="35"/>
      <c r="BK6" s="35"/>
      <c r="BN6" t="s">
        <v>241</v>
      </c>
    </row>
    <row r="7" spans="1:66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34">
        <v>105.44499999999999</v>
      </c>
      <c r="AC7">
        <v>105.44499999999999</v>
      </c>
      <c r="AD7" s="34">
        <v>105445</v>
      </c>
      <c r="AE7" s="23">
        <f t="shared" si="6"/>
        <v>-8.5288394718554574</v>
      </c>
      <c r="AF7" s="23">
        <f t="shared" si="7"/>
        <v>-88.621849175339719</v>
      </c>
      <c r="AG7" t="str">
        <f t="shared" si="8"/>
        <v>Melhor</v>
      </c>
      <c r="AH7" t="str">
        <f t="shared" si="9"/>
        <v>Melhor</v>
      </c>
      <c r="AI7" t="s">
        <v>13</v>
      </c>
      <c r="AJ7" s="19">
        <v>7711.82</v>
      </c>
      <c r="AK7" s="19">
        <v>0</v>
      </c>
      <c r="AL7" s="19">
        <v>7711.82</v>
      </c>
      <c r="AM7" s="19">
        <v>61860.4</v>
      </c>
      <c r="AN7" t="str">
        <f t="shared" si="10"/>
        <v>Pior</v>
      </c>
      <c r="AO7" s="23">
        <f t="shared" si="11"/>
        <v>485.88435503354168</v>
      </c>
      <c r="AP7" s="23">
        <f t="shared" si="12"/>
        <v>435.91521890201523</v>
      </c>
      <c r="AQ7" t="s">
        <v>13</v>
      </c>
      <c r="AR7" s="19">
        <v>5270.88</v>
      </c>
      <c r="AS7" s="19">
        <v>466.97</v>
      </c>
      <c r="AT7" s="19">
        <v>4803.91</v>
      </c>
      <c r="AU7" s="19">
        <v>63212.4</v>
      </c>
      <c r="AV7" s="23">
        <f t="shared" si="13"/>
        <v>266.2876997915219</v>
      </c>
      <c r="AW7" s="23">
        <f t="shared" si="14"/>
        <v>300.44063907860851</v>
      </c>
      <c r="AX7" t="str">
        <f t="shared" si="15"/>
        <v>Pior</v>
      </c>
      <c r="BA7" s="35"/>
      <c r="BF7" s="35"/>
      <c r="BK7" s="35"/>
      <c r="BN7" t="s">
        <v>242</v>
      </c>
    </row>
    <row r="8" spans="1:66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34">
        <v>65.088999999999999</v>
      </c>
      <c r="AC8">
        <v>65.088999999999999</v>
      </c>
      <c r="AD8" s="34">
        <v>65089</v>
      </c>
      <c r="AE8" s="23">
        <f t="shared" si="6"/>
        <v>52.557328015952152</v>
      </c>
      <c r="AF8" s="23">
        <f t="shared" si="7"/>
        <v>-81.091985270494035</v>
      </c>
      <c r="AG8" t="str">
        <f t="shared" si="8"/>
        <v>Pior</v>
      </c>
      <c r="AH8" t="str">
        <f t="shared" si="9"/>
        <v>Melhor</v>
      </c>
      <c r="AI8" t="s">
        <v>15</v>
      </c>
      <c r="AJ8" s="19">
        <v>6706.44</v>
      </c>
      <c r="AK8" s="19">
        <v>0</v>
      </c>
      <c r="AL8" s="19">
        <v>6706.44</v>
      </c>
      <c r="AM8" s="19">
        <v>61637.7</v>
      </c>
      <c r="AN8" t="str">
        <f t="shared" si="10"/>
        <v>Pior</v>
      </c>
      <c r="AO8" s="23">
        <f t="shared" si="11"/>
        <v>119.14322125281834</v>
      </c>
      <c r="AP8" s="23">
        <f t="shared" si="12"/>
        <v>234.31904287138582</v>
      </c>
      <c r="AQ8" t="s">
        <v>15</v>
      </c>
      <c r="AR8" s="19">
        <v>4154.41</v>
      </c>
      <c r="AS8" s="19">
        <v>2855.7</v>
      </c>
      <c r="AT8" s="19">
        <v>1298.71</v>
      </c>
      <c r="AU8" s="19">
        <v>63694</v>
      </c>
      <c r="AV8" s="23">
        <f t="shared" si="13"/>
        <v>107.09920239282154</v>
      </c>
      <c r="AW8" s="23">
        <f t="shared" si="14"/>
        <v>35.751723687220192</v>
      </c>
      <c r="AX8" t="str">
        <f t="shared" si="15"/>
        <v>Pior</v>
      </c>
      <c r="BA8" s="35"/>
      <c r="BF8" s="35"/>
      <c r="BK8" s="35"/>
      <c r="BN8" t="s">
        <v>243</v>
      </c>
    </row>
    <row r="9" spans="1:66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34">
        <v>19.646000000000001</v>
      </c>
      <c r="AC9">
        <v>19.646000000000001</v>
      </c>
      <c r="AD9" s="34">
        <v>19646</v>
      </c>
      <c r="AE9" s="23">
        <f t="shared" si="6"/>
        <v>129.10222222222222</v>
      </c>
      <c r="AF9" s="23">
        <f t="shared" si="7"/>
        <v>16.724786015126131</v>
      </c>
      <c r="AG9" t="str">
        <f t="shared" si="8"/>
        <v>Pior</v>
      </c>
      <c r="AH9" t="str">
        <f t="shared" si="9"/>
        <v>Pior</v>
      </c>
      <c r="AI9" t="s">
        <v>17</v>
      </c>
      <c r="AJ9" s="19">
        <v>571.55999999999995</v>
      </c>
      <c r="AK9" s="19">
        <v>0</v>
      </c>
      <c r="AL9" s="19">
        <v>571.55999999999995</v>
      </c>
      <c r="AM9" s="19">
        <v>24632.400000000001</v>
      </c>
      <c r="AN9" t="str">
        <f t="shared" si="10"/>
        <v>Pior</v>
      </c>
      <c r="AO9" s="23">
        <f t="shared" si="11"/>
        <v>10.879180569566214</v>
      </c>
      <c r="AP9" s="23">
        <f t="shared" si="12"/>
        <v>154.02666666666664</v>
      </c>
      <c r="AQ9" t="s">
        <v>17</v>
      </c>
      <c r="AR9" s="19">
        <v>303.66000000000003</v>
      </c>
      <c r="AS9" s="19">
        <v>58.87</v>
      </c>
      <c r="AT9" s="19">
        <v>244.79</v>
      </c>
      <c r="AU9" s="19">
        <v>18147.900000000001</v>
      </c>
      <c r="AV9" s="23">
        <f t="shared" si="13"/>
        <v>34.960000000000015</v>
      </c>
      <c r="AW9" s="23">
        <f t="shared" si="14"/>
        <v>-41.091797935904395</v>
      </c>
      <c r="AX9" t="str">
        <f t="shared" si="15"/>
        <v>Melhor</v>
      </c>
      <c r="BA9" s="35"/>
      <c r="BF9" s="35"/>
      <c r="BK9" s="35"/>
      <c r="BN9" t="s">
        <v>238</v>
      </c>
    </row>
    <row r="10" spans="1:66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34">
        <v>15.696999999999999</v>
      </c>
      <c r="AC10">
        <v>15.696999999999999</v>
      </c>
      <c r="AD10" s="34">
        <v>15697</v>
      </c>
      <c r="AE10" s="23">
        <f t="shared" si="6"/>
        <v>126.89506172839506</v>
      </c>
      <c r="AF10" s="23">
        <f t="shared" si="7"/>
        <v>3.4825450450450464</v>
      </c>
      <c r="AG10" t="str">
        <f t="shared" si="8"/>
        <v>Pior</v>
      </c>
      <c r="AH10" t="str">
        <f t="shared" si="9"/>
        <v>Pior</v>
      </c>
      <c r="AI10" t="s">
        <v>20</v>
      </c>
      <c r="AJ10" s="19">
        <v>738.64</v>
      </c>
      <c r="AK10" s="19">
        <v>0</v>
      </c>
      <c r="AL10" s="19">
        <v>738.64</v>
      </c>
      <c r="AM10" s="19">
        <v>21059.3</v>
      </c>
      <c r="AN10" t="str">
        <f t="shared" si="10"/>
        <v>Pior</v>
      </c>
      <c r="AO10" s="23">
        <f t="shared" si="11"/>
        <v>0.47609979051609225</v>
      </c>
      <c r="AP10" s="23">
        <f t="shared" si="12"/>
        <v>127.9753086419753</v>
      </c>
      <c r="AQ10" t="s">
        <v>20</v>
      </c>
      <c r="AR10" s="19">
        <v>390.17</v>
      </c>
      <c r="AS10" s="19">
        <v>223.48</v>
      </c>
      <c r="AT10" s="19">
        <v>166.69</v>
      </c>
      <c r="AU10" s="19">
        <v>17776.2</v>
      </c>
      <c r="AV10" s="23">
        <f t="shared" si="13"/>
        <v>20.422839506172842</v>
      </c>
      <c r="AW10" s="23">
        <f t="shared" si="14"/>
        <v>-46.925755638381801</v>
      </c>
      <c r="AX10" t="str">
        <f t="shared" si="15"/>
        <v>Melhor</v>
      </c>
      <c r="BA10" s="35"/>
      <c r="BF10" s="35"/>
      <c r="BK10" s="35"/>
      <c r="BN10" t="s">
        <v>239</v>
      </c>
    </row>
    <row r="11" spans="1:66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34">
        <v>3.512</v>
      </c>
      <c r="AC11">
        <v>3.512</v>
      </c>
      <c r="AD11" s="34">
        <v>3512</v>
      </c>
      <c r="AE11" s="23">
        <f t="shared" si="6"/>
        <v>-39.850393700787407</v>
      </c>
      <c r="AF11" s="23">
        <f t="shared" si="7"/>
        <v>-81.746510912905435</v>
      </c>
      <c r="AG11" t="str">
        <f t="shared" si="8"/>
        <v>Melhor</v>
      </c>
      <c r="AH11" t="str">
        <f t="shared" si="9"/>
        <v>Melhor</v>
      </c>
      <c r="AI11" t="s">
        <v>23</v>
      </c>
      <c r="AJ11" s="19">
        <v>3670.63</v>
      </c>
      <c r="AK11" s="19">
        <v>0</v>
      </c>
      <c r="AL11" s="19">
        <v>3670.63</v>
      </c>
      <c r="AM11" s="19">
        <v>36078.400000000001</v>
      </c>
      <c r="AN11" t="str">
        <f t="shared" si="10"/>
        <v>Pior</v>
      </c>
      <c r="AO11" s="23">
        <f t="shared" si="11"/>
        <v>220.34123140027057</v>
      </c>
      <c r="AP11" s="23">
        <f t="shared" si="12"/>
        <v>92.683989501312354</v>
      </c>
      <c r="AQ11" t="s">
        <v>23</v>
      </c>
      <c r="AR11" s="19">
        <v>2905.54</v>
      </c>
      <c r="AS11" s="19">
        <v>197.57</v>
      </c>
      <c r="AT11" s="19">
        <v>2707.97</v>
      </c>
      <c r="AU11" s="19">
        <v>34850.699999999997</v>
      </c>
      <c r="AV11" s="23">
        <f t="shared" si="13"/>
        <v>52.521784776902877</v>
      </c>
      <c r="AW11" s="23">
        <f t="shared" si="14"/>
        <v>153.57071169873896</v>
      </c>
      <c r="AX11" t="str">
        <f t="shared" si="15"/>
        <v>Pior</v>
      </c>
      <c r="BA11" s="36"/>
      <c r="BF11" s="35"/>
      <c r="BK11" s="35"/>
      <c r="BN11" t="s">
        <v>240</v>
      </c>
    </row>
    <row r="12" spans="1:66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34">
        <v>36.395000000000003</v>
      </c>
      <c r="AC12">
        <v>36.395000000000003</v>
      </c>
      <c r="AD12" s="34">
        <v>36395</v>
      </c>
      <c r="AE12" s="23">
        <f t="shared" si="6"/>
        <v>39.001980198019808</v>
      </c>
      <c r="AF12" s="23">
        <f t="shared" si="7"/>
        <v>-71.97770064331209</v>
      </c>
      <c r="AG12" t="str">
        <f t="shared" si="8"/>
        <v>Pior</v>
      </c>
      <c r="AH12" t="str">
        <f t="shared" si="9"/>
        <v>Melhor</v>
      </c>
      <c r="AI12" t="s">
        <v>25</v>
      </c>
      <c r="AJ12" s="19">
        <v>2630.45</v>
      </c>
      <c r="AK12" s="19">
        <v>0</v>
      </c>
      <c r="AL12" s="19">
        <v>2630.45</v>
      </c>
      <c r="AM12" s="19">
        <v>35824</v>
      </c>
      <c r="AN12" t="str">
        <f t="shared" si="10"/>
        <v>Pior</v>
      </c>
      <c r="AO12" s="23">
        <f t="shared" si="11"/>
        <v>87.364664653256568</v>
      </c>
      <c r="AP12" s="23">
        <f t="shared" si="12"/>
        <v>160.44059405940592</v>
      </c>
      <c r="AQ12" t="s">
        <v>25</v>
      </c>
      <c r="AR12" s="19">
        <v>2172.14</v>
      </c>
      <c r="AS12" s="19">
        <v>600.75</v>
      </c>
      <c r="AT12" s="19">
        <v>1571.39</v>
      </c>
      <c r="AU12" s="19">
        <v>35007</v>
      </c>
      <c r="AV12" s="23">
        <f t="shared" si="13"/>
        <v>115.06336633663365</v>
      </c>
      <c r="AW12" s="23">
        <f t="shared" si="14"/>
        <v>54.719642144851541</v>
      </c>
      <c r="AX12" t="str">
        <f t="shared" si="15"/>
        <v>Pior</v>
      </c>
      <c r="BA12" s="35"/>
      <c r="BF12" s="35"/>
      <c r="BK12" s="35"/>
      <c r="BN12" t="s">
        <v>241</v>
      </c>
    </row>
    <row r="13" spans="1:66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34">
        <v>48.936</v>
      </c>
      <c r="AC13">
        <v>48.936</v>
      </c>
      <c r="AD13" s="34">
        <v>48936</v>
      </c>
      <c r="AE13" s="23">
        <f t="shared" si="6"/>
        <v>608.247340425532</v>
      </c>
      <c r="AF13" s="23">
        <f t="shared" si="7"/>
        <v>-54.548464672359323</v>
      </c>
      <c r="AG13" t="str">
        <f t="shared" si="8"/>
        <v>Pior</v>
      </c>
      <c r="AH13" t="str">
        <f t="shared" si="9"/>
        <v>Melhor</v>
      </c>
      <c r="AI13" t="s">
        <v>27</v>
      </c>
      <c r="AJ13" s="19">
        <v>7843.66</v>
      </c>
      <c r="AK13" s="19">
        <v>0</v>
      </c>
      <c r="AL13" s="19">
        <v>7843.66</v>
      </c>
      <c r="AM13" s="19">
        <v>65818.5</v>
      </c>
      <c r="AN13" t="str">
        <f t="shared" si="10"/>
        <v>Pior</v>
      </c>
      <c r="AO13" s="23">
        <f t="shared" si="11"/>
        <v>194.54113953759088</v>
      </c>
      <c r="AP13" s="23">
        <f t="shared" si="12"/>
        <v>1986.0797872340424</v>
      </c>
      <c r="AQ13" t="s">
        <v>27</v>
      </c>
      <c r="AR13" s="19">
        <v>5498.01</v>
      </c>
      <c r="AS13" s="19">
        <v>2316.7199999999998</v>
      </c>
      <c r="AT13" s="19">
        <v>3181.29</v>
      </c>
      <c r="AU13" s="19">
        <v>62931.6</v>
      </c>
      <c r="AV13" s="23">
        <f t="shared" si="13"/>
        <v>1362.2367021276598</v>
      </c>
      <c r="AW13" s="23">
        <f t="shared" si="14"/>
        <v>106.45848119233499</v>
      </c>
      <c r="AX13" t="str">
        <f t="shared" si="15"/>
        <v>Pior</v>
      </c>
      <c r="BA13" s="35"/>
      <c r="BF13" s="35"/>
      <c r="BK13" s="35"/>
      <c r="BN13" t="s">
        <v>242</v>
      </c>
    </row>
    <row r="14" spans="1:66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34">
        <v>74.769000000000005</v>
      </c>
      <c r="AC14">
        <v>74.769000000000005</v>
      </c>
      <c r="AD14" s="34">
        <v>74769</v>
      </c>
      <c r="AE14" s="23">
        <f t="shared" si="6"/>
        <v>590.53846153846155</v>
      </c>
      <c r="AF14" s="23">
        <f t="shared" si="7"/>
        <v>-62.527993388029579</v>
      </c>
      <c r="AG14" t="str">
        <f t="shared" si="8"/>
        <v>Pior</v>
      </c>
      <c r="AH14" t="str">
        <f t="shared" si="9"/>
        <v>Melhor</v>
      </c>
      <c r="AI14" t="s">
        <v>29</v>
      </c>
      <c r="AJ14" s="19">
        <v>5120.1499999999996</v>
      </c>
      <c r="AK14" s="19">
        <v>0</v>
      </c>
      <c r="AL14" s="19">
        <v>5120.1499999999996</v>
      </c>
      <c r="AM14" s="19">
        <v>64382.3</v>
      </c>
      <c r="AN14" t="str">
        <f t="shared" si="10"/>
        <v>Pior</v>
      </c>
      <c r="AO14" s="23">
        <f t="shared" si="11"/>
        <v>185.1815751364598</v>
      </c>
      <c r="AP14" s="23">
        <f t="shared" si="12"/>
        <v>1869.2884615384614</v>
      </c>
      <c r="AQ14" t="s">
        <v>29</v>
      </c>
      <c r="AR14" s="19">
        <v>3784.94</v>
      </c>
      <c r="AS14" s="19">
        <v>1304.49</v>
      </c>
      <c r="AT14" s="19">
        <v>2480.4499999999998</v>
      </c>
      <c r="AU14" s="19">
        <v>64962.7</v>
      </c>
      <c r="AV14" s="23">
        <f t="shared" si="13"/>
        <v>1355.7461538461539</v>
      </c>
      <c r="AW14" s="23">
        <f t="shared" si="14"/>
        <v>110.8131892614459</v>
      </c>
      <c r="AX14" t="str">
        <f t="shared" si="15"/>
        <v>Pior</v>
      </c>
      <c r="BA14" s="35"/>
      <c r="BF14" s="35"/>
      <c r="BK14" s="35"/>
      <c r="BN14" t="s">
        <v>243</v>
      </c>
    </row>
    <row r="15" spans="1:66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34">
        <v>40.006</v>
      </c>
      <c r="AC15">
        <v>40.006</v>
      </c>
      <c r="AD15" s="34">
        <v>40006</v>
      </c>
      <c r="AE15" s="23">
        <f t="shared" si="6"/>
        <v>70.964102564102561</v>
      </c>
      <c r="AF15" s="23">
        <f t="shared" si="7"/>
        <v>-52.452399629180633</v>
      </c>
      <c r="AG15" t="str">
        <f t="shared" si="8"/>
        <v>Pior</v>
      </c>
      <c r="AH15" t="str">
        <f t="shared" si="9"/>
        <v>Melhor</v>
      </c>
      <c r="AI15" t="s">
        <v>264</v>
      </c>
      <c r="AJ15" s="19">
        <v>691.7</v>
      </c>
      <c r="AK15" s="19">
        <v>0</v>
      </c>
      <c r="AL15" s="19">
        <v>691.7</v>
      </c>
      <c r="AM15" s="19">
        <v>17142.7</v>
      </c>
      <c r="AN15" t="str">
        <f t="shared" si="10"/>
        <v>Pior</v>
      </c>
      <c r="AO15" s="23">
        <f t="shared" si="11"/>
        <v>107.48095266662669</v>
      </c>
      <c r="AP15" s="23">
        <f t="shared" si="12"/>
        <v>254.71794871794873</v>
      </c>
      <c r="AQ15" t="s">
        <v>264</v>
      </c>
      <c r="AR15" s="19">
        <v>296.35000000000002</v>
      </c>
      <c r="AS15" s="19">
        <v>46.78</v>
      </c>
      <c r="AT15" s="19">
        <v>249.57</v>
      </c>
      <c r="AU15" s="19">
        <v>17416.099999999999</v>
      </c>
      <c r="AV15" s="23">
        <f t="shared" si="13"/>
        <v>51.974358974358978</v>
      </c>
      <c r="AW15" s="23">
        <f t="shared" si="14"/>
        <v>-11.107444957705912</v>
      </c>
      <c r="AX15" t="str">
        <f t="shared" si="15"/>
        <v>Melhor</v>
      </c>
      <c r="BA15" s="35"/>
      <c r="BF15" s="35"/>
      <c r="BK15" s="35"/>
      <c r="BN15" t="s">
        <v>238</v>
      </c>
    </row>
    <row r="16" spans="1:66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34">
        <v>52.398000000000003</v>
      </c>
      <c r="AC16">
        <v>52.398000000000003</v>
      </c>
      <c r="AD16" s="34">
        <v>52398</v>
      </c>
      <c r="AE16" s="23">
        <f t="shared" si="6"/>
        <v>83.408163265306129</v>
      </c>
      <c r="AF16" s="23">
        <f t="shared" si="7"/>
        <v>-58.504301786896093</v>
      </c>
      <c r="AG16" t="str">
        <f t="shared" si="8"/>
        <v>Pior</v>
      </c>
      <c r="AH16" t="str">
        <f t="shared" si="9"/>
        <v>Melhor</v>
      </c>
      <c r="AI16" t="s">
        <v>265</v>
      </c>
      <c r="AJ16" s="19">
        <v>836.41</v>
      </c>
      <c r="AK16" s="19">
        <v>0</v>
      </c>
      <c r="AL16" s="19">
        <v>836.41</v>
      </c>
      <c r="AM16" s="19">
        <v>16752.5</v>
      </c>
      <c r="AN16" t="str">
        <f t="shared" si="10"/>
        <v>Pior</v>
      </c>
      <c r="AO16" s="23">
        <f t="shared" si="11"/>
        <v>210.22959089054555</v>
      </c>
      <c r="AP16" s="23">
        <f t="shared" si="12"/>
        <v>468.98639455782308</v>
      </c>
      <c r="AQ16" t="s">
        <v>265</v>
      </c>
      <c r="AR16" s="19">
        <v>292.64999999999998</v>
      </c>
      <c r="AS16" s="19">
        <v>153.78</v>
      </c>
      <c r="AT16" s="19">
        <v>138.87</v>
      </c>
      <c r="AU16" s="19">
        <v>17386</v>
      </c>
      <c r="AV16" s="23">
        <f t="shared" si="13"/>
        <v>99.08163265306122</v>
      </c>
      <c r="AW16" s="23">
        <f t="shared" si="14"/>
        <v>8.5456770891287288</v>
      </c>
      <c r="AX16" t="str">
        <f t="shared" si="15"/>
        <v>Pior</v>
      </c>
      <c r="BA16" s="35"/>
      <c r="BF16" s="35"/>
      <c r="BK16" s="35"/>
      <c r="BN16" t="s">
        <v>239</v>
      </c>
    </row>
    <row r="17" spans="1:66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34">
        <v>44.927</v>
      </c>
      <c r="AC17">
        <v>44.927</v>
      </c>
      <c r="AD17" s="34">
        <v>44927</v>
      </c>
      <c r="AE17" s="23">
        <f t="shared" si="6"/>
        <v>22.264197530864202</v>
      </c>
      <c r="AF17" s="23">
        <f t="shared" si="7"/>
        <v>-87.9712964919824</v>
      </c>
      <c r="AG17" t="str">
        <f t="shared" si="8"/>
        <v>Pior</v>
      </c>
      <c r="AH17" t="str">
        <f t="shared" si="9"/>
        <v>Melhor</v>
      </c>
      <c r="AI17" t="s">
        <v>266</v>
      </c>
      <c r="AJ17" s="19">
        <v>2231.4699999999998</v>
      </c>
      <c r="AK17" s="19">
        <v>0</v>
      </c>
      <c r="AL17" s="19">
        <v>2231.4699999999998</v>
      </c>
      <c r="AM17" s="19">
        <v>33954.400000000001</v>
      </c>
      <c r="AN17" t="str">
        <f t="shared" si="10"/>
        <v>Pior</v>
      </c>
      <c r="AO17" s="23">
        <f t="shared" si="11"/>
        <v>350.6472524587515</v>
      </c>
      <c r="AP17" s="23">
        <f t="shared" si="12"/>
        <v>450.98024691358017</v>
      </c>
      <c r="AQ17" t="s">
        <v>266</v>
      </c>
      <c r="AR17" s="19">
        <v>1190.22</v>
      </c>
      <c r="AS17" s="19">
        <v>377.88</v>
      </c>
      <c r="AT17" s="19">
        <v>812.34</v>
      </c>
      <c r="AU17" s="19">
        <v>34627.4</v>
      </c>
      <c r="AV17" s="23">
        <f t="shared" si="13"/>
        <v>193.8814814814815</v>
      </c>
      <c r="AW17" s="23">
        <f t="shared" si="14"/>
        <v>140.36593493143766</v>
      </c>
      <c r="AX17" t="str">
        <f t="shared" si="15"/>
        <v>Pior</v>
      </c>
      <c r="BA17" s="35"/>
      <c r="BF17" s="35"/>
      <c r="BK17" s="35"/>
      <c r="BN17" t="s">
        <v>240</v>
      </c>
    </row>
    <row r="18" spans="1:66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34">
        <v>550.024</v>
      </c>
      <c r="AC18">
        <v>550.024</v>
      </c>
      <c r="AD18" s="34">
        <v>550024</v>
      </c>
      <c r="AE18" s="23">
        <f t="shared" si="6"/>
        <v>-71.112994350282491</v>
      </c>
      <c r="AF18" s="23">
        <f t="shared" si="7"/>
        <v>-94.982249449818809</v>
      </c>
      <c r="AG18" t="str">
        <f t="shared" si="8"/>
        <v>Melhor</v>
      </c>
      <c r="AH18" t="str">
        <f t="shared" si="9"/>
        <v>Melhor</v>
      </c>
      <c r="AI18" t="s">
        <v>267</v>
      </c>
      <c r="AJ18" s="19">
        <v>2515.2199999999998</v>
      </c>
      <c r="AK18" s="19">
        <v>0</v>
      </c>
      <c r="AL18" s="19">
        <v>2515.2199999999998</v>
      </c>
      <c r="AM18" s="19">
        <v>33941.1</v>
      </c>
      <c r="AN18" t="str">
        <f t="shared" si="10"/>
        <v>Pior</v>
      </c>
      <c r="AO18" s="23">
        <f t="shared" si="11"/>
        <v>1129.8161548992762</v>
      </c>
      <c r="AP18" s="23">
        <f t="shared" si="12"/>
        <v>255.25706214689262</v>
      </c>
      <c r="AQ18" t="s">
        <v>267</v>
      </c>
      <c r="AR18" s="19">
        <v>1704.21</v>
      </c>
      <c r="AS18" s="19">
        <v>104.97</v>
      </c>
      <c r="AT18" s="19">
        <v>1599.24</v>
      </c>
      <c r="AU18" s="19">
        <v>34581</v>
      </c>
      <c r="AV18" s="23">
        <f t="shared" si="13"/>
        <v>140.70762711864407</v>
      </c>
      <c r="AW18" s="23">
        <f t="shared" si="14"/>
        <v>733.27302953256401</v>
      </c>
      <c r="AX18" t="str">
        <f t="shared" si="15"/>
        <v>Pior</v>
      </c>
      <c r="BA18" s="35"/>
      <c r="BF18" s="35"/>
      <c r="BK18" s="35"/>
      <c r="BN18" t="s">
        <v>241</v>
      </c>
    </row>
    <row r="19" spans="1:66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34">
        <v>44.351999999999997</v>
      </c>
      <c r="AC19">
        <v>44.351999999999997</v>
      </c>
      <c r="AD19" s="34">
        <v>44352</v>
      </c>
      <c r="AE19" s="23">
        <f t="shared" si="6"/>
        <v>-34.998830409356721</v>
      </c>
      <c r="AF19" s="23">
        <f t="shared" si="7"/>
        <v>-94.200170104410702</v>
      </c>
      <c r="AG19" t="str">
        <f t="shared" si="8"/>
        <v>Melhor</v>
      </c>
      <c r="AH19" t="str">
        <f t="shared" si="9"/>
        <v>Melhor</v>
      </c>
      <c r="AI19" t="s">
        <v>268</v>
      </c>
      <c r="AJ19" s="19">
        <v>5793.1</v>
      </c>
      <c r="AK19" s="19">
        <v>0</v>
      </c>
      <c r="AL19" s="19">
        <v>5793.1</v>
      </c>
      <c r="AM19" s="19">
        <v>61702.5</v>
      </c>
      <c r="AN19" t="str">
        <f t="shared" si="10"/>
        <v>Pior</v>
      </c>
      <c r="AO19" s="23">
        <f t="shared" si="11"/>
        <v>942.37440621851169</v>
      </c>
      <c r="AP19" s="23">
        <f t="shared" si="12"/>
        <v>577.55555555555566</v>
      </c>
      <c r="AQ19" t="s">
        <v>268</v>
      </c>
      <c r="AR19" s="19">
        <v>2621.69</v>
      </c>
      <c r="AS19" s="19">
        <v>669.29</v>
      </c>
      <c r="AT19" s="19">
        <v>1952.4</v>
      </c>
      <c r="AU19" s="19">
        <v>62762.400000000001</v>
      </c>
      <c r="AV19" s="23">
        <f t="shared" si="13"/>
        <v>206.63040935672515</v>
      </c>
      <c r="AW19" s="23">
        <f t="shared" si="14"/>
        <v>371.73060313804524</v>
      </c>
      <c r="AX19" t="str">
        <f t="shared" si="15"/>
        <v>Pior</v>
      </c>
      <c r="BA19" s="35"/>
      <c r="BF19" s="35"/>
      <c r="BK19" s="35"/>
      <c r="BN19" t="s">
        <v>242</v>
      </c>
    </row>
    <row r="20" spans="1:66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34">
        <v>43.865000000000002</v>
      </c>
      <c r="AC20">
        <v>43.865000000000002</v>
      </c>
      <c r="AD20" s="34">
        <v>43865</v>
      </c>
      <c r="AE20" s="23">
        <f t="shared" si="6"/>
        <v>30.483749999999986</v>
      </c>
      <c r="AF20" s="23">
        <f t="shared" si="7"/>
        <v>-90.248124585446973</v>
      </c>
      <c r="AG20" t="str">
        <f t="shared" si="8"/>
        <v>Pior</v>
      </c>
      <c r="AH20" t="str">
        <f t="shared" si="9"/>
        <v>Melhor</v>
      </c>
      <c r="AI20" t="s">
        <v>269</v>
      </c>
      <c r="AJ20" s="19">
        <v>7358.52</v>
      </c>
      <c r="AK20" s="19">
        <v>0</v>
      </c>
      <c r="AL20" s="19">
        <v>7358.52</v>
      </c>
      <c r="AM20" s="19">
        <v>61621.1</v>
      </c>
      <c r="AN20" t="str">
        <f t="shared" si="10"/>
        <v>Pior</v>
      </c>
      <c r="AO20" s="23">
        <f t="shared" si="11"/>
        <v>604.92685870846003</v>
      </c>
      <c r="AP20" s="23">
        <f t="shared" si="12"/>
        <v>819.81500000000005</v>
      </c>
      <c r="AQ20" t="s">
        <v>269</v>
      </c>
      <c r="AR20" s="19">
        <v>2437.96</v>
      </c>
      <c r="AS20" s="19">
        <v>1917.03</v>
      </c>
      <c r="AT20" s="19">
        <v>520.92999999999995</v>
      </c>
      <c r="AU20" s="19">
        <v>62328.9</v>
      </c>
      <c r="AV20" s="23">
        <f t="shared" si="13"/>
        <v>204.745</v>
      </c>
      <c r="AW20" s="23">
        <f t="shared" si="14"/>
        <v>133.55015471275163</v>
      </c>
      <c r="AX20" t="str">
        <f t="shared" si="15"/>
        <v>Pior</v>
      </c>
      <c r="BA20" s="35"/>
      <c r="BF20" s="35"/>
      <c r="BK20" s="35"/>
      <c r="BN20" t="s">
        <v>243</v>
      </c>
    </row>
    <row r="21" spans="1:66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34">
        <v>24.873999999999999</v>
      </c>
      <c r="AC21">
        <v>24.873999999999999</v>
      </c>
      <c r="AD21" s="34">
        <v>24874</v>
      </c>
      <c r="AE21" s="23">
        <f t="shared" si="6"/>
        <v>109.17548076923076</v>
      </c>
      <c r="AF21" s="23">
        <f t="shared" si="7"/>
        <v>17.363743037103976</v>
      </c>
      <c r="AG21" t="str">
        <f t="shared" si="8"/>
        <v>Pior</v>
      </c>
      <c r="AH21" t="str">
        <f t="shared" si="9"/>
        <v>Pior</v>
      </c>
      <c r="AI21" t="s">
        <v>270</v>
      </c>
      <c r="AJ21" s="19">
        <v>819.58</v>
      </c>
      <c r="AK21" s="19">
        <v>0</v>
      </c>
      <c r="AL21" s="19">
        <v>819.58</v>
      </c>
      <c r="AM21" s="19">
        <v>17160.8</v>
      </c>
      <c r="AN21" t="str">
        <f t="shared" si="10"/>
        <v>Melhor</v>
      </c>
      <c r="AO21" s="23">
        <f t="shared" si="11"/>
        <v>-5.8138064975809236</v>
      </c>
      <c r="AP21" s="23">
        <f t="shared" si="12"/>
        <v>97.01442307692308</v>
      </c>
      <c r="AQ21" t="s">
        <v>270</v>
      </c>
      <c r="AR21" s="19">
        <v>687.11</v>
      </c>
      <c r="AS21" s="19">
        <v>28.27</v>
      </c>
      <c r="AT21" s="19">
        <v>658.84</v>
      </c>
      <c r="AU21" s="19">
        <v>18911.7</v>
      </c>
      <c r="AV21" s="23">
        <f t="shared" si="13"/>
        <v>65.17067307692308</v>
      </c>
      <c r="AW21" s="23">
        <f t="shared" si="14"/>
        <v>-21.037268579702811</v>
      </c>
      <c r="AX21" t="str">
        <f t="shared" si="15"/>
        <v>Melhor</v>
      </c>
      <c r="BA21" s="35"/>
      <c r="BF21" s="35"/>
      <c r="BK21" s="35"/>
      <c r="BN21" t="s">
        <v>238</v>
      </c>
    </row>
    <row r="22" spans="1:66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34">
        <v>13.076000000000001</v>
      </c>
      <c r="AC22">
        <v>13.076000000000001</v>
      </c>
      <c r="AD22" s="34">
        <v>13076</v>
      </c>
      <c r="AE22" s="23">
        <f t="shared" si="6"/>
        <v>307</v>
      </c>
      <c r="AF22" s="23">
        <f t="shared" si="7"/>
        <v>-30.016447368421051</v>
      </c>
      <c r="AG22" t="str">
        <f t="shared" si="8"/>
        <v>Pior</v>
      </c>
      <c r="AH22" t="str">
        <f t="shared" si="9"/>
        <v>Melhor</v>
      </c>
      <c r="AI22" t="s">
        <v>271</v>
      </c>
      <c r="AJ22" s="19">
        <v>728.88</v>
      </c>
      <c r="AK22" s="19">
        <v>0</v>
      </c>
      <c r="AL22" s="19">
        <v>728.88</v>
      </c>
      <c r="AM22" s="19">
        <v>17048.8</v>
      </c>
      <c r="AN22" t="str">
        <f t="shared" si="10"/>
        <v>Pior</v>
      </c>
      <c r="AO22" s="23">
        <f t="shared" si="11"/>
        <v>29.772460207242823</v>
      </c>
      <c r="AP22" s="23">
        <f t="shared" si="12"/>
        <v>428.17391304347831</v>
      </c>
      <c r="AQ22" t="s">
        <v>271</v>
      </c>
      <c r="AR22" s="19">
        <v>565.14</v>
      </c>
      <c r="AS22" s="19">
        <v>133.75</v>
      </c>
      <c r="AT22" s="19">
        <v>431.39</v>
      </c>
      <c r="AU22" s="19">
        <v>18038.3</v>
      </c>
      <c r="AV22" s="23">
        <f t="shared" si="13"/>
        <v>309.52173913043481</v>
      </c>
      <c r="AW22" s="23">
        <f t="shared" si="14"/>
        <v>0.61959192393975338</v>
      </c>
      <c r="AX22" t="str">
        <f t="shared" si="15"/>
        <v>Pior</v>
      </c>
      <c r="BA22" s="35"/>
      <c r="BF22" s="35"/>
      <c r="BK22" s="35"/>
      <c r="BN22" t="s">
        <v>239</v>
      </c>
    </row>
    <row r="23" spans="1:66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34">
        <v>25.111000000000001</v>
      </c>
      <c r="AC23">
        <v>25.111000000000001</v>
      </c>
      <c r="AD23" s="34">
        <v>25111</v>
      </c>
      <c r="AE23" s="23">
        <f t="shared" si="6"/>
        <v>278.68617021276589</v>
      </c>
      <c r="AF23" s="23">
        <f t="shared" si="7"/>
        <v>-72.328914075162373</v>
      </c>
      <c r="AG23" t="str">
        <f t="shared" si="8"/>
        <v>Pior</v>
      </c>
      <c r="AH23" t="str">
        <f t="shared" si="9"/>
        <v>Melhor</v>
      </c>
      <c r="AI23" t="s">
        <v>272</v>
      </c>
      <c r="AJ23" s="19">
        <v>1470.54</v>
      </c>
      <c r="AK23" s="19">
        <v>0</v>
      </c>
      <c r="AL23" s="19">
        <v>1470.54</v>
      </c>
      <c r="AM23" s="19">
        <v>34111.599999999999</v>
      </c>
      <c r="AN23" t="str">
        <f t="shared" si="10"/>
        <v>Pior</v>
      </c>
      <c r="AO23" s="23">
        <f t="shared" si="11"/>
        <v>106.55682440689394</v>
      </c>
      <c r="AP23" s="23">
        <f t="shared" si="12"/>
        <v>682.20212765957444</v>
      </c>
      <c r="AQ23" t="s">
        <v>272</v>
      </c>
      <c r="AR23" s="19">
        <v>617.6</v>
      </c>
      <c r="AS23" s="19">
        <v>509.91</v>
      </c>
      <c r="AT23" s="19">
        <v>107.69</v>
      </c>
      <c r="AU23" s="19">
        <v>39785.9</v>
      </c>
      <c r="AV23" s="23">
        <f t="shared" si="13"/>
        <v>228.51063829787236</v>
      </c>
      <c r="AW23" s="23">
        <f t="shared" si="14"/>
        <v>-13.249898164145343</v>
      </c>
      <c r="AX23" t="str">
        <f t="shared" si="15"/>
        <v>Melhor</v>
      </c>
      <c r="BA23" s="35"/>
      <c r="BF23" s="35"/>
      <c r="BK23" s="35"/>
      <c r="BN23" t="s">
        <v>240</v>
      </c>
    </row>
    <row r="24" spans="1:66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34">
        <v>24.867000000000001</v>
      </c>
      <c r="AC24">
        <v>24.867000000000001</v>
      </c>
      <c r="AD24" s="34">
        <v>24867</v>
      </c>
      <c r="AE24" s="23">
        <f t="shared" si="6"/>
        <v>-57.145104895104893</v>
      </c>
      <c r="AF24" s="23">
        <f t="shared" si="7"/>
        <v>-89.612079194494356</v>
      </c>
      <c r="AG24" t="str">
        <f t="shared" si="8"/>
        <v>Melhor</v>
      </c>
      <c r="AH24" t="str">
        <f t="shared" si="9"/>
        <v>Melhor</v>
      </c>
      <c r="AI24" t="s">
        <v>273</v>
      </c>
      <c r="AJ24" s="19">
        <v>1498.48</v>
      </c>
      <c r="AK24" s="19">
        <v>0</v>
      </c>
      <c r="AL24" s="19">
        <v>1498.48</v>
      </c>
      <c r="AM24" s="19">
        <v>34997.9</v>
      </c>
      <c r="AN24" t="str">
        <f t="shared" si="10"/>
        <v>Pior</v>
      </c>
      <c r="AO24" s="23">
        <f t="shared" si="11"/>
        <v>511.30012646350912</v>
      </c>
      <c r="AP24" s="23">
        <f t="shared" si="12"/>
        <v>161.97202797202797</v>
      </c>
      <c r="AQ24" t="s">
        <v>273</v>
      </c>
      <c r="AR24" s="19">
        <v>1079.49</v>
      </c>
      <c r="AS24" s="19">
        <v>81.64</v>
      </c>
      <c r="AT24" s="19">
        <v>997.85</v>
      </c>
      <c r="AU24" s="19">
        <v>40592.6</v>
      </c>
      <c r="AV24" s="23">
        <f t="shared" si="13"/>
        <v>88.722027972027973</v>
      </c>
      <c r="AW24" s="23">
        <f t="shared" si="14"/>
        <v>340.37449516583035</v>
      </c>
      <c r="AX24" t="str">
        <f t="shared" si="15"/>
        <v>Pior</v>
      </c>
      <c r="BA24" s="35"/>
      <c r="BF24" s="35"/>
      <c r="BK24" s="35"/>
      <c r="BN24" t="s">
        <v>241</v>
      </c>
    </row>
    <row r="25" spans="1:66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34">
        <v>81.748999999999995</v>
      </c>
      <c r="AC25">
        <v>81.748999999999995</v>
      </c>
      <c r="AD25" s="34">
        <v>81749</v>
      </c>
      <c r="AE25" s="23">
        <f t="shared" si="6"/>
        <v>171.75794621026895</v>
      </c>
      <c r="AF25" s="23">
        <f t="shared" si="7"/>
        <v>-87.118864456553737</v>
      </c>
      <c r="AG25" t="str">
        <f t="shared" si="8"/>
        <v>Pior</v>
      </c>
      <c r="AH25" t="str">
        <f t="shared" si="9"/>
        <v>Melhor</v>
      </c>
      <c r="AI25" t="s">
        <v>274</v>
      </c>
      <c r="AJ25" s="19">
        <v>7014.42</v>
      </c>
      <c r="AK25" s="19">
        <v>0</v>
      </c>
      <c r="AL25" s="19">
        <v>7014.42</v>
      </c>
      <c r="AM25" s="19">
        <v>61982.9</v>
      </c>
      <c r="AN25" t="str">
        <f t="shared" si="10"/>
        <v>Pior</v>
      </c>
      <c r="AO25" s="23">
        <f t="shared" si="11"/>
        <v>531.08260083311598</v>
      </c>
      <c r="AP25" s="23">
        <f t="shared" si="12"/>
        <v>1615.0171149144253</v>
      </c>
      <c r="AQ25" t="s">
        <v>274</v>
      </c>
      <c r="AR25" s="19">
        <v>2517.5</v>
      </c>
      <c r="AS25" s="19">
        <v>976.64</v>
      </c>
      <c r="AT25" s="19">
        <v>1540.86</v>
      </c>
      <c r="AU25" s="19">
        <v>66796.399999999994</v>
      </c>
      <c r="AV25" s="23">
        <f t="shared" si="13"/>
        <v>515.52567237163817</v>
      </c>
      <c r="AW25" s="23">
        <f t="shared" si="14"/>
        <v>126.49776426238653</v>
      </c>
      <c r="AX25" t="str">
        <f t="shared" si="15"/>
        <v>Pior</v>
      </c>
      <c r="BA25" s="35"/>
      <c r="BF25" s="35"/>
      <c r="BK25" s="35"/>
      <c r="BN25" t="s">
        <v>242</v>
      </c>
    </row>
    <row r="26" spans="1:66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34">
        <v>4.3559999999999999</v>
      </c>
      <c r="AC26">
        <v>4.3559999999999999</v>
      </c>
      <c r="AD26" s="34">
        <v>4356</v>
      </c>
      <c r="AE26" s="23">
        <f t="shared" si="6"/>
        <v>282.53289473684214</v>
      </c>
      <c r="AF26" s="23">
        <f t="shared" si="7"/>
        <v>-85.508456411969078</v>
      </c>
      <c r="AG26" t="str">
        <f t="shared" si="8"/>
        <v>Pior</v>
      </c>
      <c r="AH26" t="str">
        <f t="shared" si="9"/>
        <v>Melhor</v>
      </c>
      <c r="AI26" t="s">
        <v>275</v>
      </c>
      <c r="AJ26" s="19">
        <v>6616.73</v>
      </c>
      <c r="AK26" s="19">
        <v>0</v>
      </c>
      <c r="AL26" s="19">
        <v>6616.73</v>
      </c>
      <c r="AM26" s="19">
        <v>61855.8</v>
      </c>
      <c r="AN26" t="str">
        <f t="shared" si="10"/>
        <v>Pior</v>
      </c>
      <c r="AO26" s="23">
        <f t="shared" si="11"/>
        <v>1037.9705907644682</v>
      </c>
      <c r="AP26" s="23">
        <f t="shared" si="12"/>
        <v>4253.1118421052633</v>
      </c>
      <c r="AQ26" t="s">
        <v>275</v>
      </c>
      <c r="AR26" s="19">
        <v>4488.25</v>
      </c>
      <c r="AS26" s="19">
        <v>240.71</v>
      </c>
      <c r="AT26" s="19">
        <v>4247.54</v>
      </c>
      <c r="AU26" s="19">
        <v>75514.5</v>
      </c>
      <c r="AV26" s="23">
        <f t="shared" si="13"/>
        <v>2852.7960526315792</v>
      </c>
      <c r="AW26" s="23">
        <f t="shared" si="14"/>
        <v>671.90644079456524</v>
      </c>
      <c r="AX26" t="str">
        <f t="shared" si="15"/>
        <v>Pior</v>
      </c>
      <c r="BA26" s="35"/>
      <c r="BF26" s="35"/>
      <c r="BK26" s="35"/>
      <c r="BN26" t="s">
        <v>243</v>
      </c>
    </row>
    <row r="27" spans="1:66" x14ac:dyDescent="0.25">
      <c r="B27" s="1"/>
      <c r="C27" s="1"/>
      <c r="D27" s="1"/>
      <c r="E27" s="1"/>
      <c r="F27" s="1"/>
      <c r="G27" s="9"/>
    </row>
    <row r="28" spans="1:66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33" t="s">
        <v>160</v>
      </c>
      <c r="AC28" s="37"/>
      <c r="AD28" s="33" t="s">
        <v>160</v>
      </c>
      <c r="AE28" s="20" t="s">
        <v>155</v>
      </c>
      <c r="AF28" s="20" t="s">
        <v>304</v>
      </c>
      <c r="AI28" s="24" t="s">
        <v>260</v>
      </c>
      <c r="AJ28" s="20" t="s">
        <v>302</v>
      </c>
      <c r="AK28" s="20" t="s">
        <v>262</v>
      </c>
      <c r="AL28" s="20" t="s">
        <v>263</v>
      </c>
      <c r="AM28" s="20" t="s">
        <v>160</v>
      </c>
      <c r="AN28" s="20" t="s">
        <v>307</v>
      </c>
      <c r="AO28" s="20" t="s">
        <v>308</v>
      </c>
      <c r="AP28" s="20" t="s">
        <v>155</v>
      </c>
      <c r="AQ28" s="24" t="s">
        <v>260</v>
      </c>
      <c r="AR28" s="20" t="s">
        <v>302</v>
      </c>
      <c r="AS28" s="20" t="s">
        <v>262</v>
      </c>
      <c r="AT28" s="20" t="s">
        <v>263</v>
      </c>
      <c r="AU28" s="20" t="s">
        <v>160</v>
      </c>
      <c r="AV28" s="20" t="s">
        <v>155</v>
      </c>
      <c r="AW28" s="20" t="s">
        <v>311</v>
      </c>
      <c r="BA28" s="31"/>
    </row>
    <row r="29" spans="1:66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16">((I29-G29)/G29)*100</f>
        <v>248.83956167462773</v>
      </c>
      <c r="N29" t="str">
        <f t="shared" ref="N29:N52" si="17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18">((P29-G29)/G29)*100</f>
        <v>131.2379881989323</v>
      </c>
      <c r="U29" s="21">
        <f t="shared" ref="U29:U52" si="19">((P29-I29)/I29)*100</f>
        <v>-33.712223725755528</v>
      </c>
      <c r="V29" t="str">
        <f>IF(P29&gt;G29,"Pior","Melhor")</f>
        <v>Pior</v>
      </c>
      <c r="W29" t="str">
        <f t="shared" ref="W29:W52" si="20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34">
        <v>3.3130000000000002</v>
      </c>
      <c r="AC29">
        <v>3.3130000000000002</v>
      </c>
      <c r="AD29" s="34">
        <v>3313</v>
      </c>
      <c r="AE29" s="23">
        <f t="shared" ref="AE29:AE52" si="21">((Y29-G29)/G29)*100</f>
        <v>103.64119134588367</v>
      </c>
      <c r="AF29" s="23">
        <f t="shared" ref="AF29:AF52" si="22">((Y29-P29)/P29)*100</f>
        <v>-11.934369896570496</v>
      </c>
      <c r="AG29" t="str">
        <f t="shared" ref="AG29:AG52" si="23">IF(Y29&gt;G29,"Pior","Melhor")</f>
        <v>Pior</v>
      </c>
      <c r="AH29" t="str">
        <f t="shared" ref="AH29:AH52" si="24">IF(Y29&gt;P29,"Pior","Melhor")</f>
        <v>Melhor</v>
      </c>
      <c r="AI29" t="s">
        <v>62</v>
      </c>
      <c r="AJ29" s="19">
        <v>6921.22</v>
      </c>
      <c r="AK29" s="19">
        <v>0</v>
      </c>
      <c r="AL29" s="19">
        <v>6921.22</v>
      </c>
      <c r="AM29" s="19">
        <v>23075.9</v>
      </c>
      <c r="AN29" t="str">
        <f t="shared" ref="AN29:AN52" si="25">IF(AJ29&gt;Y29,"Pior","Melhor")</f>
        <v>Melhor</v>
      </c>
      <c r="AO29" s="23">
        <f t="shared" ref="AO29:AO52" si="26">((AJ29-Y29)/Y29)*100</f>
        <v>-4.5031520822783833</v>
      </c>
      <c r="AP29" s="23">
        <f t="shared" ref="AP29:AP52" si="27">((AJ29-G29)/G29)*100</f>
        <v>94.47091879741501</v>
      </c>
      <c r="AQ29" t="s">
        <v>62</v>
      </c>
      <c r="AR29" s="19">
        <v>6171.87</v>
      </c>
      <c r="AS29" s="19">
        <v>47.42</v>
      </c>
      <c r="AT29" s="19">
        <v>6124.45</v>
      </c>
      <c r="AU29" s="19">
        <v>23320.2</v>
      </c>
      <c r="AV29" s="23">
        <f t="shared" ref="AV29:AV52" si="28">((AR29-G29)/G29)*100</f>
        <v>73.415847148075301</v>
      </c>
      <c r="AW29" s="23">
        <f t="shared" ref="AW29:AW52" si="29">((AR29-Y29)/Y29)*100</f>
        <v>-14.842451076840717</v>
      </c>
      <c r="AX29" t="str">
        <f t="shared" ref="AX29:AX52" si="30">IF(AR29&gt;Y29,"Pior","Melhor")</f>
        <v>Melhor</v>
      </c>
      <c r="BA29" s="31"/>
      <c r="BN29" t="s">
        <v>244</v>
      </c>
    </row>
    <row r="30" spans="1:66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16"/>
        <v>194.7232425585814</v>
      </c>
      <c r="N30" t="str">
        <f t="shared" si="17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18"/>
        <v>125.71374287523749</v>
      </c>
      <c r="U30" s="21">
        <f t="shared" si="19"/>
        <v>-23.415017792370772</v>
      </c>
      <c r="V30" t="str">
        <f t="shared" ref="V30:V52" si="31">IF(P30&gt;G30,"Pior","Melhor")</f>
        <v>Pior</v>
      </c>
      <c r="W30" t="str">
        <f t="shared" si="20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34">
        <v>30.239000000000001</v>
      </c>
      <c r="AC30">
        <v>30.239000000000001</v>
      </c>
      <c r="AD30" s="34">
        <v>30239</v>
      </c>
      <c r="AE30" s="23">
        <f t="shared" si="21"/>
        <v>121.86193793540214</v>
      </c>
      <c r="AF30" s="23">
        <f t="shared" si="22"/>
        <v>-1.7064999635243394</v>
      </c>
      <c r="AG30" t="str">
        <f t="shared" si="23"/>
        <v>Pior</v>
      </c>
      <c r="AH30" t="str">
        <f t="shared" si="24"/>
        <v>Melhor</v>
      </c>
      <c r="AI30" t="s">
        <v>64</v>
      </c>
      <c r="AJ30" s="19">
        <v>2428.4</v>
      </c>
      <c r="AK30" s="19">
        <v>0</v>
      </c>
      <c r="AL30" s="19">
        <v>2428.4</v>
      </c>
      <c r="AM30" s="19">
        <v>23134.400000000001</v>
      </c>
      <c r="AN30" t="str">
        <f t="shared" si="25"/>
        <v>Melhor</v>
      </c>
      <c r="AO30" s="23">
        <f t="shared" si="26"/>
        <v>-30.6805206668189</v>
      </c>
      <c r="AP30" s="23">
        <f t="shared" si="27"/>
        <v>53.793540215326161</v>
      </c>
      <c r="AQ30" t="s">
        <v>64</v>
      </c>
      <c r="AR30" s="19">
        <v>2375.41</v>
      </c>
      <c r="AS30" s="19">
        <v>11.1</v>
      </c>
      <c r="AT30" s="19">
        <v>2364.31</v>
      </c>
      <c r="AU30" s="19">
        <v>23400.3</v>
      </c>
      <c r="AV30" s="23">
        <f t="shared" si="28"/>
        <v>50.437618746041792</v>
      </c>
      <c r="AW30" s="23">
        <f t="shared" si="29"/>
        <v>-32.193137702671841</v>
      </c>
      <c r="AX30" t="str">
        <f t="shared" si="30"/>
        <v>Melhor</v>
      </c>
      <c r="BA30" s="31"/>
      <c r="BN30" t="s">
        <v>245</v>
      </c>
    </row>
    <row r="31" spans="1:66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16"/>
        <v>1152.6578472639808</v>
      </c>
      <c r="N31" t="str">
        <f t="shared" si="17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18"/>
        <v>246.80036079374625</v>
      </c>
      <c r="U31" s="21">
        <f t="shared" si="19"/>
        <v>-72.314837483258685</v>
      </c>
      <c r="V31" t="str">
        <f t="shared" si="31"/>
        <v>Pior</v>
      </c>
      <c r="W31" t="str">
        <f t="shared" si="20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34">
        <v>49.323999999999998</v>
      </c>
      <c r="AC31">
        <v>49.323999999999998</v>
      </c>
      <c r="AD31" s="34">
        <v>49324</v>
      </c>
      <c r="AE31" s="23">
        <f t="shared" si="21"/>
        <v>-63.127480457005412</v>
      </c>
      <c r="AF31" s="23">
        <f t="shared" si="22"/>
        <v>-89.367796660129812</v>
      </c>
      <c r="AG31" t="str">
        <f t="shared" si="23"/>
        <v>Melhor</v>
      </c>
      <c r="AH31" t="str">
        <f t="shared" si="24"/>
        <v>Melhor</v>
      </c>
      <c r="AI31" t="s">
        <v>66</v>
      </c>
      <c r="AJ31" s="19">
        <v>2545.0500000000002</v>
      </c>
      <c r="AK31" s="19">
        <v>0</v>
      </c>
      <c r="AL31" s="19">
        <v>2545.0500000000002</v>
      </c>
      <c r="AM31" s="19">
        <v>48273.9</v>
      </c>
      <c r="AN31" t="str">
        <f t="shared" si="25"/>
        <v>Pior</v>
      </c>
      <c r="AO31" s="23">
        <f t="shared" si="26"/>
        <v>315.05079991519756</v>
      </c>
      <c r="AP31" s="23">
        <f t="shared" si="27"/>
        <v>53.039687312086606</v>
      </c>
      <c r="AQ31" t="s">
        <v>66</v>
      </c>
      <c r="AR31" s="19">
        <v>1815.33</v>
      </c>
      <c r="AS31" s="19">
        <v>366.25</v>
      </c>
      <c r="AT31" s="19">
        <v>1449.08</v>
      </c>
      <c r="AU31" s="19">
        <v>48946.6</v>
      </c>
      <c r="AV31" s="23">
        <f t="shared" si="28"/>
        <v>9.1599518941671629</v>
      </c>
      <c r="AW31" s="23">
        <f t="shared" si="29"/>
        <v>196.04690226520324</v>
      </c>
      <c r="AX31" t="str">
        <f t="shared" si="30"/>
        <v>Pior</v>
      </c>
      <c r="BA31" s="31"/>
      <c r="BN31" t="s">
        <v>246</v>
      </c>
    </row>
    <row r="32" spans="1:66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16"/>
        <v>1138.7554366008699</v>
      </c>
      <c r="N32" t="str">
        <f t="shared" si="17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18"/>
        <v>240.02676480428238</v>
      </c>
      <c r="U32" s="21">
        <f t="shared" si="19"/>
        <v>-72.55093662899985</v>
      </c>
      <c r="V32" t="str">
        <f t="shared" si="31"/>
        <v>Pior</v>
      </c>
      <c r="W32" t="str">
        <f t="shared" si="20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34">
        <v>4.0839999999999996</v>
      </c>
      <c r="AC32">
        <v>4.0839999999999996</v>
      </c>
      <c r="AD32" s="34">
        <v>4084</v>
      </c>
      <c r="AE32" s="23">
        <f t="shared" si="21"/>
        <v>-69.013047842087659</v>
      </c>
      <c r="AF32" s="23">
        <f t="shared" si="22"/>
        <v>-90.886907924513437</v>
      </c>
      <c r="AG32" t="str">
        <f t="shared" si="23"/>
        <v>Melhor</v>
      </c>
      <c r="AH32" t="str">
        <f t="shared" si="24"/>
        <v>Melhor</v>
      </c>
      <c r="AI32" t="s">
        <v>68</v>
      </c>
      <c r="AJ32" s="19">
        <v>3411.86</v>
      </c>
      <c r="AK32" s="19">
        <v>0</v>
      </c>
      <c r="AL32" s="19">
        <v>3411.86</v>
      </c>
      <c r="AM32" s="19">
        <v>48029.599999999999</v>
      </c>
      <c r="AN32" t="str">
        <f t="shared" si="25"/>
        <v>Pior</v>
      </c>
      <c r="AO32" s="23">
        <f t="shared" si="26"/>
        <v>268.37184193478726</v>
      </c>
      <c r="AP32" s="23">
        <f t="shared" si="27"/>
        <v>14.147206423553033</v>
      </c>
      <c r="AQ32" t="s">
        <v>68</v>
      </c>
      <c r="AR32" s="19">
        <v>2984.46</v>
      </c>
      <c r="AS32" s="19">
        <v>243.86</v>
      </c>
      <c r="AT32" s="19">
        <v>2740.6</v>
      </c>
      <c r="AU32" s="19">
        <v>48743.9</v>
      </c>
      <c r="AV32" s="23">
        <f t="shared" si="28"/>
        <v>-0.15189026430244107</v>
      </c>
      <c r="AW32" s="23">
        <f t="shared" si="29"/>
        <v>222.2263010148996</v>
      </c>
      <c r="AX32" t="str">
        <f t="shared" si="30"/>
        <v>Pior</v>
      </c>
      <c r="BA32" s="31"/>
      <c r="BN32" t="s">
        <v>247</v>
      </c>
    </row>
    <row r="33" spans="1:66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16"/>
        <v>1890.8841427037346</v>
      </c>
      <c r="N33" t="str">
        <f t="shared" si="17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18"/>
        <v>324.25366901324423</v>
      </c>
      <c r="U33" s="21">
        <f t="shared" si="19"/>
        <v>-78.69018794649277</v>
      </c>
      <c r="V33" t="str">
        <f t="shared" si="31"/>
        <v>Pior</v>
      </c>
      <c r="W33" t="str">
        <f t="shared" si="20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34">
        <v>104.25700000000001</v>
      </c>
      <c r="AC33">
        <v>104.25700000000001</v>
      </c>
      <c r="AD33" s="34">
        <v>104257</v>
      </c>
      <c r="AE33" s="23">
        <f t="shared" si="21"/>
        <v>-86.923756115022073</v>
      </c>
      <c r="AF33" s="23">
        <f t="shared" si="22"/>
        <v>-96.917824207533315</v>
      </c>
      <c r="AG33" t="str">
        <f t="shared" si="23"/>
        <v>Melhor</v>
      </c>
      <c r="AH33" t="str">
        <f t="shared" si="24"/>
        <v>Melhor</v>
      </c>
      <c r="AI33" t="s">
        <v>70</v>
      </c>
      <c r="AJ33" s="19">
        <v>14842.5</v>
      </c>
      <c r="AK33" s="19">
        <v>0</v>
      </c>
      <c r="AL33" s="19">
        <v>14842.5</v>
      </c>
      <c r="AM33" s="19">
        <v>90743.9</v>
      </c>
      <c r="AN33" t="str">
        <f t="shared" si="25"/>
        <v>Pior</v>
      </c>
      <c r="AO33" s="23">
        <f t="shared" si="26"/>
        <v>1254.3415577779399</v>
      </c>
      <c r="AP33" s="23">
        <f t="shared" si="27"/>
        <v>77.097005130652661</v>
      </c>
      <c r="AQ33" t="s">
        <v>70</v>
      </c>
      <c r="AR33" s="19">
        <v>14591.8</v>
      </c>
      <c r="AS33" s="19">
        <v>42.4</v>
      </c>
      <c r="AT33" s="19">
        <v>14549.4</v>
      </c>
      <c r="AU33" s="19">
        <v>91469.4</v>
      </c>
      <c r="AV33" s="23">
        <f t="shared" si="28"/>
        <v>74.105715308435734</v>
      </c>
      <c r="AW33" s="23">
        <f t="shared" si="29"/>
        <v>1231.4658004233884</v>
      </c>
      <c r="AX33" t="str">
        <f t="shared" si="30"/>
        <v>Pior</v>
      </c>
      <c r="BA33" s="31"/>
      <c r="BN33" t="s">
        <v>248</v>
      </c>
    </row>
    <row r="34" spans="1:66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16"/>
        <v>1960.5199602216223</v>
      </c>
      <c r="N34" t="str">
        <f t="shared" si="17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18"/>
        <v>292.75181133683759</v>
      </c>
      <c r="U34" s="21">
        <f t="shared" si="19"/>
        <v>-80.939189189189193</v>
      </c>
      <c r="V34" t="str">
        <f t="shared" si="31"/>
        <v>Pior</v>
      </c>
      <c r="W34" t="str">
        <f t="shared" si="20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34">
        <v>101.858</v>
      </c>
      <c r="AC34">
        <v>101.858</v>
      </c>
      <c r="AD34" s="34">
        <v>101858</v>
      </c>
      <c r="AE34" s="23">
        <f t="shared" si="21"/>
        <v>-61.465407018042342</v>
      </c>
      <c r="AF34" s="23">
        <f t="shared" si="22"/>
        <v>-90.188563904824605</v>
      </c>
      <c r="AG34" t="str">
        <f t="shared" si="23"/>
        <v>Melhor</v>
      </c>
      <c r="AH34" t="str">
        <f t="shared" si="24"/>
        <v>Melhor</v>
      </c>
      <c r="AI34" t="s">
        <v>72</v>
      </c>
      <c r="AJ34" s="19">
        <v>14387.7</v>
      </c>
      <c r="AK34" s="19">
        <v>0</v>
      </c>
      <c r="AL34" s="19">
        <v>14387.7</v>
      </c>
      <c r="AM34" s="19">
        <v>90381.7</v>
      </c>
      <c r="AN34" t="str">
        <f t="shared" si="25"/>
        <v>Pior</v>
      </c>
      <c r="AO34" s="23">
        <f t="shared" si="26"/>
        <v>430.43189736216345</v>
      </c>
      <c r="AP34" s="23">
        <f t="shared" si="27"/>
        <v>104.39977269498509</v>
      </c>
      <c r="AQ34" t="s">
        <v>72</v>
      </c>
      <c r="AR34" s="19">
        <v>10071.4</v>
      </c>
      <c r="AS34" s="19">
        <v>1563.43</v>
      </c>
      <c r="AT34" s="19">
        <v>8507.9599999999991</v>
      </c>
      <c r="AU34" s="19">
        <v>91541.5</v>
      </c>
      <c r="AV34" s="23">
        <f t="shared" si="28"/>
        <v>43.079982952123871</v>
      </c>
      <c r="AW34" s="23">
        <f t="shared" si="29"/>
        <v>271.30269682390463</v>
      </c>
      <c r="AX34" t="str">
        <f t="shared" si="30"/>
        <v>Pior</v>
      </c>
      <c r="BA34" s="31"/>
      <c r="BN34" t="s">
        <v>249</v>
      </c>
    </row>
    <row r="35" spans="1:66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16"/>
        <v>231.8984238178634</v>
      </c>
      <c r="N35" t="str">
        <f t="shared" si="17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18"/>
        <v>176.44658493870401</v>
      </c>
      <c r="U35" s="21">
        <f t="shared" si="19"/>
        <v>-16.707472798843362</v>
      </c>
      <c r="V35" t="str">
        <f t="shared" si="31"/>
        <v>Pior</v>
      </c>
      <c r="W35" t="str">
        <f t="shared" si="20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34">
        <v>4.343</v>
      </c>
      <c r="AC35">
        <v>4.343</v>
      </c>
      <c r="AD35" s="34">
        <v>4343</v>
      </c>
      <c r="AE35" s="23">
        <f t="shared" si="21"/>
        <v>152.52889667250437</v>
      </c>
      <c r="AF35" s="23">
        <f t="shared" si="22"/>
        <v>-8.6518298902129178</v>
      </c>
      <c r="AG35" t="str">
        <f t="shared" si="23"/>
        <v>Pior</v>
      </c>
      <c r="AH35" t="str">
        <f t="shared" si="24"/>
        <v>Melhor</v>
      </c>
      <c r="AI35" t="s">
        <v>74</v>
      </c>
      <c r="AJ35" s="19">
        <v>1898.96</v>
      </c>
      <c r="AK35" s="19">
        <v>0</v>
      </c>
      <c r="AL35" s="19">
        <v>1898.96</v>
      </c>
      <c r="AM35" s="19">
        <v>23947.7</v>
      </c>
      <c r="AN35" t="str">
        <f t="shared" si="25"/>
        <v>Melhor</v>
      </c>
      <c r="AO35" s="23">
        <f t="shared" si="26"/>
        <v>-34.15259996948555</v>
      </c>
      <c r="AP35" s="23">
        <f t="shared" si="27"/>
        <v>66.283712784588445</v>
      </c>
      <c r="AQ35" t="s">
        <v>74</v>
      </c>
      <c r="AR35" s="19">
        <v>2094.3200000000002</v>
      </c>
      <c r="AS35" s="19">
        <v>35.79</v>
      </c>
      <c r="AT35" s="19">
        <v>2058.5300000000002</v>
      </c>
      <c r="AU35" s="19">
        <v>23537.3</v>
      </c>
      <c r="AV35" s="23">
        <f t="shared" si="28"/>
        <v>83.390542907180404</v>
      </c>
      <c r="AW35" s="23">
        <f t="shared" si="29"/>
        <v>-27.378392998321704</v>
      </c>
      <c r="AX35" t="str">
        <f t="shared" si="30"/>
        <v>Melhor</v>
      </c>
      <c r="BA35" s="31"/>
      <c r="BN35" t="s">
        <v>244</v>
      </c>
    </row>
    <row r="36" spans="1:66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16"/>
        <v>470.15769230769234</v>
      </c>
      <c r="N36" t="str">
        <f t="shared" si="17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18"/>
        <v>321.90769230769234</v>
      </c>
      <c r="U36" s="21">
        <f t="shared" si="19"/>
        <v>-26.001578510668438</v>
      </c>
      <c r="V36" t="str">
        <f t="shared" si="31"/>
        <v>Pior</v>
      </c>
      <c r="W36" t="str">
        <f t="shared" si="20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34">
        <v>20.442</v>
      </c>
      <c r="AC36">
        <v>20.442</v>
      </c>
      <c r="AD36" s="34">
        <v>20442</v>
      </c>
      <c r="AE36" s="23">
        <f t="shared" si="21"/>
        <v>252.91923076923078</v>
      </c>
      <c r="AF36" s="23">
        <f t="shared" si="22"/>
        <v>-16.351553383897315</v>
      </c>
      <c r="AG36" t="str">
        <f t="shared" si="23"/>
        <v>Pior</v>
      </c>
      <c r="AH36" t="str">
        <f t="shared" si="24"/>
        <v>Melhor</v>
      </c>
      <c r="AI36" t="s">
        <v>76</v>
      </c>
      <c r="AJ36" s="19">
        <v>1597.44</v>
      </c>
      <c r="AK36" s="19">
        <v>0</v>
      </c>
      <c r="AL36" s="19">
        <v>1597.44</v>
      </c>
      <c r="AM36" s="19">
        <v>28959.3</v>
      </c>
      <c r="AN36" t="str">
        <f t="shared" si="25"/>
        <v>Melhor</v>
      </c>
      <c r="AO36" s="23">
        <f t="shared" si="26"/>
        <v>-12.954587560893211</v>
      </c>
      <c r="AP36" s="23">
        <f t="shared" si="27"/>
        <v>207.20000000000002</v>
      </c>
      <c r="AQ36" t="s">
        <v>76</v>
      </c>
      <c r="AR36" s="19">
        <v>785.22</v>
      </c>
      <c r="AS36" s="19">
        <v>276.36</v>
      </c>
      <c r="AT36" s="19">
        <v>508.86</v>
      </c>
      <c r="AU36" s="19">
        <v>23480.3</v>
      </c>
      <c r="AV36" s="23">
        <f t="shared" si="28"/>
        <v>51.003846153846155</v>
      </c>
      <c r="AW36" s="23">
        <f t="shared" si="29"/>
        <v>-57.212916444163518</v>
      </c>
      <c r="AX36" t="str">
        <f t="shared" si="30"/>
        <v>Melhor</v>
      </c>
      <c r="BA36" s="31"/>
      <c r="BN36" t="s">
        <v>245</v>
      </c>
    </row>
    <row r="37" spans="1:66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16"/>
        <v>858.63430127041727</v>
      </c>
      <c r="N37" t="str">
        <f t="shared" si="17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18"/>
        <v>146.91243194192376</v>
      </c>
      <c r="U37" s="21">
        <f t="shared" si="19"/>
        <v>-74.243313470558434</v>
      </c>
      <c r="V37" t="str">
        <f t="shared" si="31"/>
        <v>Pior</v>
      </c>
      <c r="W37" t="str">
        <f t="shared" si="20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34">
        <v>100.57899999999999</v>
      </c>
      <c r="AC37">
        <v>100.57899999999999</v>
      </c>
      <c r="AD37" s="34">
        <v>100579</v>
      </c>
      <c r="AE37" s="23">
        <f t="shared" si="21"/>
        <v>-63.716197822141552</v>
      </c>
      <c r="AF37" s="23">
        <f t="shared" si="22"/>
        <v>-85.304991776844702</v>
      </c>
      <c r="AG37" t="str">
        <f t="shared" si="23"/>
        <v>Melhor</v>
      </c>
      <c r="AH37" t="str">
        <f t="shared" si="24"/>
        <v>Melhor</v>
      </c>
      <c r="AI37" t="s">
        <v>78</v>
      </c>
      <c r="AJ37" s="19">
        <v>7887.48</v>
      </c>
      <c r="AK37" s="19">
        <v>0</v>
      </c>
      <c r="AL37" s="19">
        <v>7887.48</v>
      </c>
      <c r="AM37" s="19">
        <v>50927.9</v>
      </c>
      <c r="AN37" t="str">
        <f t="shared" si="25"/>
        <v>Pior</v>
      </c>
      <c r="AO37" s="23">
        <f t="shared" si="26"/>
        <v>393.15551554029969</v>
      </c>
      <c r="AP37" s="23">
        <f t="shared" si="27"/>
        <v>78.93557168784028</v>
      </c>
      <c r="AQ37" t="s">
        <v>78</v>
      </c>
      <c r="AR37" s="19">
        <v>5720.52</v>
      </c>
      <c r="AS37" s="19">
        <v>331.09</v>
      </c>
      <c r="AT37" s="19">
        <v>5389.43</v>
      </c>
      <c r="AU37" s="19">
        <v>49409.7</v>
      </c>
      <c r="AV37" s="23">
        <f t="shared" si="28"/>
        <v>29.775862068965527</v>
      </c>
      <c r="AW37" s="23">
        <f t="shared" si="29"/>
        <v>257.66886125335282</v>
      </c>
      <c r="AX37" t="str">
        <f t="shared" si="30"/>
        <v>Pior</v>
      </c>
      <c r="BA37" s="31"/>
      <c r="BN37" t="s">
        <v>246</v>
      </c>
    </row>
    <row r="38" spans="1:66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16"/>
        <v>1799.1026597066864</v>
      </c>
      <c r="N38" t="str">
        <f t="shared" si="17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18"/>
        <v>359.08774546358433</v>
      </c>
      <c r="U38" s="21">
        <f t="shared" si="19"/>
        <v>-75.826070111739512</v>
      </c>
      <c r="V38" t="str">
        <f t="shared" si="31"/>
        <v>Pior</v>
      </c>
      <c r="W38" t="str">
        <f t="shared" si="20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34">
        <v>41.039000000000001</v>
      </c>
      <c r="AC38">
        <v>41.039000000000001</v>
      </c>
      <c r="AD38" s="34">
        <v>41039</v>
      </c>
      <c r="AE38" s="23">
        <f t="shared" si="21"/>
        <v>-37.606015411384533</v>
      </c>
      <c r="AF38" s="23">
        <f t="shared" si="22"/>
        <v>-86.409137424130037</v>
      </c>
      <c r="AG38" t="str">
        <f t="shared" si="23"/>
        <v>Melhor</v>
      </c>
      <c r="AH38" t="str">
        <f t="shared" si="24"/>
        <v>Melhor</v>
      </c>
      <c r="AI38" t="s">
        <v>80</v>
      </c>
      <c r="AJ38" s="19">
        <v>8743.67</v>
      </c>
      <c r="AK38" s="19">
        <v>0</v>
      </c>
      <c r="AL38" s="19">
        <v>8743.67</v>
      </c>
      <c r="AM38" s="19">
        <v>51550.8</v>
      </c>
      <c r="AN38" t="str">
        <f t="shared" si="25"/>
        <v>Pior</v>
      </c>
      <c r="AO38" s="23">
        <f t="shared" si="26"/>
        <v>248.33812064013125</v>
      </c>
      <c r="AP38" s="23">
        <f t="shared" si="27"/>
        <v>117.34203330847626</v>
      </c>
      <c r="AQ38" t="s">
        <v>80</v>
      </c>
      <c r="AR38" s="19">
        <v>5267.71</v>
      </c>
      <c r="AS38" s="19">
        <v>1204.23</v>
      </c>
      <c r="AT38" s="19">
        <v>4063.48</v>
      </c>
      <c r="AU38" s="19">
        <v>48997.8</v>
      </c>
      <c r="AV38" s="23">
        <f t="shared" si="28"/>
        <v>30.939845886154611</v>
      </c>
      <c r="AW38" s="23">
        <f t="shared" si="29"/>
        <v>109.85972726294864</v>
      </c>
      <c r="AX38" t="str">
        <f t="shared" si="30"/>
        <v>Pior</v>
      </c>
      <c r="BA38" s="31"/>
      <c r="BN38" t="s">
        <v>247</v>
      </c>
    </row>
    <row r="39" spans="1:66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16"/>
        <v>7705.0586113615882</v>
      </c>
      <c r="N39" t="str">
        <f t="shared" si="17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18"/>
        <v>1137.0874661857529</v>
      </c>
      <c r="U39" s="21">
        <f t="shared" si="19"/>
        <v>-84.150183518353558</v>
      </c>
      <c r="V39" t="str">
        <f t="shared" si="31"/>
        <v>Pior</v>
      </c>
      <c r="W39" t="str">
        <f t="shared" si="20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34">
        <v>66.700999999999993</v>
      </c>
      <c r="AC39">
        <v>66.700999999999993</v>
      </c>
      <c r="AD39" s="34">
        <v>66701</v>
      </c>
      <c r="AE39" s="23">
        <f t="shared" si="21"/>
        <v>171.20559062218214</v>
      </c>
      <c r="AF39" s="23">
        <f t="shared" si="22"/>
        <v>-78.077088481190728</v>
      </c>
      <c r="AG39" t="str">
        <f t="shared" si="23"/>
        <v>Pior</v>
      </c>
      <c r="AH39" t="str">
        <f t="shared" si="24"/>
        <v>Melhor</v>
      </c>
      <c r="AI39" t="s">
        <v>82</v>
      </c>
      <c r="AJ39" s="19">
        <v>10903.8</v>
      </c>
      <c r="AK39" s="19">
        <v>0</v>
      </c>
      <c r="AL39" s="19">
        <v>10903.8</v>
      </c>
      <c r="AM39" s="19">
        <v>93246.399999999994</v>
      </c>
      <c r="AN39" t="str">
        <f t="shared" si="25"/>
        <v>Pior</v>
      </c>
      <c r="AO39" s="23">
        <f t="shared" si="26"/>
        <v>262.53312364720858</v>
      </c>
      <c r="AP39" s="23">
        <f t="shared" si="27"/>
        <v>883.210099188458</v>
      </c>
      <c r="AQ39" t="s">
        <v>82</v>
      </c>
      <c r="AR39" s="19">
        <v>9038.75</v>
      </c>
      <c r="AS39" s="19">
        <v>1914.98</v>
      </c>
      <c r="AT39" s="19">
        <v>7123.77</v>
      </c>
      <c r="AU39" s="19">
        <v>92851.8</v>
      </c>
      <c r="AV39" s="23">
        <f t="shared" si="28"/>
        <v>715.03606853020733</v>
      </c>
      <c r="AW39" s="23">
        <f t="shared" si="29"/>
        <v>200.52332868965013</v>
      </c>
      <c r="AX39" t="str">
        <f t="shared" si="30"/>
        <v>Pior</v>
      </c>
      <c r="BA39" s="31"/>
      <c r="BN39" t="s">
        <v>248</v>
      </c>
    </row>
    <row r="40" spans="1:66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16"/>
        <v>4103.2136524822699</v>
      </c>
      <c r="N40" t="str">
        <f t="shared" si="17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18"/>
        <v>699.20212765957444</v>
      </c>
      <c r="U40" s="21">
        <f t="shared" si="19"/>
        <v>-80.985926632884969</v>
      </c>
      <c r="V40" t="str">
        <f t="shared" si="31"/>
        <v>Pior</v>
      </c>
      <c r="W40" t="str">
        <f t="shared" si="20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34">
        <v>81.911000000000001</v>
      </c>
      <c r="AC40">
        <v>81.911000000000001</v>
      </c>
      <c r="AD40" s="34">
        <v>81911</v>
      </c>
      <c r="AE40" s="23">
        <f t="shared" si="21"/>
        <v>110.83156028368792</v>
      </c>
      <c r="AF40" s="23">
        <f t="shared" si="22"/>
        <v>-73.619744869661673</v>
      </c>
      <c r="AG40" t="str">
        <f t="shared" si="23"/>
        <v>Pior</v>
      </c>
      <c r="AH40" t="str">
        <f t="shared" si="24"/>
        <v>Melhor</v>
      </c>
      <c r="AI40" t="s">
        <v>84</v>
      </c>
      <c r="AJ40" s="19">
        <v>9875.9699999999993</v>
      </c>
      <c r="AK40" s="19">
        <v>0</v>
      </c>
      <c r="AL40" s="19">
        <v>9875.9699999999993</v>
      </c>
      <c r="AM40" s="19">
        <v>91414.2</v>
      </c>
      <c r="AN40" t="str">
        <f t="shared" si="25"/>
        <v>Pior</v>
      </c>
      <c r="AO40" s="23">
        <f t="shared" si="26"/>
        <v>107.63714268894702</v>
      </c>
      <c r="AP40" s="23">
        <f t="shared" si="27"/>
        <v>337.76462765957444</v>
      </c>
      <c r="AQ40" t="s">
        <v>84</v>
      </c>
      <c r="AR40" s="19">
        <v>6523.43</v>
      </c>
      <c r="AS40" s="19">
        <v>3091.33</v>
      </c>
      <c r="AT40" s="19">
        <v>3432.1</v>
      </c>
      <c r="AU40" s="19">
        <v>91919.9</v>
      </c>
      <c r="AV40" s="23">
        <f t="shared" si="28"/>
        <v>189.15913120567379</v>
      </c>
      <c r="AW40" s="23">
        <f t="shared" si="29"/>
        <v>37.151729473799307</v>
      </c>
      <c r="AX40" t="str">
        <f t="shared" si="30"/>
        <v>Pior</v>
      </c>
      <c r="BA40" s="31"/>
      <c r="BN40" t="s">
        <v>249</v>
      </c>
    </row>
    <row r="41" spans="1:66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16"/>
        <v>256.38335158817085</v>
      </c>
      <c r="N41" t="str">
        <f t="shared" si="17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18"/>
        <v>171.4753559693319</v>
      </c>
      <c r="U41" s="21">
        <f t="shared" si="19"/>
        <v>-23.824905187197658</v>
      </c>
      <c r="V41" t="str">
        <f t="shared" si="31"/>
        <v>Pior</v>
      </c>
      <c r="W41" t="str">
        <f t="shared" si="20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34">
        <v>23.472000000000001</v>
      </c>
      <c r="AC41">
        <v>23.472000000000001</v>
      </c>
      <c r="AD41" s="34">
        <v>23472</v>
      </c>
      <c r="AE41" s="23">
        <f t="shared" si="21"/>
        <v>60.889375684556413</v>
      </c>
      <c r="AF41" s="23">
        <f t="shared" si="22"/>
        <v>-40.73518197993198</v>
      </c>
      <c r="AG41" t="str">
        <f t="shared" si="23"/>
        <v>Pior</v>
      </c>
      <c r="AH41" t="str">
        <f t="shared" si="24"/>
        <v>Melhor</v>
      </c>
      <c r="AI41" t="s">
        <v>276</v>
      </c>
      <c r="AJ41" s="19">
        <v>2337.48</v>
      </c>
      <c r="AK41" s="19">
        <v>0</v>
      </c>
      <c r="AL41" s="19">
        <v>2337.48</v>
      </c>
      <c r="AM41" s="19">
        <v>23412.5</v>
      </c>
      <c r="AN41" t="str">
        <f t="shared" si="25"/>
        <v>Pior</v>
      </c>
      <c r="AO41" s="23">
        <f t="shared" si="26"/>
        <v>59.129156114696499</v>
      </c>
      <c r="AP41" s="23">
        <f t="shared" si="27"/>
        <v>156.02190580503833</v>
      </c>
      <c r="AQ41" t="s">
        <v>276</v>
      </c>
      <c r="AR41" s="19">
        <v>1214.04</v>
      </c>
      <c r="AS41" s="19">
        <v>87.89</v>
      </c>
      <c r="AT41" s="19">
        <v>1126.1500000000001</v>
      </c>
      <c r="AU41" s="19">
        <v>23395.599999999999</v>
      </c>
      <c r="AV41" s="23">
        <f t="shared" si="28"/>
        <v>32.972617743702074</v>
      </c>
      <c r="AW41" s="23">
        <f t="shared" si="29"/>
        <v>-17.351523568335928</v>
      </c>
      <c r="AX41" t="str">
        <f t="shared" si="30"/>
        <v>Melhor</v>
      </c>
      <c r="BA41" s="31"/>
      <c r="BN41" t="s">
        <v>244</v>
      </c>
    </row>
    <row r="42" spans="1:66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16"/>
        <v>194.64539748953976</v>
      </c>
      <c r="N42" t="str">
        <f t="shared" si="17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18"/>
        <v>110.15062761506276</v>
      </c>
      <c r="U42" s="21">
        <f t="shared" si="19"/>
        <v>-28.676765561042455</v>
      </c>
      <c r="V42" t="str">
        <f t="shared" si="31"/>
        <v>Pior</v>
      </c>
      <c r="W42" t="str">
        <f t="shared" si="20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34">
        <v>2.6720000000000002</v>
      </c>
      <c r="AC42">
        <v>2.6720000000000002</v>
      </c>
      <c r="AD42" s="34">
        <v>2672</v>
      </c>
      <c r="AE42" s="23">
        <f t="shared" si="21"/>
        <v>86.29916317991632</v>
      </c>
      <c r="AF42" s="23">
        <f t="shared" si="22"/>
        <v>-11.349699358897782</v>
      </c>
      <c r="AG42" t="str">
        <f t="shared" si="23"/>
        <v>Pior</v>
      </c>
      <c r="AH42" t="str">
        <f t="shared" si="24"/>
        <v>Melhor</v>
      </c>
      <c r="AI42" t="s">
        <v>277</v>
      </c>
      <c r="AJ42" s="19">
        <v>1727.41</v>
      </c>
      <c r="AK42" s="19">
        <v>0</v>
      </c>
      <c r="AL42" s="19">
        <v>1727.41</v>
      </c>
      <c r="AM42" s="19">
        <v>23193.3</v>
      </c>
      <c r="AN42" t="str">
        <f t="shared" si="25"/>
        <v>Melhor</v>
      </c>
      <c r="AO42" s="23">
        <f t="shared" si="26"/>
        <v>-3.0100728795858496</v>
      </c>
      <c r="AP42" s="23">
        <f t="shared" si="27"/>
        <v>80.691422594142267</v>
      </c>
      <c r="AQ42" t="s">
        <v>277</v>
      </c>
      <c r="AR42" s="19">
        <v>1540.88</v>
      </c>
      <c r="AS42" s="19">
        <v>10.76</v>
      </c>
      <c r="AT42" s="19">
        <v>1530.12</v>
      </c>
      <c r="AU42" s="19">
        <v>23665.3</v>
      </c>
      <c r="AV42" s="23">
        <f t="shared" si="28"/>
        <v>61.179916317991648</v>
      </c>
      <c r="AW42" s="23">
        <f t="shared" si="29"/>
        <v>-13.483284859237957</v>
      </c>
      <c r="AX42" t="str">
        <f t="shared" si="30"/>
        <v>Melhor</v>
      </c>
      <c r="BA42" s="31"/>
      <c r="BN42" t="s">
        <v>245</v>
      </c>
    </row>
    <row r="43" spans="1:66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16"/>
        <v>1710.8322496749024</v>
      </c>
      <c r="N43" t="str">
        <f t="shared" si="17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18"/>
        <v>409.69700910273082</v>
      </c>
      <c r="U43" s="21">
        <f t="shared" si="19"/>
        <v>-71.852886472822846</v>
      </c>
      <c r="V43" t="str">
        <f t="shared" si="31"/>
        <v>Pior</v>
      </c>
      <c r="W43" t="str">
        <f t="shared" si="20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34">
        <v>5.319</v>
      </c>
      <c r="AC43">
        <v>5.319</v>
      </c>
      <c r="AD43" s="34">
        <v>5319</v>
      </c>
      <c r="AE43" s="23">
        <f t="shared" si="21"/>
        <v>-73.551365409622889</v>
      </c>
      <c r="AF43" s="23">
        <f t="shared" si="22"/>
        <v>-94.810910380475406</v>
      </c>
      <c r="AG43" t="str">
        <f t="shared" si="23"/>
        <v>Melhor</v>
      </c>
      <c r="AH43" t="str">
        <f t="shared" si="24"/>
        <v>Melhor</v>
      </c>
      <c r="AI43" t="s">
        <v>278</v>
      </c>
      <c r="AJ43" s="19">
        <v>2877.75</v>
      </c>
      <c r="AK43" s="19">
        <v>0</v>
      </c>
      <c r="AL43" s="19">
        <v>2877.75</v>
      </c>
      <c r="AM43" s="19">
        <v>47981.9</v>
      </c>
      <c r="AN43" t="str">
        <f t="shared" si="25"/>
        <v>Pior</v>
      </c>
      <c r="AO43" s="23">
        <f t="shared" si="26"/>
        <v>607.44628546142894</v>
      </c>
      <c r="AP43" s="23">
        <f t="shared" si="27"/>
        <v>87.109882964889465</v>
      </c>
      <c r="AQ43" t="s">
        <v>278</v>
      </c>
      <c r="AR43" s="19">
        <v>1798.17</v>
      </c>
      <c r="AS43" s="19">
        <v>119.62</v>
      </c>
      <c r="AT43" s="19">
        <v>1678.55</v>
      </c>
      <c r="AU43" s="19">
        <v>48656.7</v>
      </c>
      <c r="AV43" s="23">
        <f t="shared" si="28"/>
        <v>16.916124837451243</v>
      </c>
      <c r="AW43" s="23">
        <f t="shared" si="29"/>
        <v>342.04975662520286</v>
      </c>
      <c r="AX43" t="str">
        <f t="shared" si="30"/>
        <v>Pior</v>
      </c>
      <c r="BA43" s="31"/>
      <c r="BN43" t="s">
        <v>246</v>
      </c>
    </row>
    <row r="44" spans="1:66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16"/>
        <v>2156.3226571767495</v>
      </c>
      <c r="N44" t="str">
        <f t="shared" si="17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18"/>
        <v>621.06168446026095</v>
      </c>
      <c r="U44" s="21">
        <f t="shared" si="19"/>
        <v>-68.042616504037696</v>
      </c>
      <c r="V44" t="str">
        <f t="shared" si="31"/>
        <v>Pior</v>
      </c>
      <c r="W44" t="str">
        <f t="shared" si="20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34">
        <v>39.122999999999998</v>
      </c>
      <c r="AC44">
        <v>39.122999999999998</v>
      </c>
      <c r="AD44" s="34">
        <v>39123</v>
      </c>
      <c r="AE44" s="23">
        <f t="shared" si="21"/>
        <v>-51.217081850533809</v>
      </c>
      <c r="AF44" s="23">
        <f t="shared" si="22"/>
        <v>-93.234570744667735</v>
      </c>
      <c r="AG44" t="str">
        <f t="shared" si="23"/>
        <v>Melhor</v>
      </c>
      <c r="AH44" t="str">
        <f t="shared" si="24"/>
        <v>Melhor</v>
      </c>
      <c r="AI44" t="s">
        <v>279</v>
      </c>
      <c r="AJ44" s="19">
        <v>2339.14</v>
      </c>
      <c r="AK44" s="19">
        <v>0</v>
      </c>
      <c r="AL44" s="19">
        <v>2339.14</v>
      </c>
      <c r="AM44" s="19">
        <v>48025.9</v>
      </c>
      <c r="AN44" t="str">
        <f t="shared" si="25"/>
        <v>Pior</v>
      </c>
      <c r="AO44" s="23">
        <f t="shared" si="26"/>
        <v>468.80167298900881</v>
      </c>
      <c r="AP44" s="23">
        <f t="shared" si="27"/>
        <v>177.47805456702253</v>
      </c>
      <c r="AQ44" t="s">
        <v>279</v>
      </c>
      <c r="AR44" s="19">
        <v>1164.93</v>
      </c>
      <c r="AS44" s="19">
        <v>406.59</v>
      </c>
      <c r="AT44" s="19">
        <v>758.34</v>
      </c>
      <c r="AU44" s="19">
        <v>49425.5</v>
      </c>
      <c r="AV44" s="23">
        <f t="shared" si="28"/>
        <v>38.188612099644139</v>
      </c>
      <c r="AW44" s="23">
        <f t="shared" si="29"/>
        <v>183.27254158155822</v>
      </c>
      <c r="AX44" t="str">
        <f t="shared" si="30"/>
        <v>Pior</v>
      </c>
      <c r="BA44" s="31"/>
      <c r="BN44" t="s">
        <v>247</v>
      </c>
    </row>
    <row r="45" spans="1:66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16"/>
        <v>5676.5432098765432</v>
      </c>
      <c r="N45" t="str">
        <f t="shared" si="17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18"/>
        <v>1182.2119341563787</v>
      </c>
      <c r="U45" s="21">
        <f t="shared" si="19"/>
        <v>-77.803127448885093</v>
      </c>
      <c r="V45" t="str">
        <f t="shared" si="31"/>
        <v>Pior</v>
      </c>
      <c r="W45" t="str">
        <f t="shared" si="20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34">
        <v>83.960999999999999</v>
      </c>
      <c r="AC45">
        <v>83.960999999999999</v>
      </c>
      <c r="AD45" s="34">
        <v>83961</v>
      </c>
      <c r="AE45" s="23">
        <f t="shared" si="21"/>
        <v>-10.032921810699587</v>
      </c>
      <c r="AF45" s="23">
        <f t="shared" si="22"/>
        <v>-92.983447135945312</v>
      </c>
      <c r="AG45" t="str">
        <f t="shared" si="23"/>
        <v>Melhor</v>
      </c>
      <c r="AH45" t="str">
        <f t="shared" si="24"/>
        <v>Melhor</v>
      </c>
      <c r="AI45" t="s">
        <v>280</v>
      </c>
      <c r="AJ45" s="19">
        <v>4461.28</v>
      </c>
      <c r="AK45" s="19">
        <v>0</v>
      </c>
      <c r="AL45" s="19">
        <v>4461.28</v>
      </c>
      <c r="AM45" s="19">
        <v>90195.6</v>
      </c>
      <c r="AN45" t="str">
        <f t="shared" si="25"/>
        <v>Pior</v>
      </c>
      <c r="AO45" s="23">
        <f t="shared" si="26"/>
        <v>410.16375445979321</v>
      </c>
      <c r="AP45" s="23">
        <f t="shared" si="27"/>
        <v>358.97942386831272</v>
      </c>
      <c r="AQ45" t="s">
        <v>280</v>
      </c>
      <c r="AR45" s="19">
        <v>1283.51</v>
      </c>
      <c r="AS45" s="19">
        <v>1101.79</v>
      </c>
      <c r="AT45" s="19">
        <v>181.72</v>
      </c>
      <c r="AU45" s="19">
        <v>90730.2</v>
      </c>
      <c r="AV45" s="23">
        <f t="shared" si="28"/>
        <v>32.048353909465021</v>
      </c>
      <c r="AW45" s="23">
        <f t="shared" si="29"/>
        <v>46.774082883542221</v>
      </c>
      <c r="AX45" t="str">
        <f t="shared" si="30"/>
        <v>Pior</v>
      </c>
      <c r="BA45" s="31"/>
      <c r="BN45" t="s">
        <v>248</v>
      </c>
    </row>
    <row r="46" spans="1:66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16"/>
        <v>5392.3792270531403</v>
      </c>
      <c r="N46" t="str">
        <f t="shared" si="17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18"/>
        <v>1055.072463768116</v>
      </c>
      <c r="U46" s="21">
        <f t="shared" si="19"/>
        <v>-78.969542778861353</v>
      </c>
      <c r="V46" t="str">
        <f t="shared" si="31"/>
        <v>Pior</v>
      </c>
      <c r="W46" t="str">
        <f t="shared" si="20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34">
        <v>88.448999999999998</v>
      </c>
      <c r="AC46">
        <v>88.448999999999998</v>
      </c>
      <c r="AD46" s="34">
        <v>88449</v>
      </c>
      <c r="AE46" s="23">
        <f t="shared" si="21"/>
        <v>-65.444444444444443</v>
      </c>
      <c r="AF46" s="23">
        <f t="shared" si="22"/>
        <v>-97.008364700961934</v>
      </c>
      <c r="AG46" t="str">
        <f t="shared" si="23"/>
        <v>Melhor</v>
      </c>
      <c r="AH46" t="str">
        <f t="shared" si="24"/>
        <v>Melhor</v>
      </c>
      <c r="AI46" t="s">
        <v>281</v>
      </c>
      <c r="AJ46" s="19">
        <v>11466.3</v>
      </c>
      <c r="AK46" s="19">
        <v>0</v>
      </c>
      <c r="AL46" s="19">
        <v>11466.3</v>
      </c>
      <c r="AM46" s="19">
        <v>90354.2</v>
      </c>
      <c r="AN46" t="str">
        <f t="shared" si="25"/>
        <v>Pior</v>
      </c>
      <c r="AO46" s="23">
        <f t="shared" si="26"/>
        <v>1903.7571648259468</v>
      </c>
      <c r="AP46" s="23">
        <f t="shared" si="27"/>
        <v>592.40942028985501</v>
      </c>
      <c r="AQ46" t="s">
        <v>281</v>
      </c>
      <c r="AR46" s="19">
        <v>5893.14</v>
      </c>
      <c r="AS46" s="19">
        <v>612.79</v>
      </c>
      <c r="AT46" s="19">
        <v>5280.35</v>
      </c>
      <c r="AU46" s="19">
        <v>90784</v>
      </c>
      <c r="AV46" s="23">
        <f t="shared" si="28"/>
        <v>255.86594202898553</v>
      </c>
      <c r="AW46" s="23">
        <f t="shared" si="29"/>
        <v>929.83713127359169</v>
      </c>
      <c r="AX46" t="str">
        <f t="shared" si="30"/>
        <v>Pior</v>
      </c>
      <c r="BA46" s="31"/>
      <c r="BN46" t="s">
        <v>249</v>
      </c>
    </row>
    <row r="47" spans="1:66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16"/>
        <v>335.7753424657534</v>
      </c>
      <c r="N47" t="str">
        <f t="shared" si="17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18"/>
        <v>130.09863013698632</v>
      </c>
      <c r="U47" s="21">
        <f t="shared" si="19"/>
        <v>-47.197877503803639</v>
      </c>
      <c r="V47" t="str">
        <f t="shared" si="31"/>
        <v>Pior</v>
      </c>
      <c r="W47" t="str">
        <f t="shared" si="20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34">
        <v>34.962000000000003</v>
      </c>
      <c r="AC47">
        <v>34.962000000000003</v>
      </c>
      <c r="AD47" s="34">
        <v>34962</v>
      </c>
      <c r="AE47" s="23">
        <f t="shared" si="21"/>
        <v>195.46986301369859</v>
      </c>
      <c r="AF47" s="23">
        <f t="shared" si="22"/>
        <v>28.41009215821683</v>
      </c>
      <c r="AG47" t="str">
        <f t="shared" si="23"/>
        <v>Pior</v>
      </c>
      <c r="AH47" t="str">
        <f t="shared" si="24"/>
        <v>Pior</v>
      </c>
      <c r="AI47" t="s">
        <v>282</v>
      </c>
      <c r="AJ47" s="19">
        <v>1422.65</v>
      </c>
      <c r="AK47" s="19">
        <v>0</v>
      </c>
      <c r="AL47" s="19">
        <v>1422.65</v>
      </c>
      <c r="AM47" s="19">
        <v>23222.1</v>
      </c>
      <c r="AN47" t="str">
        <f t="shared" si="25"/>
        <v>Melhor</v>
      </c>
      <c r="AO47" s="23">
        <f t="shared" si="26"/>
        <v>-34.042829391774411</v>
      </c>
      <c r="AP47" s="23">
        <f t="shared" si="27"/>
        <v>94.883561643835634</v>
      </c>
      <c r="AQ47" t="s">
        <v>282</v>
      </c>
      <c r="AR47" s="19">
        <v>1329.89</v>
      </c>
      <c r="AS47" s="19">
        <v>16.940000000000001</v>
      </c>
      <c r="AT47" s="19">
        <v>1312.95</v>
      </c>
      <c r="AU47" s="19">
        <v>37983.5</v>
      </c>
      <c r="AV47" s="23">
        <f t="shared" si="28"/>
        <v>82.176712328767138</v>
      </c>
      <c r="AW47" s="23">
        <f t="shared" si="29"/>
        <v>-38.343386201684794</v>
      </c>
      <c r="AX47" t="str">
        <f t="shared" si="30"/>
        <v>Melhor</v>
      </c>
      <c r="BA47" s="31"/>
      <c r="BN47" t="s">
        <v>244</v>
      </c>
    </row>
    <row r="48" spans="1:66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16"/>
        <v>530.91612903225803</v>
      </c>
      <c r="N48" t="str">
        <f t="shared" si="17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18"/>
        <v>514.9387096774193</v>
      </c>
      <c r="U48" s="21">
        <f t="shared" si="19"/>
        <v>-2.5324157395287945</v>
      </c>
      <c r="V48" t="str">
        <f t="shared" si="31"/>
        <v>Pior</v>
      </c>
      <c r="W48" t="str">
        <f t="shared" si="20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34">
        <v>31.841000000000001</v>
      </c>
      <c r="AC48">
        <v>31.841000000000001</v>
      </c>
      <c r="AD48" s="34">
        <v>31841</v>
      </c>
      <c r="AE48" s="23">
        <f t="shared" si="21"/>
        <v>281.23870967741931</v>
      </c>
      <c r="AF48" s="23">
        <f t="shared" si="22"/>
        <v>-38.003787421772955</v>
      </c>
      <c r="AG48" t="str">
        <f t="shared" si="23"/>
        <v>Pior</v>
      </c>
      <c r="AH48" t="str">
        <f t="shared" si="24"/>
        <v>Melhor</v>
      </c>
      <c r="AI48" t="s">
        <v>283</v>
      </c>
      <c r="AJ48" s="19">
        <v>1528.26</v>
      </c>
      <c r="AK48" s="19">
        <v>0</v>
      </c>
      <c r="AL48" s="19">
        <v>1528.26</v>
      </c>
      <c r="AM48" s="19">
        <v>23226.3</v>
      </c>
      <c r="AN48" t="str">
        <f t="shared" si="25"/>
        <v>Pior</v>
      </c>
      <c r="AO48" s="23">
        <f t="shared" si="26"/>
        <v>29.311920395315788</v>
      </c>
      <c r="AP48" s="23">
        <f t="shared" si="27"/>
        <v>392.98709677419356</v>
      </c>
      <c r="AQ48" t="s">
        <v>283</v>
      </c>
      <c r="AR48" s="19">
        <v>524.1</v>
      </c>
      <c r="AS48" s="19">
        <v>210.18</v>
      </c>
      <c r="AT48" s="19">
        <v>313.92</v>
      </c>
      <c r="AU48" s="19">
        <v>38175.1</v>
      </c>
      <c r="AV48" s="23">
        <f t="shared" si="28"/>
        <v>69.064516129032256</v>
      </c>
      <c r="AW48" s="23">
        <f t="shared" si="29"/>
        <v>-55.653895620388539</v>
      </c>
      <c r="AX48" t="str">
        <f t="shared" si="30"/>
        <v>Melhor</v>
      </c>
      <c r="BA48" s="31"/>
      <c r="BN48" t="s">
        <v>245</v>
      </c>
    </row>
    <row r="49" spans="1:66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16"/>
        <v>1907.0458502611725</v>
      </c>
      <c r="N49" t="str">
        <f t="shared" si="17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18"/>
        <v>432.79686593151484</v>
      </c>
      <c r="U49" s="21">
        <f t="shared" si="19"/>
        <v>-73.453677410399806</v>
      </c>
      <c r="V49" t="str">
        <f t="shared" si="31"/>
        <v>Pior</v>
      </c>
      <c r="W49" t="str">
        <f t="shared" si="20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34">
        <v>116.002</v>
      </c>
      <c r="AC49">
        <v>116.002</v>
      </c>
      <c r="AD49" s="34">
        <v>116002</v>
      </c>
      <c r="AE49" s="23">
        <f t="shared" si="21"/>
        <v>-54.900174114915842</v>
      </c>
      <c r="AF49" s="23">
        <f t="shared" si="22"/>
        <v>-91.535268172752126</v>
      </c>
      <c r="AG49" t="str">
        <f t="shared" si="23"/>
        <v>Melhor</v>
      </c>
      <c r="AH49" t="str">
        <f t="shared" si="24"/>
        <v>Melhor</v>
      </c>
      <c r="AI49" t="s">
        <v>284</v>
      </c>
      <c r="AJ49" s="19">
        <v>7523.64</v>
      </c>
      <c r="AK49" s="19">
        <v>0</v>
      </c>
      <c r="AL49" s="19">
        <v>7523.64</v>
      </c>
      <c r="AM49" s="19">
        <v>48185.1</v>
      </c>
      <c r="AN49" t="str">
        <f t="shared" si="25"/>
        <v>Pior</v>
      </c>
      <c r="AO49" s="23">
        <f t="shared" si="26"/>
        <v>868.20621050870579</v>
      </c>
      <c r="AP49" s="23">
        <f t="shared" si="27"/>
        <v>336.65931514799769</v>
      </c>
      <c r="AQ49" t="s">
        <v>284</v>
      </c>
      <c r="AR49" s="19">
        <v>4191.05</v>
      </c>
      <c r="AS49" s="19">
        <v>253.31</v>
      </c>
      <c r="AT49" s="19">
        <v>3937.74</v>
      </c>
      <c r="AU49" s="19">
        <v>91469.4</v>
      </c>
      <c r="AV49" s="23">
        <f t="shared" si="28"/>
        <v>143.24143934997099</v>
      </c>
      <c r="AW49" s="23">
        <f t="shared" si="29"/>
        <v>439.3400851918102</v>
      </c>
      <c r="AX49" t="str">
        <f t="shared" si="30"/>
        <v>Pior</v>
      </c>
      <c r="BA49" s="31"/>
      <c r="BN49" t="s">
        <v>246</v>
      </c>
    </row>
    <row r="50" spans="1:66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16"/>
        <v>3062.9946524064176</v>
      </c>
      <c r="N50" t="str">
        <f t="shared" si="17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18"/>
        <v>1318.9411764705883</v>
      </c>
      <c r="U50" s="21">
        <f t="shared" si="19"/>
        <v>-55.139311557449112</v>
      </c>
      <c r="V50" t="str">
        <f t="shared" si="31"/>
        <v>Pior</v>
      </c>
      <c r="W50" t="str">
        <f t="shared" si="20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34">
        <v>59.149000000000001</v>
      </c>
      <c r="AC50">
        <v>59.149000000000001</v>
      </c>
      <c r="AD50" s="34">
        <v>59149</v>
      </c>
      <c r="AE50" s="23">
        <f t="shared" si="21"/>
        <v>128.49732620320856</v>
      </c>
      <c r="AF50" s="23">
        <f t="shared" si="22"/>
        <v>-83.89663151706101</v>
      </c>
      <c r="AG50" t="str">
        <f t="shared" si="23"/>
        <v>Pior</v>
      </c>
      <c r="AH50" t="str">
        <f t="shared" si="24"/>
        <v>Melhor</v>
      </c>
      <c r="AI50" t="s">
        <v>285</v>
      </c>
      <c r="AJ50" s="19">
        <v>3390.9</v>
      </c>
      <c r="AK50" s="19">
        <v>0</v>
      </c>
      <c r="AL50" s="19">
        <v>3390.9</v>
      </c>
      <c r="AM50" s="19">
        <v>48427.6</v>
      </c>
      <c r="AN50" t="str">
        <f t="shared" si="25"/>
        <v>Pior</v>
      </c>
      <c r="AO50" s="23">
        <f t="shared" si="26"/>
        <v>296.79140630485153</v>
      </c>
      <c r="AP50" s="23">
        <f t="shared" si="27"/>
        <v>806.65775401069516</v>
      </c>
      <c r="AQ50" t="s">
        <v>285</v>
      </c>
      <c r="AR50" s="19">
        <v>852.04</v>
      </c>
      <c r="AS50" s="19">
        <v>678.88</v>
      </c>
      <c r="AT50" s="19">
        <v>173.16</v>
      </c>
      <c r="AU50" s="19">
        <v>88961.9</v>
      </c>
      <c r="AV50" s="23">
        <f t="shared" si="28"/>
        <v>127.81818181818181</v>
      </c>
      <c r="AW50" s="23">
        <f t="shared" si="29"/>
        <v>-0.29722202719465435</v>
      </c>
      <c r="AX50" t="str">
        <f t="shared" si="30"/>
        <v>Melhor</v>
      </c>
      <c r="BA50" s="31"/>
      <c r="BN50" t="s">
        <v>247</v>
      </c>
    </row>
    <row r="51" spans="1:66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16"/>
        <v>12338.910256410258</v>
      </c>
      <c r="N51" t="str">
        <f t="shared" si="17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18"/>
        <v>2092.6442307692309</v>
      </c>
      <c r="U51" s="21">
        <f t="shared" si="19"/>
        <v>-82.372698366890489</v>
      </c>
      <c r="V51" t="str">
        <f t="shared" si="31"/>
        <v>Pior</v>
      </c>
      <c r="W51" t="str">
        <f t="shared" si="20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34">
        <v>98.251000000000005</v>
      </c>
      <c r="AC51">
        <v>98.251000000000005</v>
      </c>
      <c r="AD51" s="34">
        <v>98251</v>
      </c>
      <c r="AE51" s="23">
        <f t="shared" si="21"/>
        <v>243.31410256410257</v>
      </c>
      <c r="AF51" s="23">
        <f t="shared" si="22"/>
        <v>-84.342462048954474</v>
      </c>
      <c r="AG51" t="str">
        <f t="shared" si="23"/>
        <v>Pior</v>
      </c>
      <c r="AH51" t="str">
        <f t="shared" si="24"/>
        <v>Melhor</v>
      </c>
      <c r="AI51" t="s">
        <v>286</v>
      </c>
      <c r="AJ51" s="19">
        <v>6729.2</v>
      </c>
      <c r="AK51" s="19">
        <v>0</v>
      </c>
      <c r="AL51" s="19">
        <v>6729.2</v>
      </c>
      <c r="AM51" s="19">
        <v>90666.1</v>
      </c>
      <c r="AN51" t="str">
        <f t="shared" si="25"/>
        <v>Pior</v>
      </c>
      <c r="AO51" s="23">
        <f t="shared" si="26"/>
        <v>528.22786937281762</v>
      </c>
      <c r="AP51" s="23">
        <f t="shared" si="27"/>
        <v>2056.7948717948716</v>
      </c>
      <c r="AQ51" t="s">
        <v>286</v>
      </c>
      <c r="AR51" s="19">
        <v>3396.33</v>
      </c>
      <c r="AS51" s="19">
        <v>795.28</v>
      </c>
      <c r="AT51" s="19">
        <v>2601.0500000000002</v>
      </c>
      <c r="AU51" s="19">
        <v>193779</v>
      </c>
      <c r="AV51" s="23">
        <f t="shared" si="28"/>
        <v>988.56730769230762</v>
      </c>
      <c r="AW51" s="23">
        <f t="shared" si="29"/>
        <v>217.07619918964832</v>
      </c>
      <c r="AX51" t="str">
        <f t="shared" si="30"/>
        <v>Pior</v>
      </c>
      <c r="BA51" s="31"/>
      <c r="BN51" t="s">
        <v>248</v>
      </c>
    </row>
    <row r="52" spans="1:66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16"/>
        <v>10046.269005847953</v>
      </c>
      <c r="N52" t="str">
        <f t="shared" si="17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18"/>
        <v>1498.6666666666667</v>
      </c>
      <c r="U52" s="21">
        <f t="shared" si="19"/>
        <v>-84.243797737421986</v>
      </c>
      <c r="V52" t="str">
        <f t="shared" si="31"/>
        <v>Pior</v>
      </c>
      <c r="W52" t="str">
        <f t="shared" si="20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34">
        <v>84.126999999999995</v>
      </c>
      <c r="AC52">
        <v>84.126999999999995</v>
      </c>
      <c r="AD52" s="34">
        <v>84127</v>
      </c>
      <c r="AE52" s="23">
        <f t="shared" si="21"/>
        <v>3.8327485380116939</v>
      </c>
      <c r="AF52" s="23">
        <f t="shared" si="22"/>
        <v>-93.505040750332881</v>
      </c>
      <c r="AG52" t="str">
        <f t="shared" si="23"/>
        <v>Pior</v>
      </c>
      <c r="AH52" t="str">
        <f t="shared" si="24"/>
        <v>Melhor</v>
      </c>
      <c r="AI52" t="s">
        <v>287</v>
      </c>
      <c r="AJ52" s="19">
        <v>11184.6</v>
      </c>
      <c r="AK52" s="19">
        <v>0</v>
      </c>
      <c r="AL52" s="19">
        <v>11184.6</v>
      </c>
      <c r="AM52" s="19">
        <v>90358.5</v>
      </c>
      <c r="AN52" t="str">
        <f t="shared" si="25"/>
        <v>Pior</v>
      </c>
      <c r="AO52" s="23">
        <f t="shared" si="26"/>
        <v>1159.8533403922188</v>
      </c>
      <c r="AP52" s="23">
        <f t="shared" si="27"/>
        <v>1208.140350877193</v>
      </c>
      <c r="AQ52" t="s">
        <v>287</v>
      </c>
      <c r="AR52" s="19">
        <v>8357.35</v>
      </c>
      <c r="AS52" s="19">
        <v>215.56</v>
      </c>
      <c r="AT52" s="19">
        <v>8141.79</v>
      </c>
      <c r="AU52" s="19">
        <v>168213</v>
      </c>
      <c r="AV52" s="23">
        <f t="shared" si="28"/>
        <v>877.46783625731007</v>
      </c>
      <c r="AW52" s="23">
        <f t="shared" si="29"/>
        <v>841.38684569201484</v>
      </c>
      <c r="AX52" t="str">
        <f t="shared" si="30"/>
        <v>Pior</v>
      </c>
      <c r="BN52" t="s">
        <v>249</v>
      </c>
    </row>
    <row r="53" spans="1:66" x14ac:dyDescent="0.25">
      <c r="B53" s="1"/>
      <c r="C53" s="1"/>
      <c r="D53" s="1"/>
      <c r="E53" s="1"/>
      <c r="F53" s="1"/>
      <c r="G53" s="9"/>
      <c r="BA53" s="31"/>
    </row>
    <row r="54" spans="1:66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33" t="s">
        <v>160</v>
      </c>
      <c r="AC54" s="37"/>
      <c r="AD54" s="33" t="s">
        <v>160</v>
      </c>
      <c r="AE54" s="20" t="s">
        <v>155</v>
      </c>
      <c r="AF54" s="20" t="s">
        <v>304</v>
      </c>
      <c r="AI54" s="24" t="s">
        <v>261</v>
      </c>
      <c r="AJ54" s="20" t="s">
        <v>302</v>
      </c>
      <c r="AK54" s="20" t="s">
        <v>262</v>
      </c>
      <c r="AL54" s="20" t="s">
        <v>263</v>
      </c>
      <c r="AM54" s="20" t="s">
        <v>160</v>
      </c>
      <c r="AN54" s="20" t="s">
        <v>307</v>
      </c>
      <c r="AO54" s="20" t="s">
        <v>308</v>
      </c>
      <c r="AP54" s="20" t="s">
        <v>155</v>
      </c>
      <c r="AQ54" s="24" t="s">
        <v>261</v>
      </c>
      <c r="AR54" s="20" t="s">
        <v>302</v>
      </c>
      <c r="AS54" s="20" t="s">
        <v>262</v>
      </c>
      <c r="AT54" s="20" t="s">
        <v>263</v>
      </c>
      <c r="AU54" s="20" t="s">
        <v>160</v>
      </c>
      <c r="AV54" s="20" t="s">
        <v>155</v>
      </c>
      <c r="AW54" s="20" t="s">
        <v>311</v>
      </c>
      <c r="BA54" s="31"/>
    </row>
    <row r="55" spans="1:66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32">((I55-G55)/G55)*100</f>
        <v>212.50049800796816</v>
      </c>
      <c r="N55" t="str">
        <f t="shared" ref="N55:N78" si="33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34">((P55-G55)/G55)*100</f>
        <v>70.302788844621517</v>
      </c>
      <c r="U55" s="21">
        <f t="shared" ref="U55:U78" si="35">((P55-I55)/I55)*100</f>
        <v>-45.503194417220058</v>
      </c>
      <c r="V55" t="str">
        <f t="shared" ref="V55:V78" si="36">IF(P55&gt;G55,"Pior","Melhor")</f>
        <v>Pior</v>
      </c>
      <c r="W55" t="str">
        <f t="shared" ref="W55:W78" si="37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34">
        <v>31.949000000000002</v>
      </c>
      <c r="AC55">
        <v>31.949000000000002</v>
      </c>
      <c r="AD55" s="34">
        <v>31949</v>
      </c>
      <c r="AE55" s="23">
        <f t="shared" ref="AE55:AE78" si="38">((Y55-G55)/G55)*100</f>
        <v>67.723107569721122</v>
      </c>
      <c r="AF55" s="23">
        <f t="shared" ref="AF55:AF78" si="39">((Y55-P55)/P55)*100</f>
        <v>-1.5147616151218748</v>
      </c>
      <c r="AG55" t="str">
        <f t="shared" ref="AG55:AG78" si="40">IF(Y55&gt;G55,"Pior","Melhor")</f>
        <v>Pior</v>
      </c>
      <c r="AH55" t="str">
        <f t="shared" ref="AH55:AH78" si="41">IF(Y55&gt;P55,"Pior","Melhor")</f>
        <v>Melhor</v>
      </c>
      <c r="AI55" t="s">
        <v>110</v>
      </c>
      <c r="AJ55" s="19">
        <v>3406.74</v>
      </c>
      <c r="AK55" s="19">
        <v>0</v>
      </c>
      <c r="AL55" s="19">
        <v>3406.74</v>
      </c>
      <c r="AM55" s="19">
        <v>29079</v>
      </c>
      <c r="AN55" t="str">
        <f t="shared" ref="AN55:AN78" si="42">IF(AJ55&gt;Y55,"Pior","Melhor")</f>
        <v>Pior</v>
      </c>
      <c r="AO55" s="23">
        <f t="shared" ref="AO55:AO78" si="43">((AJ55-Y55)/Y55)*100</f>
        <v>1.1538415858047102</v>
      </c>
      <c r="AP55" s="23">
        <f t="shared" ref="AP55:AP78" si="44">((AJ55-G55)/G55)*100</f>
        <v>69.658366533864537</v>
      </c>
      <c r="AQ55" t="s">
        <v>110</v>
      </c>
      <c r="AR55" s="19">
        <v>3646.22</v>
      </c>
      <c r="AS55" s="19">
        <v>16.940000000000001</v>
      </c>
      <c r="AT55" s="19">
        <v>3629.28</v>
      </c>
      <c r="AU55" s="19">
        <v>29130.799999999999</v>
      </c>
      <c r="AV55" s="23">
        <f t="shared" ref="AV55:AV78" si="45">((AR55-G55)/G55)*100</f>
        <v>81.584661354581669</v>
      </c>
      <c r="AW55" s="23">
        <f t="shared" ref="AW55:AW78" si="46">((AR55-Y55)/Y55)*100</f>
        <v>8.2645462427402308</v>
      </c>
      <c r="AX55" t="str">
        <f t="shared" ref="AX55:AX78" si="47">IF(AR55&gt;Y55,"Pior","Melhor")</f>
        <v>Pior</v>
      </c>
      <c r="BA55" s="31"/>
      <c r="BN55" t="s">
        <v>250</v>
      </c>
    </row>
    <row r="56" spans="1:66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32"/>
        <v>313.40039447731755</v>
      </c>
      <c r="N56" t="str">
        <f t="shared" si="33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34"/>
        <v>179.95266272189349</v>
      </c>
      <c r="U56" s="21">
        <f t="shared" si="35"/>
        <v>-32.280504212906862</v>
      </c>
      <c r="V56" t="str">
        <f t="shared" si="36"/>
        <v>Pior</v>
      </c>
      <c r="W56" t="str">
        <f t="shared" si="37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34">
        <v>26.696000000000002</v>
      </c>
      <c r="AC56">
        <v>26.696000000000002</v>
      </c>
      <c r="AD56" s="34">
        <v>26696</v>
      </c>
      <c r="AE56" s="23">
        <f t="shared" si="38"/>
        <v>122.4644970414201</v>
      </c>
      <c r="AF56" s="23">
        <f t="shared" si="39"/>
        <v>-20.534959418329386</v>
      </c>
      <c r="AG56" t="str">
        <f t="shared" si="40"/>
        <v>Pior</v>
      </c>
      <c r="AH56" t="str">
        <f t="shared" si="41"/>
        <v>Melhor</v>
      </c>
      <c r="AI56" t="s">
        <v>111</v>
      </c>
      <c r="AJ56" s="19">
        <v>2308.6799999999998</v>
      </c>
      <c r="AK56" s="19">
        <v>0</v>
      </c>
      <c r="AL56" s="19">
        <v>2308.6799999999998</v>
      </c>
      <c r="AM56" s="19">
        <v>29343.7</v>
      </c>
      <c r="AN56" t="str">
        <f t="shared" si="42"/>
        <v>Pior</v>
      </c>
      <c r="AO56" s="23">
        <f t="shared" si="43"/>
        <v>2.3446331440426578</v>
      </c>
      <c r="AP56" s="23">
        <f t="shared" si="44"/>
        <v>127.68047337278105</v>
      </c>
      <c r="AQ56" t="s">
        <v>111</v>
      </c>
      <c r="AR56" s="19">
        <v>2058.1</v>
      </c>
      <c r="AS56" s="19">
        <v>129.96</v>
      </c>
      <c r="AT56" s="19">
        <v>1928.14</v>
      </c>
      <c r="AU56" s="19">
        <v>29118.6</v>
      </c>
      <c r="AV56" s="23">
        <f t="shared" si="45"/>
        <v>102.96844181459565</v>
      </c>
      <c r="AW56" s="23">
        <f t="shared" si="46"/>
        <v>-8.7636703771184408</v>
      </c>
      <c r="AX56" t="str">
        <f t="shared" si="47"/>
        <v>Melhor</v>
      </c>
      <c r="BA56" s="31"/>
      <c r="BN56" t="s">
        <v>251</v>
      </c>
    </row>
    <row r="57" spans="1:66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32"/>
        <v>2058.0647249190938</v>
      </c>
      <c r="N57" t="str">
        <f t="shared" si="33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34"/>
        <v>479.30744336569575</v>
      </c>
      <c r="U57" s="21">
        <f t="shared" si="35"/>
        <v>-73.156159929938426</v>
      </c>
      <c r="V57" t="str">
        <f t="shared" si="36"/>
        <v>Pior</v>
      </c>
      <c r="W57" t="str">
        <f t="shared" si="37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34">
        <v>62.587000000000003</v>
      </c>
      <c r="AC57">
        <v>62.587000000000003</v>
      </c>
      <c r="AD57" s="34">
        <v>62587</v>
      </c>
      <c r="AE57" s="23">
        <f t="shared" si="38"/>
        <v>-24.962459546925572</v>
      </c>
      <c r="AF57" s="23">
        <f t="shared" si="39"/>
        <v>-87.047026356658435</v>
      </c>
      <c r="AG57" t="str">
        <f t="shared" si="40"/>
        <v>Melhor</v>
      </c>
      <c r="AH57" t="str">
        <f t="shared" si="41"/>
        <v>Melhor</v>
      </c>
      <c r="AI57" t="s">
        <v>113</v>
      </c>
      <c r="AJ57" s="19">
        <v>6520.45</v>
      </c>
      <c r="AK57" s="19">
        <v>0</v>
      </c>
      <c r="AL57" s="19">
        <v>6520.45</v>
      </c>
      <c r="AM57" s="19">
        <v>62866.9</v>
      </c>
      <c r="AN57" t="str">
        <f t="shared" si="42"/>
        <v>Pior</v>
      </c>
      <c r="AO57" s="23">
        <f t="shared" si="43"/>
        <v>181.2163059698274</v>
      </c>
      <c r="AP57" s="23">
        <f t="shared" si="44"/>
        <v>111.0177993527508</v>
      </c>
      <c r="AQ57" t="s">
        <v>113</v>
      </c>
      <c r="AR57" s="19">
        <v>4752.79</v>
      </c>
      <c r="AS57" s="19">
        <v>1506.91</v>
      </c>
      <c r="AT57" s="19">
        <v>3245.88</v>
      </c>
      <c r="AU57" s="19">
        <v>62908.4</v>
      </c>
      <c r="AV57" s="23">
        <f t="shared" si="45"/>
        <v>53.811974110032359</v>
      </c>
      <c r="AW57" s="23">
        <f t="shared" si="46"/>
        <v>104.98003156995853</v>
      </c>
      <c r="AX57" t="str">
        <f t="shared" si="47"/>
        <v>Pior</v>
      </c>
      <c r="BA57" s="31"/>
      <c r="BN57" t="s">
        <v>252</v>
      </c>
    </row>
    <row r="58" spans="1:66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32"/>
        <v>864.67958073504042</v>
      </c>
      <c r="N58" t="str">
        <f t="shared" si="33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34"/>
        <v>125.29122993233383</v>
      </c>
      <c r="U58" s="21">
        <f t="shared" si="35"/>
        <v>-76.646004079336635</v>
      </c>
      <c r="V58" t="str">
        <f t="shared" si="36"/>
        <v>Pior</v>
      </c>
      <c r="W58" t="str">
        <f t="shared" si="37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34">
        <v>50.118000000000002</v>
      </c>
      <c r="AC58">
        <v>50.118000000000002</v>
      </c>
      <c r="AD58" s="34">
        <v>50118</v>
      </c>
      <c r="AE58" s="23">
        <f t="shared" si="38"/>
        <v>-74.971474061297599</v>
      </c>
      <c r="AF58" s="23">
        <f t="shared" si="39"/>
        <v>-88.890590216840792</v>
      </c>
      <c r="AG58" t="str">
        <f t="shared" si="40"/>
        <v>Melhor</v>
      </c>
      <c r="AH58" t="str">
        <f t="shared" si="41"/>
        <v>Melhor</v>
      </c>
      <c r="AI58" t="s">
        <v>115</v>
      </c>
      <c r="AJ58" s="19">
        <v>6760.09</v>
      </c>
      <c r="AK58" s="19">
        <v>0</v>
      </c>
      <c r="AL58" s="19">
        <v>6760.09</v>
      </c>
      <c r="AM58" s="19">
        <v>63579.5</v>
      </c>
      <c r="AN58" t="str">
        <f t="shared" si="42"/>
        <v>Pior</v>
      </c>
      <c r="AO58" s="23">
        <f t="shared" si="43"/>
        <v>258.35930873621714</v>
      </c>
      <c r="AP58" s="23">
        <f t="shared" si="44"/>
        <v>-10.307947459201273</v>
      </c>
      <c r="AQ58" t="s">
        <v>115</v>
      </c>
      <c r="AR58" s="19">
        <v>6425.23</v>
      </c>
      <c r="AS58" s="19">
        <v>37.46</v>
      </c>
      <c r="AT58" s="19">
        <v>6387.77</v>
      </c>
      <c r="AU58" s="19">
        <v>63156.1</v>
      </c>
      <c r="AV58" s="23">
        <f t="shared" si="45"/>
        <v>-14.750829242404146</v>
      </c>
      <c r="AW58" s="23">
        <f t="shared" si="46"/>
        <v>240.60803647158608</v>
      </c>
      <c r="AX58" t="str">
        <f t="shared" si="47"/>
        <v>Pior</v>
      </c>
      <c r="BA58" s="31"/>
      <c r="BN58" t="s">
        <v>253</v>
      </c>
    </row>
    <row r="59" spans="1:66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32"/>
        <v>2310.6169407767743</v>
      </c>
      <c r="N59" t="str">
        <f t="shared" si="33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34"/>
        <v>384.84286927650373</v>
      </c>
      <c r="U59" s="21">
        <f t="shared" si="35"/>
        <v>-79.887187338844782</v>
      </c>
      <c r="V59" t="str">
        <f t="shared" si="36"/>
        <v>Pior</v>
      </c>
      <c r="W59" t="str">
        <f t="shared" si="37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34">
        <v>111.27500000000001</v>
      </c>
      <c r="AC59">
        <v>111.27500000000001</v>
      </c>
      <c r="AD59" s="34">
        <v>111275</v>
      </c>
      <c r="AE59" s="23">
        <f t="shared" si="38"/>
        <v>-83.498339896533082</v>
      </c>
      <c r="AF59" s="23">
        <f t="shared" si="39"/>
        <v>-96.596493183845084</v>
      </c>
      <c r="AG59" t="str">
        <f t="shared" si="40"/>
        <v>Melhor</v>
      </c>
      <c r="AH59" t="str">
        <f t="shared" si="41"/>
        <v>Melhor</v>
      </c>
      <c r="AI59" t="s">
        <v>117</v>
      </c>
      <c r="AJ59" s="19">
        <v>21080.5</v>
      </c>
      <c r="AK59" s="19">
        <v>0</v>
      </c>
      <c r="AL59" s="19">
        <v>21080.5</v>
      </c>
      <c r="AM59" s="19">
        <v>118656</v>
      </c>
      <c r="AN59" t="str">
        <f t="shared" si="42"/>
        <v>Pior</v>
      </c>
      <c r="AO59" s="23">
        <f t="shared" si="43"/>
        <v>886.39296626784517</v>
      </c>
      <c r="AP59" s="23">
        <f t="shared" si="44"/>
        <v>62.77121457802486</v>
      </c>
      <c r="AQ59" t="s">
        <v>117</v>
      </c>
      <c r="AR59" s="19">
        <v>19381</v>
      </c>
      <c r="AS59" s="19">
        <v>531.71</v>
      </c>
      <c r="AT59" s="19">
        <v>18849.3</v>
      </c>
      <c r="AU59" s="19">
        <v>119945</v>
      </c>
      <c r="AV59" s="23">
        <f t="shared" si="45"/>
        <v>49.648675777932205</v>
      </c>
      <c r="AW59" s="23">
        <f t="shared" si="46"/>
        <v>806.87042903332974</v>
      </c>
      <c r="AX59" t="str">
        <f t="shared" si="47"/>
        <v>Pior</v>
      </c>
      <c r="BA59" s="31"/>
      <c r="BN59" t="s">
        <v>254</v>
      </c>
    </row>
    <row r="60" spans="1:66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32"/>
        <v>3175.294117647059</v>
      </c>
      <c r="N60" t="str">
        <f t="shared" si="33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34"/>
        <v>566.78749337572867</v>
      </c>
      <c r="U60" s="21">
        <f t="shared" si="35"/>
        <v>-79.641904835870363</v>
      </c>
      <c r="V60" t="str">
        <f t="shared" si="36"/>
        <v>Pior</v>
      </c>
      <c r="W60" t="str">
        <f t="shared" si="37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34">
        <v>132.506</v>
      </c>
      <c r="AC60">
        <v>132.506</v>
      </c>
      <c r="AD60" s="34">
        <v>132506</v>
      </c>
      <c r="AE60" s="23">
        <f t="shared" si="38"/>
        <v>-43.692633810280867</v>
      </c>
      <c r="AF60" s="23">
        <f t="shared" si="39"/>
        <v>-91.55542556674942</v>
      </c>
      <c r="AG60" t="str">
        <f t="shared" si="40"/>
        <v>Melhor</v>
      </c>
      <c r="AH60" t="str">
        <f t="shared" si="41"/>
        <v>Melhor</v>
      </c>
      <c r="AI60" t="s">
        <v>119</v>
      </c>
      <c r="AJ60" s="19">
        <v>22101.8</v>
      </c>
      <c r="AK60" s="19">
        <v>0</v>
      </c>
      <c r="AL60" s="19">
        <v>22101.8</v>
      </c>
      <c r="AM60" s="19">
        <v>118644</v>
      </c>
      <c r="AN60" t="str">
        <f t="shared" si="42"/>
        <v>Pior</v>
      </c>
      <c r="AO60" s="23">
        <f t="shared" si="43"/>
        <v>316.02605127432889</v>
      </c>
      <c r="AP60" s="23">
        <f t="shared" si="44"/>
        <v>134.25331213566508</v>
      </c>
      <c r="AQ60" t="s">
        <v>119</v>
      </c>
      <c r="AR60" s="19">
        <v>12463.7</v>
      </c>
      <c r="AS60" s="19">
        <v>4137.28</v>
      </c>
      <c r="AT60" s="19">
        <v>8326.41</v>
      </c>
      <c r="AU60" s="19">
        <v>120281</v>
      </c>
      <c r="AV60" s="23">
        <f t="shared" si="45"/>
        <v>32.100688924218346</v>
      </c>
      <c r="AW60" s="23">
        <f t="shared" si="46"/>
        <v>134.60640740880172</v>
      </c>
      <c r="AX60" t="str">
        <f t="shared" si="47"/>
        <v>Pior</v>
      </c>
      <c r="BA60" s="31"/>
      <c r="BN60" t="s">
        <v>255</v>
      </c>
    </row>
    <row r="61" spans="1:66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32"/>
        <v>221.00480059084191</v>
      </c>
      <c r="N61" t="str">
        <f t="shared" si="33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34"/>
        <v>88.292097488921712</v>
      </c>
      <c r="U61" s="21">
        <f t="shared" si="35"/>
        <v>-41.342902927821953</v>
      </c>
      <c r="V61" t="str">
        <f t="shared" si="36"/>
        <v>Pior</v>
      </c>
      <c r="W61" t="str">
        <f t="shared" si="37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34">
        <v>63.453000000000003</v>
      </c>
      <c r="AC61">
        <v>63.453000000000003</v>
      </c>
      <c r="AD61" s="34">
        <v>63453</v>
      </c>
      <c r="AE61" s="23">
        <f t="shared" si="38"/>
        <v>84.424667651403269</v>
      </c>
      <c r="AF61" s="23">
        <f t="shared" si="39"/>
        <v>-2.0539522842938167</v>
      </c>
      <c r="AG61" t="str">
        <f t="shared" si="40"/>
        <v>Pior</v>
      </c>
      <c r="AH61" t="str">
        <f t="shared" si="41"/>
        <v>Melhor</v>
      </c>
      <c r="AI61" t="s">
        <v>122</v>
      </c>
      <c r="AJ61" s="19">
        <v>5129.3500000000004</v>
      </c>
      <c r="AK61" s="19">
        <v>0</v>
      </c>
      <c r="AL61" s="19">
        <v>5129.3500000000004</v>
      </c>
      <c r="AM61" s="19">
        <v>29123.9</v>
      </c>
      <c r="AN61" t="str">
        <f t="shared" si="42"/>
        <v>Pior</v>
      </c>
      <c r="AO61" s="23">
        <f t="shared" si="43"/>
        <v>2.7057278213614961</v>
      </c>
      <c r="AP61" s="23">
        <f t="shared" si="44"/>
        <v>89.414697193500743</v>
      </c>
      <c r="AQ61" t="s">
        <v>122</v>
      </c>
      <c r="AR61" s="19">
        <v>4074.65</v>
      </c>
      <c r="AS61" s="19">
        <v>49.09</v>
      </c>
      <c r="AT61" s="19">
        <v>4025.56</v>
      </c>
      <c r="AU61" s="19">
        <v>30005.200000000001</v>
      </c>
      <c r="AV61" s="23">
        <f t="shared" si="45"/>
        <v>50.46713441654358</v>
      </c>
      <c r="AW61" s="23">
        <f t="shared" si="46"/>
        <v>-18.41268506393391</v>
      </c>
      <c r="AX61" t="str">
        <f t="shared" si="47"/>
        <v>Melhor</v>
      </c>
      <c r="BA61" s="31"/>
      <c r="BN61" t="s">
        <v>250</v>
      </c>
    </row>
    <row r="62" spans="1:66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32"/>
        <v>277.47739602169986</v>
      </c>
      <c r="N62" t="str">
        <f t="shared" si="33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34"/>
        <v>130.10940325497288</v>
      </c>
      <c r="U62" s="21">
        <f t="shared" si="35"/>
        <v>-39.040216532132511</v>
      </c>
      <c r="V62" t="str">
        <f t="shared" si="36"/>
        <v>Pior</v>
      </c>
      <c r="W62" t="str">
        <f t="shared" si="37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34">
        <v>32.465000000000003</v>
      </c>
      <c r="AC62">
        <v>32.465000000000003</v>
      </c>
      <c r="AD62" s="34">
        <v>32465</v>
      </c>
      <c r="AE62" s="23">
        <f t="shared" si="38"/>
        <v>106.09192284508741</v>
      </c>
      <c r="AF62" s="23">
        <f t="shared" si="39"/>
        <v>-10.437418058606184</v>
      </c>
      <c r="AG62" t="str">
        <f t="shared" si="40"/>
        <v>Pior</v>
      </c>
      <c r="AH62" t="str">
        <f t="shared" si="41"/>
        <v>Melhor</v>
      </c>
      <c r="AI62" t="s">
        <v>124</v>
      </c>
      <c r="AJ62" s="19">
        <v>6977.14</v>
      </c>
      <c r="AK62" s="19">
        <v>0</v>
      </c>
      <c r="AL62" s="19">
        <v>6977.14</v>
      </c>
      <c r="AM62" s="19">
        <v>29206.7</v>
      </c>
      <c r="AN62" t="str">
        <f t="shared" si="42"/>
        <v>Pior</v>
      </c>
      <c r="AO62" s="23">
        <f t="shared" si="43"/>
        <v>2.0328657103623393</v>
      </c>
      <c r="AP62" s="23">
        <f t="shared" si="44"/>
        <v>110.28149487643159</v>
      </c>
      <c r="AQ62" t="s">
        <v>124</v>
      </c>
      <c r="AR62" s="19">
        <v>4804.74</v>
      </c>
      <c r="AS62" s="19">
        <v>170.94</v>
      </c>
      <c r="AT62" s="19">
        <v>4633.8</v>
      </c>
      <c r="AU62" s="19">
        <v>31477.4</v>
      </c>
      <c r="AV62" s="23">
        <f t="shared" si="45"/>
        <v>44.80831826401446</v>
      </c>
      <c r="AW62" s="23">
        <f t="shared" si="46"/>
        <v>-29.736053570201214</v>
      </c>
      <c r="AX62" t="str">
        <f t="shared" si="47"/>
        <v>Melhor</v>
      </c>
      <c r="BA62" s="31"/>
      <c r="BN62" t="s">
        <v>251</v>
      </c>
    </row>
    <row r="63" spans="1:66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32"/>
        <v>821.85108796535008</v>
      </c>
      <c r="N63" t="str">
        <f t="shared" si="33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34"/>
        <v>123.75683200989998</v>
      </c>
      <c r="U63" s="21">
        <f t="shared" si="35"/>
        <v>-75.727442866747438</v>
      </c>
      <c r="V63" t="str">
        <f t="shared" si="36"/>
        <v>Pior</v>
      </c>
      <c r="W63" t="str">
        <f t="shared" si="37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34">
        <v>124.506</v>
      </c>
      <c r="AC63">
        <v>124.506</v>
      </c>
      <c r="AD63" s="34">
        <v>124506</v>
      </c>
      <c r="AE63" s="23">
        <f t="shared" si="38"/>
        <v>-75.449829844281737</v>
      </c>
      <c r="AF63" s="23">
        <f t="shared" si="39"/>
        <v>-89.02819192817671</v>
      </c>
      <c r="AG63" t="str">
        <f t="shared" si="40"/>
        <v>Melhor</v>
      </c>
      <c r="AH63" t="str">
        <f t="shared" si="41"/>
        <v>Melhor</v>
      </c>
      <c r="AI63" t="s">
        <v>125</v>
      </c>
      <c r="AJ63" s="19">
        <v>18545.3</v>
      </c>
      <c r="AK63" s="19">
        <v>0</v>
      </c>
      <c r="AL63" s="19">
        <v>18545.3</v>
      </c>
      <c r="AM63" s="19">
        <v>62310.6</v>
      </c>
      <c r="AN63" t="str">
        <f t="shared" si="42"/>
        <v>Pior</v>
      </c>
      <c r="AO63" s="23">
        <f t="shared" si="43"/>
        <v>679.00807769371966</v>
      </c>
      <c r="AP63" s="23">
        <f t="shared" si="44"/>
        <v>91.24780860059812</v>
      </c>
      <c r="AQ63" t="s">
        <v>125</v>
      </c>
      <c r="AR63" s="19">
        <v>14754.6</v>
      </c>
      <c r="AS63" s="19">
        <v>408.1</v>
      </c>
      <c r="AT63" s="19">
        <v>14346.5</v>
      </c>
      <c r="AU63" s="19">
        <v>63909.8</v>
      </c>
      <c r="AV63" s="23">
        <f t="shared" si="45"/>
        <v>52.156337011446837</v>
      </c>
      <c r="AW63" s="23">
        <f t="shared" si="46"/>
        <v>519.77711782175311</v>
      </c>
      <c r="AX63" t="str">
        <f t="shared" si="47"/>
        <v>Pior</v>
      </c>
      <c r="BA63" s="31"/>
      <c r="BN63" t="s">
        <v>252</v>
      </c>
    </row>
    <row r="64" spans="1:66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32"/>
        <v>1543.5107948969578</v>
      </c>
      <c r="N64" t="str">
        <f t="shared" si="33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34"/>
        <v>383.75490677134445</v>
      </c>
      <c r="U64" s="21">
        <f t="shared" si="35"/>
        <v>-70.565760305719564</v>
      </c>
      <c r="V64" t="str">
        <f t="shared" si="36"/>
        <v>Pior</v>
      </c>
      <c r="W64" t="str">
        <f t="shared" si="37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34">
        <v>105.483</v>
      </c>
      <c r="AC64">
        <v>105.483</v>
      </c>
      <c r="AD64" s="34">
        <v>105483</v>
      </c>
      <c r="AE64" s="23">
        <f t="shared" si="38"/>
        <v>-48.046491658488719</v>
      </c>
      <c r="AF64" s="23">
        <f t="shared" si="39"/>
        <v>-89.260365607812204</v>
      </c>
      <c r="AG64" t="str">
        <f t="shared" si="40"/>
        <v>Melhor</v>
      </c>
      <c r="AH64" t="str">
        <f t="shared" si="41"/>
        <v>Melhor</v>
      </c>
      <c r="AI64" t="s">
        <v>127</v>
      </c>
      <c r="AJ64" s="19">
        <v>20292.8</v>
      </c>
      <c r="AK64" s="19">
        <v>0</v>
      </c>
      <c r="AL64" s="19">
        <v>20292.8</v>
      </c>
      <c r="AM64" s="19">
        <v>62534.2</v>
      </c>
      <c r="AN64" t="str">
        <f t="shared" si="42"/>
        <v>Pior</v>
      </c>
      <c r="AO64" s="23">
        <f t="shared" si="43"/>
        <v>379.140546602916</v>
      </c>
      <c r="AP64" s="23">
        <f t="shared" si="44"/>
        <v>148.93032384690872</v>
      </c>
      <c r="AQ64" t="s">
        <v>127</v>
      </c>
      <c r="AR64" s="19">
        <v>17258.900000000001</v>
      </c>
      <c r="AS64" s="19">
        <v>1185.96</v>
      </c>
      <c r="AT64" s="19">
        <v>16073</v>
      </c>
      <c r="AU64" s="19">
        <v>74932.600000000006</v>
      </c>
      <c r="AV64" s="23">
        <f t="shared" si="45"/>
        <v>111.71368989205104</v>
      </c>
      <c r="AW64" s="23">
        <f t="shared" si="46"/>
        <v>307.50605041024738</v>
      </c>
      <c r="AX64" t="str">
        <f t="shared" si="47"/>
        <v>Pior</v>
      </c>
      <c r="BA64" s="31"/>
      <c r="BN64" t="s">
        <v>253</v>
      </c>
    </row>
    <row r="65" spans="1:66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32"/>
        <v>3793.3452168746285</v>
      </c>
      <c r="N65" t="str">
        <f t="shared" si="33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34"/>
        <v>555.1678550207962</v>
      </c>
      <c r="U65" s="21">
        <f t="shared" si="35"/>
        <v>-83.172109881724538</v>
      </c>
      <c r="V65" t="str">
        <f t="shared" si="36"/>
        <v>Pior</v>
      </c>
      <c r="W65" t="str">
        <f t="shared" si="37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34">
        <v>111.34699999999999</v>
      </c>
      <c r="AC65">
        <v>111.34699999999999</v>
      </c>
      <c r="AD65" s="34">
        <v>111347</v>
      </c>
      <c r="AE65" s="23">
        <f t="shared" si="38"/>
        <v>-26.666369578134287</v>
      </c>
      <c r="AF65" s="23">
        <f t="shared" si="39"/>
        <v>-88.806894315726467</v>
      </c>
      <c r="AG65" t="str">
        <f t="shared" si="40"/>
        <v>Melhor</v>
      </c>
      <c r="AH65" t="str">
        <f t="shared" si="41"/>
        <v>Melhor</v>
      </c>
      <c r="AI65" t="s">
        <v>129</v>
      </c>
      <c r="AJ65" s="19">
        <v>32685.9</v>
      </c>
      <c r="AK65" s="19">
        <v>0</v>
      </c>
      <c r="AL65" s="19">
        <v>32685.9</v>
      </c>
      <c r="AM65" s="19">
        <v>120731</v>
      </c>
      <c r="AN65" t="str">
        <f t="shared" si="42"/>
        <v>Pior</v>
      </c>
      <c r="AO65" s="23">
        <f t="shared" si="43"/>
        <v>562.08409461961355</v>
      </c>
      <c r="AP65" s="23">
        <f t="shared" si="44"/>
        <v>385.53030303030306</v>
      </c>
      <c r="AQ65" t="s">
        <v>129</v>
      </c>
      <c r="AR65" s="19">
        <v>23710.9</v>
      </c>
      <c r="AS65" s="19">
        <v>2292.39</v>
      </c>
      <c r="AT65" s="19">
        <v>21418.5</v>
      </c>
      <c r="AU65" s="19">
        <v>141326</v>
      </c>
      <c r="AV65" s="23">
        <f t="shared" si="45"/>
        <v>252.21182412358885</v>
      </c>
      <c r="AW65" s="23">
        <f t="shared" si="46"/>
        <v>380.28690533582352</v>
      </c>
      <c r="AX65" t="str">
        <f t="shared" si="47"/>
        <v>Pior</v>
      </c>
      <c r="BA65" s="31"/>
      <c r="BN65" t="s">
        <v>254</v>
      </c>
    </row>
    <row r="66" spans="1:66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32"/>
        <v>4310.0953895071543</v>
      </c>
      <c r="N66" t="str">
        <f t="shared" si="33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34"/>
        <v>598.68441971383152</v>
      </c>
      <c r="U66" s="21">
        <f t="shared" si="35"/>
        <v>-84.157158564501884</v>
      </c>
      <c r="V66" t="str">
        <f t="shared" si="36"/>
        <v>Pior</v>
      </c>
      <c r="W66" t="str">
        <f t="shared" si="37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34">
        <v>97.671999999999997</v>
      </c>
      <c r="AC66">
        <v>97.671999999999997</v>
      </c>
      <c r="AD66" s="34">
        <v>97672</v>
      </c>
      <c r="AE66" s="23">
        <f t="shared" si="38"/>
        <v>14.709856915739264</v>
      </c>
      <c r="AF66" s="23">
        <f t="shared" si="39"/>
        <v>-83.582021628202</v>
      </c>
      <c r="AG66" t="str">
        <f t="shared" si="40"/>
        <v>Pior</v>
      </c>
      <c r="AH66" t="str">
        <f t="shared" si="41"/>
        <v>Melhor</v>
      </c>
      <c r="AI66" t="s">
        <v>131</v>
      </c>
      <c r="AJ66" s="19">
        <v>17033.099999999999</v>
      </c>
      <c r="AK66" s="19">
        <v>0</v>
      </c>
      <c r="AL66" s="19">
        <v>17033.099999999999</v>
      </c>
      <c r="AM66" s="19">
        <v>118232</v>
      </c>
      <c r="AN66" t="str">
        <f t="shared" si="42"/>
        <v>Pior</v>
      </c>
      <c r="AO66" s="23">
        <f t="shared" si="43"/>
        <v>490.17705554208095</v>
      </c>
      <c r="AP66" s="23">
        <f t="shared" si="44"/>
        <v>576.9912559618441</v>
      </c>
      <c r="AQ66" t="s">
        <v>131</v>
      </c>
      <c r="AR66" s="19">
        <v>14021.2</v>
      </c>
      <c r="AS66" s="19">
        <v>1207.26</v>
      </c>
      <c r="AT66" s="19">
        <v>12813.9</v>
      </c>
      <c r="AU66" s="19">
        <v>134359</v>
      </c>
      <c r="AV66" s="23">
        <f t="shared" si="45"/>
        <v>457.28139904610492</v>
      </c>
      <c r="AW66" s="23">
        <f t="shared" si="46"/>
        <v>385.81823221648597</v>
      </c>
      <c r="AX66" t="str">
        <f t="shared" si="47"/>
        <v>Pior</v>
      </c>
      <c r="BA66" s="31"/>
      <c r="BN66" t="s">
        <v>255</v>
      </c>
    </row>
    <row r="67" spans="1:66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32"/>
        <v>251.83690538421328</v>
      </c>
      <c r="N67" t="str">
        <f t="shared" si="33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34"/>
        <v>120.02143230527969</v>
      </c>
      <c r="U67" s="21">
        <f t="shared" si="35"/>
        <v>-37.464936469637358</v>
      </c>
      <c r="V67" t="str">
        <f t="shared" si="36"/>
        <v>Pior</v>
      </c>
      <c r="W67" t="str">
        <f t="shared" si="37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34">
        <v>37.828000000000003</v>
      </c>
      <c r="AC67">
        <v>37.828000000000003</v>
      </c>
      <c r="AD67" s="34">
        <v>37828</v>
      </c>
      <c r="AE67" s="23">
        <f t="shared" si="38"/>
        <v>50.890747516989023</v>
      </c>
      <c r="AF67" s="23">
        <f t="shared" si="39"/>
        <v>-31.419977619440203</v>
      </c>
      <c r="AG67" t="str">
        <f t="shared" si="40"/>
        <v>Pior</v>
      </c>
      <c r="AH67" t="str">
        <f t="shared" si="41"/>
        <v>Melhor</v>
      </c>
      <c r="AI67" t="s">
        <v>288</v>
      </c>
      <c r="AJ67" s="19">
        <v>4594.51</v>
      </c>
      <c r="AK67" s="19">
        <v>0</v>
      </c>
      <c r="AL67" s="19">
        <v>4594.51</v>
      </c>
      <c r="AM67" s="19">
        <v>28822.1</v>
      </c>
      <c r="AN67" t="str">
        <f t="shared" si="42"/>
        <v>Pior</v>
      </c>
      <c r="AO67" s="23">
        <f t="shared" si="43"/>
        <v>59.170148343691764</v>
      </c>
      <c r="AP67" s="23">
        <f t="shared" si="44"/>
        <v>140.17302665969683</v>
      </c>
      <c r="AQ67" t="s">
        <v>288</v>
      </c>
      <c r="AR67" s="19">
        <v>3526.12</v>
      </c>
      <c r="AS67" s="19">
        <v>99.69</v>
      </c>
      <c r="AT67" s="19">
        <v>3426.43</v>
      </c>
      <c r="AU67" s="19">
        <v>29050.1</v>
      </c>
      <c r="AV67" s="23">
        <f t="shared" si="45"/>
        <v>84.324098274960789</v>
      </c>
      <c r="AW67" s="23">
        <f t="shared" si="46"/>
        <v>22.157323300560531</v>
      </c>
      <c r="AX67" t="str">
        <f t="shared" si="47"/>
        <v>Pior</v>
      </c>
      <c r="BA67" s="31"/>
      <c r="BN67" t="s">
        <v>250</v>
      </c>
    </row>
    <row r="68" spans="1:66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32"/>
        <v>401.86198243412798</v>
      </c>
      <c r="N68" t="str">
        <f t="shared" si="33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34"/>
        <v>306.92158092848183</v>
      </c>
      <c r="U68" s="21">
        <f t="shared" si="35"/>
        <v>-18.917631705268214</v>
      </c>
      <c r="V68" t="str">
        <f t="shared" si="36"/>
        <v>Pior</v>
      </c>
      <c r="W68" t="str">
        <f t="shared" si="37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34">
        <v>35.167000000000002</v>
      </c>
      <c r="AC68">
        <v>35.167000000000002</v>
      </c>
      <c r="AD68" s="34">
        <v>35167</v>
      </c>
      <c r="AE68" s="23">
        <f t="shared" si="38"/>
        <v>124.80740276035132</v>
      </c>
      <c r="AF68" s="23">
        <f t="shared" si="39"/>
        <v>-44.754121359844476</v>
      </c>
      <c r="AG68" t="str">
        <f t="shared" si="40"/>
        <v>Pior</v>
      </c>
      <c r="AH68" t="str">
        <f t="shared" si="41"/>
        <v>Melhor</v>
      </c>
      <c r="AI68" t="s">
        <v>289</v>
      </c>
      <c r="AJ68" s="19">
        <v>4993.09</v>
      </c>
      <c r="AK68" s="19">
        <v>0</v>
      </c>
      <c r="AL68" s="19">
        <v>4993.09</v>
      </c>
      <c r="AM68" s="19">
        <v>29044.2</v>
      </c>
      <c r="AN68" t="str">
        <f t="shared" si="42"/>
        <v>Pior</v>
      </c>
      <c r="AO68" s="23">
        <f t="shared" si="43"/>
        <v>39.338287618287517</v>
      </c>
      <c r="AP68" s="23">
        <f t="shared" si="44"/>
        <v>213.24278544542034</v>
      </c>
      <c r="AQ68" t="s">
        <v>289</v>
      </c>
      <c r="AR68" s="19">
        <v>2904.08</v>
      </c>
      <c r="AS68" s="19">
        <v>271.69</v>
      </c>
      <c r="AT68" s="19">
        <v>2632.39</v>
      </c>
      <c r="AU68" s="19">
        <v>29358.6</v>
      </c>
      <c r="AV68" s="23">
        <f t="shared" si="45"/>
        <v>82.188205771643666</v>
      </c>
      <c r="AW68" s="23">
        <f t="shared" si="46"/>
        <v>-18.958093223531641</v>
      </c>
      <c r="AX68" t="str">
        <f t="shared" si="47"/>
        <v>Melhor</v>
      </c>
      <c r="BA68" s="31"/>
      <c r="BN68" t="s">
        <v>251</v>
      </c>
    </row>
    <row r="69" spans="1:66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32"/>
        <v>1338.8859416445623</v>
      </c>
      <c r="N69" t="str">
        <f t="shared" si="33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34"/>
        <v>283.87026766337112</v>
      </c>
      <c r="U69" s="21">
        <f t="shared" si="35"/>
        <v>-73.321702815121682</v>
      </c>
      <c r="V69" t="str">
        <f t="shared" si="36"/>
        <v>Pior</v>
      </c>
      <c r="W69" t="str">
        <f t="shared" si="37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34">
        <v>87.031999999999996</v>
      </c>
      <c r="AC69">
        <v>87.031999999999996</v>
      </c>
      <c r="AD69" s="34">
        <v>87032</v>
      </c>
      <c r="AE69" s="23">
        <f t="shared" si="38"/>
        <v>-84.273932963588138</v>
      </c>
      <c r="AF69" s="23">
        <f t="shared" si="39"/>
        <v>-95.903285989785857</v>
      </c>
      <c r="AG69" t="str">
        <f t="shared" si="40"/>
        <v>Melhor</v>
      </c>
      <c r="AH69" t="str">
        <f t="shared" si="41"/>
        <v>Melhor</v>
      </c>
      <c r="AI69" t="s">
        <v>290</v>
      </c>
      <c r="AJ69" s="19">
        <v>5263.33</v>
      </c>
      <c r="AK69" s="19">
        <v>0</v>
      </c>
      <c r="AL69" s="19">
        <v>5263.33</v>
      </c>
      <c r="AM69" s="19">
        <v>62212</v>
      </c>
      <c r="AN69" t="str">
        <f t="shared" si="42"/>
        <v>Pior</v>
      </c>
      <c r="AO69" s="23">
        <f t="shared" si="43"/>
        <v>707.06115063788036</v>
      </c>
      <c r="AP69" s="23">
        <f t="shared" si="44"/>
        <v>26.918977574149988</v>
      </c>
      <c r="AQ69" t="s">
        <v>290</v>
      </c>
      <c r="AR69" s="19">
        <v>4404.79</v>
      </c>
      <c r="AS69" s="19">
        <v>83.34</v>
      </c>
      <c r="AT69" s="19">
        <v>4321.45</v>
      </c>
      <c r="AU69" s="19">
        <v>62496.9</v>
      </c>
      <c r="AV69" s="23">
        <f t="shared" si="45"/>
        <v>6.2163009404388712</v>
      </c>
      <c r="AW69" s="23">
        <f t="shared" si="46"/>
        <v>575.41554219823365</v>
      </c>
      <c r="AX69" t="str">
        <f t="shared" si="47"/>
        <v>Pior</v>
      </c>
      <c r="BA69" s="31"/>
      <c r="BN69" t="s">
        <v>252</v>
      </c>
    </row>
    <row r="70" spans="1:66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32"/>
        <v>3339.352818371608</v>
      </c>
      <c r="N70" t="str">
        <f t="shared" si="33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34"/>
        <v>792.5</v>
      </c>
      <c r="U70" s="21">
        <f t="shared" si="35"/>
        <v>-74.05035054174634</v>
      </c>
      <c r="V70" t="str">
        <f t="shared" si="36"/>
        <v>Pior</v>
      </c>
      <c r="W70" t="str">
        <f t="shared" si="37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34">
        <v>56.527999999999999</v>
      </c>
      <c r="AC70">
        <v>56.527999999999999</v>
      </c>
      <c r="AD70" s="34">
        <v>56528</v>
      </c>
      <c r="AE70" s="23">
        <f t="shared" si="38"/>
        <v>-59.829853862212957</v>
      </c>
      <c r="AF70" s="23">
        <f t="shared" si="39"/>
        <v>-95.499143289883804</v>
      </c>
      <c r="AG70" t="str">
        <f t="shared" si="40"/>
        <v>Melhor</v>
      </c>
      <c r="AH70" t="str">
        <f t="shared" si="41"/>
        <v>Melhor</v>
      </c>
      <c r="AI70" t="s">
        <v>291</v>
      </c>
      <c r="AJ70" s="19">
        <v>6261.01</v>
      </c>
      <c r="AK70" s="19">
        <v>0</v>
      </c>
      <c r="AL70" s="19">
        <v>6261.01</v>
      </c>
      <c r="AM70" s="19">
        <v>61880.6</v>
      </c>
      <c r="AN70" t="str">
        <f t="shared" si="42"/>
        <v>Pior</v>
      </c>
      <c r="AO70" s="23">
        <f t="shared" si="43"/>
        <v>713.47737962217093</v>
      </c>
      <c r="AP70" s="23">
        <f t="shared" si="44"/>
        <v>226.77505219206685</v>
      </c>
      <c r="AQ70" t="s">
        <v>291</v>
      </c>
      <c r="AR70" s="19">
        <v>3159.44</v>
      </c>
      <c r="AS70" s="19">
        <v>671.76</v>
      </c>
      <c r="AT70" s="19">
        <v>2487.6799999999998</v>
      </c>
      <c r="AU70" s="19">
        <v>62954.400000000001</v>
      </c>
      <c r="AV70" s="23">
        <f t="shared" si="45"/>
        <v>64.897703549060552</v>
      </c>
      <c r="AW70" s="23">
        <f t="shared" si="46"/>
        <v>310.49814203674356</v>
      </c>
      <c r="AX70" t="str">
        <f t="shared" si="47"/>
        <v>Pior</v>
      </c>
      <c r="BA70" s="31"/>
      <c r="BN70" t="s">
        <v>253</v>
      </c>
    </row>
    <row r="71" spans="1:66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32"/>
        <v>3136.8297587131365</v>
      </c>
      <c r="N71" t="str">
        <f t="shared" si="33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34"/>
        <v>549.88103217158186</v>
      </c>
      <c r="U71" s="21">
        <f t="shared" si="35"/>
        <v>-79.92229803182623</v>
      </c>
      <c r="V71" t="str">
        <f t="shared" si="36"/>
        <v>Pior</v>
      </c>
      <c r="W71" t="str">
        <f t="shared" si="37"/>
        <v>Melhor</v>
      </c>
      <c r="X71" t="s">
        <v>292</v>
      </c>
      <c r="Y71" s="19">
        <v>746</v>
      </c>
      <c r="Z71" s="19">
        <v>746</v>
      </c>
      <c r="AA71" s="19">
        <v>0</v>
      </c>
      <c r="AB71" s="34">
        <v>103.697</v>
      </c>
      <c r="AC71">
        <v>103.697</v>
      </c>
      <c r="AD71" s="34">
        <v>103697</v>
      </c>
      <c r="AE71" s="23">
        <f t="shared" si="38"/>
        <v>-87.5</v>
      </c>
      <c r="AF71" s="23">
        <f t="shared" si="39"/>
        <v>-98.076571036666323</v>
      </c>
      <c r="AG71" t="str">
        <f t="shared" si="40"/>
        <v>Melhor</v>
      </c>
      <c r="AH71" t="str">
        <f t="shared" si="41"/>
        <v>Melhor</v>
      </c>
      <c r="AI71" t="s">
        <v>292</v>
      </c>
      <c r="AJ71" s="19">
        <v>16372.4</v>
      </c>
      <c r="AK71" s="19">
        <v>0</v>
      </c>
      <c r="AL71" s="19">
        <v>16372.4</v>
      </c>
      <c r="AM71" s="19">
        <v>118598</v>
      </c>
      <c r="AN71" t="str">
        <f t="shared" si="42"/>
        <v>Pior</v>
      </c>
      <c r="AO71" s="23">
        <f t="shared" si="43"/>
        <v>2094.6916890080429</v>
      </c>
      <c r="AP71" s="23">
        <f t="shared" si="44"/>
        <v>174.33646112600536</v>
      </c>
      <c r="AQ71" t="s">
        <v>292</v>
      </c>
      <c r="AR71" s="19">
        <v>10264.6</v>
      </c>
      <c r="AS71" s="19">
        <v>570.25</v>
      </c>
      <c r="AT71" s="19">
        <v>9694.3799999999992</v>
      </c>
      <c r="AU71" s="19">
        <v>119116</v>
      </c>
      <c r="AV71" s="23">
        <f t="shared" si="45"/>
        <v>71.993967828418235</v>
      </c>
      <c r="AW71" s="23">
        <f t="shared" si="46"/>
        <v>1275.9517426273458</v>
      </c>
      <c r="AX71" t="str">
        <f t="shared" si="47"/>
        <v>Pior</v>
      </c>
      <c r="BA71" s="31"/>
      <c r="BN71" t="s">
        <v>254</v>
      </c>
    </row>
    <row r="72" spans="1:66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32"/>
        <v>6596.2513199577616</v>
      </c>
      <c r="N72" t="str">
        <f t="shared" si="33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34"/>
        <v>1221.3885955649419</v>
      </c>
      <c r="U72" s="21">
        <f t="shared" si="35"/>
        <v>-80.266741309027253</v>
      </c>
      <c r="V72" t="str">
        <f t="shared" si="36"/>
        <v>Pior</v>
      </c>
      <c r="W72" t="str">
        <f t="shared" si="37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34">
        <v>109.33499999999999</v>
      </c>
      <c r="AC72">
        <v>109.33499999999999</v>
      </c>
      <c r="AD72" s="34">
        <v>109335</v>
      </c>
      <c r="AE72" s="23">
        <f t="shared" si="38"/>
        <v>-57.468321013727561</v>
      </c>
      <c r="AF72" s="23">
        <f t="shared" si="39"/>
        <v>-96.78128908263443</v>
      </c>
      <c r="AG72" t="str">
        <f t="shared" si="40"/>
        <v>Melhor</v>
      </c>
      <c r="AH72" t="str">
        <f t="shared" si="41"/>
        <v>Melhor</v>
      </c>
      <c r="AI72" t="s">
        <v>293</v>
      </c>
      <c r="AJ72" s="19">
        <v>20960</v>
      </c>
      <c r="AK72" s="19">
        <v>0</v>
      </c>
      <c r="AL72" s="19">
        <v>20960</v>
      </c>
      <c r="AM72" s="19">
        <v>117731</v>
      </c>
      <c r="AN72" t="str">
        <f t="shared" si="42"/>
        <v>Pior</v>
      </c>
      <c r="AO72" s="23">
        <f t="shared" si="43"/>
        <v>1200.9744894792379</v>
      </c>
      <c r="AP72" s="23">
        <f t="shared" si="44"/>
        <v>453.32629355860615</v>
      </c>
      <c r="AQ72" t="s">
        <v>293</v>
      </c>
      <c r="AR72" s="19">
        <v>9675.36</v>
      </c>
      <c r="AS72" s="19">
        <v>1747.22</v>
      </c>
      <c r="AT72" s="19">
        <v>7928.14</v>
      </c>
      <c r="AU72" s="19">
        <v>119233</v>
      </c>
      <c r="AV72" s="23">
        <f t="shared" si="45"/>
        <v>155.42133051742346</v>
      </c>
      <c r="AW72" s="23">
        <f t="shared" si="46"/>
        <v>500.54372788777857</v>
      </c>
      <c r="AX72" t="str">
        <f t="shared" si="47"/>
        <v>Pior</v>
      </c>
      <c r="BA72" s="31"/>
      <c r="BN72" t="s">
        <v>255</v>
      </c>
    </row>
    <row r="73" spans="1:66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32"/>
        <v>445.37529504327307</v>
      </c>
      <c r="N73" t="str">
        <f t="shared" si="33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34"/>
        <v>342.26671911880413</v>
      </c>
      <c r="U73" s="21">
        <f t="shared" si="35"/>
        <v>-18.905985815930247</v>
      </c>
      <c r="V73" t="str">
        <f t="shared" si="36"/>
        <v>Pior</v>
      </c>
      <c r="W73" t="str">
        <f t="shared" si="37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34">
        <v>31.059000000000001</v>
      </c>
      <c r="AC73">
        <v>31.059000000000001</v>
      </c>
      <c r="AD73" s="34">
        <v>31059</v>
      </c>
      <c r="AE73" s="23">
        <f t="shared" si="38"/>
        <v>162.58851298190402</v>
      </c>
      <c r="AF73" s="23">
        <f t="shared" si="39"/>
        <v>-40.626662231085483</v>
      </c>
      <c r="AG73" t="str">
        <f t="shared" si="40"/>
        <v>Pior</v>
      </c>
      <c r="AH73" t="str">
        <f t="shared" si="41"/>
        <v>Melhor</v>
      </c>
      <c r="AI73" t="s">
        <v>294</v>
      </c>
      <c r="AJ73" s="19">
        <v>4088.39</v>
      </c>
      <c r="AK73" s="19">
        <v>0</v>
      </c>
      <c r="AL73" s="19">
        <v>4088.39</v>
      </c>
      <c r="AM73" s="19">
        <v>28982.9</v>
      </c>
      <c r="AN73" t="str">
        <f t="shared" si="42"/>
        <v>Pior</v>
      </c>
      <c r="AO73" s="23">
        <f t="shared" si="43"/>
        <v>22.498576779026212</v>
      </c>
      <c r="AP73" s="23">
        <f t="shared" si="44"/>
        <v>221.66719118804093</v>
      </c>
      <c r="AQ73" t="s">
        <v>294</v>
      </c>
      <c r="AR73" s="19">
        <v>2392.81</v>
      </c>
      <c r="AS73" s="19">
        <v>144.53</v>
      </c>
      <c r="AT73" s="19">
        <v>2248.2800000000002</v>
      </c>
      <c r="AU73" s="19">
        <v>57848.7</v>
      </c>
      <c r="AV73" s="23">
        <f t="shared" si="45"/>
        <v>88.261998426435866</v>
      </c>
      <c r="AW73" s="23">
        <f t="shared" si="46"/>
        <v>-28.305318352059928</v>
      </c>
      <c r="AX73" t="str">
        <f t="shared" si="47"/>
        <v>Melhor</v>
      </c>
      <c r="BA73" s="31"/>
      <c r="BN73" t="s">
        <v>250</v>
      </c>
    </row>
    <row r="74" spans="1:66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32"/>
        <v>415.53442240373391</v>
      </c>
      <c r="N74" t="str">
        <f t="shared" si="33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34"/>
        <v>275.21703617269549</v>
      </c>
      <c r="U74" s="21">
        <f t="shared" si="35"/>
        <v>-27.217850085896067</v>
      </c>
      <c r="V74" t="str">
        <f t="shared" si="36"/>
        <v>Pior</v>
      </c>
      <c r="W74" t="str">
        <f t="shared" si="37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34">
        <v>29.152000000000001</v>
      </c>
      <c r="AC74">
        <v>29.152000000000001</v>
      </c>
      <c r="AD74" s="34">
        <v>29152</v>
      </c>
      <c r="AE74" s="23">
        <f t="shared" si="38"/>
        <v>186.97549591598602</v>
      </c>
      <c r="AF74" s="23">
        <f t="shared" si="39"/>
        <v>-23.517466359415476</v>
      </c>
      <c r="AG74" t="str">
        <f t="shared" si="40"/>
        <v>Pior</v>
      </c>
      <c r="AH74" t="str">
        <f t="shared" si="41"/>
        <v>Melhor</v>
      </c>
      <c r="AI74" t="s">
        <v>295</v>
      </c>
      <c r="AJ74" s="19">
        <v>2305.88</v>
      </c>
      <c r="AK74" s="19">
        <v>0</v>
      </c>
      <c r="AL74" s="19">
        <v>2305.88</v>
      </c>
      <c r="AM74" s="19">
        <v>29150.7</v>
      </c>
      <c r="AN74" t="str">
        <f t="shared" si="42"/>
        <v>Melhor</v>
      </c>
      <c r="AO74" s="23">
        <f t="shared" si="43"/>
        <v>-6.2414104367767482</v>
      </c>
      <c r="AP74" s="23">
        <f t="shared" si="44"/>
        <v>169.06417736289384</v>
      </c>
      <c r="AQ74" t="s">
        <v>295</v>
      </c>
      <c r="AR74" s="19">
        <v>1630.65</v>
      </c>
      <c r="AS74" s="19">
        <v>58.51</v>
      </c>
      <c r="AT74" s="19">
        <v>1572.14</v>
      </c>
      <c r="AU74" s="19">
        <v>56730.6</v>
      </c>
      <c r="AV74" s="23">
        <f t="shared" si="45"/>
        <v>90.274212368728129</v>
      </c>
      <c r="AW74" s="23">
        <f t="shared" si="46"/>
        <v>-33.696704047361528</v>
      </c>
      <c r="AX74" t="str">
        <f t="shared" si="47"/>
        <v>Melhor</v>
      </c>
      <c r="BA74" s="31"/>
      <c r="BN74" t="s">
        <v>251</v>
      </c>
    </row>
    <row r="75" spans="1:66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32"/>
        <v>1593.929523245484</v>
      </c>
      <c r="N75" t="str">
        <f t="shared" si="33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34"/>
        <v>422.4666864080545</v>
      </c>
      <c r="U75" s="21">
        <f t="shared" si="35"/>
        <v>-69.156527515558352</v>
      </c>
      <c r="V75" t="str">
        <f t="shared" si="36"/>
        <v>Pior</v>
      </c>
      <c r="W75" t="str">
        <f t="shared" si="37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34">
        <v>68.275999999999996</v>
      </c>
      <c r="AC75">
        <v>68.275999999999996</v>
      </c>
      <c r="AD75" s="34">
        <v>68276</v>
      </c>
      <c r="AE75" s="23">
        <f t="shared" si="38"/>
        <v>-73.323660053301737</v>
      </c>
      <c r="AF75" s="23">
        <f t="shared" si="39"/>
        <v>-94.894154854140567</v>
      </c>
      <c r="AG75" t="str">
        <f t="shared" si="40"/>
        <v>Melhor</v>
      </c>
      <c r="AH75" t="str">
        <f t="shared" si="41"/>
        <v>Melhor</v>
      </c>
      <c r="AI75" t="s">
        <v>296</v>
      </c>
      <c r="AJ75" s="19">
        <v>9621.9500000000007</v>
      </c>
      <c r="AK75" s="19">
        <v>0</v>
      </c>
      <c r="AL75" s="19">
        <v>9621.9500000000007</v>
      </c>
      <c r="AM75" s="19">
        <v>62475.9</v>
      </c>
      <c r="AN75" t="str">
        <f t="shared" si="42"/>
        <v>Pior</v>
      </c>
      <c r="AO75" s="23">
        <f t="shared" si="43"/>
        <v>968.08494105632383</v>
      </c>
      <c r="AP75" s="23">
        <f t="shared" si="44"/>
        <v>184.92596979567665</v>
      </c>
      <c r="AQ75" t="s">
        <v>296</v>
      </c>
      <c r="AR75" s="19">
        <v>6233.54</v>
      </c>
      <c r="AS75" s="19">
        <v>323.81</v>
      </c>
      <c r="AT75" s="19">
        <v>5909.73</v>
      </c>
      <c r="AU75" s="19">
        <v>129386</v>
      </c>
      <c r="AV75" s="23">
        <f t="shared" si="45"/>
        <v>84.588095943144808</v>
      </c>
      <c r="AW75" s="23">
        <f t="shared" si="46"/>
        <v>591.95435472770464</v>
      </c>
      <c r="AX75" t="str">
        <f t="shared" si="47"/>
        <v>Pior</v>
      </c>
      <c r="BA75" s="31"/>
      <c r="BN75" t="s">
        <v>252</v>
      </c>
    </row>
    <row r="76" spans="1:66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32"/>
        <v>689.44754686876752</v>
      </c>
      <c r="N76" t="str">
        <f t="shared" si="33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34"/>
        <v>154.26605504587155</v>
      </c>
      <c r="U76" s="21">
        <f t="shared" si="35"/>
        <v>-67.79190003764252</v>
      </c>
      <c r="V76" t="str">
        <f t="shared" si="36"/>
        <v>Pior</v>
      </c>
      <c r="W76" t="str">
        <f t="shared" si="37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34">
        <v>49.231000000000002</v>
      </c>
      <c r="AC76">
        <v>49.231000000000002</v>
      </c>
      <c r="AD76" s="34">
        <v>49231</v>
      </c>
      <c r="AE76" s="23">
        <f t="shared" si="38"/>
        <v>-82.340845632229758</v>
      </c>
      <c r="AF76" s="23">
        <f t="shared" si="39"/>
        <v>-93.054851791134922</v>
      </c>
      <c r="AG76" t="str">
        <f t="shared" si="40"/>
        <v>Melhor</v>
      </c>
      <c r="AH76" t="str">
        <f t="shared" si="41"/>
        <v>Melhor</v>
      </c>
      <c r="AI76" t="s">
        <v>297</v>
      </c>
      <c r="AJ76" s="19">
        <v>11281.2</v>
      </c>
      <c r="AK76" s="19">
        <v>0</v>
      </c>
      <c r="AL76" s="19">
        <v>11281.2</v>
      </c>
      <c r="AM76" s="19">
        <v>62959.4</v>
      </c>
      <c r="AN76" t="str">
        <f t="shared" si="42"/>
        <v>Pior</v>
      </c>
      <c r="AO76" s="23">
        <f t="shared" si="43"/>
        <v>1174.0928136611592</v>
      </c>
      <c r="AP76" s="23">
        <f t="shared" si="44"/>
        <v>124.99401675309136</v>
      </c>
      <c r="AQ76" t="s">
        <v>297</v>
      </c>
      <c r="AR76" s="19">
        <v>7609.04</v>
      </c>
      <c r="AS76" s="19">
        <v>71.959999999999994</v>
      </c>
      <c r="AT76" s="19">
        <v>7537.08</v>
      </c>
      <c r="AU76" s="19">
        <v>113918</v>
      </c>
      <c r="AV76" s="23">
        <f t="shared" si="45"/>
        <v>51.755883526126844</v>
      </c>
      <c r="AW76" s="23">
        <f t="shared" si="46"/>
        <v>759.36098844629157</v>
      </c>
      <c r="AX76" t="str">
        <f t="shared" si="47"/>
        <v>Pior</v>
      </c>
      <c r="BA76" s="31"/>
      <c r="BN76" t="s">
        <v>253</v>
      </c>
    </row>
    <row r="77" spans="1:66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32"/>
        <v>3084.3033509700176</v>
      </c>
      <c r="N77" t="str">
        <f t="shared" si="33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34"/>
        <v>445.81048581048577</v>
      </c>
      <c r="U77" s="21">
        <f t="shared" si="35"/>
        <v>-82.859343923868977</v>
      </c>
      <c r="V77" t="str">
        <f t="shared" si="36"/>
        <v>Pior</v>
      </c>
      <c r="W77" t="str">
        <f t="shared" si="37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34">
        <v>114.916</v>
      </c>
      <c r="AC77">
        <v>114.916</v>
      </c>
      <c r="AD77" s="34">
        <v>114916</v>
      </c>
      <c r="AE77" s="23">
        <f t="shared" si="38"/>
        <v>-79.64101330767997</v>
      </c>
      <c r="AF77" s="23">
        <f t="shared" si="39"/>
        <v>-96.269953175764201</v>
      </c>
      <c r="AG77" t="str">
        <f t="shared" si="40"/>
        <v>Melhor</v>
      </c>
      <c r="AH77" t="str">
        <f t="shared" si="41"/>
        <v>Melhor</v>
      </c>
      <c r="AI77" t="s">
        <v>298</v>
      </c>
      <c r="AJ77" s="19">
        <v>18679.900000000001</v>
      </c>
      <c r="AK77" s="19">
        <v>0</v>
      </c>
      <c r="AL77" s="19">
        <v>18679.900000000001</v>
      </c>
      <c r="AM77" s="19">
        <v>117830</v>
      </c>
      <c r="AN77" t="str">
        <f t="shared" si="42"/>
        <v>Pior</v>
      </c>
      <c r="AO77" s="23">
        <f t="shared" si="43"/>
        <v>1371.1015207238993</v>
      </c>
      <c r="AP77" s="23">
        <f t="shared" si="44"/>
        <v>199.50136283469618</v>
      </c>
      <c r="AQ77" t="s">
        <v>298</v>
      </c>
      <c r="AR77" s="19">
        <v>13713</v>
      </c>
      <c r="AS77" s="19">
        <v>279.14</v>
      </c>
      <c r="AT77" s="19">
        <v>13433.8</v>
      </c>
      <c r="AU77" s="19">
        <v>230677</v>
      </c>
      <c r="AV77" s="23">
        <f t="shared" si="45"/>
        <v>119.86531986531988</v>
      </c>
      <c r="AW77" s="23">
        <f t="shared" si="46"/>
        <v>979.94235267248905</v>
      </c>
      <c r="AX77" t="str">
        <f t="shared" si="47"/>
        <v>Pior</v>
      </c>
      <c r="BN77" t="s">
        <v>254</v>
      </c>
    </row>
    <row r="78" spans="1:66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32"/>
        <v>8874.0983606557384</v>
      </c>
      <c r="N78" t="str">
        <f t="shared" si="33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34"/>
        <v>1461.049180327869</v>
      </c>
      <c r="U78" s="21">
        <f t="shared" si="35"/>
        <v>-82.604946841547616</v>
      </c>
      <c r="V78" t="str">
        <f t="shared" si="36"/>
        <v>Pior</v>
      </c>
      <c r="W78" t="str">
        <f t="shared" si="37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34">
        <v>119.821</v>
      </c>
      <c r="AC78">
        <v>119.821</v>
      </c>
      <c r="AD78" s="34">
        <v>119821</v>
      </c>
      <c r="AE78" s="23">
        <f t="shared" si="38"/>
        <v>23.923497267759572</v>
      </c>
      <c r="AF78" s="23">
        <f t="shared" si="39"/>
        <v>-92.061525105715646</v>
      </c>
      <c r="AG78" t="str">
        <f t="shared" si="40"/>
        <v>Pior</v>
      </c>
      <c r="AH78" t="str">
        <f t="shared" si="41"/>
        <v>Melhor</v>
      </c>
      <c r="AI78" t="s">
        <v>299</v>
      </c>
      <c r="AJ78" s="19">
        <v>27351.200000000001</v>
      </c>
      <c r="AK78" s="19">
        <v>0</v>
      </c>
      <c r="AL78" s="19">
        <v>27351.200000000001</v>
      </c>
      <c r="AM78" s="19">
        <v>117846</v>
      </c>
      <c r="AN78" t="str">
        <f t="shared" si="42"/>
        <v>Pior</v>
      </c>
      <c r="AO78" s="23">
        <f t="shared" si="43"/>
        <v>1106.0675544580652</v>
      </c>
      <c r="AP78" s="23">
        <f t="shared" si="44"/>
        <v>1394.601092896175</v>
      </c>
      <c r="AQ78" t="s">
        <v>299</v>
      </c>
      <c r="AR78" s="19">
        <v>13894</v>
      </c>
      <c r="AS78" s="19">
        <v>1848.8</v>
      </c>
      <c r="AT78" s="19">
        <v>12045.2</v>
      </c>
      <c r="AU78" s="19">
        <v>254410</v>
      </c>
      <c r="AV78" s="23">
        <f t="shared" si="45"/>
        <v>659.23497267759558</v>
      </c>
      <c r="AW78" s="23">
        <f t="shared" si="46"/>
        <v>512.66425610724048</v>
      </c>
      <c r="AX78" t="str">
        <f t="shared" si="47"/>
        <v>Pior</v>
      </c>
      <c r="BN78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workbookViewId="0">
      <selection activeCell="K10" sqref="K10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3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A1:L77"/>
  <sheetViews>
    <sheetView workbookViewId="0">
      <selection activeCell="N12" sqref="N12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 t="shared" ref="K8:K25" si="2"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 t="shared" si="2"/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 t="shared" si="2"/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 t="shared" si="2"/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 t="shared" si="2"/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 t="shared" si="2"/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 t="shared" si="2"/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 t="shared" si="2"/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 t="shared" si="2"/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 t="shared" si="2"/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 t="shared" si="2"/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 t="shared" si="2"/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 t="shared" si="2"/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 t="shared" si="2"/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 t="shared" si="2"/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 t="shared" si="2"/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 t="shared" si="2"/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 t="shared" si="2"/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 t="shared" ref="K28:K51" si="3">J28/1000</f>
        <v>23.001200000000001</v>
      </c>
      <c r="L28" s="18">
        <f t="shared" ref="L28:L51" si="4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 t="shared" si="3"/>
        <v>23.1844</v>
      </c>
      <c r="L29" s="18">
        <f t="shared" si="4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 t="shared" si="3"/>
        <v>52.013400000000004</v>
      </c>
      <c r="L30" s="18">
        <f t="shared" si="4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 t="shared" si="3"/>
        <v>54.714599999999997</v>
      </c>
      <c r="L31" s="18">
        <f t="shared" si="4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 t="shared" si="3"/>
        <v>98.19019999999999</v>
      </c>
      <c r="L32" s="18">
        <f t="shared" si="4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 t="shared" si="3"/>
        <v>97.840800000000002</v>
      </c>
      <c r="L33" s="18">
        <f t="shared" si="4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 t="shared" si="3"/>
        <v>25.926400000000001</v>
      </c>
      <c r="L34" s="18">
        <f t="shared" si="4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 t="shared" si="3"/>
        <v>28.5184</v>
      </c>
      <c r="L35" s="18">
        <f t="shared" si="4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 t="shared" si="3"/>
        <v>57.762999999999998</v>
      </c>
      <c r="L36" s="18">
        <f t="shared" si="4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 t="shared" si="3"/>
        <v>54.283099999999997</v>
      </c>
      <c r="L37" s="18">
        <f t="shared" si="4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 t="shared" si="3"/>
        <v>102.932</v>
      </c>
      <c r="L38" s="18">
        <f t="shared" si="4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 t="shared" si="3"/>
        <v>99.999499999999998</v>
      </c>
      <c r="L39" s="18">
        <f t="shared" si="4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 t="shared" si="3"/>
        <v>21.583299999999998</v>
      </c>
      <c r="L40" s="18">
        <f t="shared" si="4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 t="shared" si="3"/>
        <v>21.261099999999999</v>
      </c>
      <c r="L41" s="18">
        <f t="shared" si="4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 t="shared" si="3"/>
        <v>46.1629</v>
      </c>
      <c r="L42" s="18">
        <f t="shared" si="4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 t="shared" si="3"/>
        <v>46.578300000000006</v>
      </c>
      <c r="L43" s="18">
        <f t="shared" si="4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 t="shared" si="3"/>
        <v>87.762699999999995</v>
      </c>
      <c r="L44" s="18">
        <f t="shared" si="4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 t="shared" si="3"/>
        <v>87.416200000000003</v>
      </c>
      <c r="L45" s="18">
        <f t="shared" si="4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 t="shared" si="3"/>
        <v>23.913900000000002</v>
      </c>
      <c r="L46" s="18">
        <f t="shared" si="4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 t="shared" si="3"/>
        <v>25.293599999999998</v>
      </c>
      <c r="L47" s="18">
        <f t="shared" si="4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 t="shared" si="3"/>
        <v>86.906199999999998</v>
      </c>
      <c r="L48" s="18">
        <f t="shared" si="4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 t="shared" si="3"/>
        <v>115.566</v>
      </c>
      <c r="L49" s="18">
        <f t="shared" si="4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 t="shared" si="3"/>
        <v>181.816</v>
      </c>
      <c r="L50" s="18">
        <f t="shared" si="4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 t="shared" si="3"/>
        <v>179.43799999999999</v>
      </c>
      <c r="L51" s="18">
        <f t="shared" si="4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 t="shared" ref="K54:K77" si="5">J54/1000</f>
        <v>30.358599999999999</v>
      </c>
      <c r="L54" s="18">
        <f t="shared" ref="L54:L77" si="6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 t="shared" si="5"/>
        <v>30.253599999999999</v>
      </c>
      <c r="L55" s="18">
        <f t="shared" si="6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 t="shared" si="5"/>
        <v>66.810399999999987</v>
      </c>
      <c r="L56" s="18">
        <f t="shared" si="6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 t="shared" si="5"/>
        <v>66.829899999999995</v>
      </c>
      <c r="L57" s="18">
        <f t="shared" si="6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 t="shared" si="5"/>
        <v>127.624</v>
      </c>
      <c r="L58" s="18">
        <f t="shared" si="6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 t="shared" si="5"/>
        <v>126.07</v>
      </c>
      <c r="L59" s="18">
        <f t="shared" si="6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 t="shared" si="5"/>
        <v>31.733000000000001</v>
      </c>
      <c r="L60" s="18">
        <f t="shared" si="6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 t="shared" si="5"/>
        <v>31.538</v>
      </c>
      <c r="L61" s="18">
        <f t="shared" si="6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 t="shared" si="5"/>
        <v>70.67880000000001</v>
      </c>
      <c r="L62" s="18">
        <f t="shared" si="6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 t="shared" si="5"/>
        <v>70.601199999999992</v>
      </c>
      <c r="L63" s="18">
        <f t="shared" si="6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 t="shared" si="5"/>
        <v>135.64699999999999</v>
      </c>
      <c r="L64" s="18">
        <f t="shared" si="6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 t="shared" si="5"/>
        <v>132.87700000000001</v>
      </c>
      <c r="L65" s="18">
        <f t="shared" si="6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 t="shared" si="5"/>
        <v>27.869799999999998</v>
      </c>
      <c r="L66" s="18">
        <f t="shared" si="6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 t="shared" si="5"/>
        <v>27.389500000000002</v>
      </c>
      <c r="L67" s="18">
        <f t="shared" si="6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 t="shared" si="5"/>
        <v>60.043800000000005</v>
      </c>
      <c r="L68" s="18">
        <f t="shared" si="6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 t="shared" si="5"/>
        <v>59.973199999999999</v>
      </c>
      <c r="L69" s="18">
        <f t="shared" si="6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 t="shared" si="5"/>
        <v>115.33499999999999</v>
      </c>
      <c r="L70" s="18">
        <f t="shared" si="6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 t="shared" si="5"/>
        <v>115.119</v>
      </c>
      <c r="L71" s="18">
        <f t="shared" si="6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 t="shared" si="5"/>
        <v>58.683399999999999</v>
      </c>
      <c r="L72" s="18">
        <f t="shared" si="6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 t="shared" si="5"/>
        <v>53.284999999999997</v>
      </c>
      <c r="L73" s="18">
        <f t="shared" si="6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 t="shared" si="5"/>
        <v>87.927399999999992</v>
      </c>
      <c r="L74" s="18">
        <f t="shared" si="6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 t="shared" si="5"/>
        <v>90.549800000000005</v>
      </c>
      <c r="L75" s="18">
        <f t="shared" si="6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 t="shared" si="5"/>
        <v>136.87899999999999</v>
      </c>
      <c r="L76" s="18">
        <f t="shared" si="6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 t="shared" si="5"/>
        <v>119.41200000000001</v>
      </c>
      <c r="L77" s="18">
        <f t="shared" si="6"/>
        <v>12511.91256830601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DBC2-53C3-44C0-AFE4-F1F0F29FBC79}">
  <dimension ref="B5:N22"/>
  <sheetViews>
    <sheetView topLeftCell="A4" workbookViewId="0">
      <selection activeCell="J20" sqref="J20"/>
    </sheetView>
  </sheetViews>
  <sheetFormatPr defaultColWidth="8.7109375" defaultRowHeight="24.95" customHeight="1" x14ac:dyDescent="0.25"/>
  <cols>
    <col min="1" max="16384" width="8.7109375" style="25"/>
  </cols>
  <sheetData>
    <row r="5" spans="2:14" ht="24.95" customHeight="1" x14ac:dyDescent="0.25">
      <c r="E5" s="26">
        <v>1</v>
      </c>
      <c r="F5" s="26">
        <v>1</v>
      </c>
      <c r="G5" s="27">
        <v>2</v>
      </c>
      <c r="H5" s="27">
        <v>2</v>
      </c>
      <c r="I5" s="27">
        <v>2</v>
      </c>
      <c r="J5" s="27">
        <v>2</v>
      </c>
      <c r="K5" s="27">
        <v>2</v>
      </c>
      <c r="L5" s="28">
        <v>3</v>
      </c>
      <c r="M5" s="28">
        <v>3</v>
      </c>
    </row>
    <row r="6" spans="2:14" ht="24.95" customHeight="1" x14ac:dyDescent="0.25">
      <c r="D6" s="25">
        <v>0</v>
      </c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</row>
    <row r="7" spans="2:14" ht="24.95" customHeight="1" x14ac:dyDescent="0.25">
      <c r="C7" s="25">
        <v>0</v>
      </c>
      <c r="D7" s="29"/>
      <c r="E7" s="29"/>
      <c r="F7" s="29"/>
      <c r="G7" s="29"/>
      <c r="H7" s="29"/>
      <c r="I7" s="29"/>
      <c r="J7" s="29"/>
      <c r="K7" s="29" t="s">
        <v>312</v>
      </c>
      <c r="L7" s="29" t="s">
        <v>312</v>
      </c>
      <c r="M7" s="29" t="s">
        <v>312</v>
      </c>
      <c r="N7" s="29" t="s">
        <v>312</v>
      </c>
    </row>
    <row r="8" spans="2:14" ht="24.95" customHeight="1" x14ac:dyDescent="0.25">
      <c r="B8" s="26">
        <v>1</v>
      </c>
      <c r="C8" s="25">
        <v>1</v>
      </c>
      <c r="D8" s="29"/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 t="s">
        <v>312</v>
      </c>
      <c r="K8" s="25">
        <v>0</v>
      </c>
      <c r="L8" s="25">
        <v>0</v>
      </c>
      <c r="M8" s="25">
        <v>0</v>
      </c>
      <c r="N8" s="29" t="s">
        <v>312</v>
      </c>
    </row>
    <row r="9" spans="2:14" ht="24.95" customHeight="1" x14ac:dyDescent="0.25">
      <c r="B9" s="26">
        <v>1</v>
      </c>
      <c r="C9" s="25">
        <v>2</v>
      </c>
      <c r="D9" s="29"/>
      <c r="E9" s="25">
        <v>1</v>
      </c>
      <c r="F9" s="25">
        <v>1</v>
      </c>
      <c r="G9" s="25">
        <v>0</v>
      </c>
      <c r="H9" s="25">
        <v>0</v>
      </c>
      <c r="I9" s="25" t="s">
        <v>312</v>
      </c>
      <c r="J9" s="25">
        <v>0</v>
      </c>
      <c r="K9" s="25">
        <v>0</v>
      </c>
      <c r="L9" s="25">
        <v>0</v>
      </c>
      <c r="M9" s="25">
        <v>0</v>
      </c>
      <c r="N9" s="29" t="s">
        <v>312</v>
      </c>
    </row>
    <row r="10" spans="2:14" ht="24.95" customHeight="1" x14ac:dyDescent="0.25">
      <c r="B10" s="26">
        <v>1</v>
      </c>
      <c r="C10" s="25">
        <v>3</v>
      </c>
      <c r="D10" s="29"/>
      <c r="E10" s="25">
        <v>1</v>
      </c>
      <c r="F10" s="25">
        <v>1</v>
      </c>
      <c r="G10" s="25">
        <v>0</v>
      </c>
      <c r="H10" s="25" t="s">
        <v>312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9" t="s">
        <v>312</v>
      </c>
    </row>
    <row r="11" spans="2:14" ht="24.95" customHeight="1" x14ac:dyDescent="0.25">
      <c r="B11" s="28">
        <v>3</v>
      </c>
      <c r="C11" s="25">
        <v>4</v>
      </c>
      <c r="D11" s="29"/>
      <c r="E11" s="25">
        <v>0</v>
      </c>
      <c r="F11" s="25">
        <v>0</v>
      </c>
      <c r="G11" s="25" t="s">
        <v>312</v>
      </c>
      <c r="H11" s="25">
        <v>0</v>
      </c>
      <c r="I11" s="25">
        <v>0</v>
      </c>
      <c r="J11" s="25">
        <v>0</v>
      </c>
      <c r="K11" s="25">
        <v>0</v>
      </c>
      <c r="L11" s="25">
        <v>3</v>
      </c>
      <c r="M11" s="25">
        <v>3</v>
      </c>
      <c r="N11" s="29" t="s">
        <v>312</v>
      </c>
    </row>
    <row r="12" spans="2:14" ht="24.95" customHeight="1" x14ac:dyDescent="0.25">
      <c r="B12" s="28">
        <v>3</v>
      </c>
      <c r="C12" s="25">
        <v>5</v>
      </c>
      <c r="D12" s="29"/>
      <c r="E12" s="25">
        <v>0</v>
      </c>
      <c r="F12" s="25" t="s">
        <v>312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3</v>
      </c>
      <c r="M12" s="25">
        <v>3</v>
      </c>
      <c r="N12" s="29" t="s">
        <v>312</v>
      </c>
    </row>
    <row r="13" spans="2:14" ht="24.95" customHeight="1" x14ac:dyDescent="0.25">
      <c r="B13" s="27">
        <v>2</v>
      </c>
      <c r="C13" s="25">
        <v>6</v>
      </c>
      <c r="D13" s="29"/>
      <c r="E13" s="25">
        <v>0</v>
      </c>
      <c r="F13" s="25" t="s">
        <v>312</v>
      </c>
      <c r="G13" s="25">
        <v>2</v>
      </c>
      <c r="H13" s="25">
        <v>2</v>
      </c>
      <c r="I13" s="25">
        <v>2</v>
      </c>
      <c r="J13" s="25">
        <v>2</v>
      </c>
      <c r="K13" s="25">
        <v>2</v>
      </c>
      <c r="L13" s="25">
        <v>0</v>
      </c>
      <c r="M13" s="25">
        <v>0</v>
      </c>
      <c r="N13" s="29" t="s">
        <v>312</v>
      </c>
    </row>
    <row r="14" spans="2:14" ht="24.95" customHeight="1" x14ac:dyDescent="0.25">
      <c r="B14" s="27">
        <v>2</v>
      </c>
      <c r="C14" s="25">
        <v>7</v>
      </c>
      <c r="D14" s="29"/>
      <c r="E14" s="25">
        <v>0</v>
      </c>
      <c r="F14" s="25" t="s">
        <v>312</v>
      </c>
      <c r="G14" s="25">
        <v>2</v>
      </c>
      <c r="H14" s="25">
        <v>2</v>
      </c>
      <c r="I14" s="25">
        <v>2</v>
      </c>
      <c r="J14" s="25">
        <v>2</v>
      </c>
      <c r="K14" s="25">
        <v>2</v>
      </c>
      <c r="L14" s="25">
        <v>0</v>
      </c>
      <c r="M14" s="25">
        <v>0</v>
      </c>
      <c r="N14" s="29" t="s">
        <v>312</v>
      </c>
    </row>
    <row r="15" spans="2:14" ht="24.95" customHeight="1" x14ac:dyDescent="0.25">
      <c r="B15" s="27">
        <v>2</v>
      </c>
      <c r="C15" s="25">
        <v>8</v>
      </c>
      <c r="D15" s="29"/>
      <c r="E15" s="25">
        <v>0</v>
      </c>
      <c r="F15" s="25" t="s">
        <v>312</v>
      </c>
      <c r="G15" s="25">
        <v>2</v>
      </c>
      <c r="H15" s="25">
        <v>2</v>
      </c>
      <c r="I15" s="25">
        <v>2</v>
      </c>
      <c r="J15" s="25">
        <v>2</v>
      </c>
      <c r="K15" s="25">
        <v>2</v>
      </c>
      <c r="L15" s="25">
        <v>0</v>
      </c>
      <c r="M15" s="25" t="s">
        <v>312</v>
      </c>
      <c r="N15" s="29"/>
    </row>
    <row r="16" spans="2:14" ht="24.95" customHeight="1" x14ac:dyDescent="0.25">
      <c r="B16" s="27">
        <v>2</v>
      </c>
      <c r="C16" s="25">
        <v>9</v>
      </c>
      <c r="D16" s="29"/>
      <c r="E16" s="25" t="s">
        <v>312</v>
      </c>
      <c r="F16" s="25" t="s">
        <v>312</v>
      </c>
      <c r="G16" s="25">
        <v>2</v>
      </c>
      <c r="H16" s="25">
        <v>2</v>
      </c>
      <c r="I16" s="25">
        <v>2</v>
      </c>
      <c r="J16" s="25">
        <v>2</v>
      </c>
      <c r="K16" s="25">
        <v>2</v>
      </c>
      <c r="L16" s="25" t="s">
        <v>312</v>
      </c>
      <c r="M16" s="25">
        <v>0</v>
      </c>
      <c r="N16" s="29"/>
    </row>
    <row r="17" spans="3:14" ht="24.95" customHeight="1" x14ac:dyDescent="0.25">
      <c r="C17" s="25">
        <v>10</v>
      </c>
      <c r="D17" s="29" t="s">
        <v>312</v>
      </c>
      <c r="E17" s="29"/>
      <c r="F17" s="29" t="s">
        <v>312</v>
      </c>
      <c r="G17" s="29" t="s">
        <v>312</v>
      </c>
      <c r="H17" s="29" t="s">
        <v>312</v>
      </c>
      <c r="I17" s="29" t="s">
        <v>312</v>
      </c>
      <c r="J17" s="29" t="s">
        <v>312</v>
      </c>
      <c r="K17" s="29" t="s">
        <v>312</v>
      </c>
      <c r="L17" s="29"/>
      <c r="M17" s="29"/>
      <c r="N17" s="29"/>
    </row>
    <row r="18" spans="3:14" ht="24.95" customHeight="1" x14ac:dyDescent="0.25">
      <c r="E18" s="26"/>
      <c r="F18" s="26"/>
      <c r="G18" s="27"/>
      <c r="H18" s="27"/>
      <c r="I18" s="27"/>
      <c r="J18" s="27"/>
      <c r="K18" s="27"/>
      <c r="L18" s="28"/>
      <c r="M18" s="28"/>
    </row>
    <row r="21" spans="3:14" ht="24.95" customHeight="1" x14ac:dyDescent="0.25">
      <c r="E21" s="25" t="s">
        <v>313</v>
      </c>
      <c r="F21" s="25" t="s">
        <v>314</v>
      </c>
      <c r="G21" s="25" t="s">
        <v>315</v>
      </c>
      <c r="H21" s="25" t="s">
        <v>316</v>
      </c>
    </row>
    <row r="22" spans="3:14" ht="24.95" customHeight="1" x14ac:dyDescent="0.25">
      <c r="E22" s="25">
        <v>4.5</v>
      </c>
      <c r="F22" s="25">
        <v>5.5</v>
      </c>
      <c r="G22" s="25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Resultados</vt:lpstr>
      <vt:lpstr>V1</vt:lpstr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2025-01-24T20:11:55Z</dcterms:modified>
</cp:coreProperties>
</file>