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ilip\OneDrive\Documentos\IFNMG\TCC\Desenvolvimento_TCC\"/>
    </mc:Choice>
  </mc:AlternateContent>
  <xr:revisionPtr revIDLastSave="0" documentId="13_ncr:1_{EB2E35C6-423D-4117-A314-686ADD6BE915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V1" sheetId="2" r:id="rId1"/>
    <sheet name="Planilha1" sheetId="3" r:id="rId2"/>
    <sheet name="Planilha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4" l="1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55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29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3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55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29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3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55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29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55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29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55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9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3" i="4"/>
  <c r="T4" i="4"/>
  <c r="T5" i="4"/>
  <c r="T6" i="4"/>
  <c r="T7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55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9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3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55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29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3" i="4"/>
  <c r="L2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54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K2" i="2"/>
  <c r="K59" i="3"/>
  <c r="K62" i="3"/>
  <c r="K63" i="3"/>
  <c r="K64" i="3"/>
  <c r="K65" i="3"/>
  <c r="K14" i="3"/>
  <c r="K15" i="3"/>
  <c r="K16" i="3"/>
  <c r="K17" i="3"/>
  <c r="K18" i="3"/>
  <c r="K19" i="3"/>
  <c r="K40" i="3"/>
  <c r="K41" i="3"/>
  <c r="K42" i="3"/>
  <c r="K43" i="3"/>
  <c r="K44" i="3"/>
  <c r="K45" i="3"/>
  <c r="K66" i="3"/>
  <c r="K67" i="3"/>
  <c r="K68" i="3"/>
  <c r="K69" i="3"/>
  <c r="K70" i="3"/>
  <c r="K71" i="3"/>
  <c r="K20" i="3"/>
  <c r="K21" i="3"/>
  <c r="K22" i="3"/>
  <c r="K23" i="3"/>
  <c r="K24" i="3"/>
  <c r="K25" i="3"/>
  <c r="K46" i="3"/>
  <c r="K47" i="3"/>
  <c r="K48" i="3"/>
  <c r="K49" i="3"/>
  <c r="K50" i="3"/>
  <c r="K51" i="3"/>
  <c r="K72" i="3"/>
  <c r="K73" i="3"/>
  <c r="K74" i="3"/>
  <c r="K75" i="3"/>
  <c r="K76" i="3"/>
  <c r="K77" i="3"/>
  <c r="K3" i="3"/>
  <c r="K4" i="3"/>
  <c r="K5" i="3"/>
  <c r="K6" i="3"/>
  <c r="K7" i="3"/>
  <c r="K28" i="3"/>
  <c r="K29" i="3"/>
  <c r="K30" i="3"/>
  <c r="K31" i="3"/>
  <c r="K32" i="3"/>
  <c r="K33" i="3"/>
  <c r="K54" i="3"/>
  <c r="K55" i="3"/>
  <c r="K56" i="3"/>
  <c r="K57" i="3"/>
  <c r="K58" i="3"/>
  <c r="K8" i="3"/>
  <c r="K9" i="3"/>
  <c r="K10" i="3"/>
  <c r="K11" i="3"/>
  <c r="K12" i="3"/>
  <c r="K13" i="3"/>
  <c r="K34" i="3"/>
  <c r="K35" i="3"/>
  <c r="K36" i="3"/>
  <c r="K37" i="3"/>
  <c r="K38" i="3"/>
  <c r="K39" i="3"/>
  <c r="K60" i="3"/>
  <c r="K61" i="3"/>
  <c r="K2" i="3"/>
  <c r="M78" i="2"/>
  <c r="N78" i="2"/>
  <c r="O78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54" i="2"/>
  <c r="P55" i="2"/>
  <c r="P56" i="2"/>
  <c r="P57" i="2"/>
  <c r="P58" i="2"/>
  <c r="P59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8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8" i="2"/>
  <c r="K29" i="2"/>
  <c r="K30" i="2"/>
  <c r="K31" i="2"/>
  <c r="K32" i="2"/>
  <c r="K33" i="2"/>
  <c r="K34" i="2"/>
  <c r="K35" i="2"/>
  <c r="K36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3" i="2"/>
  <c r="P4" i="2"/>
  <c r="P5" i="2"/>
  <c r="P6" i="2"/>
  <c r="P7" i="2"/>
  <c r="P2" i="2"/>
  <c r="P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3" i="2"/>
  <c r="K4" i="2"/>
  <c r="K5" i="2"/>
  <c r="K6" i="2"/>
  <c r="K7" i="2"/>
  <c r="K9" i="2"/>
  <c r="K8" i="2"/>
</calcChain>
</file>

<file path=xl/sharedStrings.xml><?xml version="1.0" encoding="utf-8"?>
<sst xmlns="http://schemas.openxmlformats.org/spreadsheetml/2006/main" count="720" uniqueCount="264">
  <si>
    <t>BRKGA</t>
  </si>
  <si>
    <t>Tempo ms</t>
  </si>
  <si>
    <t>UB</t>
  </si>
  <si>
    <t>I-10-2-tight-equal-1</t>
  </si>
  <si>
    <t>8.4</t>
  </si>
  <si>
    <t>4.2</t>
  </si>
  <si>
    <t>I-10-2-tight-equal-2</t>
  </si>
  <si>
    <t>3.9</t>
  </si>
  <si>
    <t>8.7</t>
  </si>
  <si>
    <t>I-10-5-tight-equal-1</t>
  </si>
  <si>
    <t>20.1</t>
  </si>
  <si>
    <t>I-10-5-tight-equal-2</t>
  </si>
  <si>
    <t>27.8</t>
  </si>
  <si>
    <t>I-10-10-tight-equal-1</t>
  </si>
  <si>
    <t>21.7</t>
  </si>
  <si>
    <t>I-10-10-tight-equal-2</t>
  </si>
  <si>
    <t>23.5</t>
  </si>
  <si>
    <t>I-10-2-loose-equal-1</t>
  </si>
  <si>
    <t>4.1</t>
  </si>
  <si>
    <t>2.6</t>
  </si>
  <si>
    <t>I-10-2-loose-equal-2</t>
  </si>
  <si>
    <t>6.6</t>
  </si>
  <si>
    <t>3.4</t>
  </si>
  <si>
    <t>I-10-5-loose-equal-1</t>
  </si>
  <si>
    <t>33.7</t>
  </si>
  <si>
    <t>I-10-5-loose-equal-2</t>
  </si>
  <si>
    <t>13.1</t>
  </si>
  <si>
    <t>I-10-10-loose-equal-1</t>
  </si>
  <si>
    <t>11.9</t>
  </si>
  <si>
    <t>I-10-10-loose-equal-2</t>
  </si>
  <si>
    <t>5.3</t>
  </si>
  <si>
    <t>I-10-2-tight-tard-1</t>
  </si>
  <si>
    <t>10.7</t>
  </si>
  <si>
    <t>I-10-2-tight-tard-2</t>
  </si>
  <si>
    <t>2.7</t>
  </si>
  <si>
    <t>I-10-5-tight-tard-1</t>
  </si>
  <si>
    <t>10.8</t>
  </si>
  <si>
    <t>I-10-5-tight-tard-2</t>
  </si>
  <si>
    <t>34.9</t>
  </si>
  <si>
    <t>I-10-10-tight-tard-1</t>
  </si>
  <si>
    <t>32.9</t>
  </si>
  <si>
    <t>I-10-10-tight-tard-2</t>
  </si>
  <si>
    <t>16.7</t>
  </si>
  <si>
    <t>I-10-2-loose-tard-1</t>
  </si>
  <si>
    <t>0.0</t>
  </si>
  <si>
    <t>I-10-2-loose-tard-2</t>
  </si>
  <si>
    <t>0.7</t>
  </si>
  <si>
    <t>I-10-5-loose-tard-1</t>
  </si>
  <si>
    <t>10.6</t>
  </si>
  <si>
    <t>I-10-5-loose-tard-2</t>
  </si>
  <si>
    <t>37.9</t>
  </si>
  <si>
    <t>I-10-10-loose-tard-1</t>
  </si>
  <si>
    <t>12.9</t>
  </si>
  <si>
    <t>I-10-10-loose-tard-2</t>
  </si>
  <si>
    <t>9.2</t>
  </si>
  <si>
    <t>lrb</t>
  </si>
  <si>
    <t>CPU</t>
  </si>
  <si>
    <t>LBP</t>
  </si>
  <si>
    <t>CPLEX</t>
  </si>
  <si>
    <t>GAP</t>
  </si>
  <si>
    <t>10 JOBS</t>
  </si>
  <si>
    <t>15 JOBS</t>
  </si>
  <si>
    <t>I-15-2-tight-equal-1</t>
  </si>
  <si>
    <t>6.8</t>
  </si>
  <si>
    <t>I-15-2-tight-equal-2</t>
  </si>
  <si>
    <t>8.2</t>
  </si>
  <si>
    <t>I-15-5-tight-equal-1</t>
  </si>
  <si>
    <t>36.7</t>
  </si>
  <si>
    <t>I-15-5-tight-equal-2</t>
  </si>
  <si>
    <t>33.4</t>
  </si>
  <si>
    <t>I-15-10-tight-equal-1</t>
  </si>
  <si>
    <t>47.6</t>
  </si>
  <si>
    <t>I-15-10-tight-equal-2</t>
  </si>
  <si>
    <t>49.7</t>
  </si>
  <si>
    <t>I-15-2-loose-equal-1</t>
  </si>
  <si>
    <t>9.6</t>
  </si>
  <si>
    <t>I-15-2-loose-equal-2</t>
  </si>
  <si>
    <t>5.0</t>
  </si>
  <si>
    <t>I-15-5-loose-equal-1</t>
  </si>
  <si>
    <t>37.3</t>
  </si>
  <si>
    <t>I-15-5-loose-equal-2</t>
  </si>
  <si>
    <t>29.9</t>
  </si>
  <si>
    <t>I-15-10-loose-equal-1</t>
  </si>
  <si>
    <t>31.6</t>
  </si>
  <si>
    <t>I-15-10-loose-equal-2</t>
  </si>
  <si>
    <t>44.9</t>
  </si>
  <si>
    <t>I-15-2-tight-tard-1</t>
  </si>
  <si>
    <t>13.9</t>
  </si>
  <si>
    <t>I-15-2-tight-tard-2</t>
  </si>
  <si>
    <t>7.3</t>
  </si>
  <si>
    <t>I-15-5-tight-tard-1</t>
  </si>
  <si>
    <t>34.1</t>
  </si>
  <si>
    <t>I-15-5-tight-tard-2</t>
  </si>
  <si>
    <t>25.7</t>
  </si>
  <si>
    <t>I-15-10-tight-tard-1</t>
  </si>
  <si>
    <t>33.2</t>
  </si>
  <si>
    <t>I-15-10-tight-tard-2</t>
  </si>
  <si>
    <t>42.3</t>
  </si>
  <si>
    <t>I-15-2-loose-tard-1</t>
  </si>
  <si>
    <t>10.9</t>
  </si>
  <si>
    <t>I-15-2-loose-tard-2</t>
  </si>
  <si>
    <t>10.3</t>
  </si>
  <si>
    <t>I-15-5-loose-tard-1</t>
  </si>
  <si>
    <t>36.2</t>
  </si>
  <si>
    <t>I-15-5-loose-tard-2</t>
  </si>
  <si>
    <t>I-15-10-loose-tard-1</t>
  </si>
  <si>
    <t>17.3</t>
  </si>
  <si>
    <t>I-15-10-loose-tard-2</t>
  </si>
  <si>
    <t>44.3</t>
  </si>
  <si>
    <t>20 JOBS</t>
  </si>
  <si>
    <t>I-20-2-tight-equal-1</t>
  </si>
  <si>
    <t>I-20-2-tight-equal-2</t>
  </si>
  <si>
    <t>10.1</t>
  </si>
  <si>
    <t>I-20-5-tight-equal-1</t>
  </si>
  <si>
    <t>18.8</t>
  </si>
  <si>
    <t>I-20-5-tight-equal-2</t>
  </si>
  <si>
    <t>22.8</t>
  </si>
  <si>
    <t>I-20-10-tight-equal-1</t>
  </si>
  <si>
    <t>48.2</t>
  </si>
  <si>
    <t>I-20-10-tight-equal-2</t>
  </si>
  <si>
    <t>–</t>
  </si>
  <si>
    <t>39.5</t>
  </si>
  <si>
    <t>I-20-2-loose-equal-1</t>
  </si>
  <si>
    <t>6.0</t>
  </si>
  <si>
    <t>I-20-2-loose-equal-2</t>
  </si>
  <si>
    <t>I-20-5-loose-equal-1</t>
  </si>
  <si>
    <t>30.9</t>
  </si>
  <si>
    <t>I-20-5-loose-equal-2</t>
  </si>
  <si>
    <t>26.2</t>
  </si>
  <si>
    <t>I-20-10-loose-equal-1</t>
  </si>
  <si>
    <t>47.4</t>
  </si>
  <si>
    <t>I-20-10-loose-equal-2</t>
  </si>
  <si>
    <t>46.6</t>
  </si>
  <si>
    <t>I-20-2-tight-tard-1</t>
  </si>
  <si>
    <t>20.8</t>
  </si>
  <si>
    <t>I-20-2-tight-tard-2</t>
  </si>
  <si>
    <t>13.7</t>
  </si>
  <si>
    <t>I-20-5-tight-tard-1</t>
  </si>
  <si>
    <t>21.8</t>
  </si>
  <si>
    <t>I-20-5-tight-tard-2</t>
  </si>
  <si>
    <t>14.7</t>
  </si>
  <si>
    <t>I-20-10-tight-tard-1</t>
  </si>
  <si>
    <t>49.6</t>
  </si>
  <si>
    <t>I-20-10-tight-tard-2</t>
  </si>
  <si>
    <t>27.6</t>
  </si>
  <si>
    <t>I-20-2-loose-tard-1</t>
  </si>
  <si>
    <t>I-20-2-loose-tard-2</t>
  </si>
  <si>
    <t>14.2</t>
  </si>
  <si>
    <t>I-20-5-loose-tard-1</t>
  </si>
  <si>
    <t>25.3</t>
  </si>
  <si>
    <t>I-20-5-loose-tard-2</t>
  </si>
  <si>
    <t>39.0</t>
  </si>
  <si>
    <t>I-20-10-loose-tard-1</t>
  </si>
  <si>
    <t>60.5</t>
  </si>
  <si>
    <t>I-20-10-loose-tard-2</t>
  </si>
  <si>
    <t>%</t>
  </si>
  <si>
    <t xml:space="preserve">Mean </t>
  </si>
  <si>
    <t>Exec</t>
  </si>
  <si>
    <t>qtd_ind</t>
  </si>
  <si>
    <t>geracoes</t>
  </si>
  <si>
    <t>mls</t>
  </si>
  <si>
    <t>sc</t>
  </si>
  <si>
    <t>result</t>
  </si>
  <si>
    <t>loose-equal test1_10x2.txt</t>
  </si>
  <si>
    <t>loose-equal test2_10x2.txt</t>
  </si>
  <si>
    <t>loose-equal test1_10x5.txt</t>
  </si>
  <si>
    <t>loose-equal test2_10x5.txt</t>
  </si>
  <si>
    <t>loose-equal test1_10x10.txt</t>
  </si>
  <si>
    <t>loose-equal test2_10x10.txt</t>
  </si>
  <si>
    <t>loose-equal test1_15x2.txt</t>
  </si>
  <si>
    <t>loose-equal test2_15x2.txt</t>
  </si>
  <si>
    <t>loose-equal test1_15x5.txt</t>
  </si>
  <si>
    <t>loose-equal test2_15x5.txt</t>
  </si>
  <si>
    <t>loose-equal test1_15x10.txt</t>
  </si>
  <si>
    <t>loose-equal test2_15x10.txt</t>
  </si>
  <si>
    <t>loose-equal test1_20x2.txt</t>
  </si>
  <si>
    <t>loose-equal test2_20x2.txt</t>
  </si>
  <si>
    <t>loose-equal test1_20x5.txt</t>
  </si>
  <si>
    <t>loose-equal test2_20x5.txt</t>
  </si>
  <si>
    <t>loose-equal test1_20x10.txt</t>
  </si>
  <si>
    <t>loose-equal test2_20x10.txt</t>
  </si>
  <si>
    <t>loose-tard test1_10x2.txt</t>
  </si>
  <si>
    <t>loose-tard test2_10x2.txt</t>
  </si>
  <si>
    <t>loose-tard test1_10x5.txt</t>
  </si>
  <si>
    <t>loose-tard test2_10x5.txt</t>
  </si>
  <si>
    <t>loose-tard test1_10x10.txt</t>
  </si>
  <si>
    <t>loose-tard test2_10x10.txt</t>
  </si>
  <si>
    <t>loose-tard test1_15x2.txt</t>
  </si>
  <si>
    <t>loose-tard test2_15x2.txt</t>
  </si>
  <si>
    <t>loose-tard test1_15x5.txt</t>
  </si>
  <si>
    <t>loose-tard test2_15x5.txt</t>
  </si>
  <si>
    <t>loose-tard test1_15x10.txt</t>
  </si>
  <si>
    <t>loose-tard test2_15x10.txt</t>
  </si>
  <si>
    <t>loose-tard test1_20x2.txt</t>
  </si>
  <si>
    <t>loose-tard test2_20x2.txt</t>
  </si>
  <si>
    <t>loose-tard test1_20x5.txt</t>
  </si>
  <si>
    <t>loose-tard test2_20x5.txt</t>
  </si>
  <si>
    <t>loose-tard test1_20x10.txt</t>
  </si>
  <si>
    <t>loose-tard test2_20x10.txt</t>
  </si>
  <si>
    <t>tight-equal test1_10x2.txt</t>
  </si>
  <si>
    <t>tight-equal test2_10x2.txt</t>
  </si>
  <si>
    <t>tight-equal test1_10x5.txt</t>
  </si>
  <si>
    <t>tight-equal test2_10x5.txt</t>
  </si>
  <si>
    <t>tight-equal test1_10x10.txt</t>
  </si>
  <si>
    <t>tight-equal test2_10x10.txt</t>
  </si>
  <si>
    <t>tight-equal test1_15x2.txt</t>
  </si>
  <si>
    <t>tight-equal test2_15x2.txt</t>
  </si>
  <si>
    <t>tight-equal test1_15x5.txt</t>
  </si>
  <si>
    <t>tight-equal test2_15x5.txt</t>
  </si>
  <si>
    <t>tight-equal test1_15x10.txt</t>
  </si>
  <si>
    <t>tight-equal test2_15x10.txt</t>
  </si>
  <si>
    <t>tight-equal test1_20x2.txt</t>
  </si>
  <si>
    <t>tight-equal test2_20x2.txt</t>
  </si>
  <si>
    <t>tight-equal test1_20x5.txt</t>
  </si>
  <si>
    <t>tight-equal test2_20x5.txt</t>
  </si>
  <si>
    <t>tight-equal test1_20x10.txt</t>
  </si>
  <si>
    <t>tight-equal test2_20x10.txt</t>
  </si>
  <si>
    <t>tight-tard test1_10x2.txt</t>
  </si>
  <si>
    <t>tight-tard test2_10x2.txt</t>
  </si>
  <si>
    <t>tight-tard test1_10x5.txt</t>
  </si>
  <si>
    <t>tight-tard test2_10x5.txt</t>
  </si>
  <si>
    <t>tight-tard test1_10x10.txt</t>
  </si>
  <si>
    <t>tight-tard test2_10x10.txt</t>
  </si>
  <si>
    <t>tight-tard test1_15x2.txt</t>
  </si>
  <si>
    <t>tight-tard test2_15x2.txt</t>
  </si>
  <si>
    <t>tight-tard test1_15x5.txt</t>
  </si>
  <si>
    <t>tight-tard test2_15x5.txt</t>
  </si>
  <si>
    <t>tight-tard test1_15x10.txt</t>
  </si>
  <si>
    <t>tight-tard test2_15x10.txt</t>
  </si>
  <si>
    <t>tight-tard test1_20x2.txt</t>
  </si>
  <si>
    <t>tight-tard test2_20x2.txt</t>
  </si>
  <si>
    <t>tight-tard test1_20x5.txt</t>
  </si>
  <si>
    <t>tight-tard test2_20x5.txt</t>
  </si>
  <si>
    <t>tight-tard test1_20x10.txt</t>
  </si>
  <si>
    <t>tight-tard test2_20x10.txt</t>
  </si>
  <si>
    <t>10X</t>
  </si>
  <si>
    <t>15X</t>
  </si>
  <si>
    <t>20X</t>
  </si>
  <si>
    <t>test1_10x2.txt</t>
  </si>
  <si>
    <t>test2_10x2.txt</t>
  </si>
  <si>
    <t>test1_10x5.txt</t>
  </si>
  <si>
    <t>test2_10x5.txt</t>
  </si>
  <si>
    <t>test1_10x10.txt</t>
  </si>
  <si>
    <t>test2_10x10.txt</t>
  </si>
  <si>
    <t>test1_15x2.txt</t>
  </si>
  <si>
    <t>test2_15x2.txt</t>
  </si>
  <si>
    <t>test1_15x5.txt</t>
  </si>
  <si>
    <t>test2_15x5.txt</t>
  </si>
  <si>
    <t>test1_15x10.txt</t>
  </si>
  <si>
    <t>test2_15x10.txt</t>
  </si>
  <si>
    <t>test1_20x2.txt</t>
  </si>
  <si>
    <t>test2_20x2.txt</t>
  </si>
  <si>
    <t>test1_20x5.txt</t>
  </si>
  <si>
    <t>test2_20x5.txt</t>
  </si>
  <si>
    <t>test1_20x10.txt</t>
  </si>
  <si>
    <t>test2_20x10.txt</t>
  </si>
  <si>
    <t>EAR</t>
  </si>
  <si>
    <t>TARD</t>
  </si>
  <si>
    <t>RESULTADOS V1</t>
  </si>
  <si>
    <t>%-ub</t>
  </si>
  <si>
    <t>RESULTADOS V2</t>
  </si>
  <si>
    <t>gliffler</t>
  </si>
  <si>
    <t>v2 - ub</t>
  </si>
  <si>
    <t>v2-v1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</si>
</sst>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" fontId="0" fillId="0" borderId="0" xfId="0" applyNumberFormat="1"/>
    <xf numFmtId="4" fontId="1" fillId="5" borderId="0" xfId="0" applyNumberFormat="1" applyFont="1" applyFill="1" applyAlignment="1">
      <alignment horizontal="center"/>
    </xf>
    <xf numFmtId="4" fontId="0" fillId="6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4" fontId="1" fillId="4" borderId="0" xfId="0" applyNumberFormat="1" applyFont="1" applyFill="1" applyAlignment="1">
      <alignment horizontal="center"/>
    </xf>
    <xf numFmtId="4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10" borderId="0" xfId="0" applyNumberFormat="1" applyFill="1"/>
    <xf numFmtId="4" fontId="0" fillId="0" borderId="0" xfId="0" applyNumberFormat="1"/>
    <xf numFmtId="4" fontId="0" fillId="9" borderId="0" xfId="0" applyNumberFormat="1" applyFill="1"/>
    <xf numFmtId="4" fontId="0" fillId="3" borderId="0" xfId="0" applyNumberFormat="1" applyFill="1"/>
    <xf numFmtId="0" fontId="0" fillId="3" borderId="0" xfId="0" applyFill="1"/>
    <xf numFmtId="4" fontId="0" fillId="11" borderId="0" xfId="0" applyNumberFormat="1" applyFill="1"/>
    <xf numFmtId="0" fontId="1" fillId="0" borderId="0" xfId="0" applyFont="1" applyAlignment="1"/>
  </cellXfs>
  <cellStyles count="1">
    <cellStyle name="Normal" xfId="0" builtinId="0"/>
  </cellStyles>
  <dxfs count="8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DFBB-947E-47F8-BED0-3A00C782D62E}">
  <dimension ref="A1:Q78"/>
  <sheetViews>
    <sheetView workbookViewId="0">
      <selection activeCell="K2" sqref="K2"/>
    </sheetView>
  </sheetViews>
  <sheetFormatPr defaultRowHeight="15" x14ac:dyDescent="0.25"/>
  <cols>
    <col min="1" max="1" width="20.28515625" bestFit="1" customWidth="1"/>
    <col min="2" max="4" width="5" style="1" bestFit="1" customWidth="1"/>
    <col min="5" max="5" width="7" style="1" bestFit="1" customWidth="1"/>
    <col min="6" max="6" width="6.28515625" style="1" bestFit="1" customWidth="1"/>
    <col min="7" max="7" width="9.140625" style="9"/>
    <col min="8" max="8" width="0" style="1" hidden="1" customWidth="1"/>
    <col min="9" max="9" width="9.140625" style="12"/>
    <col min="10" max="10" width="10.140625" style="12" bestFit="1" customWidth="1"/>
    <col min="11" max="11" width="9.5703125" bestFit="1" customWidth="1"/>
    <col min="12" max="12" width="10.140625" style="15" bestFit="1" customWidth="1"/>
    <col min="13" max="13" width="10.5703125" style="13" bestFit="1" customWidth="1"/>
    <col min="14" max="14" width="9.5703125" style="13" bestFit="1" customWidth="1"/>
    <col min="15" max="15" width="10.140625" style="13" bestFit="1" customWidth="1"/>
  </cols>
  <sheetData>
    <row r="1" spans="1:16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s="2" t="s">
        <v>59</v>
      </c>
      <c r="I1" s="11" t="s">
        <v>0</v>
      </c>
      <c r="J1" s="11" t="s">
        <v>1</v>
      </c>
      <c r="K1" s="2" t="s">
        <v>155</v>
      </c>
      <c r="L1" s="14" t="s">
        <v>156</v>
      </c>
      <c r="M1" s="5" t="s">
        <v>157</v>
      </c>
      <c r="N1" s="5" t="s">
        <v>158</v>
      </c>
      <c r="O1" s="5" t="s">
        <v>159</v>
      </c>
      <c r="P1" s="5" t="s">
        <v>155</v>
      </c>
    </row>
    <row r="2" spans="1:16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s="1" t="s">
        <v>5</v>
      </c>
      <c r="I2" s="12">
        <v>1452.06</v>
      </c>
      <c r="J2" s="12">
        <v>2132.3200000000002</v>
      </c>
      <c r="K2" s="10">
        <f>((I2-G2)/G2)*100</f>
        <v>220.54304635761591</v>
      </c>
      <c r="L2" s="15">
        <v>1567.88</v>
      </c>
      <c r="M2" s="13">
        <v>1</v>
      </c>
      <c r="N2" s="13">
        <v>307</v>
      </c>
      <c r="O2" s="13">
        <v>157</v>
      </c>
      <c r="P2" s="10">
        <f t="shared" ref="P2:P8" si="0">((L2-G2)/G2)*100</f>
        <v>246.1103752759382</v>
      </c>
    </row>
    <row r="3" spans="1:16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s="1" t="s">
        <v>8</v>
      </c>
      <c r="I3" s="12">
        <v>1094.18</v>
      </c>
      <c r="J3" s="12">
        <v>2130.69</v>
      </c>
      <c r="K3" s="10">
        <f t="shared" ref="K3:K7" si="1">((I3-G3)/G3)*100</f>
        <v>138.90393013100436</v>
      </c>
      <c r="L3" s="15">
        <v>1167.6600000000001</v>
      </c>
      <c r="M3" s="13">
        <v>5</v>
      </c>
      <c r="N3" s="13">
        <v>482</v>
      </c>
      <c r="O3" s="13">
        <v>776</v>
      </c>
      <c r="P3" s="10">
        <f t="shared" si="0"/>
        <v>154.94759825327515</v>
      </c>
    </row>
    <row r="4" spans="1:16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s="1" t="s">
        <v>10</v>
      </c>
      <c r="I4" s="12">
        <v>4856.3599999999997</v>
      </c>
      <c r="J4" s="12">
        <v>4590.6099999999997</v>
      </c>
      <c r="K4" s="10">
        <f t="shared" si="1"/>
        <v>487.93704600484256</v>
      </c>
      <c r="L4" s="15">
        <v>4920.22</v>
      </c>
      <c r="M4" s="13">
        <v>5</v>
      </c>
      <c r="N4" s="13">
        <v>966</v>
      </c>
      <c r="O4" s="13">
        <v>999</v>
      </c>
      <c r="P4" s="10">
        <f t="shared" si="0"/>
        <v>495.66828087167079</v>
      </c>
    </row>
    <row r="5" spans="1:16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s="1" t="s">
        <v>12</v>
      </c>
      <c r="I5" s="12">
        <v>4678.09</v>
      </c>
      <c r="J5" s="12">
        <v>4558.87</v>
      </c>
      <c r="K5" s="10">
        <f t="shared" si="1"/>
        <v>451.66155660377353</v>
      </c>
      <c r="L5" s="15">
        <v>4702.7700000000004</v>
      </c>
      <c r="M5" s="13">
        <v>4</v>
      </c>
      <c r="N5" s="13">
        <v>882</v>
      </c>
      <c r="O5" s="13">
        <v>463</v>
      </c>
      <c r="P5" s="10">
        <f t="shared" si="0"/>
        <v>454.57193396226421</v>
      </c>
    </row>
    <row r="6" spans="1:16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s="1" t="s">
        <v>14</v>
      </c>
      <c r="I6" s="12">
        <v>42740</v>
      </c>
      <c r="J6" s="12">
        <v>8248.7099999999991</v>
      </c>
      <c r="K6" s="10">
        <f t="shared" si="1"/>
        <v>2870.1181375955525</v>
      </c>
      <c r="L6" s="15">
        <v>44647.11</v>
      </c>
      <c r="M6" s="13">
        <v>4</v>
      </c>
      <c r="N6" s="13">
        <v>287</v>
      </c>
      <c r="O6" s="13">
        <v>428</v>
      </c>
      <c r="P6" s="10">
        <f t="shared" si="0"/>
        <v>3002.6483669214736</v>
      </c>
    </row>
    <row r="7" spans="1:16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s="1" t="s">
        <v>16</v>
      </c>
      <c r="I7" s="12">
        <v>27762.9</v>
      </c>
      <c r="J7" s="12">
        <v>8455.67</v>
      </c>
      <c r="K7" s="10">
        <f t="shared" si="1"/>
        <v>1283.9930209371887</v>
      </c>
      <c r="L7" s="15">
        <v>30264.33</v>
      </c>
      <c r="M7" s="13">
        <v>1</v>
      </c>
      <c r="N7" s="13">
        <v>521</v>
      </c>
      <c r="O7" s="13">
        <v>203</v>
      </c>
      <c r="P7" s="10">
        <f t="shared" si="0"/>
        <v>1408.6904287138586</v>
      </c>
    </row>
    <row r="8" spans="1:16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s="1" t="s">
        <v>19</v>
      </c>
      <c r="I8" s="12">
        <v>754.57</v>
      </c>
      <c r="J8" s="12">
        <v>2274.66</v>
      </c>
      <c r="K8" s="10">
        <f>((I8-G8)/G8)*100</f>
        <v>235.36444444444447</v>
      </c>
      <c r="L8" s="15">
        <v>820.77</v>
      </c>
      <c r="M8" s="13">
        <v>2</v>
      </c>
      <c r="N8" s="13">
        <v>560</v>
      </c>
      <c r="O8" s="13">
        <v>511</v>
      </c>
      <c r="P8" s="10">
        <f t="shared" si="0"/>
        <v>264.78666666666663</v>
      </c>
    </row>
    <row r="9" spans="1:16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s="1" t="s">
        <v>22</v>
      </c>
      <c r="I9" s="12">
        <v>972.11</v>
      </c>
      <c r="J9" s="12">
        <v>2122.08</v>
      </c>
      <c r="K9" s="10">
        <f t="shared" ref="K9:K51" si="2">((I9-G9)/G9)*100</f>
        <v>200.03395061728395</v>
      </c>
      <c r="L9" s="15">
        <v>1070.44</v>
      </c>
      <c r="M9" s="13">
        <v>1</v>
      </c>
      <c r="N9" s="13">
        <v>161</v>
      </c>
      <c r="O9" s="13">
        <v>178</v>
      </c>
      <c r="P9" s="10">
        <f t="shared" ref="P9:P25" si="3">((L9-G9)/G9)*100</f>
        <v>230.38271604938271</v>
      </c>
    </row>
    <row r="10" spans="1:16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s="1" t="s">
        <v>24</v>
      </c>
      <c r="K10" s="10">
        <f t="shared" si="2"/>
        <v>-100</v>
      </c>
      <c r="L10" s="15">
        <v>10619.33</v>
      </c>
      <c r="M10" s="13">
        <v>4</v>
      </c>
      <c r="N10" s="13">
        <v>701</v>
      </c>
      <c r="O10" s="13">
        <v>689</v>
      </c>
      <c r="P10" s="10">
        <f t="shared" si="3"/>
        <v>457.44514435695532</v>
      </c>
    </row>
    <row r="11" spans="1:16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s="1" t="s">
        <v>26</v>
      </c>
      <c r="K11" s="10">
        <f t="shared" si="2"/>
        <v>-100</v>
      </c>
      <c r="L11" s="15">
        <v>8307.09</v>
      </c>
      <c r="M11" s="13">
        <v>3</v>
      </c>
      <c r="N11" s="13">
        <v>267</v>
      </c>
      <c r="O11" s="13">
        <v>417</v>
      </c>
      <c r="P11" s="10">
        <f t="shared" si="3"/>
        <v>722.48415841584165</v>
      </c>
    </row>
    <row r="12" spans="1:16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s="1" t="s">
        <v>28</v>
      </c>
      <c r="K12" s="10">
        <f t="shared" si="2"/>
        <v>-100</v>
      </c>
      <c r="L12" s="15">
        <v>20829.22</v>
      </c>
      <c r="M12" s="13">
        <v>4</v>
      </c>
      <c r="N12" s="13">
        <v>225</v>
      </c>
      <c r="O12" s="13">
        <v>864</v>
      </c>
      <c r="P12" s="10">
        <f t="shared" si="3"/>
        <v>5439.6861702127662</v>
      </c>
    </row>
    <row r="13" spans="1:16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s="1" t="s">
        <v>30</v>
      </c>
      <c r="K13" s="10">
        <f t="shared" si="2"/>
        <v>-100</v>
      </c>
      <c r="L13" s="15">
        <v>22241.439999999999</v>
      </c>
      <c r="M13" s="13">
        <v>2</v>
      </c>
      <c r="N13" s="13">
        <v>96</v>
      </c>
      <c r="O13" s="13">
        <v>725</v>
      </c>
      <c r="P13" s="10">
        <f t="shared" si="3"/>
        <v>8454.4</v>
      </c>
    </row>
    <row r="14" spans="1:16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s="1" t="s">
        <v>32</v>
      </c>
      <c r="K14" s="10">
        <f t="shared" si="2"/>
        <v>-100</v>
      </c>
      <c r="L14" s="15">
        <v>782.33</v>
      </c>
      <c r="M14" s="13">
        <v>4</v>
      </c>
      <c r="N14" s="13">
        <v>717</v>
      </c>
      <c r="O14" s="13">
        <v>421</v>
      </c>
      <c r="P14" s="10">
        <f t="shared" si="3"/>
        <v>301.1948717948718</v>
      </c>
    </row>
    <row r="15" spans="1:16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s="1" t="s">
        <v>34</v>
      </c>
      <c r="K15" s="10">
        <f t="shared" si="2"/>
        <v>-100</v>
      </c>
      <c r="L15" s="15">
        <v>560.66</v>
      </c>
      <c r="M15" s="13">
        <v>4</v>
      </c>
      <c r="N15" s="13">
        <v>238</v>
      </c>
      <c r="O15" s="13">
        <v>182</v>
      </c>
      <c r="P15" s="10">
        <f t="shared" si="3"/>
        <v>281.40136054421765</v>
      </c>
    </row>
    <row r="16" spans="1:16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s="1" t="s">
        <v>36</v>
      </c>
      <c r="K16" s="10">
        <f t="shared" si="2"/>
        <v>-100</v>
      </c>
      <c r="L16" s="15">
        <v>4213.55</v>
      </c>
      <c r="M16" s="13">
        <v>3</v>
      </c>
      <c r="N16" s="13">
        <v>862</v>
      </c>
      <c r="O16" s="13">
        <v>569</v>
      </c>
      <c r="P16" s="10">
        <f t="shared" si="3"/>
        <v>940.38271604938279</v>
      </c>
    </row>
    <row r="17" spans="1:17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s="1" t="s">
        <v>38</v>
      </c>
      <c r="K17" s="10">
        <f t="shared" si="2"/>
        <v>-100</v>
      </c>
      <c r="L17" s="15">
        <v>5443.55</v>
      </c>
      <c r="M17" s="13">
        <v>2</v>
      </c>
      <c r="N17" s="13">
        <v>243</v>
      </c>
      <c r="O17" s="13">
        <v>732</v>
      </c>
      <c r="P17" s="10">
        <f t="shared" si="3"/>
        <v>668.86299435028252</v>
      </c>
    </row>
    <row r="18" spans="1:17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s="1" t="s">
        <v>40</v>
      </c>
      <c r="K18" s="10">
        <f t="shared" si="2"/>
        <v>-100</v>
      </c>
      <c r="L18" s="15">
        <v>29990.880000000001</v>
      </c>
      <c r="M18" s="13">
        <v>3</v>
      </c>
      <c r="N18" s="13">
        <v>181</v>
      </c>
      <c r="O18" s="13">
        <v>881</v>
      </c>
      <c r="P18" s="10">
        <f t="shared" si="3"/>
        <v>3407.7052631578949</v>
      </c>
    </row>
    <row r="19" spans="1:17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s="1" t="s">
        <v>42</v>
      </c>
      <c r="K19" s="10">
        <f t="shared" si="2"/>
        <v>-100</v>
      </c>
      <c r="L19" s="15">
        <v>33638.11</v>
      </c>
      <c r="M19" s="13">
        <v>1</v>
      </c>
      <c r="N19" s="13">
        <v>613</v>
      </c>
      <c r="O19" s="13">
        <v>840</v>
      </c>
      <c r="P19" s="10">
        <f t="shared" si="3"/>
        <v>4104.7637500000001</v>
      </c>
    </row>
    <row r="20" spans="1:17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s="1" t="s">
        <v>44</v>
      </c>
      <c r="K20" s="10">
        <f t="shared" si="2"/>
        <v>-100</v>
      </c>
      <c r="L20" s="15">
        <v>1163.55</v>
      </c>
      <c r="M20" s="13">
        <v>2</v>
      </c>
      <c r="N20" s="13">
        <v>876</v>
      </c>
      <c r="O20" s="13">
        <v>716</v>
      </c>
      <c r="P20" s="10">
        <f t="shared" si="3"/>
        <v>179.6995192307692</v>
      </c>
    </row>
    <row r="21" spans="1:17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s="1" t="s">
        <v>46</v>
      </c>
      <c r="K21" s="10">
        <f t="shared" si="2"/>
        <v>-100</v>
      </c>
      <c r="L21" s="15">
        <v>818.44</v>
      </c>
      <c r="M21" s="13">
        <v>3</v>
      </c>
      <c r="N21" s="13">
        <v>532</v>
      </c>
      <c r="O21" s="13">
        <v>461</v>
      </c>
      <c r="P21" s="10">
        <f t="shared" si="3"/>
        <v>493.07246376811599</v>
      </c>
    </row>
    <row r="22" spans="1:17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s="1" t="s">
        <v>48</v>
      </c>
      <c r="K22" s="10">
        <f t="shared" si="2"/>
        <v>-100</v>
      </c>
      <c r="L22" s="15">
        <v>3149.11</v>
      </c>
      <c r="M22" s="13">
        <v>3</v>
      </c>
      <c r="N22" s="13">
        <v>894</v>
      </c>
      <c r="O22" s="13">
        <v>849</v>
      </c>
      <c r="P22" s="10">
        <f t="shared" si="3"/>
        <v>1575.058510638298</v>
      </c>
    </row>
    <row r="23" spans="1:17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s="1" t="s">
        <v>50</v>
      </c>
      <c r="K23" s="10">
        <f t="shared" si="2"/>
        <v>-100</v>
      </c>
      <c r="L23" s="15">
        <v>5129</v>
      </c>
      <c r="M23" s="13">
        <v>4</v>
      </c>
      <c r="N23" s="13">
        <v>312</v>
      </c>
      <c r="O23" s="13">
        <v>253</v>
      </c>
      <c r="P23" s="10">
        <f t="shared" si="3"/>
        <v>796.67832167832171</v>
      </c>
    </row>
    <row r="24" spans="1:17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s="1" t="s">
        <v>52</v>
      </c>
      <c r="K24" s="10">
        <f t="shared" si="2"/>
        <v>-100</v>
      </c>
      <c r="L24" s="15">
        <v>28473.22</v>
      </c>
      <c r="M24" s="13">
        <v>3</v>
      </c>
      <c r="N24" s="13">
        <v>146</v>
      </c>
      <c r="O24" s="13">
        <v>204</v>
      </c>
      <c r="P24" s="10">
        <f t="shared" si="3"/>
        <v>6861.6674816625919</v>
      </c>
    </row>
    <row r="25" spans="1:17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s="1" t="s">
        <v>54</v>
      </c>
      <c r="K25" s="10">
        <f t="shared" si="2"/>
        <v>-100</v>
      </c>
      <c r="L25" s="15">
        <v>27891.55</v>
      </c>
      <c r="M25" s="13">
        <v>5</v>
      </c>
      <c r="N25" s="13">
        <v>931</v>
      </c>
      <c r="O25" s="13">
        <v>118</v>
      </c>
      <c r="P25" s="10">
        <f t="shared" si="3"/>
        <v>18249.70394736842</v>
      </c>
    </row>
    <row r="26" spans="1:17" x14ac:dyDescent="0.25">
      <c r="K26" s="10"/>
    </row>
    <row r="27" spans="1:17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s="7" t="s">
        <v>59</v>
      </c>
      <c r="K27" s="10"/>
    </row>
    <row r="28" spans="1:17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s="1" t="s">
        <v>63</v>
      </c>
      <c r="K28" s="10">
        <f t="shared" si="2"/>
        <v>-100</v>
      </c>
      <c r="L28" s="15">
        <v>9983.9</v>
      </c>
      <c r="M28" s="13">
        <v>2</v>
      </c>
      <c r="N28" s="13">
        <v>183</v>
      </c>
      <c r="O28" s="13">
        <v>431</v>
      </c>
      <c r="P28" s="10">
        <f t="shared" ref="P28:P77" si="4">((L28-G28)/G28)*100</f>
        <v>180.5254284911492</v>
      </c>
    </row>
    <row r="29" spans="1:17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s="1" t="s">
        <v>65</v>
      </c>
      <c r="K29" s="10">
        <f t="shared" si="2"/>
        <v>-100</v>
      </c>
      <c r="L29" s="15">
        <v>3810.77</v>
      </c>
      <c r="M29" s="13">
        <v>4</v>
      </c>
      <c r="N29" s="13">
        <v>482</v>
      </c>
      <c r="O29" s="13">
        <v>967</v>
      </c>
      <c r="P29" s="10">
        <f t="shared" si="4"/>
        <v>141.34072197593412</v>
      </c>
    </row>
    <row r="30" spans="1:17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s="1" t="s">
        <v>67</v>
      </c>
      <c r="K30" s="10">
        <f t="shared" si="2"/>
        <v>-100</v>
      </c>
      <c r="L30" s="15">
        <v>7868.88</v>
      </c>
      <c r="M30" s="13">
        <v>1</v>
      </c>
      <c r="N30" s="13">
        <v>971</v>
      </c>
      <c r="O30" s="13">
        <v>423</v>
      </c>
      <c r="P30" s="10">
        <f t="shared" si="4"/>
        <v>373.17378232110644</v>
      </c>
    </row>
    <row r="31" spans="1:17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s="1" t="s">
        <v>69</v>
      </c>
      <c r="K31" s="10">
        <f t="shared" si="2"/>
        <v>-100</v>
      </c>
      <c r="L31" s="15">
        <v>11903.33</v>
      </c>
      <c r="M31" s="13">
        <v>1</v>
      </c>
      <c r="N31" s="13">
        <v>135</v>
      </c>
      <c r="O31" s="13">
        <v>678</v>
      </c>
      <c r="P31" s="10">
        <f t="shared" si="4"/>
        <v>298.23787219805956</v>
      </c>
      <c r="Q31" s="13">
        <v>1.47</v>
      </c>
    </row>
    <row r="32" spans="1:17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s="1" t="s">
        <v>71</v>
      </c>
      <c r="K32" s="10">
        <f t="shared" si="2"/>
        <v>-100</v>
      </c>
      <c r="L32" s="15">
        <v>91645.66</v>
      </c>
      <c r="M32" s="13">
        <v>3</v>
      </c>
      <c r="N32" s="13">
        <v>572</v>
      </c>
      <c r="O32" s="13">
        <v>253</v>
      </c>
      <c r="P32" s="10">
        <f t="shared" si="4"/>
        <v>993.49313924352703</v>
      </c>
      <c r="Q32" s="13">
        <v>1.48</v>
      </c>
    </row>
    <row r="33" spans="1:17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s="1" t="s">
        <v>73</v>
      </c>
      <c r="K33" s="10">
        <f t="shared" si="2"/>
        <v>-100</v>
      </c>
      <c r="L33" s="15">
        <v>79698.33</v>
      </c>
      <c r="M33" s="13">
        <v>3</v>
      </c>
      <c r="N33" s="13">
        <v>941</v>
      </c>
      <c r="O33" s="13">
        <v>939</v>
      </c>
      <c r="P33" s="10">
        <f t="shared" si="4"/>
        <v>1032.2393805938343</v>
      </c>
    </row>
    <row r="34" spans="1:17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s="1" t="s">
        <v>75</v>
      </c>
      <c r="K34" s="10">
        <f t="shared" si="2"/>
        <v>-100</v>
      </c>
      <c r="L34" s="15">
        <v>2818</v>
      </c>
      <c r="M34" s="13">
        <v>2</v>
      </c>
      <c r="N34" s="13">
        <v>192</v>
      </c>
      <c r="O34" s="13">
        <v>945</v>
      </c>
      <c r="P34" s="10">
        <f t="shared" si="4"/>
        <v>146.76007005253942</v>
      </c>
    </row>
    <row r="35" spans="1:17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s="1" t="s">
        <v>77</v>
      </c>
      <c r="K35" s="10">
        <f t="shared" si="2"/>
        <v>-100</v>
      </c>
      <c r="L35" s="15">
        <v>1826.44</v>
      </c>
      <c r="M35" s="13">
        <v>4</v>
      </c>
      <c r="N35" s="13">
        <v>849</v>
      </c>
      <c r="O35" s="13">
        <v>38</v>
      </c>
      <c r="P35" s="10">
        <f t="shared" si="4"/>
        <v>251.23846153846156</v>
      </c>
      <c r="Q35" s="13">
        <v>1.64</v>
      </c>
    </row>
    <row r="36" spans="1:17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s="1" t="s">
        <v>79</v>
      </c>
      <c r="K36" s="10">
        <f t="shared" si="2"/>
        <v>-100</v>
      </c>
      <c r="L36" s="15">
        <v>29015.33</v>
      </c>
      <c r="M36" s="13">
        <v>1</v>
      </c>
      <c r="N36" s="13">
        <v>783</v>
      </c>
      <c r="O36" s="13">
        <v>66</v>
      </c>
      <c r="P36" s="10">
        <f t="shared" si="4"/>
        <v>558.24251361161532</v>
      </c>
      <c r="Q36" s="13">
        <v>1.48</v>
      </c>
    </row>
    <row r="37" spans="1:17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s="1" t="s">
        <v>81</v>
      </c>
      <c r="K37" s="10">
        <f t="shared" si="2"/>
        <v>-100</v>
      </c>
      <c r="L37" s="15">
        <v>29502.66</v>
      </c>
      <c r="M37" s="13">
        <v>3</v>
      </c>
      <c r="N37" s="13">
        <v>830</v>
      </c>
      <c r="O37" s="13">
        <v>46</v>
      </c>
      <c r="P37" s="10">
        <f t="shared" si="4"/>
        <v>633.34973900074567</v>
      </c>
      <c r="Q37" s="13">
        <v>1.44</v>
      </c>
    </row>
    <row r="38" spans="1:17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s="1" t="s">
        <v>83</v>
      </c>
      <c r="K38" s="10">
        <f t="shared" si="2"/>
        <v>-100</v>
      </c>
      <c r="L38" s="15">
        <v>53289.88</v>
      </c>
      <c r="M38" s="13">
        <v>4</v>
      </c>
      <c r="N38" s="13">
        <v>726</v>
      </c>
      <c r="O38" s="13">
        <v>446</v>
      </c>
      <c r="P38" s="10">
        <f t="shared" si="4"/>
        <v>4705.21911632101</v>
      </c>
      <c r="Q38" s="13">
        <v>1.49</v>
      </c>
    </row>
    <row r="39" spans="1:17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s="1" t="s">
        <v>85</v>
      </c>
      <c r="K39" s="10">
        <f t="shared" si="2"/>
        <v>-100</v>
      </c>
      <c r="L39" s="15">
        <v>48864.22</v>
      </c>
      <c r="M39" s="13">
        <v>2</v>
      </c>
      <c r="N39" s="13">
        <v>617</v>
      </c>
      <c r="O39" s="13">
        <v>884</v>
      </c>
      <c r="P39" s="10">
        <f t="shared" si="4"/>
        <v>2065.9671985815603</v>
      </c>
    </row>
    <row r="40" spans="1:17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s="1" t="s">
        <v>87</v>
      </c>
      <c r="K40" s="10">
        <f t="shared" si="2"/>
        <v>-100</v>
      </c>
      <c r="L40" s="15">
        <v>2893.11</v>
      </c>
      <c r="M40" s="13">
        <v>2</v>
      </c>
      <c r="N40" s="13">
        <v>348</v>
      </c>
      <c r="O40" s="13">
        <v>439</v>
      </c>
      <c r="P40" s="10">
        <f t="shared" si="4"/>
        <v>216.87951807228916</v>
      </c>
    </row>
    <row r="41" spans="1:17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s="1" t="s">
        <v>89</v>
      </c>
      <c r="K41" s="10">
        <f t="shared" si="2"/>
        <v>-100</v>
      </c>
      <c r="L41" s="15">
        <v>2670.11</v>
      </c>
      <c r="M41" s="13">
        <v>3</v>
      </c>
      <c r="N41" s="13">
        <v>575</v>
      </c>
      <c r="O41" s="13">
        <v>285</v>
      </c>
      <c r="P41" s="10">
        <f t="shared" si="4"/>
        <v>179.30020920502093</v>
      </c>
    </row>
    <row r="42" spans="1:17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s="1" t="s">
        <v>91</v>
      </c>
      <c r="K42" s="10">
        <f t="shared" si="2"/>
        <v>-100</v>
      </c>
      <c r="L42" s="15">
        <v>9939</v>
      </c>
      <c r="M42" s="13">
        <v>2</v>
      </c>
      <c r="N42" s="13">
        <v>742</v>
      </c>
      <c r="O42" s="13">
        <v>912</v>
      </c>
      <c r="P42" s="10">
        <f t="shared" si="4"/>
        <v>546.22886866059821</v>
      </c>
      <c r="Q42" s="13">
        <v>1.22</v>
      </c>
    </row>
    <row r="43" spans="1:17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s="1" t="s">
        <v>93</v>
      </c>
      <c r="K43" s="10">
        <f t="shared" si="2"/>
        <v>-100</v>
      </c>
      <c r="L43" s="15">
        <v>6626.11</v>
      </c>
      <c r="M43" s="13">
        <v>3</v>
      </c>
      <c r="N43" s="13">
        <v>458</v>
      </c>
      <c r="O43" s="13">
        <v>113</v>
      </c>
      <c r="P43" s="10">
        <f t="shared" si="4"/>
        <v>686.01542111506524</v>
      </c>
      <c r="Q43" s="13">
        <v>1.35</v>
      </c>
    </row>
    <row r="44" spans="1:17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s="1" t="s">
        <v>95</v>
      </c>
      <c r="K44" s="10">
        <f t="shared" si="2"/>
        <v>-100</v>
      </c>
      <c r="L44" s="15">
        <v>17839.11</v>
      </c>
      <c r="M44" s="13">
        <v>1</v>
      </c>
      <c r="N44" s="13">
        <v>548</v>
      </c>
      <c r="O44" s="13">
        <v>556</v>
      </c>
      <c r="P44" s="10">
        <f t="shared" si="4"/>
        <v>1735.2993827160492</v>
      </c>
      <c r="Q44" s="13">
        <v>1.38</v>
      </c>
    </row>
    <row r="45" spans="1:17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s="1" t="s">
        <v>97</v>
      </c>
      <c r="K45" s="10">
        <f t="shared" si="2"/>
        <v>-100</v>
      </c>
      <c r="L45" s="15">
        <v>58592.33</v>
      </c>
      <c r="M45" s="13">
        <v>1</v>
      </c>
      <c r="N45" s="13">
        <v>299</v>
      </c>
      <c r="O45" s="13">
        <v>192</v>
      </c>
      <c r="P45" s="10">
        <f t="shared" si="4"/>
        <v>3438.1841787439612</v>
      </c>
    </row>
    <row r="46" spans="1:17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s="1" t="s">
        <v>99</v>
      </c>
      <c r="K46" s="10">
        <f t="shared" si="2"/>
        <v>-100</v>
      </c>
      <c r="L46" s="15">
        <v>2204.6999999999998</v>
      </c>
      <c r="M46" s="13">
        <v>5</v>
      </c>
      <c r="N46" s="13">
        <v>689</v>
      </c>
      <c r="O46" s="13">
        <v>499</v>
      </c>
      <c r="P46" s="10">
        <f t="shared" si="4"/>
        <v>202.01369863013693</v>
      </c>
    </row>
    <row r="47" spans="1:17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s="1" t="s">
        <v>101</v>
      </c>
      <c r="K47" s="10">
        <f t="shared" si="2"/>
        <v>-100</v>
      </c>
      <c r="L47" s="15">
        <v>1352.22</v>
      </c>
      <c r="M47" s="13">
        <v>1</v>
      </c>
      <c r="N47" s="13">
        <v>502</v>
      </c>
      <c r="O47" s="13">
        <v>274</v>
      </c>
      <c r="P47" s="10">
        <f t="shared" si="4"/>
        <v>336.2</v>
      </c>
    </row>
    <row r="48" spans="1:17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s="1" t="s">
        <v>103</v>
      </c>
      <c r="K48" s="10">
        <f t="shared" si="2"/>
        <v>-100</v>
      </c>
      <c r="L48" s="15">
        <v>24502.33</v>
      </c>
      <c r="M48" s="13">
        <v>3</v>
      </c>
      <c r="N48" s="13">
        <v>291</v>
      </c>
      <c r="O48" s="13">
        <v>103</v>
      </c>
      <c r="P48" s="10">
        <f t="shared" si="4"/>
        <v>1322.0737086477077</v>
      </c>
    </row>
    <row r="49" spans="1:16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s="1">
        <v>16</v>
      </c>
      <c r="K49" s="10">
        <f t="shared" si="2"/>
        <v>-100</v>
      </c>
      <c r="L49" s="15">
        <v>7389.88</v>
      </c>
      <c r="M49" s="13">
        <v>3</v>
      </c>
      <c r="N49" s="13">
        <v>630</v>
      </c>
      <c r="O49" s="13">
        <v>26</v>
      </c>
      <c r="P49" s="10">
        <f t="shared" si="4"/>
        <v>1875.9037433155079</v>
      </c>
    </row>
    <row r="50" spans="1:16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s="1" t="s">
        <v>106</v>
      </c>
      <c r="K50" s="10">
        <f t="shared" si="2"/>
        <v>-100</v>
      </c>
      <c r="L50" s="15">
        <v>34815</v>
      </c>
      <c r="M50" s="13">
        <v>2</v>
      </c>
      <c r="N50" s="13">
        <v>236</v>
      </c>
      <c r="O50" s="13">
        <v>690</v>
      </c>
      <c r="P50" s="10">
        <f t="shared" si="4"/>
        <v>11058.653846153848</v>
      </c>
    </row>
    <row r="51" spans="1:16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s="1" t="s">
        <v>108</v>
      </c>
      <c r="K51" s="10">
        <f t="shared" si="2"/>
        <v>-100</v>
      </c>
      <c r="L51" s="15">
        <v>55993.440000000002</v>
      </c>
      <c r="M51" s="13">
        <v>4</v>
      </c>
      <c r="N51" s="13">
        <v>852</v>
      </c>
      <c r="O51" s="13">
        <v>530</v>
      </c>
      <c r="P51" s="10">
        <f t="shared" si="4"/>
        <v>6448.9403508771929</v>
      </c>
    </row>
    <row r="52" spans="1:16" x14ac:dyDescent="0.25">
      <c r="P52" s="10"/>
    </row>
    <row r="53" spans="1:16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s="5" t="s">
        <v>59</v>
      </c>
      <c r="P53" s="10"/>
    </row>
    <row r="54" spans="1:16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s="1" t="s">
        <v>30</v>
      </c>
      <c r="L54" s="15">
        <v>5201.7700000000004</v>
      </c>
      <c r="M54" s="13">
        <v>3</v>
      </c>
      <c r="N54" s="13">
        <v>107</v>
      </c>
      <c r="O54" s="13">
        <v>77</v>
      </c>
      <c r="P54" s="10">
        <f t="shared" si="4"/>
        <v>159.05229083665341</v>
      </c>
    </row>
    <row r="55" spans="1:16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s="1" t="s">
        <v>112</v>
      </c>
      <c r="L55" s="15">
        <v>3165.66</v>
      </c>
      <c r="M55" s="13">
        <v>3</v>
      </c>
      <c r="N55" s="13">
        <v>101</v>
      </c>
      <c r="O55" s="13">
        <v>967</v>
      </c>
      <c r="P55" s="10">
        <f t="shared" si="4"/>
        <v>212.19526627218931</v>
      </c>
    </row>
    <row r="56" spans="1:16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s="1" t="s">
        <v>114</v>
      </c>
      <c r="L56" s="15">
        <v>20623.88</v>
      </c>
      <c r="M56" s="13">
        <v>4</v>
      </c>
      <c r="N56" s="13">
        <v>489</v>
      </c>
      <c r="O56" s="13">
        <v>556</v>
      </c>
      <c r="P56" s="10">
        <f t="shared" si="4"/>
        <v>567.43948220064726</v>
      </c>
    </row>
    <row r="57" spans="1:16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s="1" t="s">
        <v>116</v>
      </c>
      <c r="L57" s="15">
        <v>26588.22</v>
      </c>
      <c r="M57" s="13">
        <v>5</v>
      </c>
      <c r="N57" s="13">
        <v>104</v>
      </c>
      <c r="O57" s="13">
        <v>904</v>
      </c>
      <c r="P57" s="10">
        <f t="shared" si="4"/>
        <v>252.76927159347221</v>
      </c>
    </row>
    <row r="58" spans="1:16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s="1" t="s">
        <v>118</v>
      </c>
      <c r="L58" s="15">
        <v>148749.22</v>
      </c>
      <c r="M58" s="13">
        <v>2</v>
      </c>
      <c r="N58" s="13">
        <v>676</v>
      </c>
      <c r="O58" s="13">
        <v>631</v>
      </c>
      <c r="P58" s="10">
        <f t="shared" si="4"/>
        <v>1048.5539340591461</v>
      </c>
    </row>
    <row r="59" spans="1:16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s="1" t="s">
        <v>121</v>
      </c>
      <c r="L59" s="15">
        <v>133683.44</v>
      </c>
      <c r="M59" s="13">
        <v>2</v>
      </c>
      <c r="N59" s="13">
        <v>96</v>
      </c>
      <c r="O59" s="13">
        <v>652</v>
      </c>
      <c r="P59" s="10">
        <f t="shared" si="4"/>
        <v>1316.8886062533122</v>
      </c>
    </row>
    <row r="60" spans="1:16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s="1" t="s">
        <v>123</v>
      </c>
      <c r="L60" s="15">
        <v>7235</v>
      </c>
      <c r="M60" s="13">
        <v>1</v>
      </c>
      <c r="N60" s="13">
        <v>406</v>
      </c>
      <c r="O60" s="13">
        <v>947</v>
      </c>
      <c r="P60" s="10">
        <f t="shared" si="4"/>
        <v>167.17134416543576</v>
      </c>
    </row>
    <row r="61" spans="1:16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s="1" t="s">
        <v>54</v>
      </c>
      <c r="L61" s="15">
        <v>9147.18</v>
      </c>
      <c r="M61" s="13">
        <v>2</v>
      </c>
      <c r="N61" s="13">
        <v>343</v>
      </c>
      <c r="O61" s="13">
        <v>870</v>
      </c>
      <c r="P61" s="10">
        <f t="shared" si="4"/>
        <v>175.68354430379748</v>
      </c>
    </row>
    <row r="62" spans="1:16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s="1" t="s">
        <v>126</v>
      </c>
      <c r="L62" s="15">
        <v>70094.66</v>
      </c>
      <c r="M62" s="13">
        <v>1</v>
      </c>
      <c r="N62" s="13">
        <v>61</v>
      </c>
      <c r="O62" s="13">
        <v>444</v>
      </c>
      <c r="P62" s="10">
        <f t="shared" si="4"/>
        <v>622.84892234711776</v>
      </c>
    </row>
    <row r="63" spans="1:16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s="1" t="s">
        <v>128</v>
      </c>
      <c r="L63" s="15">
        <v>82212.66</v>
      </c>
      <c r="M63" s="13">
        <v>2</v>
      </c>
      <c r="N63" s="13">
        <v>195</v>
      </c>
      <c r="O63" s="13">
        <v>413</v>
      </c>
      <c r="P63" s="10">
        <f t="shared" si="4"/>
        <v>908.4968105986261</v>
      </c>
    </row>
    <row r="64" spans="1:16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s="1" t="s">
        <v>130</v>
      </c>
      <c r="L64" s="15">
        <v>182224.77</v>
      </c>
      <c r="M64" s="13">
        <v>5</v>
      </c>
      <c r="N64" s="13">
        <v>250</v>
      </c>
      <c r="O64" s="13">
        <v>989</v>
      </c>
      <c r="P64" s="10">
        <f t="shared" si="4"/>
        <v>2606.8444741532976</v>
      </c>
    </row>
    <row r="65" spans="1:16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s="1" t="s">
        <v>132</v>
      </c>
      <c r="L65" s="15">
        <v>99730.880000000005</v>
      </c>
      <c r="M65" s="13">
        <v>3</v>
      </c>
      <c r="N65" s="13">
        <v>685</v>
      </c>
      <c r="O65" s="13">
        <v>93</v>
      </c>
      <c r="P65" s="10">
        <f t="shared" si="4"/>
        <v>3863.866454689984</v>
      </c>
    </row>
    <row r="66" spans="1:16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s="1" t="s">
        <v>134</v>
      </c>
      <c r="L66" s="15">
        <v>5724.88</v>
      </c>
      <c r="M66" s="13">
        <v>5</v>
      </c>
      <c r="N66" s="13">
        <v>84</v>
      </c>
      <c r="O66" s="13">
        <v>327</v>
      </c>
      <c r="P66" s="10">
        <f t="shared" si="4"/>
        <v>199.26189231573446</v>
      </c>
    </row>
    <row r="67" spans="1:16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s="1" t="s">
        <v>136</v>
      </c>
      <c r="L67" s="15">
        <v>5820.77</v>
      </c>
      <c r="M67" s="13">
        <v>2</v>
      </c>
      <c r="N67" s="13">
        <v>290</v>
      </c>
      <c r="O67" s="13">
        <v>437</v>
      </c>
      <c r="P67" s="10">
        <f t="shared" si="4"/>
        <v>265.16750313676289</v>
      </c>
    </row>
    <row r="68" spans="1:16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s="1" t="s">
        <v>138</v>
      </c>
      <c r="L68" s="15">
        <v>20443.77</v>
      </c>
      <c r="M68" s="13">
        <v>5</v>
      </c>
      <c r="N68" s="13">
        <v>265</v>
      </c>
      <c r="O68" s="13">
        <v>678</v>
      </c>
      <c r="P68" s="10">
        <f t="shared" si="4"/>
        <v>392.97733301181574</v>
      </c>
    </row>
    <row r="69" spans="1:16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s="1" t="s">
        <v>140</v>
      </c>
      <c r="L69" s="15">
        <v>20083</v>
      </c>
      <c r="M69" s="13">
        <v>2</v>
      </c>
      <c r="N69" s="13">
        <v>745</v>
      </c>
      <c r="O69" s="13">
        <v>339</v>
      </c>
      <c r="P69" s="10">
        <f t="shared" si="4"/>
        <v>948.17327766179551</v>
      </c>
    </row>
    <row r="70" spans="1:16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s="1" t="s">
        <v>142</v>
      </c>
      <c r="L70" s="15">
        <v>105857.77</v>
      </c>
      <c r="M70" s="13">
        <v>2</v>
      </c>
      <c r="N70" s="13">
        <v>256</v>
      </c>
      <c r="O70" s="13">
        <v>394</v>
      </c>
      <c r="P70" s="10">
        <f t="shared" si="4"/>
        <v>1673.7561997319035</v>
      </c>
    </row>
    <row r="71" spans="1:16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s="1" t="s">
        <v>144</v>
      </c>
      <c r="L71" s="15">
        <v>137115.88</v>
      </c>
      <c r="M71" s="13">
        <v>3</v>
      </c>
      <c r="N71" s="13">
        <v>754</v>
      </c>
      <c r="O71" s="13">
        <v>187</v>
      </c>
      <c r="P71" s="10">
        <f t="shared" si="4"/>
        <v>3519.7434002111931</v>
      </c>
    </row>
    <row r="72" spans="1:16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s="1" t="s">
        <v>123</v>
      </c>
      <c r="L72" s="15">
        <v>4830.88</v>
      </c>
      <c r="M72" s="13">
        <v>5</v>
      </c>
      <c r="N72" s="13">
        <v>292</v>
      </c>
      <c r="O72" s="13">
        <v>819</v>
      </c>
      <c r="P72" s="10">
        <f t="shared" si="4"/>
        <v>280.08497246262783</v>
      </c>
    </row>
    <row r="73" spans="1:16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s="1" t="s">
        <v>147</v>
      </c>
      <c r="L73" s="15">
        <v>3080.22</v>
      </c>
      <c r="M73" s="13">
        <v>5</v>
      </c>
      <c r="N73" s="13">
        <v>517</v>
      </c>
      <c r="O73" s="13">
        <v>200</v>
      </c>
      <c r="P73" s="10">
        <f t="shared" si="4"/>
        <v>259.41890315052507</v>
      </c>
    </row>
    <row r="74" spans="1:16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s="1" t="s">
        <v>149</v>
      </c>
      <c r="L74" s="15">
        <v>30568.880000000001</v>
      </c>
      <c r="M74" s="13">
        <v>3</v>
      </c>
      <c r="N74" s="13">
        <v>760</v>
      </c>
      <c r="O74" s="13">
        <v>886</v>
      </c>
      <c r="P74" s="10">
        <f t="shared" si="4"/>
        <v>805.2081729345573</v>
      </c>
    </row>
    <row r="75" spans="1:16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s="1" t="s">
        <v>151</v>
      </c>
      <c r="L75" s="15">
        <v>38253.22</v>
      </c>
      <c r="M75" s="13">
        <v>4</v>
      </c>
      <c r="N75" s="13">
        <v>442</v>
      </c>
      <c r="O75" s="13">
        <v>914</v>
      </c>
      <c r="P75" s="10">
        <f t="shared" si="4"/>
        <v>662.92820103709619</v>
      </c>
    </row>
    <row r="76" spans="1:16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s="1" t="s">
        <v>153</v>
      </c>
      <c r="L76" s="15">
        <v>111764.8</v>
      </c>
      <c r="M76" s="13">
        <v>1</v>
      </c>
      <c r="N76" s="13">
        <v>715</v>
      </c>
      <c r="O76" s="13">
        <v>356</v>
      </c>
      <c r="P76" s="10">
        <f t="shared" si="4"/>
        <v>1691.9640852974187</v>
      </c>
    </row>
    <row r="77" spans="1:16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s="1">
        <v>33</v>
      </c>
      <c r="L77" s="15">
        <v>120802.33</v>
      </c>
      <c r="M77" s="13">
        <v>5</v>
      </c>
      <c r="N77" s="13">
        <v>552</v>
      </c>
      <c r="O77" s="13">
        <v>559</v>
      </c>
      <c r="P77" s="10">
        <f t="shared" si="4"/>
        <v>6501.2202185792348</v>
      </c>
    </row>
    <row r="78" spans="1:16" x14ac:dyDescent="0.25">
      <c r="M78" s="16">
        <f>AVERAGE(M2:M77)</f>
        <v>2.8888888888888888</v>
      </c>
      <c r="N78" s="16">
        <f>AVERAGE(N2:N77)</f>
        <v>481.05555555555554</v>
      </c>
      <c r="O78" s="16">
        <f>AVERAGE(O2:O77)</f>
        <v>514.02777777777783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D37-AACE-449D-9CED-5237146FF044}">
  <dimension ref="A1:L77"/>
  <sheetViews>
    <sheetView workbookViewId="0">
      <selection activeCell="N12" sqref="N12"/>
    </sheetView>
  </sheetViews>
  <sheetFormatPr defaultRowHeight="15" x14ac:dyDescent="0.25"/>
  <cols>
    <col min="1" max="1" width="26" bestFit="1" customWidth="1"/>
    <col min="2" max="2" width="11.5703125" style="17" bestFit="1" customWidth="1"/>
    <col min="3" max="3" width="10.140625" style="17" bestFit="1" customWidth="1"/>
    <col min="8" max="8" width="26" bestFit="1" customWidth="1"/>
    <col min="9" max="10" width="10.140625" bestFit="1" customWidth="1"/>
    <col min="11" max="11" width="8" bestFit="1" customWidth="1"/>
    <col min="12" max="12" width="9.140625" style="18"/>
  </cols>
  <sheetData>
    <row r="1" spans="1:12" x14ac:dyDescent="0.25">
      <c r="A1" s="3" t="s">
        <v>60</v>
      </c>
      <c r="B1" s="2" t="s">
        <v>55</v>
      </c>
      <c r="C1" s="2" t="s">
        <v>56</v>
      </c>
      <c r="D1" s="2" t="s">
        <v>57</v>
      </c>
      <c r="E1" s="2" t="s">
        <v>56</v>
      </c>
      <c r="F1" s="2" t="s">
        <v>58</v>
      </c>
      <c r="G1" s="2" t="s">
        <v>2</v>
      </c>
      <c r="H1" t="s">
        <v>235</v>
      </c>
      <c r="I1" s="17" t="s">
        <v>162</v>
      </c>
      <c r="J1" s="17" t="s">
        <v>160</v>
      </c>
      <c r="K1" t="s">
        <v>161</v>
      </c>
      <c r="L1" s="18" t="s">
        <v>155</v>
      </c>
    </row>
    <row r="2" spans="1:12" x14ac:dyDescent="0.25">
      <c r="A2" t="s">
        <v>3</v>
      </c>
      <c r="B2" s="1">
        <v>434</v>
      </c>
      <c r="C2" s="1">
        <v>13</v>
      </c>
      <c r="D2" s="1">
        <v>433</v>
      </c>
      <c r="E2" s="1" t="s">
        <v>4</v>
      </c>
      <c r="F2" s="1">
        <v>289</v>
      </c>
      <c r="G2" s="9">
        <v>453</v>
      </c>
      <c r="H2" t="s">
        <v>163</v>
      </c>
      <c r="I2" s="17">
        <v>789.45</v>
      </c>
      <c r="J2" s="17">
        <v>16649.400000000001</v>
      </c>
      <c r="K2">
        <f>J2/1000</f>
        <v>16.6494</v>
      </c>
      <c r="L2" s="18">
        <f>((I2-G2)/G2)*100</f>
        <v>74.271523178807954</v>
      </c>
    </row>
    <row r="3" spans="1:12" x14ac:dyDescent="0.25">
      <c r="A3" t="s">
        <v>6</v>
      </c>
      <c r="B3" s="1">
        <v>357</v>
      </c>
      <c r="C3" s="1">
        <v>7</v>
      </c>
      <c r="D3" s="1">
        <v>418</v>
      </c>
      <c r="E3" s="1" t="s">
        <v>7</v>
      </c>
      <c r="F3" s="1">
        <v>332</v>
      </c>
      <c r="G3" s="9">
        <v>458</v>
      </c>
      <c r="H3" t="s">
        <v>164</v>
      </c>
      <c r="I3" s="17">
        <v>1013.4</v>
      </c>
      <c r="J3" s="17">
        <v>15994.9</v>
      </c>
      <c r="K3">
        <f t="shared" ref="K3:K7" si="0">J3/1000</f>
        <v>15.994899999999999</v>
      </c>
      <c r="L3" s="18">
        <f t="shared" ref="L3:L25" si="1">((I3-G3)/G3)*100</f>
        <v>121.26637554585152</v>
      </c>
    </row>
    <row r="4" spans="1:12" x14ac:dyDescent="0.25">
      <c r="A4" t="s">
        <v>9</v>
      </c>
      <c r="B4" s="1">
        <v>660</v>
      </c>
      <c r="C4" s="1">
        <v>32</v>
      </c>
      <c r="D4" s="1">
        <v>536</v>
      </c>
      <c r="E4" s="1">
        <v>61</v>
      </c>
      <c r="F4" s="1">
        <v>389</v>
      </c>
      <c r="G4" s="9">
        <v>826</v>
      </c>
      <c r="H4" t="s">
        <v>165</v>
      </c>
      <c r="I4" s="17">
        <v>18435</v>
      </c>
      <c r="J4" s="17">
        <v>34191.9</v>
      </c>
      <c r="K4">
        <f t="shared" si="0"/>
        <v>34.191900000000004</v>
      </c>
      <c r="L4" s="18">
        <f t="shared" si="1"/>
        <v>2131.8401937046006</v>
      </c>
    </row>
    <row r="5" spans="1:12" x14ac:dyDescent="0.25">
      <c r="A5" t="s">
        <v>11</v>
      </c>
      <c r="B5" s="1">
        <v>592</v>
      </c>
      <c r="C5" s="1">
        <v>23</v>
      </c>
      <c r="D5" s="1">
        <v>612</v>
      </c>
      <c r="E5" s="1">
        <v>29</v>
      </c>
      <c r="F5" s="1">
        <v>304</v>
      </c>
      <c r="G5" s="9">
        <v>848</v>
      </c>
      <c r="H5" t="s">
        <v>166</v>
      </c>
      <c r="I5" s="17">
        <v>16713.099999999999</v>
      </c>
      <c r="J5" s="17">
        <v>34218.800000000003</v>
      </c>
      <c r="K5">
        <f t="shared" si="0"/>
        <v>34.218800000000002</v>
      </c>
      <c r="L5" s="18">
        <f t="shared" si="1"/>
        <v>1870.884433962264</v>
      </c>
    </row>
    <row r="6" spans="1:12" x14ac:dyDescent="0.25">
      <c r="A6" t="s">
        <v>13</v>
      </c>
      <c r="B6" s="1">
        <v>1126</v>
      </c>
      <c r="C6" s="1">
        <v>121</v>
      </c>
      <c r="D6" s="1">
        <v>812</v>
      </c>
      <c r="E6" s="1">
        <v>240</v>
      </c>
      <c r="F6" s="1">
        <v>668</v>
      </c>
      <c r="G6" s="9">
        <v>1439</v>
      </c>
      <c r="H6" t="s">
        <v>167</v>
      </c>
      <c r="I6" s="17">
        <v>27754.7</v>
      </c>
      <c r="J6" s="17">
        <v>63518.1</v>
      </c>
      <c r="K6">
        <f t="shared" si="0"/>
        <v>63.518099999999997</v>
      </c>
      <c r="L6" s="18">
        <f t="shared" si="1"/>
        <v>1828.7491313412095</v>
      </c>
    </row>
    <row r="7" spans="1:12" x14ac:dyDescent="0.25">
      <c r="A7" t="s">
        <v>15</v>
      </c>
      <c r="B7" s="1">
        <v>1535</v>
      </c>
      <c r="C7" s="1">
        <v>363</v>
      </c>
      <c r="D7" s="1">
        <v>819</v>
      </c>
      <c r="E7" s="1">
        <v>560</v>
      </c>
      <c r="F7" s="1">
        <v>985</v>
      </c>
      <c r="G7" s="9">
        <v>2006</v>
      </c>
      <c r="H7" t="s">
        <v>168</v>
      </c>
      <c r="I7" s="17">
        <v>22528.1</v>
      </c>
      <c r="J7" s="17">
        <v>63411.5</v>
      </c>
      <c r="K7">
        <f t="shared" si="0"/>
        <v>63.411499999999997</v>
      </c>
      <c r="L7" s="18">
        <f t="shared" si="1"/>
        <v>1023.0358923230309</v>
      </c>
    </row>
    <row r="8" spans="1:12" x14ac:dyDescent="0.25">
      <c r="A8" t="s">
        <v>17</v>
      </c>
      <c r="B8" s="1">
        <v>218</v>
      </c>
      <c r="C8" s="1">
        <v>6</v>
      </c>
      <c r="D8" s="1">
        <v>219</v>
      </c>
      <c r="E8" s="1" t="s">
        <v>18</v>
      </c>
      <c r="F8" s="1">
        <v>161</v>
      </c>
      <c r="G8" s="9">
        <v>225</v>
      </c>
      <c r="H8" t="s">
        <v>181</v>
      </c>
      <c r="I8" s="17">
        <v>1114.1300000000001</v>
      </c>
      <c r="J8" s="17">
        <v>17030.400000000001</v>
      </c>
      <c r="K8">
        <f t="shared" ref="K8:K25" si="2">J8/1000</f>
        <v>17.0304</v>
      </c>
      <c r="L8" s="18">
        <f t="shared" si="1"/>
        <v>395.16888888888894</v>
      </c>
    </row>
    <row r="9" spans="1:12" x14ac:dyDescent="0.25">
      <c r="A9" t="s">
        <v>20</v>
      </c>
      <c r="B9" s="1">
        <v>313</v>
      </c>
      <c r="C9" s="1">
        <v>10</v>
      </c>
      <c r="D9" s="1">
        <v>298</v>
      </c>
      <c r="E9" s="1" t="s">
        <v>21</v>
      </c>
      <c r="F9" s="1">
        <v>245</v>
      </c>
      <c r="G9" s="9">
        <v>324</v>
      </c>
      <c r="H9" t="s">
        <v>182</v>
      </c>
      <c r="I9" s="17">
        <v>794.48</v>
      </c>
      <c r="J9" s="17">
        <v>17975.400000000001</v>
      </c>
      <c r="K9">
        <f t="shared" si="2"/>
        <v>17.9754</v>
      </c>
      <c r="L9" s="18">
        <f t="shared" si="1"/>
        <v>145.2098765432099</v>
      </c>
    </row>
    <row r="10" spans="1:12" x14ac:dyDescent="0.25">
      <c r="A10" t="s">
        <v>23</v>
      </c>
      <c r="B10" s="1">
        <v>1263</v>
      </c>
      <c r="C10" s="1">
        <v>114</v>
      </c>
      <c r="D10" s="1">
        <v>1205</v>
      </c>
      <c r="E10" s="1">
        <v>61</v>
      </c>
      <c r="F10" s="1">
        <v>759</v>
      </c>
      <c r="G10" s="9">
        <v>1905</v>
      </c>
      <c r="H10" t="s">
        <v>183</v>
      </c>
      <c r="I10" s="17">
        <v>4823.8</v>
      </c>
      <c r="J10" s="17">
        <v>36193.800000000003</v>
      </c>
      <c r="K10">
        <f t="shared" si="2"/>
        <v>36.193800000000003</v>
      </c>
      <c r="L10" s="18">
        <f t="shared" si="1"/>
        <v>153.21784776902888</v>
      </c>
    </row>
    <row r="11" spans="1:12" x14ac:dyDescent="0.25">
      <c r="A11" t="s">
        <v>25</v>
      </c>
      <c r="B11" s="1">
        <v>878</v>
      </c>
      <c r="C11" s="1">
        <v>126</v>
      </c>
      <c r="D11" s="1">
        <v>780</v>
      </c>
      <c r="E11" s="1">
        <v>104</v>
      </c>
      <c r="F11" s="1">
        <v>558</v>
      </c>
      <c r="G11" s="9">
        <v>1010</v>
      </c>
      <c r="H11" t="s">
        <v>184</v>
      </c>
      <c r="I11" s="17">
        <v>7047.55</v>
      </c>
      <c r="J11" s="17">
        <v>36962.800000000003</v>
      </c>
      <c r="K11">
        <f t="shared" si="2"/>
        <v>36.962800000000001</v>
      </c>
      <c r="L11" s="18">
        <f t="shared" si="1"/>
        <v>597.7772277227723</v>
      </c>
    </row>
    <row r="12" spans="1:12" x14ac:dyDescent="0.25">
      <c r="A12" t="s">
        <v>27</v>
      </c>
      <c r="B12" s="1">
        <v>331</v>
      </c>
      <c r="C12" s="1">
        <v>117</v>
      </c>
      <c r="D12" s="1">
        <v>294</v>
      </c>
      <c r="E12" s="1">
        <v>222</v>
      </c>
      <c r="F12" s="1">
        <v>247</v>
      </c>
      <c r="G12" s="9">
        <v>376</v>
      </c>
      <c r="H12" t="s">
        <v>185</v>
      </c>
      <c r="I12" s="17">
        <v>41596.1</v>
      </c>
      <c r="J12" s="17">
        <v>69365.8</v>
      </c>
      <c r="K12">
        <f t="shared" si="2"/>
        <v>69.365800000000007</v>
      </c>
      <c r="L12" s="18">
        <f t="shared" si="1"/>
        <v>10962.792553191488</v>
      </c>
    </row>
    <row r="13" spans="1:12" x14ac:dyDescent="0.25">
      <c r="A13" t="s">
        <v>29</v>
      </c>
      <c r="B13" s="1">
        <v>246</v>
      </c>
      <c r="C13" s="1">
        <v>62</v>
      </c>
      <c r="D13" s="1">
        <v>211</v>
      </c>
      <c r="E13" s="1">
        <v>170</v>
      </c>
      <c r="F13" s="1">
        <v>162</v>
      </c>
      <c r="G13" s="9">
        <v>260</v>
      </c>
      <c r="H13" t="s">
        <v>186</v>
      </c>
      <c r="I13" s="17">
        <v>22421.200000000001</v>
      </c>
      <c r="J13" s="17">
        <v>67538.7</v>
      </c>
      <c r="K13">
        <f t="shared" si="2"/>
        <v>67.538699999999992</v>
      </c>
      <c r="L13" s="18">
        <f t="shared" si="1"/>
        <v>8523.538461538461</v>
      </c>
    </row>
    <row r="14" spans="1:12" x14ac:dyDescent="0.25">
      <c r="A14" t="s">
        <v>31</v>
      </c>
      <c r="B14" s="1">
        <v>168</v>
      </c>
      <c r="C14" s="1">
        <v>7</v>
      </c>
      <c r="D14" s="1">
        <v>174</v>
      </c>
      <c r="E14" s="1">
        <v>12</v>
      </c>
      <c r="F14" s="1">
        <v>89</v>
      </c>
      <c r="G14" s="9">
        <v>195</v>
      </c>
      <c r="H14" t="s">
        <v>199</v>
      </c>
      <c r="I14" s="17">
        <v>1482.64</v>
      </c>
      <c r="J14" s="17">
        <v>16621</v>
      </c>
      <c r="K14">
        <f t="shared" si="2"/>
        <v>16.620999999999999</v>
      </c>
      <c r="L14" s="18">
        <f t="shared" si="1"/>
        <v>660.32820512820513</v>
      </c>
    </row>
    <row r="15" spans="1:12" x14ac:dyDescent="0.25">
      <c r="A15" t="s">
        <v>33</v>
      </c>
      <c r="B15" s="1">
        <v>143</v>
      </c>
      <c r="C15" s="1">
        <v>7</v>
      </c>
      <c r="D15" s="1">
        <v>138</v>
      </c>
      <c r="E15" s="1">
        <v>35</v>
      </c>
      <c r="F15" s="1">
        <v>107</v>
      </c>
      <c r="G15" s="9">
        <v>147</v>
      </c>
      <c r="H15" t="s">
        <v>200</v>
      </c>
      <c r="I15" s="17">
        <v>1107.1600000000001</v>
      </c>
      <c r="J15" s="17">
        <v>19073</v>
      </c>
      <c r="K15">
        <f t="shared" si="2"/>
        <v>19.073</v>
      </c>
      <c r="L15" s="18">
        <f t="shared" si="1"/>
        <v>653.17006802721096</v>
      </c>
    </row>
    <row r="16" spans="1:12" x14ac:dyDescent="0.25">
      <c r="A16" t="s">
        <v>35</v>
      </c>
      <c r="B16" s="1">
        <v>361</v>
      </c>
      <c r="C16" s="1">
        <v>41</v>
      </c>
      <c r="D16" s="1">
        <v>322</v>
      </c>
      <c r="E16" s="1">
        <v>230</v>
      </c>
      <c r="F16" s="1">
        <v>189</v>
      </c>
      <c r="G16" s="9">
        <v>405</v>
      </c>
      <c r="H16" t="s">
        <v>201</v>
      </c>
      <c r="I16" s="17">
        <v>12923.1</v>
      </c>
      <c r="J16" s="17">
        <v>57836.7</v>
      </c>
      <c r="K16">
        <f t="shared" si="2"/>
        <v>57.8367</v>
      </c>
      <c r="L16" s="18">
        <f t="shared" si="1"/>
        <v>3090.8888888888887</v>
      </c>
    </row>
    <row r="17" spans="1:12" x14ac:dyDescent="0.25">
      <c r="A17" t="s">
        <v>37</v>
      </c>
      <c r="B17" s="1">
        <v>420</v>
      </c>
      <c r="C17" s="1">
        <v>26</v>
      </c>
      <c r="D17" s="1">
        <v>461</v>
      </c>
      <c r="E17" s="1">
        <v>81</v>
      </c>
      <c r="F17" s="1">
        <v>280</v>
      </c>
      <c r="G17" s="9">
        <v>708</v>
      </c>
      <c r="H17" t="s">
        <v>202</v>
      </c>
      <c r="I17" s="17">
        <v>9319.0300000000007</v>
      </c>
      <c r="J17" s="17">
        <v>34101.199999999997</v>
      </c>
      <c r="K17">
        <f t="shared" si="2"/>
        <v>34.101199999999999</v>
      </c>
      <c r="L17" s="18">
        <f t="shared" si="1"/>
        <v>1216.2471751412431</v>
      </c>
    </row>
    <row r="18" spans="1:12" x14ac:dyDescent="0.25">
      <c r="A18" t="s">
        <v>39</v>
      </c>
      <c r="B18" s="1">
        <v>574</v>
      </c>
      <c r="C18" s="1">
        <v>158</v>
      </c>
      <c r="D18" s="1">
        <v>408</v>
      </c>
      <c r="E18" s="1">
        <v>551</v>
      </c>
      <c r="F18" s="1">
        <v>310</v>
      </c>
      <c r="G18" s="9">
        <v>855</v>
      </c>
      <c r="H18" t="s">
        <v>203</v>
      </c>
      <c r="I18" s="17">
        <v>50348.5</v>
      </c>
      <c r="J18" s="17">
        <v>59304.9</v>
      </c>
      <c r="K18">
        <f t="shared" si="2"/>
        <v>59.304900000000004</v>
      </c>
      <c r="L18" s="18">
        <f t="shared" si="1"/>
        <v>5788.7134502923982</v>
      </c>
    </row>
    <row r="19" spans="1:12" x14ac:dyDescent="0.25">
      <c r="A19" t="s">
        <v>41</v>
      </c>
      <c r="B19" s="1">
        <v>666</v>
      </c>
      <c r="C19" s="1">
        <v>207</v>
      </c>
      <c r="D19" s="1">
        <v>469</v>
      </c>
      <c r="E19" s="1">
        <v>588</v>
      </c>
      <c r="F19" s="1">
        <v>465</v>
      </c>
      <c r="G19" s="9">
        <v>800</v>
      </c>
      <c r="H19" t="s">
        <v>204</v>
      </c>
      <c r="I19" s="17">
        <v>53198.400000000001</v>
      </c>
      <c r="J19" s="17">
        <v>59265.3</v>
      </c>
      <c r="K19">
        <f t="shared" si="2"/>
        <v>59.265300000000003</v>
      </c>
      <c r="L19" s="18">
        <f t="shared" si="1"/>
        <v>6549.8</v>
      </c>
    </row>
    <row r="20" spans="1:12" x14ac:dyDescent="0.25">
      <c r="A20" t="s">
        <v>43</v>
      </c>
      <c r="B20" s="1">
        <v>413</v>
      </c>
      <c r="C20" s="1">
        <v>9</v>
      </c>
      <c r="D20" s="1">
        <v>408</v>
      </c>
      <c r="E20" s="1">
        <v>12</v>
      </c>
      <c r="F20" s="1">
        <v>416</v>
      </c>
      <c r="G20" s="9">
        <v>416</v>
      </c>
      <c r="H20" t="s">
        <v>217</v>
      </c>
      <c r="I20" s="17">
        <v>735.66</v>
      </c>
      <c r="J20" s="17">
        <v>14916.7</v>
      </c>
      <c r="K20">
        <f t="shared" si="2"/>
        <v>14.916700000000001</v>
      </c>
      <c r="L20" s="18">
        <f t="shared" si="1"/>
        <v>76.841346153846146</v>
      </c>
    </row>
    <row r="21" spans="1:12" x14ac:dyDescent="0.25">
      <c r="A21" t="s">
        <v>45</v>
      </c>
      <c r="B21" s="1">
        <v>135</v>
      </c>
      <c r="C21" s="1">
        <v>9</v>
      </c>
      <c r="D21" s="1">
        <v>137</v>
      </c>
      <c r="E21" s="1" t="s">
        <v>8</v>
      </c>
      <c r="F21" s="1">
        <v>131</v>
      </c>
      <c r="G21" s="9">
        <v>138</v>
      </c>
      <c r="H21" t="s">
        <v>218</v>
      </c>
      <c r="I21" s="17">
        <v>510.82</v>
      </c>
      <c r="J21" s="17">
        <v>15443.8</v>
      </c>
      <c r="K21">
        <f t="shared" si="2"/>
        <v>15.4438</v>
      </c>
      <c r="L21" s="18">
        <f t="shared" si="1"/>
        <v>270.15942028985506</v>
      </c>
    </row>
    <row r="22" spans="1:12" x14ac:dyDescent="0.25">
      <c r="A22" t="s">
        <v>47</v>
      </c>
      <c r="B22" s="1">
        <v>168</v>
      </c>
      <c r="C22" s="1">
        <v>42</v>
      </c>
      <c r="D22" s="1">
        <v>159</v>
      </c>
      <c r="E22" s="1">
        <v>79</v>
      </c>
      <c r="F22" s="1">
        <v>97</v>
      </c>
      <c r="G22" s="9">
        <v>188</v>
      </c>
      <c r="H22" t="s">
        <v>219</v>
      </c>
      <c r="I22" s="17">
        <v>11549.6</v>
      </c>
      <c r="J22" s="17">
        <v>33412.800000000003</v>
      </c>
      <c r="K22">
        <f t="shared" si="2"/>
        <v>33.412800000000004</v>
      </c>
      <c r="L22" s="18">
        <f t="shared" si="1"/>
        <v>6043.4042553191484</v>
      </c>
    </row>
    <row r="23" spans="1:12" x14ac:dyDescent="0.25">
      <c r="A23" t="s">
        <v>49</v>
      </c>
      <c r="B23" s="1">
        <v>355</v>
      </c>
      <c r="C23" s="1">
        <v>17</v>
      </c>
      <c r="D23" s="1">
        <v>313</v>
      </c>
      <c r="E23" s="1">
        <v>40</v>
      </c>
      <c r="F23" s="1">
        <v>112</v>
      </c>
      <c r="G23" s="9">
        <v>572</v>
      </c>
      <c r="H23" t="s">
        <v>220</v>
      </c>
      <c r="I23" s="17">
        <v>14414.8</v>
      </c>
      <c r="J23" s="17">
        <v>32197.5</v>
      </c>
      <c r="K23">
        <f t="shared" si="2"/>
        <v>32.197499999999998</v>
      </c>
      <c r="L23" s="18">
        <f t="shared" si="1"/>
        <v>2420.0699300699298</v>
      </c>
    </row>
    <row r="24" spans="1:12" x14ac:dyDescent="0.25">
      <c r="A24" t="s">
        <v>51</v>
      </c>
      <c r="B24" s="1">
        <v>356</v>
      </c>
      <c r="C24" s="1">
        <v>228</v>
      </c>
      <c r="D24" s="1">
        <v>314</v>
      </c>
      <c r="E24" s="1">
        <v>345</v>
      </c>
      <c r="F24" s="1">
        <v>281</v>
      </c>
      <c r="G24" s="9">
        <v>409</v>
      </c>
      <c r="H24" t="s">
        <v>221</v>
      </c>
      <c r="I24" s="17">
        <v>43145.3</v>
      </c>
      <c r="J24" s="17">
        <v>59410.2</v>
      </c>
      <c r="K24">
        <f t="shared" si="2"/>
        <v>59.410199999999996</v>
      </c>
      <c r="L24" s="18">
        <f t="shared" si="1"/>
        <v>10448.973105134475</v>
      </c>
    </row>
    <row r="25" spans="1:12" x14ac:dyDescent="0.25">
      <c r="A25" t="s">
        <v>53</v>
      </c>
      <c r="B25" s="1">
        <v>138</v>
      </c>
      <c r="C25" s="1">
        <v>60</v>
      </c>
      <c r="D25" s="1">
        <v>119</v>
      </c>
      <c r="E25" s="1">
        <v>152</v>
      </c>
      <c r="F25" s="1">
        <v>106</v>
      </c>
      <c r="G25" s="9">
        <v>152</v>
      </c>
      <c r="H25" t="s">
        <v>222</v>
      </c>
      <c r="I25" s="17">
        <v>41534.9</v>
      </c>
      <c r="J25" s="17">
        <v>66482.8</v>
      </c>
      <c r="K25">
        <f t="shared" si="2"/>
        <v>66.482799999999997</v>
      </c>
      <c r="L25" s="18">
        <f t="shared" si="1"/>
        <v>27225.59210526316</v>
      </c>
    </row>
    <row r="26" spans="1:12" x14ac:dyDescent="0.25">
      <c r="B26" s="1"/>
      <c r="C26" s="1"/>
      <c r="D26" s="1"/>
      <c r="E26" s="1"/>
      <c r="F26" s="1"/>
      <c r="G26" s="9"/>
      <c r="I26" s="17"/>
      <c r="J26" s="17"/>
    </row>
    <row r="27" spans="1:12" x14ac:dyDescent="0.25">
      <c r="A27" s="6" t="s">
        <v>61</v>
      </c>
      <c r="B27" s="7" t="s">
        <v>55</v>
      </c>
      <c r="C27" s="7" t="s">
        <v>56</v>
      </c>
      <c r="D27" s="7" t="s">
        <v>57</v>
      </c>
      <c r="E27" s="7" t="s">
        <v>56</v>
      </c>
      <c r="F27" s="7" t="s">
        <v>58</v>
      </c>
      <c r="G27" s="8" t="s">
        <v>2</v>
      </c>
      <c r="H27" t="s">
        <v>236</v>
      </c>
      <c r="I27" s="17"/>
      <c r="J27" s="17"/>
    </row>
    <row r="28" spans="1:12" x14ac:dyDescent="0.25">
      <c r="A28" t="s">
        <v>62</v>
      </c>
      <c r="B28" s="1">
        <v>2902</v>
      </c>
      <c r="C28" s="1">
        <v>136</v>
      </c>
      <c r="D28" s="1">
        <v>3316</v>
      </c>
      <c r="E28" s="1">
        <v>143</v>
      </c>
      <c r="F28" s="1">
        <v>627</v>
      </c>
      <c r="G28" s="9">
        <v>3559</v>
      </c>
      <c r="H28" t="s">
        <v>169</v>
      </c>
      <c r="I28" s="17">
        <v>3618.85</v>
      </c>
      <c r="J28" s="17">
        <v>23001.200000000001</v>
      </c>
      <c r="K28">
        <f t="shared" ref="K28:K51" si="3">J28/1000</f>
        <v>23.001200000000001</v>
      </c>
      <c r="L28" s="18">
        <f t="shared" ref="L28:L51" si="4">((I28-G28)/G28)*100</f>
        <v>1.6816521494801884</v>
      </c>
    </row>
    <row r="29" spans="1:12" x14ac:dyDescent="0.25">
      <c r="A29" t="s">
        <v>64</v>
      </c>
      <c r="B29" s="1">
        <v>1253</v>
      </c>
      <c r="C29" s="1">
        <v>17</v>
      </c>
      <c r="D29" s="1">
        <v>1449</v>
      </c>
      <c r="E29" s="1">
        <v>76</v>
      </c>
      <c r="F29" s="1">
        <v>377</v>
      </c>
      <c r="G29" s="9">
        <v>1579</v>
      </c>
      <c r="H29" t="s">
        <v>170</v>
      </c>
      <c r="I29" s="17">
        <v>2157.42</v>
      </c>
      <c r="J29" s="17">
        <v>23184.400000000001</v>
      </c>
      <c r="K29">
        <f t="shared" si="3"/>
        <v>23.1844</v>
      </c>
      <c r="L29" s="18">
        <f t="shared" si="4"/>
        <v>36.632045598480055</v>
      </c>
    </row>
    <row r="30" spans="1:12" x14ac:dyDescent="0.25">
      <c r="A30" t="s">
        <v>66</v>
      </c>
      <c r="B30" s="1">
        <v>964</v>
      </c>
      <c r="C30" s="1">
        <v>26</v>
      </c>
      <c r="D30" s="1">
        <v>1052</v>
      </c>
      <c r="E30" s="1">
        <v>260</v>
      </c>
      <c r="F30" s="1">
        <v>251</v>
      </c>
      <c r="G30" s="9">
        <v>1663</v>
      </c>
      <c r="H30" t="s">
        <v>171</v>
      </c>
      <c r="I30" s="17">
        <v>39246.9</v>
      </c>
      <c r="J30" s="17">
        <v>52013.4</v>
      </c>
      <c r="K30">
        <f t="shared" si="3"/>
        <v>52.013400000000004</v>
      </c>
      <c r="L30" s="18">
        <f t="shared" si="4"/>
        <v>2260.0060132291042</v>
      </c>
    </row>
    <row r="31" spans="1:12" x14ac:dyDescent="0.25">
      <c r="A31" t="s">
        <v>68</v>
      </c>
      <c r="B31" s="1">
        <v>1630</v>
      </c>
      <c r="C31" s="1">
        <v>79</v>
      </c>
      <c r="D31" s="1">
        <v>1992</v>
      </c>
      <c r="E31" s="1">
        <v>355</v>
      </c>
      <c r="F31" s="1">
        <v>433</v>
      </c>
      <c r="G31" s="9">
        <v>2989</v>
      </c>
      <c r="H31" t="s">
        <v>172</v>
      </c>
      <c r="I31" s="17">
        <v>59470.8</v>
      </c>
      <c r="J31" s="17">
        <v>54714.6</v>
      </c>
      <c r="K31">
        <f t="shared" si="3"/>
        <v>54.714599999999997</v>
      </c>
      <c r="L31" s="18">
        <f t="shared" si="4"/>
        <v>1889.6554031448645</v>
      </c>
    </row>
    <row r="32" spans="1:12" x14ac:dyDescent="0.25">
      <c r="A32" t="s">
        <v>70</v>
      </c>
      <c r="B32" s="1">
        <v>4389</v>
      </c>
      <c r="C32" s="1">
        <v>555</v>
      </c>
      <c r="D32" s="1">
        <v>3662</v>
      </c>
      <c r="E32" s="1">
        <v>1138</v>
      </c>
      <c r="F32" s="1">
        <v>1173</v>
      </c>
      <c r="G32" s="9">
        <v>8381</v>
      </c>
      <c r="H32" t="s">
        <v>173</v>
      </c>
      <c r="I32" s="17">
        <v>74427.199999999997</v>
      </c>
      <c r="J32" s="17">
        <v>98190.2</v>
      </c>
      <c r="K32">
        <f t="shared" si="3"/>
        <v>98.19019999999999</v>
      </c>
      <c r="L32" s="18">
        <f t="shared" si="4"/>
        <v>788.04677246152005</v>
      </c>
    </row>
    <row r="33" spans="1:12" x14ac:dyDescent="0.25">
      <c r="A33" t="s">
        <v>72</v>
      </c>
      <c r="B33" s="1">
        <v>3539</v>
      </c>
      <c r="C33" s="1">
        <v>825</v>
      </c>
      <c r="D33" s="1">
        <v>2564</v>
      </c>
      <c r="E33" s="1">
        <v>2454</v>
      </c>
      <c r="F33" s="1">
        <v>912</v>
      </c>
      <c r="G33" s="9">
        <v>7039</v>
      </c>
      <c r="H33" t="s">
        <v>174</v>
      </c>
      <c r="I33" s="17">
        <v>84110.399999999994</v>
      </c>
      <c r="J33" s="17">
        <v>97840.8</v>
      </c>
      <c r="K33">
        <f t="shared" si="3"/>
        <v>97.840800000000002</v>
      </c>
      <c r="L33" s="18">
        <f t="shared" si="4"/>
        <v>1094.9197329166075</v>
      </c>
    </row>
    <row r="34" spans="1:12" x14ac:dyDescent="0.25">
      <c r="A34" t="s">
        <v>74</v>
      </c>
      <c r="B34" s="1">
        <v>1014</v>
      </c>
      <c r="C34" s="1">
        <v>13</v>
      </c>
      <c r="D34" s="1">
        <v>1032</v>
      </c>
      <c r="E34" s="1">
        <v>33</v>
      </c>
      <c r="F34" s="1">
        <v>290</v>
      </c>
      <c r="G34" s="9">
        <v>1142</v>
      </c>
      <c r="H34" t="s">
        <v>187</v>
      </c>
      <c r="I34" s="17">
        <v>2814.31</v>
      </c>
      <c r="J34" s="17">
        <v>25926.400000000001</v>
      </c>
      <c r="K34">
        <f t="shared" si="3"/>
        <v>25.926400000000001</v>
      </c>
      <c r="L34" s="18">
        <f t="shared" si="4"/>
        <v>146.43695271453589</v>
      </c>
    </row>
    <row r="35" spans="1:12" x14ac:dyDescent="0.25">
      <c r="A35" t="s">
        <v>76</v>
      </c>
      <c r="B35" s="1">
        <v>490</v>
      </c>
      <c r="C35" s="1">
        <v>10</v>
      </c>
      <c r="D35" s="1">
        <v>472</v>
      </c>
      <c r="E35" s="1">
        <v>56</v>
      </c>
      <c r="F35" s="1">
        <v>133</v>
      </c>
      <c r="G35" s="9">
        <v>520</v>
      </c>
      <c r="H35" t="s">
        <v>188</v>
      </c>
      <c r="I35" s="17">
        <v>1676.9</v>
      </c>
      <c r="J35" s="17">
        <v>28518.400000000001</v>
      </c>
      <c r="K35">
        <f t="shared" si="3"/>
        <v>28.5184</v>
      </c>
      <c r="L35" s="18">
        <f t="shared" si="4"/>
        <v>222.48076923076923</v>
      </c>
    </row>
    <row r="36" spans="1:12" x14ac:dyDescent="0.25">
      <c r="A36" t="s">
        <v>78</v>
      </c>
      <c r="B36" s="1">
        <v>2449</v>
      </c>
      <c r="C36" s="1">
        <v>218</v>
      </c>
      <c r="D36" s="1">
        <v>2763</v>
      </c>
      <c r="E36" s="1">
        <v>1569</v>
      </c>
      <c r="F36" s="1">
        <v>569</v>
      </c>
      <c r="G36" s="9">
        <v>4408</v>
      </c>
      <c r="H36" t="s">
        <v>189</v>
      </c>
      <c r="I36" s="17">
        <v>30993.1</v>
      </c>
      <c r="J36" s="17">
        <v>57763</v>
      </c>
      <c r="K36">
        <f t="shared" si="3"/>
        <v>57.762999999999998</v>
      </c>
      <c r="L36" s="18">
        <f t="shared" si="4"/>
        <v>603.11025408348451</v>
      </c>
    </row>
    <row r="37" spans="1:12" x14ac:dyDescent="0.25">
      <c r="A37" t="s">
        <v>80</v>
      </c>
      <c r="B37" s="1">
        <v>2818</v>
      </c>
      <c r="C37" s="1">
        <v>323</v>
      </c>
      <c r="D37" s="1">
        <v>2773</v>
      </c>
      <c r="E37" s="1">
        <v>676</v>
      </c>
      <c r="F37" s="1">
        <v>630</v>
      </c>
      <c r="G37" s="9">
        <v>4023</v>
      </c>
      <c r="H37" t="s">
        <v>190</v>
      </c>
      <c r="I37" s="17">
        <v>11185.9</v>
      </c>
      <c r="J37" s="17">
        <v>54283.1</v>
      </c>
      <c r="K37">
        <f t="shared" si="3"/>
        <v>54.283099999999997</v>
      </c>
      <c r="L37" s="18">
        <f t="shared" si="4"/>
        <v>178.04871986080039</v>
      </c>
    </row>
    <row r="38" spans="1:12" x14ac:dyDescent="0.25">
      <c r="A38" t="s">
        <v>82</v>
      </c>
      <c r="B38" s="1">
        <v>758</v>
      </c>
      <c r="C38" s="1">
        <v>267</v>
      </c>
      <c r="D38" s="1">
        <v>628</v>
      </c>
      <c r="E38" s="1">
        <v>1836</v>
      </c>
      <c r="F38" s="1">
        <v>223</v>
      </c>
      <c r="G38" s="9">
        <v>1109</v>
      </c>
      <c r="H38" t="s">
        <v>191</v>
      </c>
      <c r="I38" s="17">
        <v>32869</v>
      </c>
      <c r="J38" s="17">
        <v>102932</v>
      </c>
      <c r="K38">
        <f t="shared" si="3"/>
        <v>102.932</v>
      </c>
      <c r="L38" s="18">
        <f t="shared" si="4"/>
        <v>2863.8412984670877</v>
      </c>
    </row>
    <row r="39" spans="1:12" x14ac:dyDescent="0.25">
      <c r="A39" t="s">
        <v>84</v>
      </c>
      <c r="B39" s="1">
        <v>1242</v>
      </c>
      <c r="C39" s="1">
        <v>395</v>
      </c>
      <c r="D39" s="1">
        <v>979</v>
      </c>
      <c r="E39" s="1">
        <v>2880</v>
      </c>
      <c r="F39" s="1">
        <v>382</v>
      </c>
      <c r="G39" s="9">
        <v>2256</v>
      </c>
      <c r="H39" t="s">
        <v>192</v>
      </c>
      <c r="I39" s="17">
        <v>78892.100000000006</v>
      </c>
      <c r="J39" s="17">
        <v>99999.5</v>
      </c>
      <c r="K39">
        <f t="shared" si="3"/>
        <v>99.999499999999998</v>
      </c>
      <c r="L39" s="18">
        <f t="shared" si="4"/>
        <v>3396.9902482269504</v>
      </c>
    </row>
    <row r="40" spans="1:12" x14ac:dyDescent="0.25">
      <c r="A40" t="s">
        <v>86</v>
      </c>
      <c r="B40" s="1">
        <v>720</v>
      </c>
      <c r="C40" s="1">
        <v>16</v>
      </c>
      <c r="D40" s="1">
        <v>786</v>
      </c>
      <c r="E40" s="1">
        <v>741</v>
      </c>
      <c r="F40" s="1">
        <v>103</v>
      </c>
      <c r="G40" s="9">
        <v>913</v>
      </c>
      <c r="H40" t="s">
        <v>205</v>
      </c>
      <c r="I40" s="17">
        <v>10906</v>
      </c>
      <c r="J40" s="17">
        <v>21583.3</v>
      </c>
      <c r="K40">
        <f t="shared" si="3"/>
        <v>21.583299999999998</v>
      </c>
      <c r="L40" s="18">
        <f t="shared" si="4"/>
        <v>1094.5235487404161</v>
      </c>
    </row>
    <row r="41" spans="1:12" x14ac:dyDescent="0.25">
      <c r="A41" t="s">
        <v>88</v>
      </c>
      <c r="B41" s="1">
        <v>843</v>
      </c>
      <c r="C41" s="1">
        <v>11</v>
      </c>
      <c r="D41" s="1">
        <v>886</v>
      </c>
      <c r="E41" s="1">
        <v>72</v>
      </c>
      <c r="F41" s="1">
        <v>162</v>
      </c>
      <c r="G41" s="9">
        <v>956</v>
      </c>
      <c r="H41" t="s">
        <v>206</v>
      </c>
      <c r="I41" s="17">
        <v>4494.8</v>
      </c>
      <c r="J41" s="17">
        <v>21261.1</v>
      </c>
      <c r="K41">
        <f t="shared" si="3"/>
        <v>21.261099999999999</v>
      </c>
      <c r="L41" s="18">
        <f t="shared" si="4"/>
        <v>370.16736401673643</v>
      </c>
    </row>
    <row r="42" spans="1:12" x14ac:dyDescent="0.25">
      <c r="A42" t="s">
        <v>90</v>
      </c>
      <c r="B42" s="1">
        <v>1008</v>
      </c>
      <c r="C42" s="1">
        <v>39</v>
      </c>
      <c r="D42" s="1">
        <v>1014</v>
      </c>
      <c r="E42" s="1">
        <v>556</v>
      </c>
      <c r="F42" s="1">
        <v>140</v>
      </c>
      <c r="G42" s="9">
        <v>1538</v>
      </c>
      <c r="H42" t="s">
        <v>207</v>
      </c>
      <c r="I42" s="17">
        <v>19408.599999999999</v>
      </c>
      <c r="J42" s="17">
        <v>46162.9</v>
      </c>
      <c r="K42">
        <f t="shared" si="3"/>
        <v>46.1629</v>
      </c>
      <c r="L42" s="18">
        <f t="shared" si="4"/>
        <v>1161.9375812743822</v>
      </c>
    </row>
    <row r="43" spans="1:12" x14ac:dyDescent="0.25">
      <c r="A43" t="s">
        <v>92</v>
      </c>
      <c r="B43" s="1">
        <v>626</v>
      </c>
      <c r="C43" s="1">
        <v>34</v>
      </c>
      <c r="D43" s="1">
        <v>547</v>
      </c>
      <c r="E43" s="1">
        <v>10280</v>
      </c>
      <c r="F43" s="1">
        <v>129</v>
      </c>
      <c r="G43" s="9">
        <v>843</v>
      </c>
      <c r="H43" t="s">
        <v>208</v>
      </c>
      <c r="I43" s="17">
        <v>33837.599999999999</v>
      </c>
      <c r="J43" s="17">
        <v>46578.3</v>
      </c>
      <c r="K43">
        <f t="shared" si="3"/>
        <v>46.578300000000006</v>
      </c>
      <c r="L43" s="18">
        <f t="shared" si="4"/>
        <v>3913.950177935943</v>
      </c>
    </row>
    <row r="44" spans="1:12" x14ac:dyDescent="0.25">
      <c r="A44" t="s">
        <v>94</v>
      </c>
      <c r="B44" s="1">
        <v>649</v>
      </c>
      <c r="C44" s="1">
        <v>77</v>
      </c>
      <c r="D44" s="1">
        <v>467</v>
      </c>
      <c r="E44" s="1">
        <v>141283</v>
      </c>
      <c r="F44" s="1">
        <v>118</v>
      </c>
      <c r="G44" s="9">
        <v>972</v>
      </c>
      <c r="H44" t="s">
        <v>209</v>
      </c>
      <c r="I44" s="17">
        <v>142584</v>
      </c>
      <c r="J44" s="17">
        <v>87762.7</v>
      </c>
      <c r="K44">
        <f t="shared" si="3"/>
        <v>87.762699999999995</v>
      </c>
      <c r="L44" s="18">
        <f t="shared" si="4"/>
        <v>14569.135802469136</v>
      </c>
    </row>
    <row r="45" spans="1:12" x14ac:dyDescent="0.25">
      <c r="A45" t="s">
        <v>96</v>
      </c>
      <c r="B45" s="1">
        <v>955</v>
      </c>
      <c r="C45" s="1">
        <v>268</v>
      </c>
      <c r="D45" s="1">
        <v>761</v>
      </c>
      <c r="E45" s="1">
        <v>81347</v>
      </c>
      <c r="F45" s="1">
        <v>244</v>
      </c>
      <c r="G45" s="9">
        <v>1656</v>
      </c>
      <c r="H45" t="s">
        <v>210</v>
      </c>
      <c r="I45" s="17">
        <v>125779</v>
      </c>
      <c r="J45" s="17">
        <v>87416.2</v>
      </c>
      <c r="K45">
        <f t="shared" si="3"/>
        <v>87.416200000000003</v>
      </c>
      <c r="L45" s="18">
        <f t="shared" si="4"/>
        <v>7495.3502415458943</v>
      </c>
    </row>
    <row r="46" spans="1:12" x14ac:dyDescent="0.25">
      <c r="A46" t="s">
        <v>98</v>
      </c>
      <c r="B46" s="1">
        <v>616</v>
      </c>
      <c r="C46" s="1">
        <v>13</v>
      </c>
      <c r="D46" s="1">
        <v>650</v>
      </c>
      <c r="E46" s="1">
        <v>62</v>
      </c>
      <c r="F46" s="1">
        <v>95</v>
      </c>
      <c r="G46" s="9">
        <v>730</v>
      </c>
      <c r="H46" t="s">
        <v>223</v>
      </c>
      <c r="I46" s="17">
        <v>2802.12</v>
      </c>
      <c r="J46" s="17">
        <v>23913.9</v>
      </c>
      <c r="K46">
        <f t="shared" si="3"/>
        <v>23.913900000000002</v>
      </c>
      <c r="L46" s="18">
        <f t="shared" si="4"/>
        <v>283.85205479452054</v>
      </c>
    </row>
    <row r="47" spans="1:12" x14ac:dyDescent="0.25">
      <c r="A47" t="s">
        <v>100</v>
      </c>
      <c r="B47" s="1">
        <v>278</v>
      </c>
      <c r="C47" s="1">
        <v>13</v>
      </c>
      <c r="D47" s="1">
        <v>277</v>
      </c>
      <c r="E47" s="1">
        <v>148</v>
      </c>
      <c r="F47" s="1">
        <v>84</v>
      </c>
      <c r="G47" s="9">
        <v>310</v>
      </c>
      <c r="H47" t="s">
        <v>224</v>
      </c>
      <c r="I47" s="17">
        <v>2676.45</v>
      </c>
      <c r="J47" s="17">
        <v>25293.599999999999</v>
      </c>
      <c r="K47">
        <f t="shared" si="3"/>
        <v>25.293599999999998</v>
      </c>
      <c r="L47" s="18">
        <f t="shared" si="4"/>
        <v>763.37096774193537</v>
      </c>
    </row>
    <row r="48" spans="1:12" x14ac:dyDescent="0.25">
      <c r="A48" t="s">
        <v>102</v>
      </c>
      <c r="B48" s="1">
        <v>1098</v>
      </c>
      <c r="C48" s="1">
        <v>110</v>
      </c>
      <c r="D48" s="1">
        <v>1005</v>
      </c>
      <c r="E48" s="1">
        <v>3538</v>
      </c>
      <c r="F48" s="1">
        <v>225</v>
      </c>
      <c r="G48" s="9">
        <v>1723</v>
      </c>
      <c r="H48" t="s">
        <v>225</v>
      </c>
      <c r="I48" s="17">
        <v>25232.5</v>
      </c>
      <c r="J48" s="17">
        <v>86906.2</v>
      </c>
      <c r="K48">
        <f t="shared" si="3"/>
        <v>86.906199999999998</v>
      </c>
      <c r="L48" s="18">
        <f t="shared" si="4"/>
        <v>1364.4515380150899</v>
      </c>
    </row>
    <row r="49" spans="1:12" x14ac:dyDescent="0.25">
      <c r="A49" t="s">
        <v>104</v>
      </c>
      <c r="B49" s="1">
        <v>314</v>
      </c>
      <c r="C49" s="1">
        <v>29</v>
      </c>
      <c r="D49" s="1">
        <v>313</v>
      </c>
      <c r="E49" s="1">
        <v>3384</v>
      </c>
      <c r="F49" s="1">
        <v>62</v>
      </c>
      <c r="G49" s="9">
        <v>374</v>
      </c>
      <c r="H49" t="s">
        <v>226</v>
      </c>
      <c r="I49" s="17">
        <v>17650.599999999999</v>
      </c>
      <c r="J49" s="17">
        <v>115566</v>
      </c>
      <c r="K49">
        <f t="shared" si="3"/>
        <v>115.566</v>
      </c>
      <c r="L49" s="18">
        <f t="shared" si="4"/>
        <v>4619.411764705882</v>
      </c>
    </row>
    <row r="50" spans="1:12" x14ac:dyDescent="0.25">
      <c r="A50" t="s">
        <v>105</v>
      </c>
      <c r="B50" s="1">
        <v>258</v>
      </c>
      <c r="C50" s="1">
        <v>106</v>
      </c>
      <c r="D50" s="1">
        <v>233</v>
      </c>
      <c r="E50" s="1">
        <v>1295</v>
      </c>
      <c r="F50" s="1">
        <v>48</v>
      </c>
      <c r="G50" s="9">
        <v>312</v>
      </c>
      <c r="H50" t="s">
        <v>227</v>
      </c>
      <c r="I50" s="17">
        <v>53341</v>
      </c>
      <c r="J50" s="17">
        <v>181816</v>
      </c>
      <c r="K50">
        <f t="shared" si="3"/>
        <v>181.816</v>
      </c>
      <c r="L50" s="18">
        <f t="shared" si="4"/>
        <v>16996.474358974359</v>
      </c>
    </row>
    <row r="51" spans="1:12" x14ac:dyDescent="0.25">
      <c r="A51" t="s">
        <v>107</v>
      </c>
      <c r="B51" s="1">
        <v>476</v>
      </c>
      <c r="C51" s="1">
        <v>243</v>
      </c>
      <c r="D51" s="1">
        <v>454</v>
      </c>
      <c r="E51" s="1">
        <v>3586</v>
      </c>
      <c r="F51" s="1">
        <v>122</v>
      </c>
      <c r="G51" s="9">
        <v>855</v>
      </c>
      <c r="H51" t="s">
        <v>228</v>
      </c>
      <c r="I51" s="17">
        <v>83587.600000000006</v>
      </c>
      <c r="J51" s="17">
        <v>179438</v>
      </c>
      <c r="K51">
        <f t="shared" si="3"/>
        <v>179.43799999999999</v>
      </c>
      <c r="L51" s="18">
        <f t="shared" si="4"/>
        <v>9676.3274853801177</v>
      </c>
    </row>
    <row r="52" spans="1:12" x14ac:dyDescent="0.25">
      <c r="B52" s="1"/>
      <c r="C52" s="1"/>
      <c r="D52" s="1"/>
      <c r="E52" s="1"/>
      <c r="F52" s="1"/>
      <c r="G52" s="9"/>
    </row>
    <row r="53" spans="1:12" x14ac:dyDescent="0.25">
      <c r="A53" s="4" t="s">
        <v>109</v>
      </c>
      <c r="B53" s="5" t="s">
        <v>55</v>
      </c>
      <c r="C53" s="5" t="s">
        <v>56</v>
      </c>
      <c r="D53" s="5" t="s">
        <v>57</v>
      </c>
      <c r="E53" s="5" t="s">
        <v>56</v>
      </c>
      <c r="F53" s="5" t="s">
        <v>58</v>
      </c>
      <c r="G53" s="8" t="s">
        <v>2</v>
      </c>
      <c r="H53" t="s">
        <v>237</v>
      </c>
      <c r="I53" s="17"/>
      <c r="J53" s="17"/>
    </row>
    <row r="54" spans="1:12" x14ac:dyDescent="0.25">
      <c r="A54" t="s">
        <v>110</v>
      </c>
      <c r="B54" s="1">
        <v>1747</v>
      </c>
      <c r="C54" s="1">
        <v>16</v>
      </c>
      <c r="D54" s="1">
        <v>1901</v>
      </c>
      <c r="E54" s="1">
        <v>1730</v>
      </c>
      <c r="F54" s="1">
        <v>243</v>
      </c>
      <c r="G54" s="9">
        <v>2008</v>
      </c>
      <c r="H54" t="s">
        <v>175</v>
      </c>
      <c r="I54" s="17">
        <v>7601.69</v>
      </c>
      <c r="J54" s="17">
        <v>30358.6</v>
      </c>
      <c r="K54">
        <f t="shared" ref="K54:K77" si="5">J54/1000</f>
        <v>30.358599999999999</v>
      </c>
      <c r="L54" s="18">
        <f t="shared" ref="L54:L77" si="6">((I54-G54)/G54)*100</f>
        <v>278.57021912350592</v>
      </c>
    </row>
    <row r="55" spans="1:12" x14ac:dyDescent="0.25">
      <c r="A55" t="s">
        <v>111</v>
      </c>
      <c r="B55" s="1">
        <v>858</v>
      </c>
      <c r="C55" s="1">
        <v>14</v>
      </c>
      <c r="D55" s="1">
        <v>912</v>
      </c>
      <c r="E55" s="1">
        <v>37</v>
      </c>
      <c r="F55" s="1">
        <v>94</v>
      </c>
      <c r="G55" s="9">
        <v>1014</v>
      </c>
      <c r="H55" t="s">
        <v>176</v>
      </c>
      <c r="I55" s="17">
        <v>10980.7</v>
      </c>
      <c r="J55" s="17">
        <v>30253.599999999999</v>
      </c>
      <c r="K55">
        <f t="shared" si="5"/>
        <v>30.253599999999999</v>
      </c>
      <c r="L55" s="18">
        <f t="shared" si="6"/>
        <v>982.90927021696268</v>
      </c>
    </row>
    <row r="56" spans="1:12" x14ac:dyDescent="0.25">
      <c r="A56" t="s">
        <v>113</v>
      </c>
      <c r="B56" s="1">
        <v>2506</v>
      </c>
      <c r="C56" s="1">
        <v>152</v>
      </c>
      <c r="D56" s="1">
        <v>2244</v>
      </c>
      <c r="E56" s="1">
        <v>418</v>
      </c>
      <c r="F56" s="1">
        <v>304</v>
      </c>
      <c r="G56" s="9">
        <v>3090</v>
      </c>
      <c r="H56" t="s">
        <v>177</v>
      </c>
      <c r="I56" s="17">
        <v>84189.7</v>
      </c>
      <c r="J56" s="17">
        <v>66810.399999999994</v>
      </c>
      <c r="K56">
        <f t="shared" si="5"/>
        <v>66.810399999999987</v>
      </c>
      <c r="L56" s="18">
        <f t="shared" si="6"/>
        <v>2624.5857605177994</v>
      </c>
    </row>
    <row r="57" spans="1:12" x14ac:dyDescent="0.25">
      <c r="A57" t="s">
        <v>115</v>
      </c>
      <c r="B57" s="1">
        <v>4923</v>
      </c>
      <c r="C57" s="1">
        <v>329</v>
      </c>
      <c r="D57" s="1">
        <v>5817</v>
      </c>
      <c r="E57" s="1">
        <v>7585</v>
      </c>
      <c r="F57" s="1">
        <v>830</v>
      </c>
      <c r="G57" s="9">
        <v>7537</v>
      </c>
      <c r="H57" t="s">
        <v>178</v>
      </c>
      <c r="I57" s="17">
        <v>112994</v>
      </c>
      <c r="J57" s="17">
        <v>66829.899999999994</v>
      </c>
      <c r="K57">
        <f t="shared" si="5"/>
        <v>66.829899999999995</v>
      </c>
      <c r="L57" s="18">
        <f t="shared" si="6"/>
        <v>1399.1906594135598</v>
      </c>
    </row>
    <row r="58" spans="1:12" x14ac:dyDescent="0.25">
      <c r="A58" t="s">
        <v>117</v>
      </c>
      <c r="B58" s="1">
        <v>6656</v>
      </c>
      <c r="C58" s="1">
        <v>1226</v>
      </c>
      <c r="D58" s="1">
        <v>6708</v>
      </c>
      <c r="E58" s="1">
        <v>1970</v>
      </c>
      <c r="F58" s="1">
        <v>842</v>
      </c>
      <c r="G58" s="9">
        <v>12951</v>
      </c>
      <c r="H58" t="s">
        <v>179</v>
      </c>
      <c r="I58" s="17">
        <v>249037</v>
      </c>
      <c r="J58" s="17">
        <v>127624</v>
      </c>
      <c r="K58">
        <f t="shared" si="5"/>
        <v>127.624</v>
      </c>
      <c r="L58" s="18">
        <f t="shared" si="6"/>
        <v>1822.9171492548837</v>
      </c>
    </row>
    <row r="59" spans="1:12" x14ac:dyDescent="0.25">
      <c r="A59" t="s">
        <v>119</v>
      </c>
      <c r="B59" s="1">
        <v>5705</v>
      </c>
      <c r="C59" s="1">
        <v>1190</v>
      </c>
      <c r="D59" s="1" t="s">
        <v>120</v>
      </c>
      <c r="E59" s="1" t="s">
        <v>120</v>
      </c>
      <c r="F59" s="1">
        <v>928</v>
      </c>
      <c r="G59" s="9">
        <v>9435</v>
      </c>
      <c r="H59" t="s">
        <v>180</v>
      </c>
      <c r="I59" s="17">
        <v>97490.5</v>
      </c>
      <c r="J59" s="17">
        <v>126070</v>
      </c>
      <c r="K59">
        <f t="shared" si="5"/>
        <v>126.07</v>
      </c>
      <c r="L59" s="18">
        <f t="shared" si="6"/>
        <v>933.28563857975621</v>
      </c>
    </row>
    <row r="60" spans="1:12" x14ac:dyDescent="0.25">
      <c r="A60" t="s">
        <v>122</v>
      </c>
      <c r="B60" s="1">
        <v>2388</v>
      </c>
      <c r="C60" s="1">
        <v>25</v>
      </c>
      <c r="D60" s="1">
        <v>2546</v>
      </c>
      <c r="E60" s="1">
        <v>1250</v>
      </c>
      <c r="F60" s="1">
        <v>264</v>
      </c>
      <c r="G60" s="9">
        <v>2708</v>
      </c>
      <c r="H60" t="s">
        <v>193</v>
      </c>
      <c r="I60" s="17">
        <v>5386.54</v>
      </c>
      <c r="J60" s="17">
        <v>31733</v>
      </c>
      <c r="K60">
        <f t="shared" si="5"/>
        <v>31.733000000000001</v>
      </c>
      <c r="L60" s="18">
        <f t="shared" si="6"/>
        <v>98.912112259970456</v>
      </c>
    </row>
    <row r="61" spans="1:12" x14ac:dyDescent="0.25">
      <c r="A61" t="s">
        <v>124</v>
      </c>
      <c r="B61" s="1">
        <v>2970</v>
      </c>
      <c r="C61" s="1">
        <v>63</v>
      </c>
      <c r="D61" s="1">
        <v>3013</v>
      </c>
      <c r="E61" s="1">
        <v>351</v>
      </c>
      <c r="F61" s="1">
        <v>340</v>
      </c>
      <c r="G61" s="9">
        <v>3318</v>
      </c>
      <c r="H61" t="s">
        <v>194</v>
      </c>
      <c r="I61" s="17">
        <v>3633.75</v>
      </c>
      <c r="J61" s="17">
        <v>31538</v>
      </c>
      <c r="K61">
        <f t="shared" si="5"/>
        <v>31.538</v>
      </c>
      <c r="L61" s="18">
        <f t="shared" si="6"/>
        <v>9.5162748643761308</v>
      </c>
    </row>
    <row r="62" spans="1:12" x14ac:dyDescent="0.25">
      <c r="A62" t="s">
        <v>125</v>
      </c>
      <c r="B62" s="1">
        <v>5571</v>
      </c>
      <c r="C62" s="1">
        <v>639</v>
      </c>
      <c r="D62" s="1">
        <v>6697</v>
      </c>
      <c r="E62" s="1">
        <v>1042</v>
      </c>
      <c r="F62" s="1">
        <v>632</v>
      </c>
      <c r="G62" s="9">
        <v>9697</v>
      </c>
      <c r="H62" t="s">
        <v>195</v>
      </c>
      <c r="I62" s="17">
        <v>52968.4</v>
      </c>
      <c r="J62" s="17">
        <v>70678.8</v>
      </c>
      <c r="K62">
        <f t="shared" si="5"/>
        <v>70.67880000000001</v>
      </c>
      <c r="L62" s="18">
        <f t="shared" si="6"/>
        <v>446.23491801588119</v>
      </c>
    </row>
    <row r="63" spans="1:12" x14ac:dyDescent="0.25">
      <c r="A63" t="s">
        <v>127</v>
      </c>
      <c r="B63" s="1">
        <v>5496</v>
      </c>
      <c r="C63" s="1">
        <v>518</v>
      </c>
      <c r="D63" s="1">
        <v>6017</v>
      </c>
      <c r="E63" s="1">
        <v>839</v>
      </c>
      <c r="F63" s="1">
        <v>879</v>
      </c>
      <c r="G63" s="9">
        <v>8152</v>
      </c>
      <c r="H63" t="s">
        <v>196</v>
      </c>
      <c r="I63" s="17">
        <v>38283</v>
      </c>
      <c r="J63" s="17">
        <v>70601.2</v>
      </c>
      <c r="K63">
        <f t="shared" si="5"/>
        <v>70.601199999999992</v>
      </c>
      <c r="L63" s="18">
        <f t="shared" si="6"/>
        <v>369.61481844946024</v>
      </c>
    </row>
    <row r="64" spans="1:12" x14ac:dyDescent="0.25">
      <c r="A64" t="s">
        <v>129</v>
      </c>
      <c r="B64" s="1">
        <v>3538</v>
      </c>
      <c r="C64" s="1">
        <v>1243</v>
      </c>
      <c r="D64" s="1">
        <v>3099</v>
      </c>
      <c r="E64" s="1">
        <v>5083</v>
      </c>
      <c r="F64" s="1">
        <v>372</v>
      </c>
      <c r="G64" s="9">
        <v>6732</v>
      </c>
      <c r="H64" t="s">
        <v>197</v>
      </c>
      <c r="I64" s="17">
        <v>175556</v>
      </c>
      <c r="J64" s="17">
        <v>135647</v>
      </c>
      <c r="K64">
        <f t="shared" si="5"/>
        <v>135.64699999999999</v>
      </c>
      <c r="L64" s="18">
        <f t="shared" si="6"/>
        <v>2507.7837195484253</v>
      </c>
    </row>
    <row r="65" spans="1:12" x14ac:dyDescent="0.25">
      <c r="A65" t="s">
        <v>131</v>
      </c>
      <c r="B65" s="1">
        <v>1344</v>
      </c>
      <c r="C65" s="1">
        <v>279</v>
      </c>
      <c r="D65" s="1">
        <v>1150</v>
      </c>
      <c r="E65" s="1">
        <v>2268</v>
      </c>
      <c r="F65" s="1">
        <v>94</v>
      </c>
      <c r="G65" s="9">
        <v>2516</v>
      </c>
      <c r="H65" t="s">
        <v>198</v>
      </c>
      <c r="I65" s="17">
        <v>143465</v>
      </c>
      <c r="J65" s="17">
        <v>132877</v>
      </c>
      <c r="K65">
        <f t="shared" si="5"/>
        <v>132.87700000000001</v>
      </c>
      <c r="L65" s="18">
        <f t="shared" si="6"/>
        <v>5602.1065182829889</v>
      </c>
    </row>
    <row r="66" spans="1:12" x14ac:dyDescent="0.25">
      <c r="A66" t="s">
        <v>133</v>
      </c>
      <c r="B66" s="1">
        <v>1515</v>
      </c>
      <c r="C66" s="1">
        <v>26</v>
      </c>
      <c r="D66" s="1" t="s">
        <v>120</v>
      </c>
      <c r="E66" s="1" t="s">
        <v>120</v>
      </c>
      <c r="F66" s="1">
        <v>114</v>
      </c>
      <c r="G66" s="9">
        <v>1913</v>
      </c>
      <c r="H66" t="s">
        <v>211</v>
      </c>
      <c r="I66" s="17">
        <v>5597.11</v>
      </c>
      <c r="J66" s="17">
        <v>27869.8</v>
      </c>
      <c r="K66">
        <f t="shared" si="5"/>
        <v>27.869799999999998</v>
      </c>
      <c r="L66" s="18">
        <f t="shared" si="6"/>
        <v>192.58285415577626</v>
      </c>
    </row>
    <row r="67" spans="1:12" x14ac:dyDescent="0.25">
      <c r="A67" t="s">
        <v>135</v>
      </c>
      <c r="B67" s="1">
        <v>1375</v>
      </c>
      <c r="C67" s="1">
        <v>31</v>
      </c>
      <c r="D67" s="1">
        <v>1327</v>
      </c>
      <c r="E67" s="1">
        <v>805</v>
      </c>
      <c r="F67" s="1">
        <v>156</v>
      </c>
      <c r="G67" s="9">
        <v>1594</v>
      </c>
      <c r="H67" t="s">
        <v>212</v>
      </c>
      <c r="I67" s="17">
        <v>3695.38</v>
      </c>
      <c r="J67" s="17">
        <v>27389.5</v>
      </c>
      <c r="K67">
        <f t="shared" si="5"/>
        <v>27.389500000000002</v>
      </c>
      <c r="L67" s="18">
        <f t="shared" si="6"/>
        <v>131.83061480552072</v>
      </c>
    </row>
    <row r="68" spans="1:12" x14ac:dyDescent="0.25">
      <c r="A68" t="s">
        <v>137</v>
      </c>
      <c r="B68" s="1">
        <v>2507</v>
      </c>
      <c r="C68" s="1">
        <v>142</v>
      </c>
      <c r="D68" s="1">
        <v>3244</v>
      </c>
      <c r="E68" s="1">
        <v>735</v>
      </c>
      <c r="F68" s="1">
        <v>212</v>
      </c>
      <c r="G68" s="9">
        <v>4147</v>
      </c>
      <c r="H68" t="s">
        <v>213</v>
      </c>
      <c r="I68" s="17">
        <v>61185.5</v>
      </c>
      <c r="J68" s="17">
        <v>60043.8</v>
      </c>
      <c r="K68">
        <f t="shared" si="5"/>
        <v>60.043800000000005</v>
      </c>
      <c r="L68" s="18">
        <f t="shared" si="6"/>
        <v>1375.4159633469978</v>
      </c>
    </row>
    <row r="69" spans="1:12" x14ac:dyDescent="0.25">
      <c r="A69" t="s">
        <v>139</v>
      </c>
      <c r="B69" s="1">
        <v>1633</v>
      </c>
      <c r="C69" s="1">
        <v>154</v>
      </c>
      <c r="D69" s="1" t="s">
        <v>120</v>
      </c>
      <c r="E69" s="1" t="s">
        <v>120</v>
      </c>
      <c r="F69" s="1">
        <v>197</v>
      </c>
      <c r="G69" s="9">
        <v>1916</v>
      </c>
      <c r="H69" t="s">
        <v>214</v>
      </c>
      <c r="I69" s="17">
        <v>57461.3</v>
      </c>
      <c r="J69" s="17">
        <v>59973.2</v>
      </c>
      <c r="K69">
        <f t="shared" si="5"/>
        <v>59.973199999999999</v>
      </c>
      <c r="L69" s="18">
        <f t="shared" si="6"/>
        <v>2899.024008350731</v>
      </c>
    </row>
    <row r="70" spans="1:12" x14ac:dyDescent="0.25">
      <c r="A70" t="s">
        <v>141</v>
      </c>
      <c r="B70" s="1">
        <v>3003</v>
      </c>
      <c r="C70" s="1">
        <v>623</v>
      </c>
      <c r="D70" s="1">
        <v>2764</v>
      </c>
      <c r="E70" s="1">
        <v>9704</v>
      </c>
      <c r="F70" s="1">
        <v>272</v>
      </c>
      <c r="G70" s="9">
        <v>5968</v>
      </c>
      <c r="H70" t="s">
        <v>215</v>
      </c>
      <c r="I70" s="17">
        <v>289284</v>
      </c>
      <c r="J70" s="17">
        <v>115335</v>
      </c>
      <c r="K70">
        <f t="shared" si="5"/>
        <v>115.33499999999999</v>
      </c>
      <c r="L70" s="18">
        <f t="shared" si="6"/>
        <v>4747.2520107238606</v>
      </c>
    </row>
    <row r="71" spans="1:12" x14ac:dyDescent="0.25">
      <c r="A71" t="s">
        <v>143</v>
      </c>
      <c r="B71" s="1">
        <v>2740</v>
      </c>
      <c r="C71" s="1">
        <v>865</v>
      </c>
      <c r="D71" s="1" t="s">
        <v>120</v>
      </c>
      <c r="E71" s="1" t="s">
        <v>120</v>
      </c>
      <c r="F71" s="1">
        <v>358</v>
      </c>
      <c r="G71" s="9">
        <v>3788</v>
      </c>
      <c r="H71" t="s">
        <v>216</v>
      </c>
      <c r="I71" s="17">
        <v>268321</v>
      </c>
      <c r="J71" s="17">
        <v>115119</v>
      </c>
      <c r="K71">
        <f t="shared" si="5"/>
        <v>115.119</v>
      </c>
      <c r="L71" s="18">
        <f t="shared" si="6"/>
        <v>6983.4477296726509</v>
      </c>
    </row>
    <row r="72" spans="1:12" x14ac:dyDescent="0.25">
      <c r="A72" t="s">
        <v>145</v>
      </c>
      <c r="B72" s="1">
        <v>1194</v>
      </c>
      <c r="C72" s="1">
        <v>22</v>
      </c>
      <c r="D72" s="1">
        <v>1189</v>
      </c>
      <c r="E72" s="1">
        <v>447</v>
      </c>
      <c r="F72" s="1">
        <v>129</v>
      </c>
      <c r="G72" s="9">
        <v>1271</v>
      </c>
      <c r="H72" t="s">
        <v>229</v>
      </c>
      <c r="I72" s="17">
        <v>5221.88</v>
      </c>
      <c r="J72" s="17">
        <v>58683.4</v>
      </c>
      <c r="K72">
        <f t="shared" si="5"/>
        <v>58.683399999999999</v>
      </c>
      <c r="L72" s="18">
        <f t="shared" si="6"/>
        <v>310.84815106215575</v>
      </c>
    </row>
    <row r="73" spans="1:12" x14ac:dyDescent="0.25">
      <c r="A73" t="s">
        <v>146</v>
      </c>
      <c r="B73" s="1">
        <v>734</v>
      </c>
      <c r="C73" s="1">
        <v>13</v>
      </c>
      <c r="D73" s="1">
        <v>735</v>
      </c>
      <c r="E73" s="1">
        <v>73</v>
      </c>
      <c r="F73" s="1">
        <v>63</v>
      </c>
      <c r="G73" s="9">
        <v>857</v>
      </c>
      <c r="H73" t="s">
        <v>230</v>
      </c>
      <c r="I73" s="17">
        <v>6990.23</v>
      </c>
      <c r="J73" s="17">
        <v>53285</v>
      </c>
      <c r="K73">
        <f t="shared" si="5"/>
        <v>53.284999999999997</v>
      </c>
      <c r="L73" s="18">
        <f t="shared" si="6"/>
        <v>715.6627771295216</v>
      </c>
    </row>
    <row r="74" spans="1:12" x14ac:dyDescent="0.25">
      <c r="A74" t="s">
        <v>148</v>
      </c>
      <c r="B74" s="1">
        <v>2177</v>
      </c>
      <c r="C74" s="1">
        <v>249</v>
      </c>
      <c r="D74" s="1">
        <v>2524</v>
      </c>
      <c r="E74" s="1">
        <v>2707</v>
      </c>
      <c r="F74" s="1">
        <v>218</v>
      </c>
      <c r="G74" s="9">
        <v>3377</v>
      </c>
      <c r="H74" t="s">
        <v>231</v>
      </c>
      <c r="I74" s="17">
        <v>56725.3</v>
      </c>
      <c r="J74" s="17">
        <v>87927.4</v>
      </c>
      <c r="K74">
        <f t="shared" si="5"/>
        <v>87.927399999999992</v>
      </c>
      <c r="L74" s="18">
        <f t="shared" si="6"/>
        <v>1579.7542197216465</v>
      </c>
    </row>
    <row r="75" spans="1:12" x14ac:dyDescent="0.25">
      <c r="A75" t="s">
        <v>150</v>
      </c>
      <c r="B75" s="1">
        <v>2643</v>
      </c>
      <c r="C75" s="1">
        <v>147</v>
      </c>
      <c r="D75" s="1">
        <v>3060</v>
      </c>
      <c r="E75" s="1">
        <v>892</v>
      </c>
      <c r="F75" s="1">
        <v>134</v>
      </c>
      <c r="G75" s="9">
        <v>5014</v>
      </c>
      <c r="H75" t="s">
        <v>232</v>
      </c>
      <c r="I75" s="17">
        <v>61201.3</v>
      </c>
      <c r="J75" s="17">
        <v>90549.8</v>
      </c>
      <c r="K75">
        <f t="shared" si="5"/>
        <v>90.549800000000005</v>
      </c>
      <c r="L75" s="18">
        <f t="shared" si="6"/>
        <v>1120.6082967690468</v>
      </c>
    </row>
    <row r="76" spans="1:12" x14ac:dyDescent="0.25">
      <c r="A76" t="s">
        <v>152</v>
      </c>
      <c r="B76" s="1">
        <v>2462</v>
      </c>
      <c r="C76" s="1">
        <v>678</v>
      </c>
      <c r="D76" s="1">
        <v>2436</v>
      </c>
      <c r="E76" s="1">
        <v>22196</v>
      </c>
      <c r="F76" s="1">
        <v>151</v>
      </c>
      <c r="G76" s="9">
        <v>6237</v>
      </c>
      <c r="H76" t="s">
        <v>233</v>
      </c>
      <c r="I76" s="17">
        <v>183142</v>
      </c>
      <c r="J76" s="17">
        <v>136879</v>
      </c>
      <c r="K76">
        <f t="shared" si="5"/>
        <v>136.87899999999999</v>
      </c>
      <c r="L76" s="18">
        <f t="shared" si="6"/>
        <v>2836.3796697130033</v>
      </c>
    </row>
    <row r="77" spans="1:12" x14ac:dyDescent="0.25">
      <c r="A77" t="s">
        <v>154</v>
      </c>
      <c r="B77" s="1">
        <v>1226</v>
      </c>
      <c r="C77" s="1">
        <v>392</v>
      </c>
      <c r="D77" s="1" t="s">
        <v>120</v>
      </c>
      <c r="E77" s="1" t="s">
        <v>120</v>
      </c>
      <c r="F77" s="1">
        <v>129</v>
      </c>
      <c r="G77" s="9">
        <v>1830</v>
      </c>
      <c r="H77" t="s">
        <v>234</v>
      </c>
      <c r="I77" s="17">
        <v>230798</v>
      </c>
      <c r="J77" s="17">
        <v>119412</v>
      </c>
      <c r="K77">
        <f t="shared" si="5"/>
        <v>119.41200000000001</v>
      </c>
      <c r="L77" s="18">
        <f t="shared" si="6"/>
        <v>12511.91256830601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CFD6-D5E4-4B60-8194-9ED1C2C22A4C}">
  <dimension ref="A1:AC78"/>
  <sheetViews>
    <sheetView tabSelected="1" zoomScale="85" zoomScaleNormal="85" workbookViewId="0">
      <selection activeCell="V3" sqref="V3"/>
    </sheetView>
  </sheetViews>
  <sheetFormatPr defaultRowHeight="15" x14ac:dyDescent="0.25"/>
  <cols>
    <col min="1" max="1" width="20.28515625" bestFit="1" customWidth="1"/>
    <col min="8" max="8" width="14.5703125" bestFit="1" customWidth="1"/>
    <col min="9" max="9" width="10.140625" style="19" customWidth="1"/>
    <col min="10" max="10" width="9.28515625" style="19" hidden="1" customWidth="1"/>
    <col min="11" max="12" width="10.140625" style="19" hidden="1" customWidth="1"/>
    <col min="15" max="15" width="14.5703125" bestFit="1" customWidth="1"/>
    <col min="16" max="16" width="9.28515625" style="19" customWidth="1"/>
    <col min="17" max="18" width="9.28515625" style="19" hidden="1" customWidth="1"/>
    <col min="19" max="19" width="10.28515625" style="19" hidden="1" customWidth="1"/>
    <col min="20" max="20" width="9.140625" style="22"/>
    <col min="23" max="23" width="14.5703125" bestFit="1" customWidth="1"/>
    <col min="24" max="24" width="9.28515625" style="19" customWidth="1"/>
    <col min="25" max="26" width="9.28515625" style="19" hidden="1" customWidth="1"/>
    <col min="27" max="27" width="10.28515625" style="19" hidden="1" customWidth="1"/>
  </cols>
  <sheetData>
    <row r="1" spans="1:29" x14ac:dyDescent="0.25">
      <c r="H1" s="24" t="s">
        <v>258</v>
      </c>
      <c r="I1" s="24"/>
      <c r="J1" s="24"/>
      <c r="K1" s="24"/>
      <c r="L1" s="24"/>
      <c r="M1" s="24"/>
      <c r="O1" s="24" t="s">
        <v>260</v>
      </c>
      <c r="P1" s="24"/>
      <c r="Q1" s="24"/>
      <c r="R1" s="24"/>
      <c r="S1" s="24"/>
      <c r="T1" s="24"/>
      <c r="W1" t="s">
        <v>261</v>
      </c>
    </row>
    <row r="2" spans="1:29" x14ac:dyDescent="0.25">
      <c r="A2" s="3" t="s">
        <v>60</v>
      </c>
      <c r="B2" s="2" t="s">
        <v>55</v>
      </c>
      <c r="C2" s="2" t="s">
        <v>56</v>
      </c>
      <c r="D2" s="2" t="s">
        <v>57</v>
      </c>
      <c r="E2" s="2" t="s">
        <v>56</v>
      </c>
      <c r="F2" s="2" t="s">
        <v>58</v>
      </c>
      <c r="G2" s="2" t="s">
        <v>2</v>
      </c>
      <c r="I2" s="20" t="s">
        <v>162</v>
      </c>
      <c r="J2" s="20" t="s">
        <v>256</v>
      </c>
      <c r="K2" s="20" t="s">
        <v>257</v>
      </c>
      <c r="L2" s="20" t="s">
        <v>160</v>
      </c>
      <c r="M2" s="20" t="s">
        <v>155</v>
      </c>
      <c r="P2" s="20" t="s">
        <v>162</v>
      </c>
      <c r="Q2" s="20" t="s">
        <v>256</v>
      </c>
      <c r="R2" s="20" t="s">
        <v>257</v>
      </c>
      <c r="S2" s="20" t="s">
        <v>160</v>
      </c>
      <c r="T2" s="21" t="s">
        <v>259</v>
      </c>
      <c r="U2" s="20" t="s">
        <v>262</v>
      </c>
      <c r="V2" s="20" t="s">
        <v>263</v>
      </c>
      <c r="X2" s="20" t="s">
        <v>162</v>
      </c>
      <c r="Y2" s="20" t="s">
        <v>256</v>
      </c>
      <c r="Z2" s="20" t="s">
        <v>257</v>
      </c>
      <c r="AA2" s="20" t="s">
        <v>160</v>
      </c>
      <c r="AB2" s="20" t="s">
        <v>259</v>
      </c>
    </row>
    <row r="3" spans="1:29" x14ac:dyDescent="0.25">
      <c r="A3" t="s">
        <v>3</v>
      </c>
      <c r="B3" s="1">
        <v>434</v>
      </c>
      <c r="C3" s="1">
        <v>13</v>
      </c>
      <c r="D3" s="1">
        <v>433</v>
      </c>
      <c r="E3" s="1" t="s">
        <v>4</v>
      </c>
      <c r="F3" s="1">
        <v>289</v>
      </c>
      <c r="G3" s="9">
        <v>453</v>
      </c>
      <c r="H3" t="s">
        <v>238</v>
      </c>
      <c r="I3" s="19">
        <v>1647.46</v>
      </c>
      <c r="J3" s="19">
        <v>40.18</v>
      </c>
      <c r="K3" s="19">
        <v>1812.08</v>
      </c>
      <c r="L3" s="19">
        <v>21633.599999999999</v>
      </c>
      <c r="M3" s="18">
        <f>((I3-G3)/G3)*100</f>
        <v>263.67770419426051</v>
      </c>
      <c r="N3" t="str">
        <f>IF(I3&gt;G3,"Pior","Melhor")</f>
        <v>Pior</v>
      </c>
      <c r="O3" t="s">
        <v>238</v>
      </c>
      <c r="P3" s="19">
        <v>1238.6300000000001</v>
      </c>
      <c r="Q3" s="19">
        <v>0</v>
      </c>
      <c r="R3" s="19">
        <v>1238.6300000000001</v>
      </c>
      <c r="S3" s="19">
        <v>29123.7</v>
      </c>
      <c r="T3" s="21">
        <f>((P3-G3)/G3)*100</f>
        <v>173.4282560706402</v>
      </c>
      <c r="U3" t="str">
        <f>IF(P3&gt;G3,"Pior","Melhor")</f>
        <v>Pior</v>
      </c>
      <c r="V3" t="str">
        <f>IF(P3&gt;I3,"Pior","Melhor")</f>
        <v>Melhor</v>
      </c>
      <c r="W3" t="s">
        <v>238</v>
      </c>
      <c r="X3" s="19">
        <v>1103.22</v>
      </c>
      <c r="Y3" s="19">
        <v>361.89</v>
      </c>
      <c r="Z3" s="19">
        <v>741.33</v>
      </c>
      <c r="AA3" s="19">
        <v>30507</v>
      </c>
      <c r="AB3" s="23">
        <f>((X3-G3)/G3)*100</f>
        <v>143.53642384105962</v>
      </c>
      <c r="AC3" t="str">
        <f>IF(X3&gt;G3,"Pior","Melhor")</f>
        <v>Pior</v>
      </c>
    </row>
    <row r="4" spans="1:29" x14ac:dyDescent="0.25">
      <c r="A4" t="s">
        <v>6</v>
      </c>
      <c r="B4" s="1">
        <v>357</v>
      </c>
      <c r="C4" s="1">
        <v>7</v>
      </c>
      <c r="D4" s="1">
        <v>418</v>
      </c>
      <c r="E4" s="1" t="s">
        <v>7</v>
      </c>
      <c r="F4" s="1">
        <v>332</v>
      </c>
      <c r="G4" s="9">
        <v>458</v>
      </c>
      <c r="H4" t="s">
        <v>239</v>
      </c>
      <c r="I4" s="19">
        <v>1142.6300000000001</v>
      </c>
      <c r="J4" s="19">
        <v>3.9</v>
      </c>
      <c r="K4" s="19">
        <v>1230.53</v>
      </c>
      <c r="L4" s="19">
        <v>22429.3</v>
      </c>
      <c r="M4" s="18">
        <f t="shared" ref="M4:M26" si="0">((I4-G4)/G4)*100</f>
        <v>149.48253275109172</v>
      </c>
      <c r="N4" t="str">
        <f t="shared" ref="N4:N26" si="1">IF(I4&gt;G4,"Pior","Melhor")</f>
        <v>Pior</v>
      </c>
      <c r="O4" t="s">
        <v>239</v>
      </c>
      <c r="P4" s="19">
        <v>615.54</v>
      </c>
      <c r="Q4" s="19">
        <v>0</v>
      </c>
      <c r="R4" s="19">
        <v>615.54</v>
      </c>
      <c r="S4" s="19">
        <v>19261.5</v>
      </c>
      <c r="T4" s="21">
        <f t="shared" ref="T4:T26" si="2">((P4-G4)/G4)*100</f>
        <v>34.397379912663752</v>
      </c>
      <c r="U4" t="str">
        <f t="shared" ref="U4:U26" si="3">IF(P4&gt;G4,"Pior","Melhor")</f>
        <v>Pior</v>
      </c>
      <c r="V4" t="str">
        <f t="shared" ref="V4:V26" si="4">IF(P4&gt;I4,"Pior","Melhor")</f>
        <v>Melhor</v>
      </c>
      <c r="W4" t="s">
        <v>239</v>
      </c>
      <c r="X4" s="19">
        <v>687.47</v>
      </c>
      <c r="Y4" s="19">
        <v>16.329999999999998</v>
      </c>
      <c r="Z4" s="19">
        <v>671.14</v>
      </c>
      <c r="AA4" s="19">
        <v>14769</v>
      </c>
      <c r="AB4" s="23">
        <f t="shared" ref="AB4:AB26" si="5">((X4-G4)/G4)*100</f>
        <v>50.102620087336248</v>
      </c>
      <c r="AC4" t="str">
        <f t="shared" ref="AC4:AC26" si="6">IF(X4&gt;G4,"Pior","Melhor")</f>
        <v>Pior</v>
      </c>
    </row>
    <row r="5" spans="1:29" x14ac:dyDescent="0.25">
      <c r="A5" t="s">
        <v>9</v>
      </c>
      <c r="B5" s="1">
        <v>660</v>
      </c>
      <c r="C5" s="1">
        <v>32</v>
      </c>
      <c r="D5" s="1">
        <v>536</v>
      </c>
      <c r="E5" s="1">
        <v>61</v>
      </c>
      <c r="F5" s="1">
        <v>389</v>
      </c>
      <c r="G5" s="9">
        <v>826</v>
      </c>
      <c r="H5" t="s">
        <v>240</v>
      </c>
      <c r="I5" s="19">
        <v>14067.9</v>
      </c>
      <c r="J5" s="19">
        <v>241.41</v>
      </c>
      <c r="K5" s="19">
        <v>15365.5</v>
      </c>
      <c r="L5" s="19">
        <v>42781.1</v>
      </c>
      <c r="M5" s="18">
        <f t="shared" si="0"/>
        <v>1603.1355932203389</v>
      </c>
      <c r="N5" t="str">
        <f t="shared" si="1"/>
        <v>Pior</v>
      </c>
      <c r="O5" t="s">
        <v>240</v>
      </c>
      <c r="P5" s="19">
        <v>3994.59</v>
      </c>
      <c r="Q5" s="19">
        <v>0</v>
      </c>
      <c r="R5" s="19">
        <v>3994.59</v>
      </c>
      <c r="S5" s="19">
        <v>41698.699999999997</v>
      </c>
      <c r="T5" s="21">
        <f t="shared" si="2"/>
        <v>383.60653753026639</v>
      </c>
      <c r="U5" t="str">
        <f t="shared" si="3"/>
        <v>Pior</v>
      </c>
      <c r="V5" t="str">
        <f t="shared" si="4"/>
        <v>Melhor</v>
      </c>
      <c r="W5" t="s">
        <v>240</v>
      </c>
      <c r="X5" s="19">
        <v>1057.97</v>
      </c>
      <c r="Y5" s="19">
        <v>1057.97</v>
      </c>
      <c r="Z5" s="19">
        <v>0</v>
      </c>
      <c r="AA5" s="19">
        <v>39978</v>
      </c>
      <c r="AB5" s="23">
        <f t="shared" si="5"/>
        <v>28.083535108958841</v>
      </c>
      <c r="AC5" t="str">
        <f t="shared" si="6"/>
        <v>Pior</v>
      </c>
    </row>
    <row r="6" spans="1:29" x14ac:dyDescent="0.25">
      <c r="A6" t="s">
        <v>11</v>
      </c>
      <c r="B6" s="1">
        <v>592</v>
      </c>
      <c r="C6" s="1">
        <v>23</v>
      </c>
      <c r="D6" s="1">
        <v>612</v>
      </c>
      <c r="E6" s="1">
        <v>29</v>
      </c>
      <c r="F6" s="1">
        <v>304</v>
      </c>
      <c r="G6" s="9">
        <v>848</v>
      </c>
      <c r="H6" t="s">
        <v>241</v>
      </c>
      <c r="I6" s="19">
        <v>10296.200000000001</v>
      </c>
      <c r="J6" s="19">
        <v>13.1</v>
      </c>
      <c r="K6" s="19">
        <v>10677</v>
      </c>
      <c r="L6" s="19">
        <v>64615.4</v>
      </c>
      <c r="M6" s="18">
        <f t="shared" si="0"/>
        <v>1114.174528301887</v>
      </c>
      <c r="N6" t="str">
        <f t="shared" si="1"/>
        <v>Pior</v>
      </c>
      <c r="O6" t="s">
        <v>241</v>
      </c>
      <c r="P6" s="19">
        <v>3136.03</v>
      </c>
      <c r="Q6" s="19">
        <v>0</v>
      </c>
      <c r="R6" s="19">
        <v>3136.03</v>
      </c>
      <c r="S6" s="19">
        <v>42935.7</v>
      </c>
      <c r="T6" s="21">
        <f t="shared" si="2"/>
        <v>269.81485849056605</v>
      </c>
      <c r="U6" t="str">
        <f t="shared" si="3"/>
        <v>Pior</v>
      </c>
      <c r="V6" t="str">
        <f t="shared" si="4"/>
        <v>Melhor</v>
      </c>
      <c r="W6" t="s">
        <v>241</v>
      </c>
      <c r="X6" s="19">
        <v>356.77</v>
      </c>
      <c r="Y6" s="19">
        <v>244.68</v>
      </c>
      <c r="Z6" s="19">
        <v>112.09</v>
      </c>
      <c r="AA6" s="19">
        <v>46005</v>
      </c>
      <c r="AB6" s="23">
        <f t="shared" si="5"/>
        <v>-57.928066037735846</v>
      </c>
      <c r="AC6" t="str">
        <f t="shared" si="6"/>
        <v>Melhor</v>
      </c>
    </row>
    <row r="7" spans="1:29" x14ac:dyDescent="0.25">
      <c r="A7" t="s">
        <v>13</v>
      </c>
      <c r="B7" s="1">
        <v>1126</v>
      </c>
      <c r="C7" s="1">
        <v>121</v>
      </c>
      <c r="D7" s="1">
        <v>812</v>
      </c>
      <c r="E7" s="1">
        <v>240</v>
      </c>
      <c r="F7" s="1">
        <v>668</v>
      </c>
      <c r="G7" s="9">
        <v>1439</v>
      </c>
      <c r="H7" t="s">
        <v>242</v>
      </c>
      <c r="I7" s="19">
        <v>56192.5</v>
      </c>
      <c r="J7" s="19">
        <v>134.76</v>
      </c>
      <c r="K7" s="19">
        <v>58674.2</v>
      </c>
      <c r="L7" s="19">
        <v>65166.3</v>
      </c>
      <c r="M7" s="18">
        <f t="shared" si="0"/>
        <v>3804.9687282835303</v>
      </c>
      <c r="N7" t="str">
        <f t="shared" si="1"/>
        <v>Pior</v>
      </c>
      <c r="O7" t="s">
        <v>242</v>
      </c>
      <c r="P7" s="19">
        <v>11568.4</v>
      </c>
      <c r="Q7" s="19">
        <v>0</v>
      </c>
      <c r="R7" s="19">
        <v>11568.4</v>
      </c>
      <c r="S7" s="19">
        <v>120569</v>
      </c>
      <c r="T7" s="21">
        <f t="shared" si="2"/>
        <v>703.91938846421124</v>
      </c>
      <c r="U7" t="str">
        <f t="shared" si="3"/>
        <v>Pior</v>
      </c>
      <c r="V7" t="str">
        <f t="shared" si="4"/>
        <v>Melhor</v>
      </c>
      <c r="W7" t="s">
        <v>242</v>
      </c>
      <c r="X7" s="19">
        <v>1316.27</v>
      </c>
      <c r="Y7" s="19">
        <v>1316.27</v>
      </c>
      <c r="Z7" s="19">
        <v>0</v>
      </c>
      <c r="AA7" s="19">
        <v>105445</v>
      </c>
      <c r="AB7" s="23">
        <f t="shared" si="5"/>
        <v>-8.5288394718554574</v>
      </c>
      <c r="AC7" t="str">
        <f t="shared" si="6"/>
        <v>Melhor</v>
      </c>
    </row>
    <row r="8" spans="1:29" x14ac:dyDescent="0.25">
      <c r="A8" t="s">
        <v>15</v>
      </c>
      <c r="B8" s="1">
        <v>1535</v>
      </c>
      <c r="C8" s="1">
        <v>363</v>
      </c>
      <c r="D8" s="1">
        <v>819</v>
      </c>
      <c r="E8" s="1">
        <v>560</v>
      </c>
      <c r="F8" s="1">
        <v>985</v>
      </c>
      <c r="G8" s="9">
        <v>2006</v>
      </c>
      <c r="H8" t="s">
        <v>243</v>
      </c>
      <c r="I8" s="19">
        <v>59809.5</v>
      </c>
      <c r="J8" s="19">
        <v>1365.49</v>
      </c>
      <c r="K8" s="19">
        <v>76834</v>
      </c>
      <c r="L8" s="19">
        <v>64934.7</v>
      </c>
      <c r="M8" s="18">
        <f t="shared" si="0"/>
        <v>2881.5304087736786</v>
      </c>
      <c r="N8" t="str">
        <f t="shared" si="1"/>
        <v>Pior</v>
      </c>
      <c r="O8" t="s">
        <v>243</v>
      </c>
      <c r="P8" s="19">
        <v>16185.2</v>
      </c>
      <c r="Q8" s="19">
        <v>0</v>
      </c>
      <c r="R8" s="19">
        <v>16185.2</v>
      </c>
      <c r="S8" s="19">
        <v>119879</v>
      </c>
      <c r="T8" s="21">
        <f t="shared" si="2"/>
        <v>706.83948155533403</v>
      </c>
      <c r="U8" t="str">
        <f t="shared" si="3"/>
        <v>Pior</v>
      </c>
      <c r="V8" t="str">
        <f t="shared" si="4"/>
        <v>Melhor</v>
      </c>
      <c r="W8" t="s">
        <v>243</v>
      </c>
      <c r="X8" s="19">
        <v>3060.3</v>
      </c>
      <c r="Y8" s="19">
        <v>3060.3</v>
      </c>
      <c r="Z8" s="19">
        <v>0</v>
      </c>
      <c r="AA8" s="19">
        <v>65089</v>
      </c>
      <c r="AB8" s="23">
        <f t="shared" si="5"/>
        <v>52.557328015952152</v>
      </c>
      <c r="AC8" t="str">
        <f t="shared" si="6"/>
        <v>Pior</v>
      </c>
    </row>
    <row r="9" spans="1:29" x14ac:dyDescent="0.25">
      <c r="A9" t="s">
        <v>17</v>
      </c>
      <c r="B9" s="1">
        <v>218</v>
      </c>
      <c r="C9" s="1">
        <v>6</v>
      </c>
      <c r="D9" s="1">
        <v>219</v>
      </c>
      <c r="E9" s="1" t="s">
        <v>18</v>
      </c>
      <c r="F9" s="1">
        <v>161</v>
      </c>
      <c r="G9" s="9">
        <v>225</v>
      </c>
      <c r="H9" t="s">
        <v>238</v>
      </c>
      <c r="I9" s="19">
        <v>795.76</v>
      </c>
      <c r="J9" s="19">
        <v>26.85</v>
      </c>
      <c r="K9" s="19">
        <v>792.52</v>
      </c>
      <c r="L9" s="19">
        <v>17809.099999999999</v>
      </c>
      <c r="M9" s="18">
        <f t="shared" si="0"/>
        <v>253.67111111111109</v>
      </c>
      <c r="N9" t="str">
        <f t="shared" si="1"/>
        <v>Pior</v>
      </c>
      <c r="O9" t="s">
        <v>238</v>
      </c>
      <c r="P9" s="19">
        <v>441.62</v>
      </c>
      <c r="Q9" s="19">
        <v>0</v>
      </c>
      <c r="R9" s="19">
        <v>441.62</v>
      </c>
      <c r="S9" s="19">
        <v>16913.8</v>
      </c>
      <c r="T9" s="21">
        <f t="shared" si="2"/>
        <v>96.275555555555556</v>
      </c>
      <c r="U9" t="str">
        <f t="shared" si="3"/>
        <v>Pior</v>
      </c>
      <c r="V9" t="str">
        <f t="shared" si="4"/>
        <v>Melhor</v>
      </c>
      <c r="W9" t="s">
        <v>238</v>
      </c>
      <c r="X9" s="19">
        <v>515.48</v>
      </c>
      <c r="Y9" s="19">
        <v>91.74</v>
      </c>
      <c r="Z9" s="19">
        <v>423.74</v>
      </c>
      <c r="AA9" s="19">
        <v>19646</v>
      </c>
      <c r="AB9" s="23">
        <f t="shared" si="5"/>
        <v>129.10222222222222</v>
      </c>
      <c r="AC9" t="str">
        <f t="shared" si="6"/>
        <v>Pior</v>
      </c>
    </row>
    <row r="10" spans="1:29" x14ac:dyDescent="0.25">
      <c r="A10" t="s">
        <v>20</v>
      </c>
      <c r="B10" s="1">
        <v>313</v>
      </c>
      <c r="C10" s="1">
        <v>10</v>
      </c>
      <c r="D10" s="1">
        <v>298</v>
      </c>
      <c r="E10" s="1" t="s">
        <v>21</v>
      </c>
      <c r="F10" s="1">
        <v>245</v>
      </c>
      <c r="G10" s="9">
        <v>324</v>
      </c>
      <c r="H10" t="s">
        <v>239</v>
      </c>
      <c r="I10" s="19">
        <v>1032.79</v>
      </c>
      <c r="J10" s="19">
        <v>168.14</v>
      </c>
      <c r="K10" s="19">
        <v>864.65</v>
      </c>
      <c r="L10" s="19">
        <v>17096.5</v>
      </c>
      <c r="M10" s="18">
        <f t="shared" si="0"/>
        <v>218.76234567901233</v>
      </c>
      <c r="N10" t="str">
        <f t="shared" si="1"/>
        <v>Pior</v>
      </c>
      <c r="O10" t="s">
        <v>239</v>
      </c>
      <c r="P10" s="19">
        <v>710.4</v>
      </c>
      <c r="Q10" s="19">
        <v>0</v>
      </c>
      <c r="R10" s="19">
        <v>710.4</v>
      </c>
      <c r="S10" s="19">
        <v>16711.599999999999</v>
      </c>
      <c r="T10" s="21">
        <f t="shared" si="2"/>
        <v>119.25925925925924</v>
      </c>
      <c r="U10" t="str">
        <f t="shared" si="3"/>
        <v>Pior</v>
      </c>
      <c r="V10" t="str">
        <f t="shared" si="4"/>
        <v>Melhor</v>
      </c>
      <c r="W10" t="s">
        <v>239</v>
      </c>
      <c r="X10" s="19">
        <v>735.14</v>
      </c>
      <c r="Y10" s="19">
        <v>551.25</v>
      </c>
      <c r="Z10" s="19">
        <v>183.89</v>
      </c>
      <c r="AA10" s="19">
        <v>15697</v>
      </c>
      <c r="AB10" s="23">
        <f t="shared" si="5"/>
        <v>126.89506172839506</v>
      </c>
      <c r="AC10" t="str">
        <f t="shared" si="6"/>
        <v>Pior</v>
      </c>
    </row>
    <row r="11" spans="1:29" x14ac:dyDescent="0.25">
      <c r="A11" t="s">
        <v>23</v>
      </c>
      <c r="B11" s="1">
        <v>1263</v>
      </c>
      <c r="C11" s="1">
        <v>114</v>
      </c>
      <c r="D11" s="1">
        <v>1205</v>
      </c>
      <c r="E11" s="1">
        <v>61</v>
      </c>
      <c r="F11" s="1">
        <v>759</v>
      </c>
      <c r="G11" s="9">
        <v>1905</v>
      </c>
      <c r="H11" t="s">
        <v>240</v>
      </c>
      <c r="I11" s="19">
        <v>18282.400000000001</v>
      </c>
      <c r="J11" s="19">
        <v>209.3</v>
      </c>
      <c r="K11" s="19">
        <v>22468</v>
      </c>
      <c r="L11" s="19">
        <v>35711.300000000003</v>
      </c>
      <c r="M11" s="18">
        <f t="shared" si="0"/>
        <v>859.706036745407</v>
      </c>
      <c r="N11" t="str">
        <f t="shared" si="1"/>
        <v>Pior</v>
      </c>
      <c r="O11" t="s">
        <v>240</v>
      </c>
      <c r="P11" s="19">
        <v>6277.43</v>
      </c>
      <c r="Q11" s="19">
        <v>0</v>
      </c>
      <c r="R11" s="19">
        <v>6277.43</v>
      </c>
      <c r="S11" s="19">
        <v>33462.1</v>
      </c>
      <c r="T11" s="21">
        <f t="shared" si="2"/>
        <v>229.52388451443571</v>
      </c>
      <c r="U11" t="str">
        <f t="shared" si="3"/>
        <v>Pior</v>
      </c>
      <c r="V11" t="str">
        <f t="shared" si="4"/>
        <v>Melhor</v>
      </c>
      <c r="W11" t="s">
        <v>240</v>
      </c>
      <c r="X11" s="19">
        <v>1145.8499999999999</v>
      </c>
      <c r="Y11" s="19">
        <v>903.86</v>
      </c>
      <c r="Z11" s="19">
        <v>241.99</v>
      </c>
      <c r="AA11" s="19">
        <v>3512</v>
      </c>
      <c r="AB11" s="23">
        <f t="shared" si="5"/>
        <v>-39.850393700787407</v>
      </c>
      <c r="AC11" t="str">
        <f t="shared" si="6"/>
        <v>Melhor</v>
      </c>
    </row>
    <row r="12" spans="1:29" x14ac:dyDescent="0.25">
      <c r="A12" t="s">
        <v>25</v>
      </c>
      <c r="B12" s="1">
        <v>878</v>
      </c>
      <c r="C12" s="1">
        <v>126</v>
      </c>
      <c r="D12" s="1">
        <v>780</v>
      </c>
      <c r="E12" s="1">
        <v>104</v>
      </c>
      <c r="F12" s="1">
        <v>558</v>
      </c>
      <c r="G12" s="9">
        <v>1010</v>
      </c>
      <c r="H12" t="s">
        <v>241</v>
      </c>
      <c r="I12" s="19">
        <v>18135.7</v>
      </c>
      <c r="J12" s="19">
        <v>765.24</v>
      </c>
      <c r="K12" s="19">
        <v>17370.5</v>
      </c>
      <c r="L12" s="19">
        <v>35387.199999999997</v>
      </c>
      <c r="M12" s="18">
        <f t="shared" si="0"/>
        <v>1695.6138613861388</v>
      </c>
      <c r="N12" t="str">
        <f t="shared" si="1"/>
        <v>Pior</v>
      </c>
      <c r="O12" t="s">
        <v>241</v>
      </c>
      <c r="P12" s="19">
        <v>5010.01</v>
      </c>
      <c r="Q12" s="19">
        <v>0</v>
      </c>
      <c r="R12" s="19">
        <v>5010.01</v>
      </c>
      <c r="S12" s="19">
        <v>33227</v>
      </c>
      <c r="T12" s="21">
        <f t="shared" si="2"/>
        <v>396.04059405940598</v>
      </c>
      <c r="U12" t="str">
        <f t="shared" si="3"/>
        <v>Pior</v>
      </c>
      <c r="V12" t="str">
        <f t="shared" si="4"/>
        <v>Melhor</v>
      </c>
      <c r="W12" t="s">
        <v>241</v>
      </c>
      <c r="X12" s="19">
        <v>1403.92</v>
      </c>
      <c r="Y12" s="19">
        <v>1271.3800000000001</v>
      </c>
      <c r="Z12" s="19">
        <v>132.54</v>
      </c>
      <c r="AA12" s="19">
        <v>36395</v>
      </c>
      <c r="AB12" s="23">
        <f t="shared" si="5"/>
        <v>39.001980198019808</v>
      </c>
      <c r="AC12" t="str">
        <f t="shared" si="6"/>
        <v>Pior</v>
      </c>
    </row>
    <row r="13" spans="1:29" x14ac:dyDescent="0.25">
      <c r="A13" t="s">
        <v>27</v>
      </c>
      <c r="B13" s="1">
        <v>331</v>
      </c>
      <c r="C13" s="1">
        <v>117</v>
      </c>
      <c r="D13" s="1">
        <v>294</v>
      </c>
      <c r="E13" s="1">
        <v>222</v>
      </c>
      <c r="F13" s="1">
        <v>247</v>
      </c>
      <c r="G13" s="9">
        <v>376</v>
      </c>
      <c r="H13" t="s">
        <v>242</v>
      </c>
      <c r="I13" s="19">
        <v>31786.799999999999</v>
      </c>
      <c r="J13" s="19">
        <v>1603.56</v>
      </c>
      <c r="K13" s="19">
        <v>30183.200000000001</v>
      </c>
      <c r="L13" s="19">
        <v>64417</v>
      </c>
      <c r="M13" s="18">
        <f t="shared" si="0"/>
        <v>8353.9361702127662</v>
      </c>
      <c r="N13" t="str">
        <f t="shared" si="1"/>
        <v>Pior</v>
      </c>
      <c r="O13" t="s">
        <v>242</v>
      </c>
      <c r="P13" s="19">
        <v>5859.01</v>
      </c>
      <c r="Q13" s="19">
        <v>0</v>
      </c>
      <c r="R13" s="19">
        <v>5859.01</v>
      </c>
      <c r="S13" s="19">
        <v>60582.7</v>
      </c>
      <c r="T13" s="21">
        <f t="shared" si="2"/>
        <v>1458.247340425532</v>
      </c>
      <c r="U13" t="str">
        <f t="shared" si="3"/>
        <v>Pior</v>
      </c>
      <c r="V13" t="str">
        <f t="shared" si="4"/>
        <v>Melhor</v>
      </c>
      <c r="W13" t="s">
        <v>242</v>
      </c>
      <c r="X13" s="19">
        <v>2663.01</v>
      </c>
      <c r="Y13" s="19">
        <v>2663.01</v>
      </c>
      <c r="Z13" s="19">
        <v>0</v>
      </c>
      <c r="AA13" s="19">
        <v>48936</v>
      </c>
      <c r="AB13" s="23">
        <f t="shared" si="5"/>
        <v>608.247340425532</v>
      </c>
      <c r="AC13" t="str">
        <f t="shared" si="6"/>
        <v>Pior</v>
      </c>
    </row>
    <row r="14" spans="1:29" x14ac:dyDescent="0.25">
      <c r="A14" t="s">
        <v>29</v>
      </c>
      <c r="B14" s="1">
        <v>246</v>
      </c>
      <c r="C14" s="1">
        <v>62</v>
      </c>
      <c r="D14" s="1">
        <v>211</v>
      </c>
      <c r="E14" s="1">
        <v>170</v>
      </c>
      <c r="F14" s="1">
        <v>162</v>
      </c>
      <c r="G14" s="9">
        <v>260</v>
      </c>
      <c r="H14" t="s">
        <v>243</v>
      </c>
      <c r="I14" s="19">
        <v>24376.400000000001</v>
      </c>
      <c r="J14" s="19">
        <v>1210.3599999999999</v>
      </c>
      <c r="K14" s="19">
        <v>23166.1</v>
      </c>
      <c r="L14" s="19">
        <v>64707.199999999997</v>
      </c>
      <c r="M14" s="18">
        <f t="shared" si="0"/>
        <v>9275.5384615384628</v>
      </c>
      <c r="N14" t="str">
        <f t="shared" si="1"/>
        <v>Pior</v>
      </c>
      <c r="O14" t="s">
        <v>243</v>
      </c>
      <c r="P14" s="19">
        <v>4791.3100000000004</v>
      </c>
      <c r="Q14" s="19">
        <v>0</v>
      </c>
      <c r="R14" s="19">
        <v>4791.3100000000004</v>
      </c>
      <c r="S14" s="19">
        <v>62906.3</v>
      </c>
      <c r="T14" s="21">
        <f t="shared" si="2"/>
        <v>1742.8115384615385</v>
      </c>
      <c r="U14" t="str">
        <f t="shared" si="3"/>
        <v>Pior</v>
      </c>
      <c r="V14" t="str">
        <f t="shared" si="4"/>
        <v>Melhor</v>
      </c>
      <c r="W14" t="s">
        <v>243</v>
      </c>
      <c r="X14" s="19">
        <v>1795.4</v>
      </c>
      <c r="Y14" s="19">
        <v>1795.4</v>
      </c>
      <c r="Z14" s="19">
        <v>0</v>
      </c>
      <c r="AA14" s="19">
        <v>74769</v>
      </c>
      <c r="AB14" s="23">
        <f t="shared" si="5"/>
        <v>590.53846153846155</v>
      </c>
      <c r="AC14" t="str">
        <f t="shared" si="6"/>
        <v>Pior</v>
      </c>
    </row>
    <row r="15" spans="1:29" x14ac:dyDescent="0.25">
      <c r="A15" t="s">
        <v>31</v>
      </c>
      <c r="B15" s="1">
        <v>168</v>
      </c>
      <c r="C15" s="1">
        <v>7</v>
      </c>
      <c r="D15" s="1">
        <v>174</v>
      </c>
      <c r="E15" s="1">
        <v>12</v>
      </c>
      <c r="F15" s="1">
        <v>89</v>
      </c>
      <c r="G15" s="9">
        <v>195</v>
      </c>
      <c r="H15" t="s">
        <v>238</v>
      </c>
      <c r="I15" s="19">
        <v>779.63</v>
      </c>
      <c r="J15" s="19">
        <v>23.98</v>
      </c>
      <c r="K15" s="19">
        <v>1131.6199999999999</v>
      </c>
      <c r="L15" s="19">
        <v>19938.099999999999</v>
      </c>
      <c r="M15" s="18">
        <f t="shared" si="0"/>
        <v>299.81025641025639</v>
      </c>
      <c r="N15" t="str">
        <f t="shared" si="1"/>
        <v>Pior</v>
      </c>
      <c r="O15" t="s">
        <v>238</v>
      </c>
      <c r="P15" s="19">
        <v>701.15</v>
      </c>
      <c r="Q15" s="19">
        <v>0</v>
      </c>
      <c r="R15" s="19">
        <v>701.15</v>
      </c>
      <c r="S15" s="19">
        <v>17117.900000000001</v>
      </c>
      <c r="T15" s="21">
        <f t="shared" si="2"/>
        <v>259.56410256410254</v>
      </c>
      <c r="U15" t="str">
        <f t="shared" si="3"/>
        <v>Pior</v>
      </c>
      <c r="V15" t="str">
        <f t="shared" si="4"/>
        <v>Melhor</v>
      </c>
      <c r="W15" t="s">
        <v>238</v>
      </c>
      <c r="X15" s="19">
        <v>333.38</v>
      </c>
      <c r="Y15" s="19">
        <v>63.42</v>
      </c>
      <c r="Z15" s="19">
        <v>269.95999999999998</v>
      </c>
      <c r="AA15" s="19">
        <v>40006</v>
      </c>
      <c r="AB15" s="23">
        <f t="shared" si="5"/>
        <v>70.964102564102561</v>
      </c>
      <c r="AC15" t="str">
        <f t="shared" si="6"/>
        <v>Pior</v>
      </c>
    </row>
    <row r="16" spans="1:29" x14ac:dyDescent="0.25">
      <c r="A16" t="s">
        <v>33</v>
      </c>
      <c r="B16" s="1">
        <v>143</v>
      </c>
      <c r="C16" s="1">
        <v>7</v>
      </c>
      <c r="D16" s="1">
        <v>138</v>
      </c>
      <c r="E16" s="1">
        <v>35</v>
      </c>
      <c r="F16" s="1">
        <v>107</v>
      </c>
      <c r="G16" s="9">
        <v>147</v>
      </c>
      <c r="H16" t="s">
        <v>239</v>
      </c>
      <c r="I16" s="19">
        <v>645.52</v>
      </c>
      <c r="J16" s="19">
        <v>86.17</v>
      </c>
      <c r="K16" s="19">
        <v>775.86</v>
      </c>
      <c r="L16" s="19">
        <v>20095.5</v>
      </c>
      <c r="M16" s="18">
        <f t="shared" si="0"/>
        <v>339.12925170068024</v>
      </c>
      <c r="N16" t="str">
        <f t="shared" si="1"/>
        <v>Pior</v>
      </c>
      <c r="O16" t="s">
        <v>239</v>
      </c>
      <c r="P16" s="19">
        <v>649.73</v>
      </c>
      <c r="Q16" s="19">
        <v>0</v>
      </c>
      <c r="R16" s="19">
        <v>649.73</v>
      </c>
      <c r="S16" s="19">
        <v>17159.2</v>
      </c>
      <c r="T16" s="21">
        <f t="shared" si="2"/>
        <v>341.99319727891162</v>
      </c>
      <c r="U16" t="str">
        <f t="shared" si="3"/>
        <v>Pior</v>
      </c>
      <c r="V16" t="str">
        <f t="shared" si="4"/>
        <v>Pior</v>
      </c>
      <c r="W16" t="s">
        <v>239</v>
      </c>
      <c r="X16" s="19">
        <v>269.61</v>
      </c>
      <c r="Y16" s="19">
        <v>200.28</v>
      </c>
      <c r="Z16" s="19">
        <v>69.33</v>
      </c>
      <c r="AA16" s="19">
        <v>52398</v>
      </c>
      <c r="AB16" s="23">
        <f t="shared" si="5"/>
        <v>83.408163265306129</v>
      </c>
      <c r="AC16" t="str">
        <f t="shared" si="6"/>
        <v>Pior</v>
      </c>
    </row>
    <row r="17" spans="1:29" x14ac:dyDescent="0.25">
      <c r="A17" t="s">
        <v>35</v>
      </c>
      <c r="B17" s="1">
        <v>361</v>
      </c>
      <c r="C17" s="1">
        <v>41</v>
      </c>
      <c r="D17" s="1">
        <v>322</v>
      </c>
      <c r="E17" s="1">
        <v>230</v>
      </c>
      <c r="F17" s="1">
        <v>189</v>
      </c>
      <c r="G17" s="9">
        <v>405</v>
      </c>
      <c r="H17" t="s">
        <v>240</v>
      </c>
      <c r="I17" s="19">
        <v>13604.9</v>
      </c>
      <c r="J17" s="19">
        <v>179.32</v>
      </c>
      <c r="K17" s="19">
        <v>13425.5</v>
      </c>
      <c r="L17" s="19">
        <v>38896.300000000003</v>
      </c>
      <c r="M17" s="18">
        <f t="shared" si="0"/>
        <v>3259.2345679012346</v>
      </c>
      <c r="N17" t="str">
        <f t="shared" si="1"/>
        <v>Pior</v>
      </c>
      <c r="O17" t="s">
        <v>240</v>
      </c>
      <c r="P17" s="19">
        <v>4116.57</v>
      </c>
      <c r="Q17" s="19">
        <v>0</v>
      </c>
      <c r="R17" s="19">
        <v>4116.57</v>
      </c>
      <c r="S17" s="19">
        <v>33971.9</v>
      </c>
      <c r="T17" s="21">
        <f t="shared" si="2"/>
        <v>916.43703703703693</v>
      </c>
      <c r="U17" t="str">
        <f t="shared" si="3"/>
        <v>Pior</v>
      </c>
      <c r="V17" t="str">
        <f t="shared" si="4"/>
        <v>Melhor</v>
      </c>
      <c r="W17" t="s">
        <v>240</v>
      </c>
      <c r="X17" s="19">
        <v>495.17</v>
      </c>
      <c r="Y17" s="19">
        <v>495.17</v>
      </c>
      <c r="Z17" s="19">
        <v>0</v>
      </c>
      <c r="AA17" s="19">
        <v>44927</v>
      </c>
      <c r="AB17" s="23">
        <f t="shared" si="5"/>
        <v>22.264197530864202</v>
      </c>
      <c r="AC17" t="str">
        <f t="shared" si="6"/>
        <v>Pior</v>
      </c>
    </row>
    <row r="18" spans="1:29" x14ac:dyDescent="0.25">
      <c r="A18" t="s">
        <v>37</v>
      </c>
      <c r="B18" s="1">
        <v>420</v>
      </c>
      <c r="C18" s="1">
        <v>26</v>
      </c>
      <c r="D18" s="1">
        <v>461</v>
      </c>
      <c r="E18" s="1">
        <v>81</v>
      </c>
      <c r="F18" s="1">
        <v>280</v>
      </c>
      <c r="G18" s="9">
        <v>708</v>
      </c>
      <c r="H18" t="s">
        <v>241</v>
      </c>
      <c r="I18" s="19">
        <v>14645.1</v>
      </c>
      <c r="J18" s="19">
        <v>51.98</v>
      </c>
      <c r="K18" s="19">
        <v>15901.3</v>
      </c>
      <c r="L18" s="19">
        <v>39703.800000000003</v>
      </c>
      <c r="M18" s="18">
        <f t="shared" si="0"/>
        <v>1968.5169491525426</v>
      </c>
      <c r="N18" t="str">
        <f t="shared" si="1"/>
        <v>Pior</v>
      </c>
      <c r="O18" t="s">
        <v>241</v>
      </c>
      <c r="P18" s="19">
        <v>4075.93</v>
      </c>
      <c r="Q18" s="19">
        <v>0</v>
      </c>
      <c r="R18" s="19">
        <v>4075.93</v>
      </c>
      <c r="S18" s="19">
        <v>36093.1</v>
      </c>
      <c r="T18" s="21">
        <f t="shared" si="2"/>
        <v>475.69632768361583</v>
      </c>
      <c r="U18" t="str">
        <f t="shared" si="3"/>
        <v>Pior</v>
      </c>
      <c r="V18" t="str">
        <f t="shared" si="4"/>
        <v>Melhor</v>
      </c>
      <c r="W18" t="s">
        <v>241</v>
      </c>
      <c r="X18" s="19">
        <v>204.52</v>
      </c>
      <c r="Y18" s="19">
        <v>180.92</v>
      </c>
      <c r="Z18" s="19">
        <v>23.6</v>
      </c>
      <c r="AA18" s="19">
        <v>550024</v>
      </c>
      <c r="AB18" s="23">
        <f t="shared" si="5"/>
        <v>-71.112994350282491</v>
      </c>
      <c r="AC18" t="str">
        <f t="shared" si="6"/>
        <v>Melhor</v>
      </c>
    </row>
    <row r="19" spans="1:29" x14ac:dyDescent="0.25">
      <c r="A19" t="s">
        <v>39</v>
      </c>
      <c r="B19" s="1">
        <v>574</v>
      </c>
      <c r="C19" s="1">
        <v>158</v>
      </c>
      <c r="D19" s="1">
        <v>408</v>
      </c>
      <c r="E19" s="1">
        <v>551</v>
      </c>
      <c r="F19" s="1">
        <v>310</v>
      </c>
      <c r="G19" s="9">
        <v>855</v>
      </c>
      <c r="H19" t="s">
        <v>242</v>
      </c>
      <c r="I19" s="19">
        <v>51285.5</v>
      </c>
      <c r="J19" s="19">
        <v>294.97000000000003</v>
      </c>
      <c r="K19" s="19">
        <v>56764.9</v>
      </c>
      <c r="L19" s="19">
        <v>68803.3</v>
      </c>
      <c r="M19" s="18">
        <f t="shared" si="0"/>
        <v>5898.3040935672516</v>
      </c>
      <c r="N19" t="str">
        <f t="shared" si="1"/>
        <v>Pior</v>
      </c>
      <c r="O19" t="s">
        <v>242</v>
      </c>
      <c r="P19" s="19">
        <v>9582.35</v>
      </c>
      <c r="Q19" s="19">
        <v>0</v>
      </c>
      <c r="R19" s="19">
        <v>9582.35</v>
      </c>
      <c r="S19" s="19">
        <v>61446.1</v>
      </c>
      <c r="T19" s="21">
        <f t="shared" si="2"/>
        <v>1020.7426900584796</v>
      </c>
      <c r="U19" t="str">
        <f t="shared" si="3"/>
        <v>Pior</v>
      </c>
      <c r="V19" t="str">
        <f t="shared" si="4"/>
        <v>Melhor</v>
      </c>
      <c r="W19" t="s">
        <v>242</v>
      </c>
      <c r="X19" s="19">
        <v>555.76</v>
      </c>
      <c r="Y19" s="19">
        <v>555.76</v>
      </c>
      <c r="Z19" s="19">
        <v>0</v>
      </c>
      <c r="AA19" s="19">
        <v>44352</v>
      </c>
      <c r="AB19" s="23">
        <f t="shared" si="5"/>
        <v>-34.998830409356721</v>
      </c>
      <c r="AC19" t="str">
        <f t="shared" si="6"/>
        <v>Melhor</v>
      </c>
    </row>
    <row r="20" spans="1:29" x14ac:dyDescent="0.25">
      <c r="A20" t="s">
        <v>41</v>
      </c>
      <c r="B20" s="1">
        <v>666</v>
      </c>
      <c r="C20" s="1">
        <v>207</v>
      </c>
      <c r="D20" s="1">
        <v>469</v>
      </c>
      <c r="E20" s="1">
        <v>588</v>
      </c>
      <c r="F20" s="1">
        <v>465</v>
      </c>
      <c r="G20" s="9">
        <v>800</v>
      </c>
      <c r="H20" t="s">
        <v>243</v>
      </c>
      <c r="I20" s="19">
        <v>49499.8</v>
      </c>
      <c r="J20" s="19">
        <v>508.06</v>
      </c>
      <c r="K20" s="19">
        <v>49235.199999999997</v>
      </c>
      <c r="L20" s="19">
        <v>68833.399999999994</v>
      </c>
      <c r="M20" s="18">
        <f t="shared" si="0"/>
        <v>6087.4750000000004</v>
      </c>
      <c r="N20" t="str">
        <f t="shared" si="1"/>
        <v>Pior</v>
      </c>
      <c r="O20" t="s">
        <v>243</v>
      </c>
      <c r="P20" s="19">
        <v>10704.3</v>
      </c>
      <c r="Q20" s="19">
        <v>0</v>
      </c>
      <c r="R20" s="19">
        <v>10704.3</v>
      </c>
      <c r="S20" s="19">
        <v>63557.8</v>
      </c>
      <c r="T20" s="21">
        <f t="shared" si="2"/>
        <v>1238.0374999999999</v>
      </c>
      <c r="U20" t="str">
        <f t="shared" si="3"/>
        <v>Pior</v>
      </c>
      <c r="V20" t="str">
        <f t="shared" si="4"/>
        <v>Melhor</v>
      </c>
      <c r="W20" t="s">
        <v>243</v>
      </c>
      <c r="X20" s="19">
        <v>1043.8699999999999</v>
      </c>
      <c r="Y20" s="19">
        <v>1043.8699999999999</v>
      </c>
      <c r="Z20" s="19">
        <v>0</v>
      </c>
      <c r="AA20" s="19">
        <v>43865</v>
      </c>
      <c r="AB20" s="23">
        <f t="shared" si="5"/>
        <v>30.483749999999986</v>
      </c>
      <c r="AC20" t="str">
        <f t="shared" si="6"/>
        <v>Pior</v>
      </c>
    </row>
    <row r="21" spans="1:29" x14ac:dyDescent="0.25">
      <c r="A21" t="s">
        <v>43</v>
      </c>
      <c r="B21" s="1">
        <v>413</v>
      </c>
      <c r="C21" s="1">
        <v>9</v>
      </c>
      <c r="D21" s="1">
        <v>408</v>
      </c>
      <c r="E21" s="1">
        <v>12</v>
      </c>
      <c r="F21" s="1">
        <v>416</v>
      </c>
      <c r="G21" s="9">
        <v>416</v>
      </c>
      <c r="H21" t="s">
        <v>238</v>
      </c>
      <c r="I21" s="19">
        <v>1229.44</v>
      </c>
      <c r="J21" s="19">
        <v>35.96</v>
      </c>
      <c r="K21" s="19">
        <v>1231.01</v>
      </c>
      <c r="L21" s="19">
        <v>22711.3</v>
      </c>
      <c r="M21" s="18">
        <f t="shared" si="0"/>
        <v>195.53846153846155</v>
      </c>
      <c r="N21" t="str">
        <f t="shared" si="1"/>
        <v>Pior</v>
      </c>
      <c r="O21" t="s">
        <v>238</v>
      </c>
      <c r="P21" s="19">
        <v>741.43</v>
      </c>
      <c r="Q21" s="19">
        <v>0</v>
      </c>
      <c r="R21" s="19">
        <v>741.43</v>
      </c>
      <c r="S21" s="19">
        <v>16528.3</v>
      </c>
      <c r="T21" s="21">
        <f t="shared" si="2"/>
        <v>78.228365384615373</v>
      </c>
      <c r="U21" t="str">
        <f t="shared" si="3"/>
        <v>Pior</v>
      </c>
      <c r="V21" t="str">
        <f t="shared" si="4"/>
        <v>Melhor</v>
      </c>
      <c r="W21" t="s">
        <v>238</v>
      </c>
      <c r="X21" s="19">
        <v>870.17</v>
      </c>
      <c r="Y21" s="19">
        <v>34.99</v>
      </c>
      <c r="Z21" s="19">
        <v>835.18</v>
      </c>
      <c r="AA21" s="19">
        <v>24874</v>
      </c>
      <c r="AB21" s="23">
        <f t="shared" si="5"/>
        <v>109.17548076923076</v>
      </c>
      <c r="AC21" t="str">
        <f t="shared" si="6"/>
        <v>Pior</v>
      </c>
    </row>
    <row r="22" spans="1:29" x14ac:dyDescent="0.25">
      <c r="A22" t="s">
        <v>45</v>
      </c>
      <c r="B22" s="1">
        <v>135</v>
      </c>
      <c r="C22" s="1">
        <v>9</v>
      </c>
      <c r="D22" s="1">
        <v>137</v>
      </c>
      <c r="E22" s="1" t="s">
        <v>8</v>
      </c>
      <c r="F22" s="1">
        <v>131</v>
      </c>
      <c r="G22" s="9">
        <v>138</v>
      </c>
      <c r="H22" t="s">
        <v>239</v>
      </c>
      <c r="I22" s="19">
        <v>980.77</v>
      </c>
      <c r="J22" s="19">
        <v>81.86</v>
      </c>
      <c r="K22" s="19">
        <v>1128.29</v>
      </c>
      <c r="L22" s="19">
        <v>22712.6</v>
      </c>
      <c r="M22" s="18">
        <f t="shared" si="0"/>
        <v>610.70289855072463</v>
      </c>
      <c r="N22" t="str">
        <f t="shared" si="1"/>
        <v>Pior</v>
      </c>
      <c r="O22" t="s">
        <v>239</v>
      </c>
      <c r="P22" s="19">
        <v>802.56</v>
      </c>
      <c r="Q22" s="19">
        <v>0</v>
      </c>
      <c r="R22" s="19">
        <v>802.56</v>
      </c>
      <c r="S22" s="19">
        <v>17491.900000000001</v>
      </c>
      <c r="T22" s="21">
        <f t="shared" si="2"/>
        <v>481.56521739130432</v>
      </c>
      <c r="U22" t="str">
        <f t="shared" si="3"/>
        <v>Pior</v>
      </c>
      <c r="V22" t="str">
        <f t="shared" si="4"/>
        <v>Melhor</v>
      </c>
      <c r="W22" t="s">
        <v>239</v>
      </c>
      <c r="X22" s="19">
        <v>561.66</v>
      </c>
      <c r="Y22" s="19">
        <v>112.14</v>
      </c>
      <c r="Z22" s="19">
        <v>449.52</v>
      </c>
      <c r="AA22" s="19">
        <v>13076</v>
      </c>
      <c r="AB22" s="23">
        <f t="shared" si="5"/>
        <v>307</v>
      </c>
      <c r="AC22" t="str">
        <f t="shared" si="6"/>
        <v>Pior</v>
      </c>
    </row>
    <row r="23" spans="1:29" x14ac:dyDescent="0.25">
      <c r="A23" t="s">
        <v>47</v>
      </c>
      <c r="B23" s="1">
        <v>168</v>
      </c>
      <c r="C23" s="1">
        <v>42</v>
      </c>
      <c r="D23" s="1">
        <v>159</v>
      </c>
      <c r="E23" s="1">
        <v>79</v>
      </c>
      <c r="F23" s="1">
        <v>97</v>
      </c>
      <c r="G23" s="9">
        <v>188</v>
      </c>
      <c r="H23" t="s">
        <v>240</v>
      </c>
      <c r="I23" s="19">
        <v>5396.31</v>
      </c>
      <c r="J23" s="19">
        <v>356.24</v>
      </c>
      <c r="K23" s="19">
        <v>5682.26</v>
      </c>
      <c r="L23" s="19">
        <v>45421.4</v>
      </c>
      <c r="M23" s="18">
        <f t="shared" si="0"/>
        <v>2770.377659574468</v>
      </c>
      <c r="N23" t="str">
        <f t="shared" si="1"/>
        <v>Pior</v>
      </c>
      <c r="O23" t="s">
        <v>240</v>
      </c>
      <c r="P23" s="19">
        <v>2572.83</v>
      </c>
      <c r="Q23" s="19">
        <v>0</v>
      </c>
      <c r="R23" s="19">
        <v>2572.83</v>
      </c>
      <c r="S23" s="19">
        <v>60651.8</v>
      </c>
      <c r="T23" s="21">
        <f t="shared" si="2"/>
        <v>1268.5265957446807</v>
      </c>
      <c r="U23" t="str">
        <f t="shared" si="3"/>
        <v>Pior</v>
      </c>
      <c r="V23" t="str">
        <f t="shared" si="4"/>
        <v>Melhor</v>
      </c>
      <c r="W23" t="s">
        <v>240</v>
      </c>
      <c r="X23" s="19">
        <v>711.93</v>
      </c>
      <c r="Y23" s="19">
        <v>711.93</v>
      </c>
      <c r="Z23" s="19">
        <v>0</v>
      </c>
      <c r="AA23" s="19">
        <v>25111</v>
      </c>
      <c r="AB23" s="23">
        <f t="shared" si="5"/>
        <v>278.68617021276589</v>
      </c>
      <c r="AC23" t="str">
        <f t="shared" si="6"/>
        <v>Pior</v>
      </c>
    </row>
    <row r="24" spans="1:29" x14ac:dyDescent="0.25">
      <c r="A24" t="s">
        <v>49</v>
      </c>
      <c r="B24" s="1">
        <v>355</v>
      </c>
      <c r="C24" s="1">
        <v>17</v>
      </c>
      <c r="D24" s="1">
        <v>313</v>
      </c>
      <c r="E24" s="1">
        <v>40</v>
      </c>
      <c r="F24" s="1">
        <v>112</v>
      </c>
      <c r="G24" s="9">
        <v>572</v>
      </c>
      <c r="H24" t="s">
        <v>241</v>
      </c>
      <c r="I24" s="19">
        <v>7540.09</v>
      </c>
      <c r="J24" s="19">
        <v>72.64</v>
      </c>
      <c r="K24" s="19">
        <v>7467.45</v>
      </c>
      <c r="L24" s="19">
        <v>43994.9</v>
      </c>
      <c r="M24" s="18">
        <f t="shared" si="0"/>
        <v>1218.1975524475524</v>
      </c>
      <c r="N24" t="str">
        <f t="shared" si="1"/>
        <v>Pior</v>
      </c>
      <c r="O24" t="s">
        <v>241</v>
      </c>
      <c r="P24" s="19">
        <v>2359.7600000000002</v>
      </c>
      <c r="Q24" s="19">
        <v>0</v>
      </c>
      <c r="R24" s="19">
        <v>2359.7600000000002</v>
      </c>
      <c r="S24" s="19">
        <v>45732.9</v>
      </c>
      <c r="T24" s="21">
        <f t="shared" si="2"/>
        <v>312.54545454545462</v>
      </c>
      <c r="U24" t="str">
        <f t="shared" si="3"/>
        <v>Pior</v>
      </c>
      <c r="V24" t="str">
        <f t="shared" si="4"/>
        <v>Melhor</v>
      </c>
      <c r="W24" t="s">
        <v>241</v>
      </c>
      <c r="X24" s="19">
        <v>245.13</v>
      </c>
      <c r="Y24" s="19">
        <v>245.13</v>
      </c>
      <c r="Z24" s="19">
        <v>0</v>
      </c>
      <c r="AA24" s="19">
        <v>24867</v>
      </c>
      <c r="AB24" s="23">
        <f t="shared" si="5"/>
        <v>-57.145104895104893</v>
      </c>
      <c r="AC24" t="str">
        <f t="shared" si="6"/>
        <v>Melhor</v>
      </c>
    </row>
    <row r="25" spans="1:29" x14ac:dyDescent="0.25">
      <c r="A25" t="s">
        <v>51</v>
      </c>
      <c r="B25" s="1">
        <v>356</v>
      </c>
      <c r="C25" s="1">
        <v>228</v>
      </c>
      <c r="D25" s="1">
        <v>314</v>
      </c>
      <c r="E25" s="1">
        <v>345</v>
      </c>
      <c r="F25" s="1">
        <v>281</v>
      </c>
      <c r="G25" s="9">
        <v>409</v>
      </c>
      <c r="H25" t="s">
        <v>242</v>
      </c>
      <c r="I25" s="19">
        <v>47732.1</v>
      </c>
      <c r="J25" s="19">
        <v>499.8</v>
      </c>
      <c r="K25" s="19">
        <v>49916.2</v>
      </c>
      <c r="L25" s="19">
        <v>78673.5</v>
      </c>
      <c r="M25" s="18">
        <f t="shared" si="0"/>
        <v>11570.44009779951</v>
      </c>
      <c r="N25" t="str">
        <f t="shared" si="1"/>
        <v>Pior</v>
      </c>
      <c r="O25" t="s">
        <v>242</v>
      </c>
      <c r="P25" s="19">
        <v>8628.82</v>
      </c>
      <c r="Q25" s="19">
        <v>0</v>
      </c>
      <c r="R25" s="19">
        <v>8628.82</v>
      </c>
      <c r="S25" s="19">
        <v>66991.600000000006</v>
      </c>
      <c r="T25" s="21">
        <f t="shared" si="2"/>
        <v>2009.7359413202935</v>
      </c>
      <c r="U25" t="str">
        <f t="shared" si="3"/>
        <v>Pior</v>
      </c>
      <c r="V25" t="str">
        <f t="shared" si="4"/>
        <v>Melhor</v>
      </c>
      <c r="W25" t="s">
        <v>242</v>
      </c>
      <c r="X25" s="19">
        <v>1111.49</v>
      </c>
      <c r="Y25" s="19">
        <v>1111.49</v>
      </c>
      <c r="Z25" s="19">
        <v>0</v>
      </c>
      <c r="AA25" s="19">
        <v>81749</v>
      </c>
      <c r="AB25" s="23">
        <f t="shared" si="5"/>
        <v>171.75794621026895</v>
      </c>
      <c r="AC25" t="str">
        <f t="shared" si="6"/>
        <v>Pior</v>
      </c>
    </row>
    <row r="26" spans="1:29" x14ac:dyDescent="0.25">
      <c r="A26" t="s">
        <v>53</v>
      </c>
      <c r="B26" s="1">
        <v>138</v>
      </c>
      <c r="C26" s="1">
        <v>60</v>
      </c>
      <c r="D26" s="1">
        <v>119</v>
      </c>
      <c r="E26" s="1">
        <v>152</v>
      </c>
      <c r="F26" s="1">
        <v>106</v>
      </c>
      <c r="G26" s="9">
        <v>152</v>
      </c>
      <c r="H26" t="s">
        <v>243</v>
      </c>
      <c r="I26" s="19">
        <v>24364.9</v>
      </c>
      <c r="J26" s="19">
        <v>478.31</v>
      </c>
      <c r="K26" s="19">
        <v>25293.1</v>
      </c>
      <c r="L26" s="19">
        <v>78305.100000000006</v>
      </c>
      <c r="M26" s="18">
        <f t="shared" si="0"/>
        <v>15929.539473684214</v>
      </c>
      <c r="N26" t="str">
        <f t="shared" si="1"/>
        <v>Pior</v>
      </c>
      <c r="O26" t="s">
        <v>243</v>
      </c>
      <c r="P26" s="19">
        <v>4012.34</v>
      </c>
      <c r="Q26" s="19">
        <v>0</v>
      </c>
      <c r="R26" s="19">
        <v>4012.34</v>
      </c>
      <c r="S26" s="19">
        <v>62358.3</v>
      </c>
      <c r="T26" s="21">
        <f t="shared" si="2"/>
        <v>2539.6973684210525</v>
      </c>
      <c r="U26" t="str">
        <f t="shared" si="3"/>
        <v>Pior</v>
      </c>
      <c r="V26" t="str">
        <f t="shared" si="4"/>
        <v>Melhor</v>
      </c>
      <c r="W26" t="s">
        <v>243</v>
      </c>
      <c r="X26" s="19">
        <v>581.45000000000005</v>
      </c>
      <c r="Y26" s="19">
        <v>581.45000000000005</v>
      </c>
      <c r="Z26" s="19">
        <v>0</v>
      </c>
      <c r="AA26" s="19">
        <v>4356</v>
      </c>
      <c r="AB26" s="23">
        <f t="shared" si="5"/>
        <v>282.53289473684214</v>
      </c>
      <c r="AC26" t="str">
        <f t="shared" si="6"/>
        <v>Pior</v>
      </c>
    </row>
    <row r="27" spans="1:29" x14ac:dyDescent="0.25">
      <c r="B27" s="1"/>
      <c r="C27" s="1"/>
      <c r="D27" s="1"/>
      <c r="E27" s="1"/>
      <c r="F27" s="1"/>
      <c r="G27" s="9"/>
    </row>
    <row r="28" spans="1:29" x14ac:dyDescent="0.25">
      <c r="A28" s="6" t="s">
        <v>61</v>
      </c>
      <c r="B28" s="7" t="s">
        <v>55</v>
      </c>
      <c r="C28" s="7" t="s">
        <v>56</v>
      </c>
      <c r="D28" s="7" t="s">
        <v>57</v>
      </c>
      <c r="E28" s="7" t="s">
        <v>56</v>
      </c>
      <c r="F28" s="7" t="s">
        <v>58</v>
      </c>
      <c r="G28" s="8" t="s">
        <v>2</v>
      </c>
    </row>
    <row r="29" spans="1:29" x14ac:dyDescent="0.25">
      <c r="A29" t="s">
        <v>62</v>
      </c>
      <c r="B29" s="1">
        <v>2902</v>
      </c>
      <c r="C29" s="1">
        <v>136</v>
      </c>
      <c r="D29" s="1">
        <v>3316</v>
      </c>
      <c r="E29" s="1">
        <v>143</v>
      </c>
      <c r="F29" s="1">
        <v>627</v>
      </c>
      <c r="G29" s="9">
        <v>3559</v>
      </c>
      <c r="H29" t="s">
        <v>244</v>
      </c>
      <c r="I29" s="19">
        <v>12415.2</v>
      </c>
      <c r="J29" s="19">
        <v>47.97</v>
      </c>
      <c r="K29" s="19">
        <v>12673.1</v>
      </c>
      <c r="L29" s="19">
        <v>24346.400000000001</v>
      </c>
      <c r="M29" s="18">
        <f t="shared" ref="M29:M52" si="7">((I29-G29)/G29)*100</f>
        <v>248.83956167462773</v>
      </c>
      <c r="N29" t="str">
        <f t="shared" ref="N29:N52" si="8">IF(I29&gt;G29,"Pior","Melhor")</f>
        <v>Pior</v>
      </c>
      <c r="O29" t="s">
        <v>244</v>
      </c>
      <c r="P29" s="19">
        <v>8229.76</v>
      </c>
      <c r="Q29" s="19">
        <v>0</v>
      </c>
      <c r="R29" s="19">
        <v>8229.76</v>
      </c>
      <c r="S29" s="19">
        <v>40809.599999999999</v>
      </c>
      <c r="T29" s="21">
        <f t="shared" ref="T29:T52" si="9">((P29-G29)/G29)*100</f>
        <v>131.2379881989323</v>
      </c>
      <c r="U29" t="str">
        <f>IF(P29&gt;G29,"Pior","Melhor")</f>
        <v>Pior</v>
      </c>
      <c r="V29" t="str">
        <f t="shared" ref="V29:V52" si="10">IF(P29&gt;I29,"Pior","Melhor")</f>
        <v>Melhor</v>
      </c>
      <c r="W29" t="s">
        <v>244</v>
      </c>
      <c r="X29" s="19">
        <v>7247.59</v>
      </c>
      <c r="Y29" s="19">
        <v>235.93</v>
      </c>
      <c r="Z29" s="19">
        <v>7011.66</v>
      </c>
      <c r="AA29" s="19">
        <v>3313</v>
      </c>
      <c r="AB29" s="23">
        <f t="shared" ref="AB29:AB52" si="11">((X29-G29)/G29)*100</f>
        <v>103.64119134588367</v>
      </c>
      <c r="AC29" t="str">
        <f t="shared" ref="AC29:AC52" si="12">IF(X29&gt;G29,"Pior","Melhor")</f>
        <v>Pior</v>
      </c>
    </row>
    <row r="30" spans="1:29" x14ac:dyDescent="0.25">
      <c r="A30" t="s">
        <v>64</v>
      </c>
      <c r="B30" s="1">
        <v>1253</v>
      </c>
      <c r="C30" s="1">
        <v>17</v>
      </c>
      <c r="D30" s="1">
        <v>1449</v>
      </c>
      <c r="E30" s="1">
        <v>76</v>
      </c>
      <c r="F30" s="1">
        <v>377</v>
      </c>
      <c r="G30" s="9">
        <v>1579</v>
      </c>
      <c r="H30" t="s">
        <v>245</v>
      </c>
      <c r="I30" s="19">
        <v>4653.68</v>
      </c>
      <c r="J30" s="19">
        <v>12.4</v>
      </c>
      <c r="K30" s="19">
        <v>4748.24</v>
      </c>
      <c r="L30" s="19">
        <v>24093.200000000001</v>
      </c>
      <c r="M30" s="18">
        <f t="shared" si="7"/>
        <v>194.7232425585814</v>
      </c>
      <c r="N30" t="str">
        <f t="shared" si="8"/>
        <v>Pior</v>
      </c>
      <c r="O30" t="s">
        <v>245</v>
      </c>
      <c r="P30" s="19">
        <v>3564.02</v>
      </c>
      <c r="Q30" s="19">
        <v>0</v>
      </c>
      <c r="R30" s="19">
        <v>3564.02</v>
      </c>
      <c r="S30" s="19">
        <v>38243.1</v>
      </c>
      <c r="T30" s="21">
        <f t="shared" si="9"/>
        <v>125.71374287523749</v>
      </c>
      <c r="U30" t="str">
        <f t="shared" ref="U30:U52" si="13">IF(P30&gt;G30,"Pior","Melhor")</f>
        <v>Pior</v>
      </c>
      <c r="V30" t="str">
        <f t="shared" si="10"/>
        <v>Melhor</v>
      </c>
      <c r="W30" t="s">
        <v>245</v>
      </c>
      <c r="X30" s="19">
        <v>3503.2</v>
      </c>
      <c r="Y30" s="19">
        <v>15.62</v>
      </c>
      <c r="Z30" s="19">
        <v>3487.58</v>
      </c>
      <c r="AA30" s="19">
        <v>30239</v>
      </c>
      <c r="AB30" s="23">
        <f t="shared" si="11"/>
        <v>121.86193793540214</v>
      </c>
      <c r="AC30" t="str">
        <f t="shared" si="12"/>
        <v>Pior</v>
      </c>
    </row>
    <row r="31" spans="1:29" x14ac:dyDescent="0.25">
      <c r="A31" t="s">
        <v>66</v>
      </c>
      <c r="B31" s="1">
        <v>964</v>
      </c>
      <c r="C31" s="1">
        <v>26</v>
      </c>
      <c r="D31" s="1">
        <v>1052</v>
      </c>
      <c r="E31" s="1">
        <v>260</v>
      </c>
      <c r="F31" s="1">
        <v>251</v>
      </c>
      <c r="G31" s="9">
        <v>1663</v>
      </c>
      <c r="H31" t="s">
        <v>246</v>
      </c>
      <c r="I31" s="19">
        <v>20831.7</v>
      </c>
      <c r="J31" s="19">
        <v>102.48</v>
      </c>
      <c r="K31" s="19">
        <v>24520.9</v>
      </c>
      <c r="L31" s="19">
        <v>50439</v>
      </c>
      <c r="M31" s="18">
        <f t="shared" si="7"/>
        <v>1152.6578472639808</v>
      </c>
      <c r="N31" t="str">
        <f t="shared" si="8"/>
        <v>Pior</v>
      </c>
      <c r="O31" t="s">
        <v>246</v>
      </c>
      <c r="P31" s="19">
        <v>5767.29</v>
      </c>
      <c r="Q31" s="19">
        <v>0</v>
      </c>
      <c r="R31" s="19">
        <v>5767.29</v>
      </c>
      <c r="S31" s="19">
        <v>93404.2</v>
      </c>
      <c r="T31" s="21">
        <f t="shared" si="9"/>
        <v>246.80036079374625</v>
      </c>
      <c r="U31" t="str">
        <f t="shared" si="13"/>
        <v>Pior</v>
      </c>
      <c r="V31" t="str">
        <f t="shared" si="10"/>
        <v>Melhor</v>
      </c>
      <c r="W31" t="s">
        <v>246</v>
      </c>
      <c r="X31" s="19">
        <v>613.19000000000005</v>
      </c>
      <c r="Y31" s="19">
        <v>541.05999999999995</v>
      </c>
      <c r="Z31" s="19">
        <v>72.13</v>
      </c>
      <c r="AA31" s="19">
        <v>49324</v>
      </c>
      <c r="AB31" s="23">
        <f t="shared" si="11"/>
        <v>-63.127480457005412</v>
      </c>
      <c r="AC31" t="str">
        <f t="shared" si="12"/>
        <v>Melhor</v>
      </c>
    </row>
    <row r="32" spans="1:29" x14ac:dyDescent="0.25">
      <c r="A32" t="s">
        <v>68</v>
      </c>
      <c r="B32" s="1">
        <v>1630</v>
      </c>
      <c r="C32" s="1">
        <v>79</v>
      </c>
      <c r="D32" s="1">
        <v>1992</v>
      </c>
      <c r="E32" s="1">
        <v>355</v>
      </c>
      <c r="F32" s="1">
        <v>433</v>
      </c>
      <c r="G32" s="9">
        <v>2989</v>
      </c>
      <c r="H32" t="s">
        <v>247</v>
      </c>
      <c r="I32" s="19">
        <v>37026.400000000001</v>
      </c>
      <c r="J32" s="19">
        <v>42.06</v>
      </c>
      <c r="K32" s="19">
        <v>40789.4</v>
      </c>
      <c r="L32" s="19">
        <v>51053.4</v>
      </c>
      <c r="M32" s="18">
        <f t="shared" si="7"/>
        <v>1138.7554366008699</v>
      </c>
      <c r="N32" t="str">
        <f t="shared" si="8"/>
        <v>Pior</v>
      </c>
      <c r="O32" t="s">
        <v>247</v>
      </c>
      <c r="P32" s="19">
        <v>10163.4</v>
      </c>
      <c r="Q32" s="19">
        <v>0</v>
      </c>
      <c r="R32" s="19">
        <v>10163.4</v>
      </c>
      <c r="S32" s="19">
        <v>78562.899999999994</v>
      </c>
      <c r="T32" s="21">
        <f t="shared" si="9"/>
        <v>240.02676480428238</v>
      </c>
      <c r="U32" t="str">
        <f t="shared" si="13"/>
        <v>Pior</v>
      </c>
      <c r="V32" t="str">
        <f t="shared" si="10"/>
        <v>Melhor</v>
      </c>
      <c r="W32" t="s">
        <v>247</v>
      </c>
      <c r="X32" s="19">
        <v>926.2</v>
      </c>
      <c r="Y32" s="19">
        <v>273.83</v>
      </c>
      <c r="Z32" s="19">
        <v>652.37</v>
      </c>
      <c r="AA32" s="19">
        <v>4084</v>
      </c>
      <c r="AB32" s="23">
        <f t="shared" si="11"/>
        <v>-69.013047842087659</v>
      </c>
      <c r="AC32" t="str">
        <f t="shared" si="12"/>
        <v>Melhor</v>
      </c>
    </row>
    <row r="33" spans="1:29" x14ac:dyDescent="0.25">
      <c r="A33" t="s">
        <v>70</v>
      </c>
      <c r="B33" s="1">
        <v>4389</v>
      </c>
      <c r="C33" s="1">
        <v>555</v>
      </c>
      <c r="D33" s="1">
        <v>3662</v>
      </c>
      <c r="E33" s="1">
        <v>1138</v>
      </c>
      <c r="F33" s="1">
        <v>1173</v>
      </c>
      <c r="G33" s="9">
        <v>8381</v>
      </c>
      <c r="H33" t="s">
        <v>248</v>
      </c>
      <c r="I33" s="19">
        <v>166856</v>
      </c>
      <c r="J33" s="19">
        <v>91.15</v>
      </c>
      <c r="K33" s="19">
        <v>183453</v>
      </c>
      <c r="L33" s="19">
        <v>94454.7</v>
      </c>
      <c r="M33" s="18">
        <f t="shared" si="7"/>
        <v>1890.8841427037346</v>
      </c>
      <c r="N33" t="str">
        <f t="shared" si="8"/>
        <v>Pior</v>
      </c>
      <c r="O33" t="s">
        <v>248</v>
      </c>
      <c r="P33" s="19">
        <v>35556.699999999997</v>
      </c>
      <c r="Q33" s="19">
        <v>0</v>
      </c>
      <c r="R33" s="19">
        <v>35556.699999999997</v>
      </c>
      <c r="S33" s="19">
        <v>137015</v>
      </c>
      <c r="T33" s="21">
        <f t="shared" si="9"/>
        <v>324.25366901324423</v>
      </c>
      <c r="U33" t="str">
        <f t="shared" si="13"/>
        <v>Pior</v>
      </c>
      <c r="V33" t="str">
        <f t="shared" si="10"/>
        <v>Melhor</v>
      </c>
      <c r="W33" t="s">
        <v>248</v>
      </c>
      <c r="X33" s="19">
        <v>1095.92</v>
      </c>
      <c r="Y33" s="19">
        <v>904.53</v>
      </c>
      <c r="Z33" s="19">
        <v>191.39</v>
      </c>
      <c r="AA33" s="19">
        <v>104257</v>
      </c>
      <c r="AB33" s="23">
        <f t="shared" si="11"/>
        <v>-86.923756115022073</v>
      </c>
      <c r="AC33" t="str">
        <f t="shared" si="12"/>
        <v>Melhor</v>
      </c>
    </row>
    <row r="34" spans="1:29" x14ac:dyDescent="0.25">
      <c r="A34" t="s">
        <v>72</v>
      </c>
      <c r="B34" s="1">
        <v>3539</v>
      </c>
      <c r="C34" s="1">
        <v>825</v>
      </c>
      <c r="D34" s="1">
        <v>2564</v>
      </c>
      <c r="E34" s="1">
        <v>2454</v>
      </c>
      <c r="F34" s="1">
        <v>912</v>
      </c>
      <c r="G34" s="9">
        <v>7039</v>
      </c>
      <c r="H34" t="s">
        <v>249</v>
      </c>
      <c r="I34" s="19">
        <v>145040</v>
      </c>
      <c r="J34" s="19">
        <v>367.06</v>
      </c>
      <c r="K34" s="19">
        <v>149040</v>
      </c>
      <c r="L34" s="19">
        <v>94204</v>
      </c>
      <c r="M34" s="18">
        <f t="shared" si="7"/>
        <v>1960.5199602216223</v>
      </c>
      <c r="N34" t="str">
        <f t="shared" si="8"/>
        <v>Pior</v>
      </c>
      <c r="O34" t="s">
        <v>249</v>
      </c>
      <c r="P34" s="19">
        <v>27645.8</v>
      </c>
      <c r="Q34" s="19">
        <v>0</v>
      </c>
      <c r="R34" s="19">
        <v>27645.8</v>
      </c>
      <c r="S34" s="19">
        <v>188146</v>
      </c>
      <c r="T34" s="21">
        <f t="shared" si="9"/>
        <v>292.75181133683759</v>
      </c>
      <c r="U34" t="str">
        <f t="shared" si="13"/>
        <v>Pior</v>
      </c>
      <c r="V34" t="str">
        <f t="shared" si="10"/>
        <v>Melhor</v>
      </c>
      <c r="W34" t="s">
        <v>249</v>
      </c>
      <c r="X34" s="19">
        <v>2712.45</v>
      </c>
      <c r="Y34" s="19">
        <v>2712.45</v>
      </c>
      <c r="Z34" s="19">
        <v>0</v>
      </c>
      <c r="AA34" s="19">
        <v>101858</v>
      </c>
      <c r="AB34" s="23">
        <f t="shared" si="11"/>
        <v>-61.465407018042342</v>
      </c>
      <c r="AC34" t="str">
        <f t="shared" si="12"/>
        <v>Melhor</v>
      </c>
    </row>
    <row r="35" spans="1:29" x14ac:dyDescent="0.25">
      <c r="A35" t="s">
        <v>74</v>
      </c>
      <c r="B35" s="1">
        <v>1014</v>
      </c>
      <c r="C35" s="1">
        <v>13</v>
      </c>
      <c r="D35" s="1">
        <v>1032</v>
      </c>
      <c r="E35" s="1">
        <v>33</v>
      </c>
      <c r="F35" s="1">
        <v>290</v>
      </c>
      <c r="G35" s="9">
        <v>1142</v>
      </c>
      <c r="H35" t="s">
        <v>244</v>
      </c>
      <c r="I35" s="19">
        <v>3790.28</v>
      </c>
      <c r="J35" s="19">
        <v>18.760000000000002</v>
      </c>
      <c r="K35" s="19">
        <v>3771.52</v>
      </c>
      <c r="L35" s="19">
        <v>24478.2</v>
      </c>
      <c r="M35" s="18">
        <f t="shared" si="7"/>
        <v>231.8984238178634</v>
      </c>
      <c r="N35" t="str">
        <f t="shared" si="8"/>
        <v>Pior</v>
      </c>
      <c r="O35" t="s">
        <v>244</v>
      </c>
      <c r="P35" s="19">
        <v>3157.02</v>
      </c>
      <c r="Q35" s="19">
        <v>0</v>
      </c>
      <c r="R35" s="19">
        <v>3157.02</v>
      </c>
      <c r="S35" s="19">
        <v>22605.4</v>
      </c>
      <c r="T35" s="21">
        <f t="shared" si="9"/>
        <v>176.44658493870401</v>
      </c>
      <c r="U35" t="str">
        <f t="shared" si="13"/>
        <v>Pior</v>
      </c>
      <c r="V35" t="str">
        <f t="shared" si="10"/>
        <v>Melhor</v>
      </c>
      <c r="W35" t="s">
        <v>244</v>
      </c>
      <c r="X35" s="19">
        <v>2883.88</v>
      </c>
      <c r="Y35" s="19">
        <v>46.96</v>
      </c>
      <c r="Z35" s="19">
        <v>2836.92</v>
      </c>
      <c r="AA35" s="19">
        <v>4343</v>
      </c>
      <c r="AB35" s="23">
        <f t="shared" si="11"/>
        <v>152.52889667250437</v>
      </c>
      <c r="AC35" t="str">
        <f t="shared" si="12"/>
        <v>Pior</v>
      </c>
    </row>
    <row r="36" spans="1:29" x14ac:dyDescent="0.25">
      <c r="A36" t="s">
        <v>76</v>
      </c>
      <c r="B36" s="1">
        <v>490</v>
      </c>
      <c r="C36" s="1">
        <v>10</v>
      </c>
      <c r="D36" s="1">
        <v>472</v>
      </c>
      <c r="E36" s="1">
        <v>56</v>
      </c>
      <c r="F36" s="1">
        <v>133</v>
      </c>
      <c r="G36" s="9">
        <v>520</v>
      </c>
      <c r="H36" t="s">
        <v>245</v>
      </c>
      <c r="I36" s="19">
        <v>2964.82</v>
      </c>
      <c r="J36" s="19">
        <v>258.88</v>
      </c>
      <c r="K36" s="19">
        <v>3074.88</v>
      </c>
      <c r="L36" s="19">
        <v>24638.9</v>
      </c>
      <c r="M36" s="18">
        <f t="shared" si="7"/>
        <v>470.15769230769234</v>
      </c>
      <c r="N36" t="str">
        <f t="shared" si="8"/>
        <v>Pior</v>
      </c>
      <c r="O36" t="s">
        <v>245</v>
      </c>
      <c r="P36" s="19">
        <v>2193.92</v>
      </c>
      <c r="Q36" s="19">
        <v>0</v>
      </c>
      <c r="R36" s="19">
        <v>2193.92</v>
      </c>
      <c r="S36" s="19">
        <v>22971.8</v>
      </c>
      <c r="T36" s="21">
        <f t="shared" si="9"/>
        <v>321.90769230769234</v>
      </c>
      <c r="U36" t="str">
        <f t="shared" si="13"/>
        <v>Pior</v>
      </c>
      <c r="V36" t="str">
        <f t="shared" si="10"/>
        <v>Melhor</v>
      </c>
      <c r="W36" t="s">
        <v>245</v>
      </c>
      <c r="X36" s="19">
        <v>1835.18</v>
      </c>
      <c r="Y36" s="19">
        <v>424.01</v>
      </c>
      <c r="Z36" s="19">
        <v>1411.17</v>
      </c>
      <c r="AA36" s="19">
        <v>20442</v>
      </c>
      <c r="AB36" s="23">
        <f t="shared" si="11"/>
        <v>252.91923076923078</v>
      </c>
      <c r="AC36" t="str">
        <f t="shared" si="12"/>
        <v>Pior</v>
      </c>
    </row>
    <row r="37" spans="1:29" x14ac:dyDescent="0.25">
      <c r="A37" t="s">
        <v>78</v>
      </c>
      <c r="B37" s="1">
        <v>2449</v>
      </c>
      <c r="C37" s="1">
        <v>218</v>
      </c>
      <c r="D37" s="1">
        <v>2763</v>
      </c>
      <c r="E37" s="1">
        <v>1569</v>
      </c>
      <c r="F37" s="1">
        <v>569</v>
      </c>
      <c r="G37" s="9">
        <v>4408</v>
      </c>
      <c r="H37" t="s">
        <v>246</v>
      </c>
      <c r="I37" s="19">
        <v>42256.6</v>
      </c>
      <c r="J37" s="19">
        <v>301.91000000000003</v>
      </c>
      <c r="K37" s="19">
        <v>51324.9</v>
      </c>
      <c r="L37" s="19">
        <v>50427.199999999997</v>
      </c>
      <c r="M37" s="18">
        <f t="shared" si="7"/>
        <v>858.63430127041727</v>
      </c>
      <c r="N37" t="str">
        <f t="shared" si="8"/>
        <v>Pior</v>
      </c>
      <c r="O37" t="s">
        <v>246</v>
      </c>
      <c r="P37" s="19">
        <v>10883.9</v>
      </c>
      <c r="Q37" s="19">
        <v>0</v>
      </c>
      <c r="R37" s="19">
        <v>10883.9</v>
      </c>
      <c r="S37" s="19">
        <v>47133</v>
      </c>
      <c r="T37" s="21">
        <f t="shared" si="9"/>
        <v>146.91243194192376</v>
      </c>
      <c r="U37" t="str">
        <f t="shared" si="13"/>
        <v>Pior</v>
      </c>
      <c r="V37" t="str">
        <f t="shared" si="10"/>
        <v>Melhor</v>
      </c>
      <c r="W37" t="s">
        <v>246</v>
      </c>
      <c r="X37" s="19">
        <v>1599.39</v>
      </c>
      <c r="Y37" s="19">
        <v>993.98</v>
      </c>
      <c r="Z37" s="19">
        <v>605.41</v>
      </c>
      <c r="AA37" s="19">
        <v>100579</v>
      </c>
      <c r="AB37" s="23">
        <f t="shared" si="11"/>
        <v>-63.716197822141552</v>
      </c>
      <c r="AC37" t="str">
        <f t="shared" si="12"/>
        <v>Melhor</v>
      </c>
    </row>
    <row r="38" spans="1:29" x14ac:dyDescent="0.25">
      <c r="A38" t="s">
        <v>80</v>
      </c>
      <c r="B38" s="1">
        <v>2818</v>
      </c>
      <c r="C38" s="1">
        <v>323</v>
      </c>
      <c r="D38" s="1">
        <v>2773</v>
      </c>
      <c r="E38" s="1">
        <v>676</v>
      </c>
      <c r="F38" s="1">
        <v>630</v>
      </c>
      <c r="G38" s="9">
        <v>4023</v>
      </c>
      <c r="H38" t="s">
        <v>247</v>
      </c>
      <c r="I38" s="19">
        <v>76400.899999999994</v>
      </c>
      <c r="J38" s="19">
        <v>479.78</v>
      </c>
      <c r="K38" s="19">
        <v>89314.4</v>
      </c>
      <c r="L38" s="19">
        <v>50361.7</v>
      </c>
      <c r="M38" s="18">
        <f t="shared" si="7"/>
        <v>1799.1026597066864</v>
      </c>
      <c r="N38" t="str">
        <f t="shared" si="8"/>
        <v>Pior</v>
      </c>
      <c r="O38" t="s">
        <v>247</v>
      </c>
      <c r="P38" s="19">
        <v>18469.099999999999</v>
      </c>
      <c r="Q38" s="19">
        <v>0</v>
      </c>
      <c r="R38" s="19">
        <v>18469.099999999999</v>
      </c>
      <c r="S38" s="19">
        <v>47029.1</v>
      </c>
      <c r="T38" s="21">
        <f t="shared" si="9"/>
        <v>359.08774546358433</v>
      </c>
      <c r="U38" t="str">
        <f t="shared" si="13"/>
        <v>Pior</v>
      </c>
      <c r="V38" t="str">
        <f t="shared" si="10"/>
        <v>Melhor</v>
      </c>
      <c r="W38" t="s">
        <v>247</v>
      </c>
      <c r="X38" s="19">
        <v>2510.11</v>
      </c>
      <c r="Y38" s="19">
        <v>1916.53</v>
      </c>
      <c r="Z38" s="19">
        <v>593.58000000000004</v>
      </c>
      <c r="AA38" s="19">
        <v>41039</v>
      </c>
      <c r="AB38" s="23">
        <f t="shared" si="11"/>
        <v>-37.606015411384533</v>
      </c>
      <c r="AC38" t="str">
        <f t="shared" si="12"/>
        <v>Melhor</v>
      </c>
    </row>
    <row r="39" spans="1:29" x14ac:dyDescent="0.25">
      <c r="A39" t="s">
        <v>82</v>
      </c>
      <c r="B39" s="1">
        <v>758</v>
      </c>
      <c r="C39" s="1">
        <v>267</v>
      </c>
      <c r="D39" s="1">
        <v>628</v>
      </c>
      <c r="E39" s="1">
        <v>1836</v>
      </c>
      <c r="F39" s="1">
        <v>223</v>
      </c>
      <c r="G39" s="9">
        <v>1109</v>
      </c>
      <c r="H39" t="s">
        <v>248</v>
      </c>
      <c r="I39" s="19">
        <v>86558.1</v>
      </c>
      <c r="J39" s="19">
        <v>1138.3599999999999</v>
      </c>
      <c r="K39" s="19">
        <v>94687.1</v>
      </c>
      <c r="L39" s="19">
        <v>94002.6</v>
      </c>
      <c r="M39" s="18">
        <f t="shared" si="7"/>
        <v>7705.0586113615882</v>
      </c>
      <c r="N39" t="str">
        <f t="shared" si="8"/>
        <v>Pior</v>
      </c>
      <c r="O39" t="s">
        <v>248</v>
      </c>
      <c r="P39" s="19">
        <v>13719.3</v>
      </c>
      <c r="Q39" s="19">
        <v>0</v>
      </c>
      <c r="R39" s="19">
        <v>13719.3</v>
      </c>
      <c r="S39" s="19">
        <v>88592.5</v>
      </c>
      <c r="T39" s="21">
        <f t="shared" si="9"/>
        <v>1137.0874661857529</v>
      </c>
      <c r="U39" t="str">
        <f t="shared" si="13"/>
        <v>Pior</v>
      </c>
      <c r="V39" t="str">
        <f t="shared" si="10"/>
        <v>Melhor</v>
      </c>
      <c r="W39" t="s">
        <v>248</v>
      </c>
      <c r="X39" s="19">
        <v>3007.67</v>
      </c>
      <c r="Y39" s="19">
        <v>3007.67</v>
      </c>
      <c r="Z39" s="19">
        <v>0</v>
      </c>
      <c r="AA39" s="19">
        <v>66701</v>
      </c>
      <c r="AB39" s="23">
        <f t="shared" si="11"/>
        <v>171.20559062218214</v>
      </c>
      <c r="AC39" t="str">
        <f t="shared" si="12"/>
        <v>Pior</v>
      </c>
    </row>
    <row r="40" spans="1:29" x14ac:dyDescent="0.25">
      <c r="A40" t="s">
        <v>84</v>
      </c>
      <c r="B40" s="1">
        <v>1242</v>
      </c>
      <c r="C40" s="1">
        <v>395</v>
      </c>
      <c r="D40" s="1">
        <v>979</v>
      </c>
      <c r="E40" s="1">
        <v>2880</v>
      </c>
      <c r="F40" s="1">
        <v>382</v>
      </c>
      <c r="G40" s="9">
        <v>2256</v>
      </c>
      <c r="H40" t="s">
        <v>249</v>
      </c>
      <c r="I40" s="19">
        <v>94824.5</v>
      </c>
      <c r="J40" s="19">
        <v>1978.46</v>
      </c>
      <c r="K40" s="19">
        <v>101778</v>
      </c>
      <c r="L40" s="19">
        <v>94199.1</v>
      </c>
      <c r="M40" s="18">
        <f t="shared" si="7"/>
        <v>4103.2136524822699</v>
      </c>
      <c r="N40" t="str">
        <f t="shared" si="8"/>
        <v>Pior</v>
      </c>
      <c r="O40" t="s">
        <v>249</v>
      </c>
      <c r="P40" s="19">
        <v>18030</v>
      </c>
      <c r="Q40" s="19">
        <v>0</v>
      </c>
      <c r="R40" s="19">
        <v>18030</v>
      </c>
      <c r="S40" s="19">
        <v>88380.7</v>
      </c>
      <c r="T40" s="21">
        <f t="shared" si="9"/>
        <v>699.20212765957444</v>
      </c>
      <c r="U40" t="str">
        <f t="shared" si="13"/>
        <v>Pior</v>
      </c>
      <c r="V40" t="str">
        <f t="shared" si="10"/>
        <v>Melhor</v>
      </c>
      <c r="W40" t="s">
        <v>249</v>
      </c>
      <c r="X40" s="19">
        <v>4756.3599999999997</v>
      </c>
      <c r="Y40" s="19">
        <v>4756.3599999999997</v>
      </c>
      <c r="Z40" s="19">
        <v>0</v>
      </c>
      <c r="AA40" s="19">
        <v>81911</v>
      </c>
      <c r="AB40" s="23">
        <f t="shared" si="11"/>
        <v>110.83156028368792</v>
      </c>
      <c r="AC40" t="str">
        <f t="shared" si="12"/>
        <v>Pior</v>
      </c>
    </row>
    <row r="41" spans="1:29" x14ac:dyDescent="0.25">
      <c r="A41" t="s">
        <v>86</v>
      </c>
      <c r="B41" s="1">
        <v>720</v>
      </c>
      <c r="C41" s="1">
        <v>16</v>
      </c>
      <c r="D41" s="1">
        <v>786</v>
      </c>
      <c r="E41" s="1">
        <v>741</v>
      </c>
      <c r="F41" s="1">
        <v>103</v>
      </c>
      <c r="G41" s="9">
        <v>913</v>
      </c>
      <c r="H41" t="s">
        <v>244</v>
      </c>
      <c r="I41" s="19">
        <v>3253.78</v>
      </c>
      <c r="J41" s="19">
        <v>71.02</v>
      </c>
      <c r="K41" s="19">
        <v>3182.76</v>
      </c>
      <c r="L41" s="19">
        <v>26271</v>
      </c>
      <c r="M41" s="18">
        <f t="shared" si="7"/>
        <v>256.38335158817085</v>
      </c>
      <c r="N41" t="str">
        <f t="shared" si="8"/>
        <v>Pior</v>
      </c>
      <c r="O41" t="s">
        <v>244</v>
      </c>
      <c r="P41" s="19">
        <v>2478.5700000000002</v>
      </c>
      <c r="Q41" s="19">
        <v>0</v>
      </c>
      <c r="R41" s="19">
        <v>2478.5700000000002</v>
      </c>
      <c r="S41" s="19">
        <v>22910.1</v>
      </c>
      <c r="T41" s="21">
        <f t="shared" si="9"/>
        <v>171.4753559693319</v>
      </c>
      <c r="U41" t="str">
        <f t="shared" si="13"/>
        <v>Pior</v>
      </c>
      <c r="V41" t="str">
        <f t="shared" si="10"/>
        <v>Melhor</v>
      </c>
      <c r="W41" t="s">
        <v>244</v>
      </c>
      <c r="X41" s="19">
        <v>1468.92</v>
      </c>
      <c r="Y41" s="19">
        <v>118.17</v>
      </c>
      <c r="Z41" s="19">
        <v>1350.75</v>
      </c>
      <c r="AA41" s="19">
        <v>23472</v>
      </c>
      <c r="AB41" s="23">
        <f t="shared" si="11"/>
        <v>60.889375684556413</v>
      </c>
      <c r="AC41" t="str">
        <f t="shared" si="12"/>
        <v>Pior</v>
      </c>
    </row>
    <row r="42" spans="1:29" x14ac:dyDescent="0.25">
      <c r="A42" t="s">
        <v>88</v>
      </c>
      <c r="B42" s="1">
        <v>843</v>
      </c>
      <c r="C42" s="1">
        <v>11</v>
      </c>
      <c r="D42" s="1">
        <v>886</v>
      </c>
      <c r="E42" s="1">
        <v>72</v>
      </c>
      <c r="F42" s="1">
        <v>162</v>
      </c>
      <c r="G42" s="9">
        <v>956</v>
      </c>
      <c r="H42" t="s">
        <v>245</v>
      </c>
      <c r="I42" s="19">
        <v>2816.81</v>
      </c>
      <c r="J42" s="19">
        <v>6.02</v>
      </c>
      <c r="K42" s="19">
        <v>2920.87</v>
      </c>
      <c r="L42" s="19">
        <v>26676.7</v>
      </c>
      <c r="M42" s="18">
        <f t="shared" si="7"/>
        <v>194.64539748953976</v>
      </c>
      <c r="N42" t="str">
        <f t="shared" si="8"/>
        <v>Pior</v>
      </c>
      <c r="O42" t="s">
        <v>245</v>
      </c>
      <c r="P42" s="19">
        <v>2009.04</v>
      </c>
      <c r="Q42" s="19">
        <v>0</v>
      </c>
      <c r="R42" s="19">
        <v>2009.04</v>
      </c>
      <c r="S42" s="19">
        <v>23199.3</v>
      </c>
      <c r="T42" s="21">
        <f t="shared" si="9"/>
        <v>110.15062761506276</v>
      </c>
      <c r="U42" t="str">
        <f t="shared" si="13"/>
        <v>Pior</v>
      </c>
      <c r="V42" t="str">
        <f t="shared" si="10"/>
        <v>Melhor</v>
      </c>
      <c r="W42" t="s">
        <v>245</v>
      </c>
      <c r="X42" s="19">
        <v>1781.02</v>
      </c>
      <c r="Y42" s="19">
        <v>12.53</v>
      </c>
      <c r="Z42" s="19">
        <v>1768.49</v>
      </c>
      <c r="AA42" s="19">
        <v>2672</v>
      </c>
      <c r="AB42" s="23">
        <f t="shared" si="11"/>
        <v>86.29916317991632</v>
      </c>
      <c r="AC42" t="str">
        <f t="shared" si="12"/>
        <v>Pior</v>
      </c>
    </row>
    <row r="43" spans="1:29" x14ac:dyDescent="0.25">
      <c r="A43" t="s">
        <v>90</v>
      </c>
      <c r="B43" s="1">
        <v>1008</v>
      </c>
      <c r="C43" s="1">
        <v>39</v>
      </c>
      <c r="D43" s="1">
        <v>1014</v>
      </c>
      <c r="E43" s="1">
        <v>556</v>
      </c>
      <c r="F43" s="1">
        <v>140</v>
      </c>
      <c r="G43" s="9">
        <v>1538</v>
      </c>
      <c r="H43" t="s">
        <v>246</v>
      </c>
      <c r="I43" s="19">
        <v>27850.6</v>
      </c>
      <c r="J43" s="19">
        <v>24.3</v>
      </c>
      <c r="K43" s="19">
        <v>28149.8</v>
      </c>
      <c r="L43" s="19">
        <v>54762</v>
      </c>
      <c r="M43" s="18">
        <f t="shared" si="7"/>
        <v>1710.8322496749024</v>
      </c>
      <c r="N43" t="str">
        <f t="shared" si="8"/>
        <v>Pior</v>
      </c>
      <c r="O43" t="s">
        <v>246</v>
      </c>
      <c r="P43" s="19">
        <v>7839.14</v>
      </c>
      <c r="Q43" s="19">
        <v>0</v>
      </c>
      <c r="R43" s="19">
        <v>7839.14</v>
      </c>
      <c r="S43" s="19">
        <v>48022.8</v>
      </c>
      <c r="T43" s="21">
        <f t="shared" si="9"/>
        <v>409.69700910273082</v>
      </c>
      <c r="U43" t="str">
        <f t="shared" si="13"/>
        <v>Pior</v>
      </c>
      <c r="V43" t="str">
        <f t="shared" si="10"/>
        <v>Melhor</v>
      </c>
      <c r="W43" t="s">
        <v>246</v>
      </c>
      <c r="X43" s="19">
        <v>406.78</v>
      </c>
      <c r="Y43" s="19">
        <v>184.39</v>
      </c>
      <c r="Z43" s="19">
        <v>222.39</v>
      </c>
      <c r="AA43" s="19">
        <v>5319</v>
      </c>
      <c r="AB43" s="23">
        <f t="shared" si="11"/>
        <v>-73.551365409622889</v>
      </c>
      <c r="AC43" t="str">
        <f t="shared" si="12"/>
        <v>Melhor</v>
      </c>
    </row>
    <row r="44" spans="1:29" x14ac:dyDescent="0.25">
      <c r="A44" t="s">
        <v>92</v>
      </c>
      <c r="B44" s="1">
        <v>626</v>
      </c>
      <c r="C44" s="1">
        <v>34</v>
      </c>
      <c r="D44" s="1">
        <v>547</v>
      </c>
      <c r="E44" s="1">
        <v>10280</v>
      </c>
      <c r="F44" s="1">
        <v>129</v>
      </c>
      <c r="G44" s="9">
        <v>843</v>
      </c>
      <c r="H44" t="s">
        <v>247</v>
      </c>
      <c r="I44" s="19">
        <v>19020.8</v>
      </c>
      <c r="J44" s="19">
        <v>106.81</v>
      </c>
      <c r="K44" s="19">
        <v>21932.5</v>
      </c>
      <c r="L44" s="19">
        <v>53789.8</v>
      </c>
      <c r="M44" s="18">
        <f t="shared" si="7"/>
        <v>2156.3226571767495</v>
      </c>
      <c r="N44" t="str">
        <f t="shared" si="8"/>
        <v>Pior</v>
      </c>
      <c r="O44" t="s">
        <v>247</v>
      </c>
      <c r="P44" s="19">
        <v>6078.55</v>
      </c>
      <c r="Q44" s="19">
        <v>0</v>
      </c>
      <c r="R44" s="19">
        <v>6078.55</v>
      </c>
      <c r="S44" s="19">
        <v>47793</v>
      </c>
      <c r="T44" s="21">
        <f t="shared" si="9"/>
        <v>621.06168446026095</v>
      </c>
      <c r="U44" t="str">
        <f t="shared" si="13"/>
        <v>Pior</v>
      </c>
      <c r="V44" t="str">
        <f t="shared" si="10"/>
        <v>Melhor</v>
      </c>
      <c r="W44" t="s">
        <v>247</v>
      </c>
      <c r="X44" s="19">
        <v>411.24</v>
      </c>
      <c r="Y44" s="19">
        <v>411.24</v>
      </c>
      <c r="Z44" s="19">
        <v>0</v>
      </c>
      <c r="AA44" s="19">
        <v>39123</v>
      </c>
      <c r="AB44" s="23">
        <f t="shared" si="11"/>
        <v>-51.217081850533809</v>
      </c>
      <c r="AC44" t="str">
        <f t="shared" si="12"/>
        <v>Melhor</v>
      </c>
    </row>
    <row r="45" spans="1:29" x14ac:dyDescent="0.25">
      <c r="A45" t="s">
        <v>94</v>
      </c>
      <c r="B45" s="1">
        <v>649</v>
      </c>
      <c r="C45" s="1">
        <v>77</v>
      </c>
      <c r="D45" s="1">
        <v>467</v>
      </c>
      <c r="E45" s="1">
        <v>141283</v>
      </c>
      <c r="F45" s="1">
        <v>118</v>
      </c>
      <c r="G45" s="9">
        <v>972</v>
      </c>
      <c r="H45" t="s">
        <v>248</v>
      </c>
      <c r="I45" s="19">
        <v>56148</v>
      </c>
      <c r="J45" s="19">
        <v>474.42</v>
      </c>
      <c r="K45" s="19">
        <v>55673.5</v>
      </c>
      <c r="L45" s="19">
        <v>100414</v>
      </c>
      <c r="M45" s="18">
        <f t="shared" si="7"/>
        <v>5676.5432098765432</v>
      </c>
      <c r="N45" t="str">
        <f t="shared" si="8"/>
        <v>Pior</v>
      </c>
      <c r="O45" t="s">
        <v>248</v>
      </c>
      <c r="P45" s="19">
        <v>12463.1</v>
      </c>
      <c r="Q45" s="19">
        <v>0</v>
      </c>
      <c r="R45" s="19">
        <v>12463.1</v>
      </c>
      <c r="S45" s="19">
        <v>91715.199999999997</v>
      </c>
      <c r="T45" s="21">
        <f t="shared" si="9"/>
        <v>1182.2119341563787</v>
      </c>
      <c r="U45" t="str">
        <f t="shared" si="13"/>
        <v>Pior</v>
      </c>
      <c r="V45" t="str">
        <f t="shared" si="10"/>
        <v>Melhor</v>
      </c>
      <c r="W45" t="s">
        <v>248</v>
      </c>
      <c r="X45" s="19">
        <v>874.48</v>
      </c>
      <c r="Y45" s="19">
        <v>874.48</v>
      </c>
      <c r="Z45" s="19">
        <v>0</v>
      </c>
      <c r="AA45" s="19">
        <v>83961</v>
      </c>
      <c r="AB45" s="23">
        <f t="shared" si="11"/>
        <v>-10.032921810699587</v>
      </c>
      <c r="AC45" t="str">
        <f t="shared" si="12"/>
        <v>Melhor</v>
      </c>
    </row>
    <row r="46" spans="1:29" x14ac:dyDescent="0.25">
      <c r="A46" t="s">
        <v>96</v>
      </c>
      <c r="B46" s="1">
        <v>955</v>
      </c>
      <c r="C46" s="1">
        <v>268</v>
      </c>
      <c r="D46" s="1">
        <v>761</v>
      </c>
      <c r="E46" s="1">
        <v>81347</v>
      </c>
      <c r="F46" s="1">
        <v>244</v>
      </c>
      <c r="G46" s="9">
        <v>1656</v>
      </c>
      <c r="H46" t="s">
        <v>249</v>
      </c>
      <c r="I46" s="19">
        <v>90953.8</v>
      </c>
      <c r="J46" s="19">
        <v>147.02000000000001</v>
      </c>
      <c r="K46" s="19">
        <v>90806.8</v>
      </c>
      <c r="L46" s="19">
        <v>100134</v>
      </c>
      <c r="M46" s="18">
        <f t="shared" si="7"/>
        <v>5392.3792270531403</v>
      </c>
      <c r="N46" t="str">
        <f t="shared" si="8"/>
        <v>Pior</v>
      </c>
      <c r="O46" t="s">
        <v>249</v>
      </c>
      <c r="P46" s="19">
        <v>19128</v>
      </c>
      <c r="Q46" s="19">
        <v>0</v>
      </c>
      <c r="R46" s="19">
        <v>19128</v>
      </c>
      <c r="S46" s="19">
        <v>88960.8</v>
      </c>
      <c r="T46" s="21">
        <f t="shared" si="9"/>
        <v>1055.072463768116</v>
      </c>
      <c r="U46" t="str">
        <f t="shared" si="13"/>
        <v>Pior</v>
      </c>
      <c r="V46" t="str">
        <f t="shared" si="10"/>
        <v>Melhor</v>
      </c>
      <c r="W46" t="s">
        <v>249</v>
      </c>
      <c r="X46" s="19">
        <v>572.24</v>
      </c>
      <c r="Y46" s="19">
        <v>572.24</v>
      </c>
      <c r="Z46" s="19">
        <v>0</v>
      </c>
      <c r="AA46" s="19">
        <v>88449</v>
      </c>
      <c r="AB46" s="23">
        <f t="shared" si="11"/>
        <v>-65.444444444444443</v>
      </c>
      <c r="AC46" t="str">
        <f t="shared" si="12"/>
        <v>Melhor</v>
      </c>
    </row>
    <row r="47" spans="1:29" x14ac:dyDescent="0.25">
      <c r="A47" t="s">
        <v>98</v>
      </c>
      <c r="B47" s="1">
        <v>616</v>
      </c>
      <c r="C47" s="1">
        <v>13</v>
      </c>
      <c r="D47" s="1">
        <v>650</v>
      </c>
      <c r="E47" s="1">
        <v>62</v>
      </c>
      <c r="F47" s="1">
        <v>95</v>
      </c>
      <c r="G47" s="9">
        <v>730</v>
      </c>
      <c r="H47" t="s">
        <v>244</v>
      </c>
      <c r="I47" s="19">
        <v>3181.16</v>
      </c>
      <c r="J47" s="19">
        <v>22</v>
      </c>
      <c r="K47" s="19">
        <v>3159.16</v>
      </c>
      <c r="L47" s="19">
        <v>30313.4</v>
      </c>
      <c r="M47" s="18">
        <f t="shared" si="7"/>
        <v>335.7753424657534</v>
      </c>
      <c r="N47" t="str">
        <f t="shared" si="8"/>
        <v>Pior</v>
      </c>
      <c r="O47" t="s">
        <v>244</v>
      </c>
      <c r="P47" s="19">
        <v>1679.72</v>
      </c>
      <c r="Q47" s="19">
        <v>0</v>
      </c>
      <c r="R47" s="19">
        <v>1679.72</v>
      </c>
      <c r="S47" s="19">
        <v>23064</v>
      </c>
      <c r="T47" s="21">
        <f t="shared" si="9"/>
        <v>130.09863013698632</v>
      </c>
      <c r="U47" t="str">
        <f t="shared" si="13"/>
        <v>Pior</v>
      </c>
      <c r="V47" t="str">
        <f t="shared" si="10"/>
        <v>Melhor</v>
      </c>
      <c r="W47" t="s">
        <v>244</v>
      </c>
      <c r="X47" s="19">
        <v>2156.9299999999998</v>
      </c>
      <c r="Y47" s="19">
        <v>16.34</v>
      </c>
      <c r="Z47" s="19">
        <v>2140.59</v>
      </c>
      <c r="AA47" s="19">
        <v>34962</v>
      </c>
      <c r="AB47" s="23">
        <f t="shared" si="11"/>
        <v>195.46986301369859</v>
      </c>
      <c r="AC47" t="str">
        <f t="shared" si="12"/>
        <v>Pior</v>
      </c>
    </row>
    <row r="48" spans="1:29" x14ac:dyDescent="0.25">
      <c r="A48" t="s">
        <v>100</v>
      </c>
      <c r="B48" s="1">
        <v>278</v>
      </c>
      <c r="C48" s="1">
        <v>13</v>
      </c>
      <c r="D48" s="1">
        <v>277</v>
      </c>
      <c r="E48" s="1">
        <v>148</v>
      </c>
      <c r="F48" s="1">
        <v>84</v>
      </c>
      <c r="G48" s="9">
        <v>310</v>
      </c>
      <c r="H48" t="s">
        <v>245</v>
      </c>
      <c r="I48" s="19">
        <v>1955.84</v>
      </c>
      <c r="J48" s="19">
        <v>186.54</v>
      </c>
      <c r="K48" s="19">
        <v>2026.37</v>
      </c>
      <c r="L48" s="19">
        <v>30286.7</v>
      </c>
      <c r="M48" s="18">
        <f t="shared" si="7"/>
        <v>530.91612903225803</v>
      </c>
      <c r="N48" t="str">
        <f t="shared" si="8"/>
        <v>Pior</v>
      </c>
      <c r="O48" t="s">
        <v>245</v>
      </c>
      <c r="P48" s="19">
        <v>1906.31</v>
      </c>
      <c r="Q48" s="19">
        <v>0</v>
      </c>
      <c r="R48" s="19">
        <v>1906.31</v>
      </c>
      <c r="S48" s="19">
        <v>23255.1</v>
      </c>
      <c r="T48" s="21">
        <f t="shared" si="9"/>
        <v>514.9387096774193</v>
      </c>
      <c r="U48" t="str">
        <f t="shared" si="13"/>
        <v>Pior</v>
      </c>
      <c r="V48" t="str">
        <f t="shared" si="10"/>
        <v>Melhor</v>
      </c>
      <c r="W48" t="s">
        <v>245</v>
      </c>
      <c r="X48" s="19">
        <v>1181.8399999999999</v>
      </c>
      <c r="Y48" s="19">
        <v>235.41</v>
      </c>
      <c r="Z48" s="19">
        <v>946.43</v>
      </c>
      <c r="AA48" s="19">
        <v>31841</v>
      </c>
      <c r="AB48" s="23">
        <f t="shared" si="11"/>
        <v>281.23870967741931</v>
      </c>
      <c r="AC48" t="str">
        <f t="shared" si="12"/>
        <v>Pior</v>
      </c>
    </row>
    <row r="49" spans="1:29" x14ac:dyDescent="0.25">
      <c r="A49" t="s">
        <v>102</v>
      </c>
      <c r="B49" s="1">
        <v>1098</v>
      </c>
      <c r="C49" s="1">
        <v>110</v>
      </c>
      <c r="D49" s="1">
        <v>1005</v>
      </c>
      <c r="E49" s="1">
        <v>3538</v>
      </c>
      <c r="F49" s="1">
        <v>225</v>
      </c>
      <c r="G49" s="9">
        <v>1723</v>
      </c>
      <c r="H49" t="s">
        <v>246</v>
      </c>
      <c r="I49" s="19">
        <v>34581.4</v>
      </c>
      <c r="J49" s="19">
        <v>143.66</v>
      </c>
      <c r="K49" s="19">
        <v>34781.1</v>
      </c>
      <c r="L49" s="19">
        <v>61133.1</v>
      </c>
      <c r="M49" s="18">
        <f t="shared" si="7"/>
        <v>1907.0458502611725</v>
      </c>
      <c r="N49" t="str">
        <f t="shared" si="8"/>
        <v>Pior</v>
      </c>
      <c r="O49" t="s">
        <v>246</v>
      </c>
      <c r="P49" s="19">
        <v>9180.09</v>
      </c>
      <c r="Q49" s="19">
        <v>0</v>
      </c>
      <c r="R49" s="19">
        <v>9180.09</v>
      </c>
      <c r="S49" s="19">
        <v>53761.8</v>
      </c>
      <c r="T49" s="21">
        <f t="shared" si="9"/>
        <v>432.79686593151484</v>
      </c>
      <c r="U49" t="str">
        <f t="shared" si="13"/>
        <v>Pior</v>
      </c>
      <c r="V49" t="str">
        <f t="shared" si="10"/>
        <v>Melhor</v>
      </c>
      <c r="W49" t="s">
        <v>246</v>
      </c>
      <c r="X49" s="19">
        <v>777.07</v>
      </c>
      <c r="Y49" s="19">
        <v>392.21</v>
      </c>
      <c r="Z49" s="19">
        <v>384.86</v>
      </c>
      <c r="AA49" s="19">
        <v>116002</v>
      </c>
      <c r="AB49" s="23">
        <f t="shared" si="11"/>
        <v>-54.900174114915842</v>
      </c>
      <c r="AC49" t="str">
        <f t="shared" si="12"/>
        <v>Melhor</v>
      </c>
    </row>
    <row r="50" spans="1:29" x14ac:dyDescent="0.25">
      <c r="A50" t="s">
        <v>104</v>
      </c>
      <c r="B50" s="1">
        <v>314</v>
      </c>
      <c r="C50" s="1">
        <v>29</v>
      </c>
      <c r="D50" s="1">
        <v>313</v>
      </c>
      <c r="E50" s="1">
        <v>3384</v>
      </c>
      <c r="F50" s="1">
        <v>62</v>
      </c>
      <c r="G50" s="9">
        <v>374</v>
      </c>
      <c r="H50" t="s">
        <v>247</v>
      </c>
      <c r="I50" s="19">
        <v>11829.6</v>
      </c>
      <c r="J50" s="19">
        <v>385.46</v>
      </c>
      <c r="K50" s="19">
        <v>11444.2</v>
      </c>
      <c r="L50" s="19">
        <v>61257.4</v>
      </c>
      <c r="M50" s="18">
        <f t="shared" si="7"/>
        <v>3062.9946524064176</v>
      </c>
      <c r="N50" t="str">
        <f t="shared" si="8"/>
        <v>Pior</v>
      </c>
      <c r="O50" t="s">
        <v>247</v>
      </c>
      <c r="P50" s="19">
        <v>5306.84</v>
      </c>
      <c r="Q50" s="19">
        <v>0</v>
      </c>
      <c r="R50" s="19">
        <v>5306.84</v>
      </c>
      <c r="S50" s="19">
        <v>53483.3</v>
      </c>
      <c r="T50" s="21">
        <f t="shared" si="9"/>
        <v>1318.9411764705883</v>
      </c>
      <c r="U50" t="str">
        <f t="shared" si="13"/>
        <v>Pior</v>
      </c>
      <c r="V50" t="str">
        <f t="shared" si="10"/>
        <v>Melhor</v>
      </c>
      <c r="W50" t="s">
        <v>247</v>
      </c>
      <c r="X50" s="19">
        <v>854.58</v>
      </c>
      <c r="Y50" s="19">
        <v>854.58</v>
      </c>
      <c r="Z50" s="19">
        <v>0</v>
      </c>
      <c r="AA50" s="19">
        <v>59149</v>
      </c>
      <c r="AB50" s="23">
        <f t="shared" si="11"/>
        <v>128.49732620320856</v>
      </c>
      <c r="AC50" t="str">
        <f t="shared" si="12"/>
        <v>Pior</v>
      </c>
    </row>
    <row r="51" spans="1:29" x14ac:dyDescent="0.25">
      <c r="A51" t="s">
        <v>105</v>
      </c>
      <c r="B51" s="1">
        <v>258</v>
      </c>
      <c r="C51" s="1">
        <v>106</v>
      </c>
      <c r="D51" s="1">
        <v>233</v>
      </c>
      <c r="E51" s="1">
        <v>1295</v>
      </c>
      <c r="F51" s="1">
        <v>48</v>
      </c>
      <c r="G51" s="9">
        <v>312</v>
      </c>
      <c r="H51" t="s">
        <v>248</v>
      </c>
      <c r="I51" s="19">
        <v>38809.4</v>
      </c>
      <c r="J51" s="19">
        <v>338.5</v>
      </c>
      <c r="K51" s="19">
        <v>41408.400000000001</v>
      </c>
      <c r="L51" s="19">
        <v>113763</v>
      </c>
      <c r="M51" s="18">
        <f t="shared" si="7"/>
        <v>12338.910256410258</v>
      </c>
      <c r="N51" t="str">
        <f t="shared" si="8"/>
        <v>Pior</v>
      </c>
      <c r="O51" t="s">
        <v>248</v>
      </c>
      <c r="P51" s="19">
        <v>6841.05</v>
      </c>
      <c r="Q51" s="19">
        <v>0</v>
      </c>
      <c r="R51" s="19">
        <v>6841.05</v>
      </c>
      <c r="S51" s="19">
        <v>90214</v>
      </c>
      <c r="T51" s="21">
        <f t="shared" si="9"/>
        <v>2092.6442307692309</v>
      </c>
      <c r="U51" t="str">
        <f t="shared" si="13"/>
        <v>Pior</v>
      </c>
      <c r="V51" t="str">
        <f t="shared" si="10"/>
        <v>Melhor</v>
      </c>
      <c r="W51" t="s">
        <v>248</v>
      </c>
      <c r="X51" s="19">
        <v>1071.1400000000001</v>
      </c>
      <c r="Y51" s="19">
        <v>1071.1400000000001</v>
      </c>
      <c r="Z51" s="19">
        <v>0</v>
      </c>
      <c r="AA51" s="19">
        <v>98251</v>
      </c>
      <c r="AB51" s="23">
        <f t="shared" si="11"/>
        <v>243.31410256410257</v>
      </c>
      <c r="AC51" t="str">
        <f t="shared" si="12"/>
        <v>Pior</v>
      </c>
    </row>
    <row r="52" spans="1:29" x14ac:dyDescent="0.25">
      <c r="A52" t="s">
        <v>107</v>
      </c>
      <c r="B52" s="1">
        <v>476</v>
      </c>
      <c r="C52" s="1">
        <v>243</v>
      </c>
      <c r="D52" s="1">
        <v>454</v>
      </c>
      <c r="E52" s="1">
        <v>3586</v>
      </c>
      <c r="F52" s="1">
        <v>122</v>
      </c>
      <c r="G52" s="9">
        <v>855</v>
      </c>
      <c r="H52" t="s">
        <v>249</v>
      </c>
      <c r="I52" s="19">
        <v>86750.6</v>
      </c>
      <c r="J52" s="19">
        <v>387.62</v>
      </c>
      <c r="K52" s="19">
        <v>86363</v>
      </c>
      <c r="L52" s="19">
        <v>113565</v>
      </c>
      <c r="M52" s="18">
        <f t="shared" si="7"/>
        <v>10046.269005847953</v>
      </c>
      <c r="N52" t="str">
        <f t="shared" si="8"/>
        <v>Pior</v>
      </c>
      <c r="O52" t="s">
        <v>249</v>
      </c>
      <c r="P52" s="19">
        <v>13668.6</v>
      </c>
      <c r="Q52" s="19">
        <v>0</v>
      </c>
      <c r="R52" s="19">
        <v>13668.6</v>
      </c>
      <c r="S52" s="19">
        <v>93852</v>
      </c>
      <c r="T52" s="21">
        <f t="shared" si="9"/>
        <v>1498.6666666666667</v>
      </c>
      <c r="U52" t="str">
        <f t="shared" si="13"/>
        <v>Pior</v>
      </c>
      <c r="V52" t="str">
        <f t="shared" si="10"/>
        <v>Melhor</v>
      </c>
      <c r="W52" t="s">
        <v>249</v>
      </c>
      <c r="X52" s="19">
        <v>887.77</v>
      </c>
      <c r="Y52" s="19">
        <v>887.77</v>
      </c>
      <c r="Z52" s="19">
        <v>0</v>
      </c>
      <c r="AA52" s="19">
        <v>84127</v>
      </c>
      <c r="AB52" s="23">
        <f t="shared" si="11"/>
        <v>3.8327485380116939</v>
      </c>
      <c r="AC52" t="str">
        <f t="shared" si="12"/>
        <v>Pior</v>
      </c>
    </row>
    <row r="53" spans="1:29" x14ac:dyDescent="0.25">
      <c r="B53" s="1"/>
      <c r="C53" s="1"/>
      <c r="D53" s="1"/>
      <c r="E53" s="1"/>
      <c r="F53" s="1"/>
      <c r="G53" s="9"/>
    </row>
    <row r="54" spans="1:29" x14ac:dyDescent="0.25">
      <c r="A54" s="4" t="s">
        <v>109</v>
      </c>
      <c r="B54" s="5" t="s">
        <v>55</v>
      </c>
      <c r="C54" s="5" t="s">
        <v>56</v>
      </c>
      <c r="D54" s="5" t="s">
        <v>57</v>
      </c>
      <c r="E54" s="5" t="s">
        <v>56</v>
      </c>
      <c r="F54" s="5" t="s">
        <v>58</v>
      </c>
      <c r="G54" s="8" t="s">
        <v>2</v>
      </c>
    </row>
    <row r="55" spans="1:29" x14ac:dyDescent="0.25">
      <c r="A55" t="s">
        <v>110</v>
      </c>
      <c r="B55" s="1">
        <v>1747</v>
      </c>
      <c r="C55" s="1">
        <v>16</v>
      </c>
      <c r="D55" s="1">
        <v>1901</v>
      </c>
      <c r="E55" s="1">
        <v>1730</v>
      </c>
      <c r="F55" s="1">
        <v>243</v>
      </c>
      <c r="G55" s="9">
        <v>2008</v>
      </c>
      <c r="H55" t="s">
        <v>250</v>
      </c>
      <c r="I55" s="19">
        <v>6275.01</v>
      </c>
      <c r="J55" s="19">
        <v>7.2</v>
      </c>
      <c r="K55" s="19">
        <v>6416.3</v>
      </c>
      <c r="L55" s="19">
        <v>30775.8</v>
      </c>
      <c r="M55" s="18">
        <f t="shared" ref="M55:M78" si="14">((I55-G55)/G55)*100</f>
        <v>212.50049800796816</v>
      </c>
      <c r="N55" t="str">
        <f t="shared" ref="N55:N78" si="15">IF(I55&gt;G55,"Pior","Melhor")</f>
        <v>Pior</v>
      </c>
      <c r="O55" t="s">
        <v>250</v>
      </c>
      <c r="P55" s="19">
        <v>3419.68</v>
      </c>
      <c r="Q55" s="19">
        <v>0</v>
      </c>
      <c r="R55" s="19">
        <v>3419.68</v>
      </c>
      <c r="S55" s="19">
        <v>81988.800000000003</v>
      </c>
      <c r="T55" s="21">
        <f t="shared" ref="T55:T78" si="16">((P55-G55)/G55)*100</f>
        <v>70.302788844621517</v>
      </c>
      <c r="U55" t="str">
        <f t="shared" ref="U55:U78" si="17">IF(P55&gt;G55,"Pior","Melhor")</f>
        <v>Pior</v>
      </c>
      <c r="V55" t="str">
        <f t="shared" ref="V55:V78" si="18">IF(P55&gt;I55,"Pior","Melhor")</f>
        <v>Melhor</v>
      </c>
      <c r="W55" t="s">
        <v>250</v>
      </c>
      <c r="X55" s="19">
        <v>3367.88</v>
      </c>
      <c r="Y55" s="19">
        <v>16.329999999999998</v>
      </c>
      <c r="Z55" s="19">
        <v>3351.55</v>
      </c>
      <c r="AA55" s="19">
        <v>31949</v>
      </c>
      <c r="AB55" s="23">
        <f t="shared" ref="AB55:AB78" si="19">((X55-G55)/G55)*100</f>
        <v>67.723107569721122</v>
      </c>
      <c r="AC55" t="str">
        <f t="shared" ref="AC55:AC78" si="20">IF(X55&gt;G55,"Pior","Melhor")</f>
        <v>Pior</v>
      </c>
    </row>
    <row r="56" spans="1:29" x14ac:dyDescent="0.25">
      <c r="A56" t="s">
        <v>111</v>
      </c>
      <c r="B56" s="1">
        <v>858</v>
      </c>
      <c r="C56" s="1">
        <v>14</v>
      </c>
      <c r="D56" s="1">
        <v>912</v>
      </c>
      <c r="E56" s="1">
        <v>37</v>
      </c>
      <c r="F56" s="1">
        <v>94</v>
      </c>
      <c r="G56" s="9">
        <v>1014</v>
      </c>
      <c r="H56" t="s">
        <v>251</v>
      </c>
      <c r="I56" s="19">
        <v>4191.88</v>
      </c>
      <c r="J56" s="19">
        <v>45.61</v>
      </c>
      <c r="K56" s="19">
        <v>4375.1000000000004</v>
      </c>
      <c r="L56" s="19">
        <v>30482.799999999999</v>
      </c>
      <c r="M56" s="18">
        <f t="shared" si="14"/>
        <v>313.40039447731755</v>
      </c>
      <c r="N56" t="str">
        <f t="shared" si="15"/>
        <v>Pior</v>
      </c>
      <c r="O56" t="s">
        <v>251</v>
      </c>
      <c r="P56" s="19">
        <v>2838.72</v>
      </c>
      <c r="Q56" s="19">
        <v>0</v>
      </c>
      <c r="R56" s="19">
        <v>2838.72</v>
      </c>
      <c r="S56" s="19">
        <v>37229.4</v>
      </c>
      <c r="T56" s="21">
        <f t="shared" si="16"/>
        <v>179.95266272189349</v>
      </c>
      <c r="U56" t="str">
        <f t="shared" si="17"/>
        <v>Pior</v>
      </c>
      <c r="V56" t="str">
        <f t="shared" si="18"/>
        <v>Melhor</v>
      </c>
      <c r="W56" t="s">
        <v>251</v>
      </c>
      <c r="X56" s="19">
        <v>2255.79</v>
      </c>
      <c r="Y56" s="19">
        <v>143.59</v>
      </c>
      <c r="Z56" s="19">
        <v>2112.1999999999998</v>
      </c>
      <c r="AA56" s="19">
        <v>26696</v>
      </c>
      <c r="AB56" s="23">
        <f t="shared" si="19"/>
        <v>122.4644970414201</v>
      </c>
      <c r="AC56" t="str">
        <f t="shared" si="20"/>
        <v>Pior</v>
      </c>
    </row>
    <row r="57" spans="1:29" x14ac:dyDescent="0.25">
      <c r="A57" t="s">
        <v>113</v>
      </c>
      <c r="B57" s="1">
        <v>2506</v>
      </c>
      <c r="C57" s="1">
        <v>152</v>
      </c>
      <c r="D57" s="1">
        <v>2244</v>
      </c>
      <c r="E57" s="1">
        <v>418</v>
      </c>
      <c r="F57" s="1">
        <v>304</v>
      </c>
      <c r="G57" s="9">
        <v>3090</v>
      </c>
      <c r="H57" t="s">
        <v>252</v>
      </c>
      <c r="I57" s="19">
        <v>66684.2</v>
      </c>
      <c r="J57" s="19">
        <v>349.33</v>
      </c>
      <c r="K57" s="19">
        <v>69984.5</v>
      </c>
      <c r="L57" s="19">
        <v>66458.8</v>
      </c>
      <c r="M57" s="18">
        <f t="shared" si="14"/>
        <v>2058.0647249190938</v>
      </c>
      <c r="N57" t="str">
        <f t="shared" si="15"/>
        <v>Pior</v>
      </c>
      <c r="O57" t="s">
        <v>252</v>
      </c>
      <c r="P57" s="19">
        <v>17900.599999999999</v>
      </c>
      <c r="Q57" s="19">
        <v>0</v>
      </c>
      <c r="R57" s="19">
        <v>17900.599999999999</v>
      </c>
      <c r="S57" s="19">
        <v>111514</v>
      </c>
      <c r="T57" s="21">
        <f t="shared" si="16"/>
        <v>479.30744336569575</v>
      </c>
      <c r="U57" t="str">
        <f t="shared" si="17"/>
        <v>Pior</v>
      </c>
      <c r="V57" t="str">
        <f t="shared" si="18"/>
        <v>Melhor</v>
      </c>
      <c r="W57" t="s">
        <v>252</v>
      </c>
      <c r="X57" s="19">
        <v>2318.66</v>
      </c>
      <c r="Y57" s="19">
        <v>2263.4899999999998</v>
      </c>
      <c r="Z57" s="19">
        <v>55.17</v>
      </c>
      <c r="AA57" s="19">
        <v>62587</v>
      </c>
      <c r="AB57" s="23">
        <f t="shared" si="19"/>
        <v>-24.962459546925572</v>
      </c>
      <c r="AC57" t="str">
        <f t="shared" si="20"/>
        <v>Melhor</v>
      </c>
    </row>
    <row r="58" spans="1:29" x14ac:dyDescent="0.25">
      <c r="A58" t="s">
        <v>115</v>
      </c>
      <c r="B58" s="1">
        <v>4923</v>
      </c>
      <c r="C58" s="1">
        <v>329</v>
      </c>
      <c r="D58" s="1">
        <v>5817</v>
      </c>
      <c r="E58" s="1">
        <v>7585</v>
      </c>
      <c r="F58" s="1">
        <v>830</v>
      </c>
      <c r="G58" s="9">
        <v>7537</v>
      </c>
      <c r="H58" t="s">
        <v>253</v>
      </c>
      <c r="I58" s="19">
        <v>72707.899999999994</v>
      </c>
      <c r="J58" s="19">
        <v>83.42</v>
      </c>
      <c r="K58" s="19">
        <v>72624.399999999994</v>
      </c>
      <c r="L58" s="19">
        <v>65760.399999999994</v>
      </c>
      <c r="M58" s="18">
        <f t="shared" si="14"/>
        <v>864.67958073504042</v>
      </c>
      <c r="N58" t="str">
        <f t="shared" si="15"/>
        <v>Pior</v>
      </c>
      <c r="O58" t="s">
        <v>253</v>
      </c>
      <c r="P58" s="19">
        <v>16980.2</v>
      </c>
      <c r="Q58" s="19">
        <v>0</v>
      </c>
      <c r="R58" s="19">
        <v>16980.2</v>
      </c>
      <c r="S58" s="19">
        <v>76671.100000000006</v>
      </c>
      <c r="T58" s="21">
        <f t="shared" si="16"/>
        <v>125.29122993233383</v>
      </c>
      <c r="U58" t="str">
        <f t="shared" si="17"/>
        <v>Pior</v>
      </c>
      <c r="V58" t="str">
        <f t="shared" si="18"/>
        <v>Melhor</v>
      </c>
      <c r="W58" t="s">
        <v>253</v>
      </c>
      <c r="X58" s="19">
        <v>1886.4</v>
      </c>
      <c r="Y58" s="19">
        <v>174.05</v>
      </c>
      <c r="Z58" s="19">
        <v>1712.35</v>
      </c>
      <c r="AA58" s="19">
        <v>50118</v>
      </c>
      <c r="AB58" s="23">
        <f t="shared" si="19"/>
        <v>-74.971474061297599</v>
      </c>
      <c r="AC58" t="str">
        <f t="shared" si="20"/>
        <v>Melhor</v>
      </c>
    </row>
    <row r="59" spans="1:29" x14ac:dyDescent="0.25">
      <c r="A59" t="s">
        <v>117</v>
      </c>
      <c r="B59" s="1">
        <v>6656</v>
      </c>
      <c r="C59" s="1">
        <v>1226</v>
      </c>
      <c r="D59" s="1">
        <v>6708</v>
      </c>
      <c r="E59" s="1">
        <v>1970</v>
      </c>
      <c r="F59" s="1">
        <v>842</v>
      </c>
      <c r="G59" s="9">
        <v>12951</v>
      </c>
      <c r="H59" t="s">
        <v>254</v>
      </c>
      <c r="I59" s="19">
        <v>312199</v>
      </c>
      <c r="J59" s="19">
        <v>113.88</v>
      </c>
      <c r="K59" s="19">
        <v>383543</v>
      </c>
      <c r="L59" s="19">
        <v>124566</v>
      </c>
      <c r="M59" s="18">
        <f t="shared" si="14"/>
        <v>2310.6169407767743</v>
      </c>
      <c r="N59" t="str">
        <f t="shared" si="15"/>
        <v>Pior</v>
      </c>
      <c r="O59" t="s">
        <v>254</v>
      </c>
      <c r="P59" s="19">
        <v>62792</v>
      </c>
      <c r="Q59" s="19">
        <v>0</v>
      </c>
      <c r="R59" s="19">
        <v>62792</v>
      </c>
      <c r="S59" s="19">
        <v>122689</v>
      </c>
      <c r="T59" s="21">
        <f t="shared" si="16"/>
        <v>384.84286927650373</v>
      </c>
      <c r="U59" t="str">
        <f t="shared" si="17"/>
        <v>Pior</v>
      </c>
      <c r="V59" t="str">
        <f t="shared" si="18"/>
        <v>Melhor</v>
      </c>
      <c r="W59" t="s">
        <v>254</v>
      </c>
      <c r="X59" s="19">
        <v>2137.13</v>
      </c>
      <c r="Y59" s="19">
        <v>1979.9</v>
      </c>
      <c r="Z59" s="19">
        <v>157.22999999999999</v>
      </c>
      <c r="AA59" s="19">
        <v>111275</v>
      </c>
      <c r="AB59" s="23">
        <f t="shared" si="19"/>
        <v>-83.498339896533082</v>
      </c>
      <c r="AC59" t="str">
        <f t="shared" si="20"/>
        <v>Melhor</v>
      </c>
    </row>
    <row r="60" spans="1:29" x14ac:dyDescent="0.25">
      <c r="A60" t="s">
        <v>119</v>
      </c>
      <c r="B60" s="1">
        <v>5705</v>
      </c>
      <c r="C60" s="1">
        <v>1190</v>
      </c>
      <c r="D60" s="1" t="s">
        <v>120</v>
      </c>
      <c r="E60" s="1" t="s">
        <v>120</v>
      </c>
      <c r="F60" s="1">
        <v>928</v>
      </c>
      <c r="G60" s="9">
        <v>9435</v>
      </c>
      <c r="H60" t="s">
        <v>255</v>
      </c>
      <c r="I60" s="19">
        <v>309024</v>
      </c>
      <c r="J60" s="19">
        <v>1123.72</v>
      </c>
      <c r="K60" s="19">
        <v>307901</v>
      </c>
      <c r="L60" s="19">
        <v>136445</v>
      </c>
      <c r="M60" s="18">
        <f t="shared" si="14"/>
        <v>3175.294117647059</v>
      </c>
      <c r="N60" t="str">
        <f t="shared" si="15"/>
        <v>Pior</v>
      </c>
      <c r="O60" t="s">
        <v>255</v>
      </c>
      <c r="P60" s="19">
        <v>62911.4</v>
      </c>
      <c r="Q60" s="19">
        <v>0</v>
      </c>
      <c r="R60" s="19">
        <v>62911.4</v>
      </c>
      <c r="S60" s="19">
        <v>117591</v>
      </c>
      <c r="T60" s="21">
        <f t="shared" si="16"/>
        <v>566.78749337572867</v>
      </c>
      <c r="U60" t="str">
        <f t="shared" si="17"/>
        <v>Pior</v>
      </c>
      <c r="V60" t="str">
        <f t="shared" si="18"/>
        <v>Melhor</v>
      </c>
      <c r="W60" t="s">
        <v>255</v>
      </c>
      <c r="X60" s="19">
        <v>5312.6</v>
      </c>
      <c r="Y60" s="19">
        <v>5312.6</v>
      </c>
      <c r="Z60" s="19">
        <v>0</v>
      </c>
      <c r="AA60" s="19">
        <v>132506</v>
      </c>
      <c r="AB60" s="23">
        <f t="shared" si="19"/>
        <v>-43.692633810280867</v>
      </c>
      <c r="AC60" t="str">
        <f t="shared" si="20"/>
        <v>Melhor</v>
      </c>
    </row>
    <row r="61" spans="1:29" x14ac:dyDescent="0.25">
      <c r="A61" t="s">
        <v>122</v>
      </c>
      <c r="B61" s="1">
        <v>2388</v>
      </c>
      <c r="C61" s="1">
        <v>25</v>
      </c>
      <c r="D61" s="1">
        <v>2546</v>
      </c>
      <c r="E61" s="1">
        <v>1250</v>
      </c>
      <c r="F61" s="1">
        <v>264</v>
      </c>
      <c r="G61" s="9">
        <v>2708</v>
      </c>
      <c r="H61" t="s">
        <v>250</v>
      </c>
      <c r="I61" s="19">
        <v>8692.81</v>
      </c>
      <c r="J61" s="19">
        <v>10.24</v>
      </c>
      <c r="K61" s="19">
        <v>9502.49</v>
      </c>
      <c r="L61" s="19">
        <v>31340</v>
      </c>
      <c r="M61" s="18">
        <f t="shared" si="14"/>
        <v>221.00480059084191</v>
      </c>
      <c r="N61" t="str">
        <f t="shared" si="15"/>
        <v>Pior</v>
      </c>
      <c r="O61" t="s">
        <v>250</v>
      </c>
      <c r="P61" s="19">
        <v>5098.95</v>
      </c>
      <c r="Q61" s="19">
        <v>0</v>
      </c>
      <c r="R61" s="19">
        <v>5098.95</v>
      </c>
      <c r="S61" s="19">
        <v>28423.8</v>
      </c>
      <c r="T61" s="21">
        <f t="shared" si="16"/>
        <v>88.292097488921712</v>
      </c>
      <c r="U61" t="str">
        <f t="shared" si="17"/>
        <v>Pior</v>
      </c>
      <c r="V61" t="str">
        <f t="shared" si="18"/>
        <v>Melhor</v>
      </c>
      <c r="W61" t="s">
        <v>250</v>
      </c>
      <c r="X61" s="19">
        <v>4994.22</v>
      </c>
      <c r="Y61" s="19">
        <v>33.659999999999997</v>
      </c>
      <c r="Z61" s="19">
        <v>4960.5600000000004</v>
      </c>
      <c r="AA61" s="19">
        <v>63453</v>
      </c>
      <c r="AB61" s="23">
        <f t="shared" si="19"/>
        <v>84.424667651403269</v>
      </c>
      <c r="AC61" t="str">
        <f t="shared" si="20"/>
        <v>Pior</v>
      </c>
    </row>
    <row r="62" spans="1:29" x14ac:dyDescent="0.25">
      <c r="A62" t="s">
        <v>124</v>
      </c>
      <c r="B62" s="1">
        <v>2970</v>
      </c>
      <c r="C62" s="1">
        <v>63</v>
      </c>
      <c r="D62" s="1">
        <v>3013</v>
      </c>
      <c r="E62" s="1">
        <v>351</v>
      </c>
      <c r="F62" s="1">
        <v>340</v>
      </c>
      <c r="G62" s="9">
        <v>3318</v>
      </c>
      <c r="H62" t="s">
        <v>251</v>
      </c>
      <c r="I62" s="19">
        <v>12524.7</v>
      </c>
      <c r="J62" s="19">
        <v>112.68</v>
      </c>
      <c r="K62" s="19">
        <v>12487.7</v>
      </c>
      <c r="L62" s="19">
        <v>31004.400000000001</v>
      </c>
      <c r="M62" s="18">
        <f t="shared" si="14"/>
        <v>277.47739602169986</v>
      </c>
      <c r="N62" t="str">
        <f t="shared" si="15"/>
        <v>Pior</v>
      </c>
      <c r="O62" t="s">
        <v>251</v>
      </c>
      <c r="P62" s="19">
        <v>7635.03</v>
      </c>
      <c r="Q62" s="19">
        <v>0</v>
      </c>
      <c r="R62" s="19">
        <v>7635.03</v>
      </c>
      <c r="S62" s="19">
        <v>28129.9</v>
      </c>
      <c r="T62" s="21">
        <f t="shared" si="16"/>
        <v>130.10940325497288</v>
      </c>
      <c r="U62" t="str">
        <f t="shared" si="17"/>
        <v>Pior</v>
      </c>
      <c r="V62" t="str">
        <f t="shared" si="18"/>
        <v>Melhor</v>
      </c>
      <c r="W62" t="s">
        <v>251</v>
      </c>
      <c r="X62" s="19">
        <v>6838.13</v>
      </c>
      <c r="Y62" s="19">
        <v>278.32</v>
      </c>
      <c r="Z62" s="19">
        <v>6559.81</v>
      </c>
      <c r="AA62" s="19">
        <v>32465</v>
      </c>
      <c r="AB62" s="23">
        <f t="shared" si="19"/>
        <v>106.09192284508741</v>
      </c>
      <c r="AC62" t="str">
        <f t="shared" si="20"/>
        <v>Pior</v>
      </c>
    </row>
    <row r="63" spans="1:29" x14ac:dyDescent="0.25">
      <c r="A63" t="s">
        <v>125</v>
      </c>
      <c r="B63" s="1">
        <v>5571</v>
      </c>
      <c r="C63" s="1">
        <v>639</v>
      </c>
      <c r="D63" s="1">
        <v>6697</v>
      </c>
      <c r="E63" s="1">
        <v>1042</v>
      </c>
      <c r="F63" s="1">
        <v>632</v>
      </c>
      <c r="G63" s="9">
        <v>9697</v>
      </c>
      <c r="H63" t="s">
        <v>252</v>
      </c>
      <c r="I63" s="19">
        <v>89391.9</v>
      </c>
      <c r="J63" s="19">
        <v>576.83000000000004</v>
      </c>
      <c r="K63" s="19">
        <v>93376.6</v>
      </c>
      <c r="L63" s="19">
        <v>64966.8</v>
      </c>
      <c r="M63" s="18">
        <f t="shared" si="14"/>
        <v>821.85108796535008</v>
      </c>
      <c r="N63" t="str">
        <f t="shared" si="15"/>
        <v>Pior</v>
      </c>
      <c r="O63" t="s">
        <v>252</v>
      </c>
      <c r="P63" s="19">
        <v>21697.7</v>
      </c>
      <c r="Q63" s="19">
        <v>0</v>
      </c>
      <c r="R63" s="19">
        <v>21697.7</v>
      </c>
      <c r="S63" s="19">
        <v>60555.5</v>
      </c>
      <c r="T63" s="21">
        <f t="shared" si="16"/>
        <v>123.75683200989998</v>
      </c>
      <c r="U63" t="str">
        <f t="shared" si="17"/>
        <v>Pior</v>
      </c>
      <c r="V63" t="str">
        <f t="shared" si="18"/>
        <v>Melhor</v>
      </c>
      <c r="W63" t="s">
        <v>252</v>
      </c>
      <c r="X63" s="19">
        <v>2380.63</v>
      </c>
      <c r="Y63" s="19">
        <v>1640.86</v>
      </c>
      <c r="Z63" s="19">
        <v>739.77</v>
      </c>
      <c r="AA63" s="19">
        <v>124506</v>
      </c>
      <c r="AB63" s="23">
        <f t="shared" si="19"/>
        <v>-75.449829844281737</v>
      </c>
      <c r="AC63" t="str">
        <f t="shared" si="20"/>
        <v>Melhor</v>
      </c>
    </row>
    <row r="64" spans="1:29" x14ac:dyDescent="0.25">
      <c r="A64" t="s">
        <v>127</v>
      </c>
      <c r="B64" s="1">
        <v>5496</v>
      </c>
      <c r="C64" s="1">
        <v>518</v>
      </c>
      <c r="D64" s="1">
        <v>6017</v>
      </c>
      <c r="E64" s="1">
        <v>839</v>
      </c>
      <c r="F64" s="1">
        <v>879</v>
      </c>
      <c r="G64" s="9">
        <v>8152</v>
      </c>
      <c r="H64" t="s">
        <v>253</v>
      </c>
      <c r="I64" s="19">
        <v>133979</v>
      </c>
      <c r="J64" s="19">
        <v>1049.33</v>
      </c>
      <c r="K64" s="19">
        <v>132929</v>
      </c>
      <c r="L64" s="19">
        <v>64743.8</v>
      </c>
      <c r="M64" s="18">
        <f t="shared" si="14"/>
        <v>1543.5107948969578</v>
      </c>
      <c r="N64" t="str">
        <f t="shared" si="15"/>
        <v>Pior</v>
      </c>
      <c r="O64" t="s">
        <v>253</v>
      </c>
      <c r="P64" s="19">
        <v>39435.699999999997</v>
      </c>
      <c r="Q64" s="19">
        <v>0</v>
      </c>
      <c r="R64" s="19">
        <v>39435.699999999997</v>
      </c>
      <c r="S64" s="19">
        <v>60754.9</v>
      </c>
      <c r="T64" s="21">
        <f t="shared" si="16"/>
        <v>383.75490677134445</v>
      </c>
      <c r="U64" t="str">
        <f t="shared" si="17"/>
        <v>Pior</v>
      </c>
      <c r="V64" t="str">
        <f t="shared" si="18"/>
        <v>Melhor</v>
      </c>
      <c r="W64" t="s">
        <v>253</v>
      </c>
      <c r="X64" s="19">
        <v>4235.25</v>
      </c>
      <c r="Y64" s="19">
        <v>2772.7</v>
      </c>
      <c r="Z64" s="19">
        <v>1462.55</v>
      </c>
      <c r="AA64" s="19">
        <v>105483</v>
      </c>
      <c r="AB64" s="23">
        <f t="shared" si="19"/>
        <v>-48.046491658488719</v>
      </c>
      <c r="AC64" t="str">
        <f t="shared" si="20"/>
        <v>Melhor</v>
      </c>
    </row>
    <row r="65" spans="1:29" x14ac:dyDescent="0.25">
      <c r="A65" t="s">
        <v>129</v>
      </c>
      <c r="B65" s="1">
        <v>3538</v>
      </c>
      <c r="C65" s="1">
        <v>1243</v>
      </c>
      <c r="D65" s="1">
        <v>3099</v>
      </c>
      <c r="E65" s="1">
        <v>5083</v>
      </c>
      <c r="F65" s="1">
        <v>372</v>
      </c>
      <c r="G65" s="9">
        <v>6732</v>
      </c>
      <c r="H65" t="s">
        <v>254</v>
      </c>
      <c r="I65" s="19">
        <v>262100</v>
      </c>
      <c r="J65" s="19">
        <v>1592.53</v>
      </c>
      <c r="K65" s="19">
        <v>282896</v>
      </c>
      <c r="L65" s="19">
        <v>122785</v>
      </c>
      <c r="M65" s="18">
        <f t="shared" si="14"/>
        <v>3793.3452168746285</v>
      </c>
      <c r="N65" t="str">
        <f t="shared" si="15"/>
        <v>Pior</v>
      </c>
      <c r="O65" t="s">
        <v>254</v>
      </c>
      <c r="P65" s="19">
        <v>44105.9</v>
      </c>
      <c r="Q65" s="19">
        <v>0</v>
      </c>
      <c r="R65" s="19">
        <v>44105.9</v>
      </c>
      <c r="S65" s="19">
        <v>115439</v>
      </c>
      <c r="T65" s="21">
        <f t="shared" si="16"/>
        <v>555.1678550207962</v>
      </c>
      <c r="U65" t="str">
        <f t="shared" si="17"/>
        <v>Pior</v>
      </c>
      <c r="V65" t="str">
        <f t="shared" si="18"/>
        <v>Melhor</v>
      </c>
      <c r="W65" t="s">
        <v>254</v>
      </c>
      <c r="X65" s="19">
        <v>4936.82</v>
      </c>
      <c r="Y65" s="19">
        <v>4936.82</v>
      </c>
      <c r="Z65" s="19">
        <v>0</v>
      </c>
      <c r="AA65" s="19">
        <v>111347</v>
      </c>
      <c r="AB65" s="23">
        <f t="shared" si="19"/>
        <v>-26.666369578134287</v>
      </c>
      <c r="AC65" t="str">
        <f t="shared" si="20"/>
        <v>Melhor</v>
      </c>
    </row>
    <row r="66" spans="1:29" x14ac:dyDescent="0.25">
      <c r="A66" t="s">
        <v>131</v>
      </c>
      <c r="B66" s="1">
        <v>1344</v>
      </c>
      <c r="C66" s="1">
        <v>279</v>
      </c>
      <c r="D66" s="1">
        <v>1150</v>
      </c>
      <c r="E66" s="1">
        <v>2268</v>
      </c>
      <c r="F66" s="1">
        <v>94</v>
      </c>
      <c r="G66" s="9">
        <v>2516</v>
      </c>
      <c r="H66" t="s">
        <v>255</v>
      </c>
      <c r="I66" s="19">
        <v>110958</v>
      </c>
      <c r="J66" s="19">
        <v>643.35</v>
      </c>
      <c r="K66" s="19">
        <v>110315</v>
      </c>
      <c r="L66" s="19">
        <v>158383</v>
      </c>
      <c r="M66" s="18">
        <f t="shared" si="14"/>
        <v>4310.0953895071543</v>
      </c>
      <c r="N66" t="str">
        <f t="shared" si="15"/>
        <v>Pior</v>
      </c>
      <c r="O66" t="s">
        <v>255</v>
      </c>
      <c r="P66" s="19">
        <v>17578.900000000001</v>
      </c>
      <c r="Q66" s="19">
        <v>0</v>
      </c>
      <c r="R66" s="19">
        <v>17578.900000000001</v>
      </c>
      <c r="S66" s="19">
        <v>115193</v>
      </c>
      <c r="T66" s="21">
        <f t="shared" si="16"/>
        <v>598.68441971383152</v>
      </c>
      <c r="U66" t="str">
        <f t="shared" si="17"/>
        <v>Pior</v>
      </c>
      <c r="V66" t="str">
        <f t="shared" si="18"/>
        <v>Melhor</v>
      </c>
      <c r="W66" t="s">
        <v>255</v>
      </c>
      <c r="X66" s="19">
        <v>2886.1</v>
      </c>
      <c r="Y66" s="19">
        <v>2877.72</v>
      </c>
      <c r="Z66" s="19">
        <v>8.3800000000000008</v>
      </c>
      <c r="AA66" s="19">
        <v>97672</v>
      </c>
      <c r="AB66" s="23">
        <f t="shared" si="19"/>
        <v>14.709856915739264</v>
      </c>
      <c r="AC66" t="str">
        <f t="shared" si="20"/>
        <v>Pior</v>
      </c>
    </row>
    <row r="67" spans="1:29" x14ac:dyDescent="0.25">
      <c r="A67" t="s">
        <v>133</v>
      </c>
      <c r="B67" s="1">
        <v>1515</v>
      </c>
      <c r="C67" s="1">
        <v>26</v>
      </c>
      <c r="D67" s="1" t="s">
        <v>120</v>
      </c>
      <c r="E67" s="1" t="s">
        <v>120</v>
      </c>
      <c r="F67" s="1">
        <v>114</v>
      </c>
      <c r="G67" s="9">
        <v>1913</v>
      </c>
      <c r="H67" t="s">
        <v>250</v>
      </c>
      <c r="I67" s="19">
        <v>6730.64</v>
      </c>
      <c r="J67" s="19">
        <v>45.75</v>
      </c>
      <c r="K67" s="19">
        <v>7378.64</v>
      </c>
      <c r="L67" s="19">
        <v>32723.9</v>
      </c>
      <c r="M67" s="18">
        <f t="shared" si="14"/>
        <v>251.83690538421328</v>
      </c>
      <c r="N67" t="str">
        <f t="shared" si="15"/>
        <v>Pior</v>
      </c>
      <c r="O67" t="s">
        <v>250</v>
      </c>
      <c r="P67" s="19">
        <v>4209.01</v>
      </c>
      <c r="Q67" s="19">
        <v>0</v>
      </c>
      <c r="R67" s="19">
        <v>4209.01</v>
      </c>
      <c r="S67" s="19">
        <v>28589.4</v>
      </c>
      <c r="T67" s="21">
        <f t="shared" si="16"/>
        <v>120.02143230527969</v>
      </c>
      <c r="U67" t="str">
        <f t="shared" si="17"/>
        <v>Pior</v>
      </c>
      <c r="V67" t="str">
        <f t="shared" si="18"/>
        <v>Melhor</v>
      </c>
      <c r="W67" t="s">
        <v>250</v>
      </c>
      <c r="X67" s="19">
        <v>2886.54</v>
      </c>
      <c r="Y67" s="19">
        <v>118.17</v>
      </c>
      <c r="Z67" s="19">
        <v>2768.37</v>
      </c>
      <c r="AA67" s="19">
        <v>37828</v>
      </c>
      <c r="AB67" s="23">
        <f t="shared" si="19"/>
        <v>50.890747516989023</v>
      </c>
      <c r="AC67" t="str">
        <f t="shared" si="20"/>
        <v>Pior</v>
      </c>
    </row>
    <row r="68" spans="1:29" x14ac:dyDescent="0.25">
      <c r="A68" t="s">
        <v>135</v>
      </c>
      <c r="B68" s="1">
        <v>1375</v>
      </c>
      <c r="C68" s="1">
        <v>31</v>
      </c>
      <c r="D68" s="1">
        <v>1327</v>
      </c>
      <c r="E68" s="1">
        <v>805</v>
      </c>
      <c r="F68" s="1">
        <v>156</v>
      </c>
      <c r="G68" s="9">
        <v>1594</v>
      </c>
      <c r="H68" t="s">
        <v>251</v>
      </c>
      <c r="I68" s="19">
        <v>7999.68</v>
      </c>
      <c r="J68" s="19">
        <v>145.47</v>
      </c>
      <c r="K68" s="19">
        <v>8129.06</v>
      </c>
      <c r="L68" s="19">
        <v>32693.8</v>
      </c>
      <c r="M68" s="18">
        <f t="shared" si="14"/>
        <v>401.86198243412798</v>
      </c>
      <c r="N68" t="str">
        <f t="shared" si="15"/>
        <v>Pior</v>
      </c>
      <c r="O68" t="s">
        <v>251</v>
      </c>
      <c r="P68" s="19">
        <v>6486.33</v>
      </c>
      <c r="Q68" s="19">
        <v>0</v>
      </c>
      <c r="R68" s="19">
        <v>6486.33</v>
      </c>
      <c r="S68" s="19">
        <v>28750</v>
      </c>
      <c r="T68" s="21">
        <f t="shared" si="16"/>
        <v>306.92158092848183</v>
      </c>
      <c r="U68" t="str">
        <f t="shared" si="17"/>
        <v>Pior</v>
      </c>
      <c r="V68" t="str">
        <f t="shared" si="18"/>
        <v>Melhor</v>
      </c>
      <c r="W68" t="s">
        <v>251</v>
      </c>
      <c r="X68" s="19">
        <v>3583.43</v>
      </c>
      <c r="Y68" s="19">
        <v>364.35</v>
      </c>
      <c r="Z68" s="19">
        <v>3219.08</v>
      </c>
      <c r="AA68" s="19">
        <v>35167</v>
      </c>
      <c r="AB68" s="23">
        <f t="shared" si="19"/>
        <v>124.80740276035132</v>
      </c>
      <c r="AC68" t="str">
        <f t="shared" si="20"/>
        <v>Pior</v>
      </c>
    </row>
    <row r="69" spans="1:29" x14ac:dyDescent="0.25">
      <c r="A69" t="s">
        <v>137</v>
      </c>
      <c r="B69" s="1">
        <v>2507</v>
      </c>
      <c r="C69" s="1">
        <v>142</v>
      </c>
      <c r="D69" s="1">
        <v>3244</v>
      </c>
      <c r="E69" s="1">
        <v>735</v>
      </c>
      <c r="F69" s="1">
        <v>212</v>
      </c>
      <c r="G69" s="9">
        <v>4147</v>
      </c>
      <c r="H69" t="s">
        <v>252</v>
      </c>
      <c r="I69" s="19">
        <v>59670.6</v>
      </c>
      <c r="J69" s="19">
        <v>28.22</v>
      </c>
      <c r="K69" s="19">
        <v>61368.4</v>
      </c>
      <c r="L69" s="19">
        <v>69841</v>
      </c>
      <c r="M69" s="18">
        <f t="shared" si="14"/>
        <v>1338.8859416445623</v>
      </c>
      <c r="N69" t="str">
        <f t="shared" si="15"/>
        <v>Pior</v>
      </c>
      <c r="O69" t="s">
        <v>252</v>
      </c>
      <c r="P69" s="19">
        <v>15919.1</v>
      </c>
      <c r="Q69" s="19">
        <v>0</v>
      </c>
      <c r="R69" s="19">
        <v>15919.1</v>
      </c>
      <c r="S69" s="19">
        <v>61540.6</v>
      </c>
      <c r="T69" s="21">
        <f t="shared" si="16"/>
        <v>283.87026766337112</v>
      </c>
      <c r="U69" t="str">
        <f t="shared" si="17"/>
        <v>Pior</v>
      </c>
      <c r="V69" t="str">
        <f t="shared" si="18"/>
        <v>Melhor</v>
      </c>
      <c r="W69" t="s">
        <v>252</v>
      </c>
      <c r="X69" s="19">
        <v>652.16</v>
      </c>
      <c r="Y69" s="19">
        <v>167.2</v>
      </c>
      <c r="Z69" s="19">
        <v>484.96</v>
      </c>
      <c r="AA69" s="19">
        <v>87032</v>
      </c>
      <c r="AB69" s="23">
        <f t="shared" si="19"/>
        <v>-84.273932963588138</v>
      </c>
      <c r="AC69" t="str">
        <f t="shared" si="20"/>
        <v>Melhor</v>
      </c>
    </row>
    <row r="70" spans="1:29" x14ac:dyDescent="0.25">
      <c r="A70" t="s">
        <v>139</v>
      </c>
      <c r="B70" s="1">
        <v>1633</v>
      </c>
      <c r="C70" s="1">
        <v>154</v>
      </c>
      <c r="D70" s="1" t="s">
        <v>120</v>
      </c>
      <c r="E70" s="1" t="s">
        <v>120</v>
      </c>
      <c r="F70" s="1">
        <v>197</v>
      </c>
      <c r="G70" s="9">
        <v>1916</v>
      </c>
      <c r="H70" t="s">
        <v>253</v>
      </c>
      <c r="I70" s="19">
        <v>65898</v>
      </c>
      <c r="J70" s="19">
        <v>140.38999999999999</v>
      </c>
      <c r="K70" s="19">
        <v>69042.100000000006</v>
      </c>
      <c r="L70" s="19">
        <v>69377.7</v>
      </c>
      <c r="M70" s="18">
        <f t="shared" si="14"/>
        <v>3339.352818371608</v>
      </c>
      <c r="N70" t="str">
        <f t="shared" si="15"/>
        <v>Pior</v>
      </c>
      <c r="O70" t="s">
        <v>253</v>
      </c>
      <c r="P70" s="19">
        <v>17100.3</v>
      </c>
      <c r="Q70" s="19">
        <v>0</v>
      </c>
      <c r="R70" s="19">
        <v>17100.3</v>
      </c>
      <c r="S70" s="19">
        <v>62220.1</v>
      </c>
      <c r="T70" s="21">
        <f t="shared" si="16"/>
        <v>792.5</v>
      </c>
      <c r="U70" t="str">
        <f t="shared" si="17"/>
        <v>Pior</v>
      </c>
      <c r="V70" t="str">
        <f t="shared" si="18"/>
        <v>Melhor</v>
      </c>
      <c r="W70" t="s">
        <v>253</v>
      </c>
      <c r="X70" s="19">
        <v>769.66</v>
      </c>
      <c r="Y70" s="19">
        <v>714.49</v>
      </c>
      <c r="Z70" s="19">
        <v>55.17</v>
      </c>
      <c r="AA70" s="19">
        <v>56528</v>
      </c>
      <c r="AB70" s="23">
        <f t="shared" si="19"/>
        <v>-59.829853862212957</v>
      </c>
      <c r="AC70" t="str">
        <f t="shared" si="20"/>
        <v>Melhor</v>
      </c>
    </row>
    <row r="71" spans="1:29" x14ac:dyDescent="0.25">
      <c r="A71" t="s">
        <v>141</v>
      </c>
      <c r="B71" s="1">
        <v>3003</v>
      </c>
      <c r="C71" s="1">
        <v>623</v>
      </c>
      <c r="D71" s="1">
        <v>2764</v>
      </c>
      <c r="E71" s="1">
        <v>9704</v>
      </c>
      <c r="F71" s="1">
        <v>272</v>
      </c>
      <c r="G71" s="9">
        <v>5968</v>
      </c>
      <c r="H71" t="s">
        <v>254</v>
      </c>
      <c r="I71" s="19">
        <v>193174</v>
      </c>
      <c r="J71" s="19">
        <v>99.98</v>
      </c>
      <c r="K71" s="19">
        <v>206747</v>
      </c>
      <c r="L71" s="19">
        <v>131331</v>
      </c>
      <c r="M71" s="18">
        <f t="shared" si="14"/>
        <v>3136.8297587131365</v>
      </c>
      <c r="N71" t="str">
        <f t="shared" si="15"/>
        <v>Pior</v>
      </c>
      <c r="O71" t="s">
        <v>254</v>
      </c>
      <c r="P71" s="19">
        <v>38784.9</v>
      </c>
      <c r="Q71" s="19">
        <v>0</v>
      </c>
      <c r="R71" s="19">
        <v>38784.9</v>
      </c>
      <c r="S71" s="19">
        <v>118769</v>
      </c>
      <c r="T71" s="21">
        <f t="shared" si="16"/>
        <v>549.88103217158186</v>
      </c>
      <c r="U71" t="str">
        <f t="shared" si="17"/>
        <v>Pior</v>
      </c>
      <c r="V71" t="str">
        <f t="shared" si="18"/>
        <v>Melhor</v>
      </c>
      <c r="W71" t="s">
        <v>254</v>
      </c>
      <c r="X71" s="19">
        <v>746</v>
      </c>
      <c r="Y71" s="19">
        <v>746</v>
      </c>
      <c r="Z71" s="19">
        <v>0</v>
      </c>
      <c r="AA71" s="19">
        <v>103697</v>
      </c>
      <c r="AB71" s="23">
        <f t="shared" si="19"/>
        <v>-87.5</v>
      </c>
      <c r="AC71" t="str">
        <f t="shared" si="20"/>
        <v>Melhor</v>
      </c>
    </row>
    <row r="72" spans="1:29" x14ac:dyDescent="0.25">
      <c r="A72" t="s">
        <v>143</v>
      </c>
      <c r="B72" s="1">
        <v>2740</v>
      </c>
      <c r="C72" s="1">
        <v>865</v>
      </c>
      <c r="D72" s="1" t="s">
        <v>120</v>
      </c>
      <c r="E72" s="1" t="s">
        <v>120</v>
      </c>
      <c r="F72" s="1">
        <v>358</v>
      </c>
      <c r="G72" s="9">
        <v>3788</v>
      </c>
      <c r="H72" t="s">
        <v>255</v>
      </c>
      <c r="I72" s="19">
        <v>253654</v>
      </c>
      <c r="J72" s="19">
        <v>296.64</v>
      </c>
      <c r="K72" s="19">
        <v>253357</v>
      </c>
      <c r="L72" s="19">
        <v>131316</v>
      </c>
      <c r="M72" s="18">
        <f t="shared" si="14"/>
        <v>6596.2513199577616</v>
      </c>
      <c r="N72" t="str">
        <f t="shared" si="15"/>
        <v>Pior</v>
      </c>
      <c r="O72" t="s">
        <v>255</v>
      </c>
      <c r="P72" s="19">
        <v>50054.2</v>
      </c>
      <c r="Q72" s="19">
        <v>0</v>
      </c>
      <c r="R72" s="19">
        <v>50054.2</v>
      </c>
      <c r="S72" s="19">
        <v>116312</v>
      </c>
      <c r="T72" s="21">
        <f t="shared" si="16"/>
        <v>1221.3885955649419</v>
      </c>
      <c r="U72" t="str">
        <f t="shared" si="17"/>
        <v>Pior</v>
      </c>
      <c r="V72" t="str">
        <f t="shared" si="18"/>
        <v>Melhor</v>
      </c>
      <c r="W72" t="s">
        <v>255</v>
      </c>
      <c r="X72" s="19">
        <v>1611.1</v>
      </c>
      <c r="Y72" s="19">
        <v>1611.1</v>
      </c>
      <c r="Z72" s="19">
        <v>0</v>
      </c>
      <c r="AA72" s="19">
        <v>109335</v>
      </c>
      <c r="AB72" s="23">
        <f t="shared" si="19"/>
        <v>-57.468321013727561</v>
      </c>
      <c r="AC72" t="str">
        <f t="shared" si="20"/>
        <v>Melhor</v>
      </c>
    </row>
    <row r="73" spans="1:29" x14ac:dyDescent="0.25">
      <c r="A73" t="s">
        <v>145</v>
      </c>
      <c r="B73" s="1">
        <v>1194</v>
      </c>
      <c r="C73" s="1">
        <v>22</v>
      </c>
      <c r="D73" s="1">
        <v>1189</v>
      </c>
      <c r="E73" s="1">
        <v>447</v>
      </c>
      <c r="F73" s="1">
        <v>129</v>
      </c>
      <c r="G73" s="9">
        <v>1271</v>
      </c>
      <c r="H73" t="s">
        <v>250</v>
      </c>
      <c r="I73" s="19">
        <v>6931.72</v>
      </c>
      <c r="J73" s="19">
        <v>120.04</v>
      </c>
      <c r="K73" s="19">
        <v>7094.01</v>
      </c>
      <c r="L73" s="19">
        <v>37053</v>
      </c>
      <c r="M73" s="18">
        <f t="shared" si="14"/>
        <v>445.37529504327307</v>
      </c>
      <c r="N73" t="str">
        <f t="shared" si="15"/>
        <v>Pior</v>
      </c>
      <c r="O73" t="s">
        <v>250</v>
      </c>
      <c r="P73" s="19">
        <v>5621.21</v>
      </c>
      <c r="Q73" s="19">
        <v>0</v>
      </c>
      <c r="R73" s="19">
        <v>5621.21</v>
      </c>
      <c r="S73" s="19">
        <v>40492.800000000003</v>
      </c>
      <c r="T73" s="21">
        <f t="shared" si="16"/>
        <v>342.26671911880413</v>
      </c>
      <c r="U73" t="str">
        <f t="shared" si="17"/>
        <v>Pior</v>
      </c>
      <c r="V73" t="str">
        <f t="shared" si="18"/>
        <v>Melhor</v>
      </c>
      <c r="W73" t="s">
        <v>250</v>
      </c>
      <c r="X73" s="19">
        <v>3337.5</v>
      </c>
      <c r="Y73" s="19">
        <v>140.87</v>
      </c>
      <c r="Z73" s="19">
        <v>3196.63</v>
      </c>
      <c r="AA73" s="19">
        <v>31059</v>
      </c>
      <c r="AB73" s="23">
        <f t="shared" si="19"/>
        <v>162.58851298190402</v>
      </c>
      <c r="AC73" t="str">
        <f t="shared" si="20"/>
        <v>Pior</v>
      </c>
    </row>
    <row r="74" spans="1:29" x14ac:dyDescent="0.25">
      <c r="A74" t="s">
        <v>146</v>
      </c>
      <c r="B74" s="1">
        <v>734</v>
      </c>
      <c r="C74" s="1">
        <v>13</v>
      </c>
      <c r="D74" s="1">
        <v>735</v>
      </c>
      <c r="E74" s="1">
        <v>73</v>
      </c>
      <c r="F74" s="1">
        <v>63</v>
      </c>
      <c r="G74" s="9">
        <v>857</v>
      </c>
      <c r="H74" t="s">
        <v>251</v>
      </c>
      <c r="I74" s="19">
        <v>4418.13</v>
      </c>
      <c r="J74" s="19">
        <v>39.299999999999997</v>
      </c>
      <c r="K74" s="19">
        <v>4378.83</v>
      </c>
      <c r="L74" s="19">
        <v>37369.699999999997</v>
      </c>
      <c r="M74" s="18">
        <f t="shared" si="14"/>
        <v>415.53442240373391</v>
      </c>
      <c r="N74" t="str">
        <f t="shared" si="15"/>
        <v>Pior</v>
      </c>
      <c r="O74" t="s">
        <v>251</v>
      </c>
      <c r="P74" s="19">
        <v>3215.61</v>
      </c>
      <c r="Q74" s="19">
        <v>0</v>
      </c>
      <c r="R74" s="19">
        <v>3215.61</v>
      </c>
      <c r="S74" s="19">
        <v>34560.5</v>
      </c>
      <c r="T74" s="21">
        <f t="shared" si="16"/>
        <v>275.21703617269549</v>
      </c>
      <c r="U74" t="str">
        <f t="shared" si="17"/>
        <v>Pior</v>
      </c>
      <c r="V74" t="str">
        <f t="shared" si="18"/>
        <v>Melhor</v>
      </c>
      <c r="W74" t="s">
        <v>251</v>
      </c>
      <c r="X74" s="19">
        <v>2459.38</v>
      </c>
      <c r="Y74" s="19">
        <v>48.87</v>
      </c>
      <c r="Z74" s="19">
        <v>2410.5100000000002</v>
      </c>
      <c r="AA74" s="19">
        <v>29152</v>
      </c>
      <c r="AB74" s="23">
        <f t="shared" si="19"/>
        <v>186.97549591598602</v>
      </c>
      <c r="AC74" t="str">
        <f t="shared" si="20"/>
        <v>Pior</v>
      </c>
    </row>
    <row r="75" spans="1:29" x14ac:dyDescent="0.25">
      <c r="A75" t="s">
        <v>148</v>
      </c>
      <c r="B75" s="1">
        <v>2177</v>
      </c>
      <c r="C75" s="1">
        <v>249</v>
      </c>
      <c r="D75" s="1">
        <v>2524</v>
      </c>
      <c r="E75" s="1">
        <v>2707</v>
      </c>
      <c r="F75" s="1">
        <v>218</v>
      </c>
      <c r="G75" s="9">
        <v>3377</v>
      </c>
      <c r="H75" t="s">
        <v>252</v>
      </c>
      <c r="I75" s="19">
        <v>57204</v>
      </c>
      <c r="J75" s="19">
        <v>244.03</v>
      </c>
      <c r="K75" s="19">
        <v>62230.3</v>
      </c>
      <c r="L75" s="19">
        <v>78715.600000000006</v>
      </c>
      <c r="M75" s="18">
        <f t="shared" si="14"/>
        <v>1593.929523245484</v>
      </c>
      <c r="N75" t="str">
        <f t="shared" si="15"/>
        <v>Pior</v>
      </c>
      <c r="O75" t="s">
        <v>252</v>
      </c>
      <c r="P75" s="19">
        <v>17643.7</v>
      </c>
      <c r="Q75" s="19">
        <v>0</v>
      </c>
      <c r="R75" s="19">
        <v>17643.7</v>
      </c>
      <c r="S75" s="19">
        <v>69353.899999999994</v>
      </c>
      <c r="T75" s="21">
        <f t="shared" si="16"/>
        <v>422.4666864080545</v>
      </c>
      <c r="U75" t="str">
        <f t="shared" si="17"/>
        <v>Pior</v>
      </c>
      <c r="V75" t="str">
        <f t="shared" si="18"/>
        <v>Melhor</v>
      </c>
      <c r="W75" t="s">
        <v>252</v>
      </c>
      <c r="X75" s="19">
        <v>900.86</v>
      </c>
      <c r="Y75" s="19">
        <v>604.95000000000005</v>
      </c>
      <c r="Z75" s="19">
        <v>295.91000000000003</v>
      </c>
      <c r="AA75" s="19">
        <v>68276</v>
      </c>
      <c r="AB75" s="23">
        <f t="shared" si="19"/>
        <v>-73.323660053301737</v>
      </c>
      <c r="AC75" t="str">
        <f t="shared" si="20"/>
        <v>Melhor</v>
      </c>
    </row>
    <row r="76" spans="1:29" x14ac:dyDescent="0.25">
      <c r="A76" t="s">
        <v>150</v>
      </c>
      <c r="B76" s="1">
        <v>2643</v>
      </c>
      <c r="C76" s="1">
        <v>147</v>
      </c>
      <c r="D76" s="1">
        <v>3060</v>
      </c>
      <c r="E76" s="1">
        <v>892</v>
      </c>
      <c r="F76" s="1">
        <v>134</v>
      </c>
      <c r="G76" s="9">
        <v>5014</v>
      </c>
      <c r="H76" t="s">
        <v>253</v>
      </c>
      <c r="I76" s="19">
        <v>39582.9</v>
      </c>
      <c r="J76" s="19">
        <v>45.7</v>
      </c>
      <c r="K76" s="19">
        <v>39537.199999999997</v>
      </c>
      <c r="L76" s="19">
        <v>79615</v>
      </c>
      <c r="M76" s="18">
        <f t="shared" si="14"/>
        <v>689.44754686876752</v>
      </c>
      <c r="N76" t="str">
        <f t="shared" si="15"/>
        <v>Pior</v>
      </c>
      <c r="O76" t="s">
        <v>253</v>
      </c>
      <c r="P76" s="19">
        <v>12748.9</v>
      </c>
      <c r="Q76" s="19">
        <v>0</v>
      </c>
      <c r="R76" s="19">
        <v>12748.9</v>
      </c>
      <c r="S76" s="19">
        <v>122297</v>
      </c>
      <c r="T76" s="21">
        <f t="shared" si="16"/>
        <v>154.26605504587155</v>
      </c>
      <c r="U76" t="str">
        <f t="shared" si="17"/>
        <v>Pior</v>
      </c>
      <c r="V76" t="str">
        <f t="shared" si="18"/>
        <v>Melhor</v>
      </c>
      <c r="W76" t="s">
        <v>253</v>
      </c>
      <c r="X76" s="19">
        <v>885.43</v>
      </c>
      <c r="Y76" s="19">
        <v>274.39</v>
      </c>
      <c r="Z76" s="19">
        <v>611.04</v>
      </c>
      <c r="AA76" s="19">
        <v>49231</v>
      </c>
      <c r="AB76" s="23">
        <f t="shared" si="19"/>
        <v>-82.340845632229758</v>
      </c>
      <c r="AC76" t="str">
        <f t="shared" si="20"/>
        <v>Melhor</v>
      </c>
    </row>
    <row r="77" spans="1:29" x14ac:dyDescent="0.25">
      <c r="A77" t="s">
        <v>152</v>
      </c>
      <c r="B77" s="1">
        <v>2462</v>
      </c>
      <c r="C77" s="1">
        <v>678</v>
      </c>
      <c r="D77" s="1">
        <v>2436</v>
      </c>
      <c r="E77" s="1">
        <v>22196</v>
      </c>
      <c r="F77" s="1">
        <v>151</v>
      </c>
      <c r="G77" s="9">
        <v>6237</v>
      </c>
      <c r="H77" t="s">
        <v>254</v>
      </c>
      <c r="I77" s="19">
        <v>198605</v>
      </c>
      <c r="J77" s="19">
        <v>313.24</v>
      </c>
      <c r="K77" s="19">
        <v>198291</v>
      </c>
      <c r="L77" s="19">
        <v>148852</v>
      </c>
      <c r="M77" s="18">
        <f t="shared" si="14"/>
        <v>3084.3033509700176</v>
      </c>
      <c r="N77" t="str">
        <f t="shared" si="15"/>
        <v>Pior</v>
      </c>
      <c r="O77" t="s">
        <v>254</v>
      </c>
      <c r="P77" s="19">
        <v>34042.199999999997</v>
      </c>
      <c r="Q77" s="19">
        <v>0</v>
      </c>
      <c r="R77" s="19">
        <v>34042.199999999997</v>
      </c>
      <c r="S77" s="19">
        <v>188318</v>
      </c>
      <c r="T77" s="21">
        <f t="shared" si="16"/>
        <v>445.81048581048577</v>
      </c>
      <c r="U77" t="str">
        <f t="shared" si="17"/>
        <v>Pior</v>
      </c>
      <c r="V77" t="str">
        <f t="shared" si="18"/>
        <v>Melhor</v>
      </c>
      <c r="W77" t="s">
        <v>254</v>
      </c>
      <c r="X77" s="19">
        <v>1269.79</v>
      </c>
      <c r="Y77" s="19">
        <v>1241.6500000000001</v>
      </c>
      <c r="Z77" s="19">
        <v>28.14</v>
      </c>
      <c r="AA77" s="19">
        <v>114916</v>
      </c>
      <c r="AB77" s="23">
        <f t="shared" si="19"/>
        <v>-79.64101330767997</v>
      </c>
      <c r="AC77" t="str">
        <f t="shared" si="20"/>
        <v>Melhor</v>
      </c>
    </row>
    <row r="78" spans="1:29" x14ac:dyDescent="0.25">
      <c r="A78" t="s">
        <v>154</v>
      </c>
      <c r="B78" s="1">
        <v>1226</v>
      </c>
      <c r="C78" s="1">
        <v>392</v>
      </c>
      <c r="D78" s="1" t="s">
        <v>120</v>
      </c>
      <c r="E78" s="1" t="s">
        <v>120</v>
      </c>
      <c r="F78" s="1">
        <v>129</v>
      </c>
      <c r="G78" s="9">
        <v>1830</v>
      </c>
      <c r="H78" t="s">
        <v>255</v>
      </c>
      <c r="I78" s="19">
        <v>164226</v>
      </c>
      <c r="J78" s="19">
        <v>929.66</v>
      </c>
      <c r="K78" s="19">
        <v>163296</v>
      </c>
      <c r="L78" s="19">
        <v>147798</v>
      </c>
      <c r="M78" s="18">
        <f t="shared" si="14"/>
        <v>8874.0983606557384</v>
      </c>
      <c r="N78" t="str">
        <f t="shared" si="15"/>
        <v>Pior</v>
      </c>
      <c r="O78" t="s">
        <v>255</v>
      </c>
      <c r="P78" s="19">
        <v>28567.200000000001</v>
      </c>
      <c r="Q78" s="19">
        <v>0</v>
      </c>
      <c r="R78" s="19">
        <v>28567.200000000001</v>
      </c>
      <c r="S78" s="19">
        <v>197533</v>
      </c>
      <c r="T78" s="21">
        <f t="shared" si="16"/>
        <v>1461.049180327869</v>
      </c>
      <c r="U78" t="str">
        <f t="shared" si="17"/>
        <v>Pior</v>
      </c>
      <c r="V78" t="str">
        <f t="shared" si="18"/>
        <v>Melhor</v>
      </c>
      <c r="W78" t="s">
        <v>255</v>
      </c>
      <c r="X78" s="19">
        <v>2267.8000000000002</v>
      </c>
      <c r="Y78" s="19">
        <v>2267.8000000000002</v>
      </c>
      <c r="Z78" s="19">
        <v>0</v>
      </c>
      <c r="AA78" s="19">
        <v>119821</v>
      </c>
      <c r="AB78" s="23">
        <f t="shared" si="19"/>
        <v>23.923497267759572</v>
      </c>
      <c r="AC78" t="str">
        <f t="shared" si="20"/>
        <v>Pior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FILIPI ADM</dc:creator>
  <cp:lastModifiedBy>Filipi Maciel</cp:lastModifiedBy>
  <dcterms:created xsi:type="dcterms:W3CDTF">2015-06-05T18:19:34Z</dcterms:created>
  <dcterms:modified xsi:type="dcterms:W3CDTF">2025-01-12T16:30:29Z</dcterms:modified>
</cp:coreProperties>
</file>