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1"/>
  </bookViews>
  <sheets>
    <sheet name="data" sheetId="1" r:id="rId1"/>
    <sheet name="box plot" sheetId="2" r:id="rId2"/>
    <sheet name="Folha3" sheetId="3" r:id="rId3"/>
  </sheets>
  <calcPr calcId="144525"/>
</workbook>
</file>

<file path=xl/calcChain.xml><?xml version="1.0" encoding="utf-8"?>
<calcChain xmlns="http://schemas.openxmlformats.org/spreadsheetml/2006/main">
  <c r="G27" i="1" l="1"/>
  <c r="L34" i="1"/>
  <c r="K34" i="1"/>
  <c r="J34" i="1"/>
  <c r="I34" i="1"/>
  <c r="H34" i="1"/>
  <c r="G34" i="1"/>
  <c r="F34" i="1"/>
  <c r="D34" i="1"/>
  <c r="C34" i="1"/>
  <c r="L33" i="1"/>
  <c r="K33" i="1"/>
  <c r="J33" i="1"/>
  <c r="I33" i="1"/>
  <c r="H33" i="1"/>
  <c r="G33" i="1"/>
  <c r="F33" i="1"/>
  <c r="E33" i="1"/>
  <c r="D33" i="1"/>
  <c r="D32" i="1"/>
  <c r="E32" i="1"/>
  <c r="F32" i="1"/>
  <c r="G32" i="1"/>
  <c r="H32" i="1"/>
  <c r="I32" i="1"/>
  <c r="J32" i="1"/>
  <c r="K32" i="1"/>
  <c r="L32" i="1"/>
  <c r="L31" i="1"/>
  <c r="K31" i="1"/>
  <c r="J31" i="1"/>
  <c r="I31" i="1"/>
  <c r="H31" i="1"/>
  <c r="G31" i="1"/>
  <c r="F31" i="1"/>
  <c r="E31" i="1"/>
  <c r="D31" i="1"/>
  <c r="C30" i="1"/>
  <c r="L26" i="1"/>
  <c r="K26" i="1"/>
  <c r="J26" i="1"/>
  <c r="I26" i="1"/>
  <c r="H26" i="1"/>
  <c r="G26" i="1"/>
  <c r="F26" i="1"/>
  <c r="E26" i="1"/>
  <c r="D26" i="1"/>
  <c r="C26" i="1"/>
  <c r="L25" i="1"/>
  <c r="K25" i="1"/>
  <c r="J25" i="1"/>
  <c r="I25" i="1"/>
  <c r="H25" i="1"/>
  <c r="G25" i="1"/>
  <c r="F25" i="1"/>
  <c r="E25" i="1"/>
  <c r="D25" i="1"/>
  <c r="C25" i="1"/>
  <c r="L24" i="1"/>
  <c r="K24" i="1"/>
  <c r="I24" i="1"/>
  <c r="H24" i="1"/>
  <c r="G24" i="1"/>
  <c r="F24" i="1"/>
  <c r="E24" i="1"/>
  <c r="J24" i="1"/>
  <c r="D24" i="1"/>
  <c r="C24" i="1"/>
  <c r="J27" i="1" l="1"/>
  <c r="L41" i="1"/>
  <c r="L42" i="1"/>
  <c r="E37" i="1"/>
  <c r="G37" i="1"/>
  <c r="I37" i="1"/>
  <c r="K37" i="1"/>
  <c r="L37" i="1"/>
  <c r="L36" i="1" s="1"/>
  <c r="L30" i="1" s="1"/>
  <c r="F37" i="1"/>
  <c r="F36" i="1" s="1"/>
  <c r="F30" i="1" s="1"/>
  <c r="H37" i="1"/>
  <c r="H36" i="1" s="1"/>
  <c r="H30" i="1" s="1"/>
  <c r="J37" i="1"/>
  <c r="J36" i="1" s="1"/>
  <c r="J30" i="1" s="1"/>
  <c r="E41" i="1"/>
  <c r="F41" i="1"/>
  <c r="G41" i="1"/>
  <c r="H41" i="1"/>
  <c r="I41" i="1"/>
  <c r="J41" i="1"/>
  <c r="K41" i="1"/>
  <c r="F42" i="1"/>
  <c r="H42" i="1"/>
  <c r="J42" i="1"/>
  <c r="E43" i="1"/>
  <c r="G43" i="1"/>
  <c r="I43" i="1"/>
  <c r="K43" i="1"/>
  <c r="D43" i="1"/>
  <c r="D27" i="1"/>
  <c r="E27" i="1"/>
  <c r="E28" i="1" s="1"/>
  <c r="F27" i="1"/>
  <c r="F38" i="1" l="1"/>
  <c r="F44" i="1" s="1"/>
  <c r="L40" i="1"/>
  <c r="J40" i="1"/>
  <c r="H40" i="1"/>
  <c r="F40" i="1"/>
  <c r="E29" i="1"/>
  <c r="F28" i="1"/>
  <c r="F29" i="1"/>
  <c r="D29" i="1"/>
  <c r="D28" i="1"/>
  <c r="H27" i="1"/>
  <c r="I27" i="1"/>
  <c r="K27" i="1"/>
  <c r="L27" i="1"/>
  <c r="D42" i="1"/>
  <c r="D37" i="1"/>
  <c r="D36" i="1" s="1"/>
  <c r="D30" i="1" s="1"/>
  <c r="D41" i="1"/>
  <c r="L43" i="1"/>
  <c r="J43" i="1"/>
  <c r="H43" i="1"/>
  <c r="F43" i="1"/>
  <c r="K36" i="1"/>
  <c r="K30" i="1" s="1"/>
  <c r="K38" i="1"/>
  <c r="I36" i="1"/>
  <c r="I38" i="1"/>
  <c r="G36" i="1"/>
  <c r="G30" i="1" s="1"/>
  <c r="G38" i="1"/>
  <c r="E36" i="1"/>
  <c r="E30" i="1" s="1"/>
  <c r="E38" i="1"/>
  <c r="E34" i="1" s="1"/>
  <c r="K42" i="1"/>
  <c r="I42" i="1"/>
  <c r="G42" i="1"/>
  <c r="E42" i="1"/>
  <c r="L38" i="1"/>
  <c r="J38" i="1"/>
  <c r="H38" i="1"/>
  <c r="I30" i="1" l="1"/>
  <c r="I40" i="1" s="1"/>
  <c r="D38" i="1"/>
  <c r="D44" i="1" s="1"/>
  <c r="H44" i="1"/>
  <c r="L44" i="1"/>
  <c r="E44" i="1"/>
  <c r="I44" i="1"/>
  <c r="K44" i="1"/>
  <c r="J44" i="1"/>
  <c r="E40" i="1"/>
  <c r="K40" i="1"/>
  <c r="G44" i="1"/>
  <c r="G40" i="1"/>
  <c r="D40" i="1"/>
  <c r="L28" i="1"/>
  <c r="L29" i="1"/>
  <c r="J28" i="1"/>
  <c r="J29" i="1"/>
  <c r="H28" i="1"/>
  <c r="H29" i="1"/>
  <c r="K28" i="1"/>
  <c r="K29" i="1"/>
  <c r="I28" i="1"/>
  <c r="I29" i="1"/>
  <c r="G28" i="1"/>
  <c r="G29" i="1"/>
</calcChain>
</file>

<file path=xl/sharedStrings.xml><?xml version="1.0" encoding="utf-8"?>
<sst xmlns="http://schemas.openxmlformats.org/spreadsheetml/2006/main" count="54" uniqueCount="34">
  <si>
    <t>Sexo</t>
  </si>
  <si>
    <t>Idade</t>
  </si>
  <si>
    <t>T1</t>
  </si>
  <si>
    <t>T2</t>
  </si>
  <si>
    <t>T3</t>
  </si>
  <si>
    <t>F</t>
  </si>
  <si>
    <t>M</t>
  </si>
  <si>
    <t>médias</t>
  </si>
  <si>
    <t>desvio padrão</t>
  </si>
  <si>
    <t>variancia</t>
  </si>
  <si>
    <t>min</t>
  </si>
  <si>
    <t>q1</t>
  </si>
  <si>
    <t>mediana</t>
  </si>
  <si>
    <t>q3</t>
  </si>
  <si>
    <t>max</t>
  </si>
  <si>
    <t>lim inf</t>
  </si>
  <si>
    <t>IIQ</t>
  </si>
  <si>
    <t>lim sup</t>
  </si>
  <si>
    <t>minimo</t>
  </si>
  <si>
    <t>maximo</t>
  </si>
  <si>
    <t>T1: tempo</t>
  </si>
  <si>
    <t>T1: cliques</t>
  </si>
  <si>
    <t>T1: erros</t>
  </si>
  <si>
    <t>T2: tempo</t>
  </si>
  <si>
    <t>T2: erros</t>
  </si>
  <si>
    <t>T2: cliques</t>
  </si>
  <si>
    <t>T3: tempo</t>
  </si>
  <si>
    <t>T3: erros</t>
  </si>
  <si>
    <t>T3: cliques</t>
  </si>
  <si>
    <t>alpha</t>
  </si>
  <si>
    <t>n</t>
  </si>
  <si>
    <t>I.C.</t>
  </si>
  <si>
    <t>lim inf IC</t>
  </si>
  <si>
    <t>lim sup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</si>
</sst>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333333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gray0625"/>
    </fill>
    <fill>
      <patternFill patternType="gray0625">
        <bgColor theme="5" tint="0.79998168889431442"/>
      </patternFill>
    </fill>
    <fill>
      <patternFill patternType="gray0625">
        <bgColor theme="9" tint="0.79998168889431442"/>
      </patternFill>
    </fill>
    <fill>
      <patternFill patternType="gray0625">
        <bgColor theme="8" tint="0.79998168889431442"/>
      </patternFill>
    </fill>
    <fill>
      <patternFill patternType="gray0625">
        <bgColor theme="7" tint="0.79998168889431442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2" fontId="0" fillId="4" borderId="1" xfId="0" applyNumberFormat="1" applyFill="1" applyBorder="1"/>
    <xf numFmtId="2" fontId="0" fillId="3" borderId="1" xfId="0" applyNumberFormat="1" applyFill="1" applyBorder="1"/>
    <xf numFmtId="2" fontId="0" fillId="5" borderId="1" xfId="0" applyNumberFormat="1" applyFill="1" applyBorder="1"/>
    <xf numFmtId="2" fontId="0" fillId="6" borderId="1" xfId="0" applyNumberFormat="1" applyFill="1" applyBorder="1"/>
    <xf numFmtId="0" fontId="0" fillId="0" borderId="1" xfId="0" applyBorder="1"/>
    <xf numFmtId="0" fontId="0" fillId="7" borderId="0" xfId="0" applyFill="1"/>
    <xf numFmtId="0" fontId="1" fillId="7" borderId="0" xfId="0" applyFont="1" applyFill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6" borderId="1" xfId="0" applyFill="1" applyBorder="1" applyAlignment="1"/>
    <xf numFmtId="0" fontId="1" fillId="6" borderId="1" xfId="0" applyFont="1" applyFill="1" applyBorder="1" applyAlignment="1"/>
    <xf numFmtId="0" fontId="0" fillId="0" borderId="0" xfId="0" applyFill="1"/>
    <xf numFmtId="0" fontId="0" fillId="2" borderId="1" xfId="0" applyFill="1" applyBorder="1"/>
    <xf numFmtId="2" fontId="0" fillId="2" borderId="1" xfId="0" applyNumberFormat="1" applyFill="1" applyBorder="1"/>
    <xf numFmtId="0" fontId="0" fillId="8" borderId="1" xfId="0" applyFill="1" applyBorder="1"/>
    <xf numFmtId="2" fontId="0" fillId="8" borderId="1" xfId="0" applyNumberFormat="1" applyFill="1" applyBorder="1"/>
    <xf numFmtId="0" fontId="0" fillId="9" borderId="1" xfId="0" applyFill="1" applyBorder="1"/>
    <xf numFmtId="2" fontId="0" fillId="9" borderId="1" xfId="0" applyNumberFormat="1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0" borderId="0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Fill="1" applyBorder="1"/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data!$D$40:$L$40</c:f>
                <c:numCache>
                  <c:formatCode>General</c:formatCode>
                  <c:ptCount val="9"/>
                  <c:pt idx="0">
                    <c:v>0.38000000000000034</c:v>
                  </c:pt>
                  <c:pt idx="1">
                    <c:v>0</c:v>
                  </c:pt>
                  <c:pt idx="2">
                    <c:v>0</c:v>
                  </c:pt>
                  <c:pt idx="3">
                    <c:v>3.24</c:v>
                  </c:pt>
                  <c:pt idx="4">
                    <c:v>0</c:v>
                  </c:pt>
                  <c:pt idx="5">
                    <c:v>1</c:v>
                  </c:pt>
                  <c:pt idx="6">
                    <c:v>1.7450000000000045</c:v>
                  </c:pt>
                  <c:pt idx="7">
                    <c:v>0</c:v>
                  </c:pt>
                  <c:pt idx="8">
                    <c:v>3</c:v>
                  </c:pt>
                </c:numCache>
              </c:numRef>
            </c:minus>
          </c:errBars>
          <c:cat>
            <c:strRef>
              <c:f>data!$D$3:$L$3</c:f>
              <c:strCache>
                <c:ptCount val="9"/>
                <c:pt idx="0">
                  <c:v>T1: tempo</c:v>
                </c:pt>
                <c:pt idx="1">
                  <c:v>T1: erros</c:v>
                </c:pt>
                <c:pt idx="2">
                  <c:v>T1: cliques</c:v>
                </c:pt>
                <c:pt idx="3">
                  <c:v>T2: tempo</c:v>
                </c:pt>
                <c:pt idx="4">
                  <c:v>T2: erros</c:v>
                </c:pt>
                <c:pt idx="5">
                  <c:v>T2: cliques</c:v>
                </c:pt>
                <c:pt idx="6">
                  <c:v>T3: tempo</c:v>
                </c:pt>
                <c:pt idx="7">
                  <c:v>T3: erros</c:v>
                </c:pt>
                <c:pt idx="8">
                  <c:v>T3: cliques</c:v>
                </c:pt>
              </c:strCache>
            </c:strRef>
          </c:cat>
          <c:val>
            <c:numRef>
              <c:f>data!$D$41:$L$41</c:f>
              <c:numCache>
                <c:formatCode>General</c:formatCode>
                <c:ptCount val="9"/>
                <c:pt idx="0">
                  <c:v>2.4900000000000002</c:v>
                </c:pt>
                <c:pt idx="1">
                  <c:v>0</c:v>
                </c:pt>
                <c:pt idx="2">
                  <c:v>4</c:v>
                </c:pt>
                <c:pt idx="3">
                  <c:v>8.57</c:v>
                </c:pt>
                <c:pt idx="4">
                  <c:v>0</c:v>
                </c:pt>
                <c:pt idx="5">
                  <c:v>7</c:v>
                </c:pt>
                <c:pt idx="6">
                  <c:v>31.895000000000003</c:v>
                </c:pt>
                <c:pt idx="7">
                  <c:v>0</c:v>
                </c:pt>
                <c:pt idx="8">
                  <c:v>77</c:v>
                </c:pt>
              </c:numCache>
            </c:numRef>
          </c:val>
        </c:ser>
        <c:ser>
          <c:idx val="1"/>
          <c:order val="1"/>
          <c:spPr>
            <a:solidFill>
              <a:sysClr val="window" lastClr="FFFFFF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data!$D$3:$L$3</c:f>
              <c:strCache>
                <c:ptCount val="9"/>
                <c:pt idx="0">
                  <c:v>T1: tempo</c:v>
                </c:pt>
                <c:pt idx="1">
                  <c:v>T1: erros</c:v>
                </c:pt>
                <c:pt idx="2">
                  <c:v>T1: cliques</c:v>
                </c:pt>
                <c:pt idx="3">
                  <c:v>T2: tempo</c:v>
                </c:pt>
                <c:pt idx="4">
                  <c:v>T2: erros</c:v>
                </c:pt>
                <c:pt idx="5">
                  <c:v>T2: cliques</c:v>
                </c:pt>
                <c:pt idx="6">
                  <c:v>T3: tempo</c:v>
                </c:pt>
                <c:pt idx="7">
                  <c:v>T3: erros</c:v>
                </c:pt>
                <c:pt idx="8">
                  <c:v>T3: cliques</c:v>
                </c:pt>
              </c:strCache>
            </c:strRef>
          </c:cat>
          <c:val>
            <c:numRef>
              <c:f>data!$D$42:$L$42</c:f>
              <c:numCache>
                <c:formatCode>General</c:formatCode>
                <c:ptCount val="9"/>
                <c:pt idx="0">
                  <c:v>0.71999999999999975</c:v>
                </c:pt>
                <c:pt idx="1">
                  <c:v>0</c:v>
                </c:pt>
                <c:pt idx="2">
                  <c:v>0</c:v>
                </c:pt>
                <c:pt idx="3">
                  <c:v>1.6400000000000006</c:v>
                </c:pt>
                <c:pt idx="4">
                  <c:v>0</c:v>
                </c:pt>
                <c:pt idx="5">
                  <c:v>0</c:v>
                </c:pt>
                <c:pt idx="6">
                  <c:v>5.4149999999999991</c:v>
                </c:pt>
                <c:pt idx="7">
                  <c:v>0</c:v>
                </c:pt>
                <c:pt idx="8">
                  <c:v>4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data!$D$44:$L$44</c:f>
                <c:numCache>
                  <c:formatCode>General</c:formatCode>
                  <c:ptCount val="9"/>
                  <c:pt idx="0">
                    <c:v>0.375</c:v>
                  </c:pt>
                  <c:pt idx="1">
                    <c:v>0</c:v>
                  </c:pt>
                  <c:pt idx="2">
                    <c:v>0</c:v>
                  </c:pt>
                  <c:pt idx="3">
                    <c:v>3.5350000000000001</c:v>
                  </c:pt>
                  <c:pt idx="4">
                    <c:v>0</c:v>
                  </c:pt>
                  <c:pt idx="5">
                    <c:v>0</c:v>
                  </c:pt>
                  <c:pt idx="6">
                    <c:v>40.139999999999986</c:v>
                  </c:pt>
                  <c:pt idx="7">
                    <c:v>0</c:v>
                  </c:pt>
                  <c:pt idx="8">
                    <c:v>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data!$D$3:$L$3</c:f>
              <c:strCache>
                <c:ptCount val="9"/>
                <c:pt idx="0">
                  <c:v>T1: tempo</c:v>
                </c:pt>
                <c:pt idx="1">
                  <c:v>T1: erros</c:v>
                </c:pt>
                <c:pt idx="2">
                  <c:v>T1: cliques</c:v>
                </c:pt>
                <c:pt idx="3">
                  <c:v>T2: tempo</c:v>
                </c:pt>
                <c:pt idx="4">
                  <c:v>T2: erros</c:v>
                </c:pt>
                <c:pt idx="5">
                  <c:v>T2: cliques</c:v>
                </c:pt>
                <c:pt idx="6">
                  <c:v>T3: tempo</c:v>
                </c:pt>
                <c:pt idx="7">
                  <c:v>T3: erros</c:v>
                </c:pt>
                <c:pt idx="8">
                  <c:v>T3: cliques</c:v>
                </c:pt>
              </c:strCache>
            </c:strRef>
          </c:cat>
          <c:val>
            <c:numRef>
              <c:f>data!$D$43:$L$43</c:f>
              <c:numCache>
                <c:formatCode>General</c:formatCode>
                <c:ptCount val="9"/>
                <c:pt idx="0">
                  <c:v>0.63499999999999979</c:v>
                </c:pt>
                <c:pt idx="1">
                  <c:v>0</c:v>
                </c:pt>
                <c:pt idx="2">
                  <c:v>0</c:v>
                </c:pt>
                <c:pt idx="3">
                  <c:v>1.9749999999999996</c:v>
                </c:pt>
                <c:pt idx="4">
                  <c:v>0</c:v>
                </c:pt>
                <c:pt idx="5">
                  <c:v>2</c:v>
                </c:pt>
                <c:pt idx="6">
                  <c:v>34.990000000000009</c:v>
                </c:pt>
                <c:pt idx="7">
                  <c:v>0</c:v>
                </c:pt>
                <c:pt idx="8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464448"/>
        <c:axId val="47465984"/>
      </c:barChart>
      <c:catAx>
        <c:axId val="4746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47465984"/>
        <c:crosses val="autoZero"/>
        <c:auto val="1"/>
        <c:lblAlgn val="ctr"/>
        <c:lblOffset val="100"/>
        <c:noMultiLvlLbl val="0"/>
      </c:catAx>
      <c:valAx>
        <c:axId val="4746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64448"/>
        <c:crosses val="autoZero"/>
        <c:crossBetween val="between"/>
        <c:majorUnit val="20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52</xdr:row>
      <xdr:rowOff>66675</xdr:rowOff>
    </xdr:from>
    <xdr:to>
      <xdr:col>13</xdr:col>
      <xdr:colOff>333375</xdr:colOff>
      <xdr:row>73</xdr:row>
      <xdr:rowOff>114300</xdr:rowOff>
    </xdr:to>
    <xdr:graphicFrame macro="">
      <xdr:nvGraphicFramePr>
        <xdr:cNvPr id="2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3"/>
  <sheetViews>
    <sheetView topLeftCell="A16" workbookViewId="0">
      <selection activeCell="C26" sqref="C26"/>
    </sheetView>
  </sheetViews>
  <sheetFormatPr defaultRowHeight="15" x14ac:dyDescent="0.25"/>
  <cols>
    <col min="1" max="1" width="15.5703125" customWidth="1"/>
    <col min="2" max="3" width="5.7109375" style="10" customWidth="1"/>
    <col min="4" max="4" width="9.140625" style="10" customWidth="1"/>
    <col min="5" max="12" width="9.140625" style="10"/>
  </cols>
  <sheetData>
    <row r="1" spans="1:13" x14ac:dyDescent="0.25">
      <c r="A1" s="10"/>
      <c r="C1" s="11"/>
    </row>
    <row r="2" spans="1:13" x14ac:dyDescent="0.25">
      <c r="A2" s="10"/>
      <c r="B2" s="4" t="s">
        <v>0</v>
      </c>
      <c r="C2" s="12" t="s">
        <v>1</v>
      </c>
      <c r="D2" s="28" t="s">
        <v>2</v>
      </c>
      <c r="E2" s="28"/>
      <c r="F2" s="28"/>
      <c r="G2" s="29" t="s">
        <v>3</v>
      </c>
      <c r="H2" s="29"/>
      <c r="I2" s="29"/>
      <c r="J2" s="30" t="s">
        <v>4</v>
      </c>
      <c r="K2" s="30"/>
      <c r="L2" s="30"/>
    </row>
    <row r="3" spans="1:13" x14ac:dyDescent="0.25">
      <c r="A3" s="10"/>
      <c r="B3" s="4"/>
      <c r="C3" s="12"/>
      <c r="D3" s="2" t="s">
        <v>20</v>
      </c>
      <c r="E3" s="2" t="s">
        <v>22</v>
      </c>
      <c r="F3" s="2" t="s">
        <v>21</v>
      </c>
      <c r="G3" s="1" t="s">
        <v>23</v>
      </c>
      <c r="H3" s="1" t="s">
        <v>24</v>
      </c>
      <c r="I3" s="1" t="s">
        <v>25</v>
      </c>
      <c r="J3" s="3" t="s">
        <v>26</v>
      </c>
      <c r="K3" s="3" t="s">
        <v>27</v>
      </c>
      <c r="L3" s="3" t="s">
        <v>28</v>
      </c>
    </row>
    <row r="4" spans="1:13" x14ac:dyDescent="0.25">
      <c r="A4" s="10"/>
      <c r="B4" s="4" t="s">
        <v>6</v>
      </c>
      <c r="C4" s="13">
        <v>15</v>
      </c>
      <c r="D4" s="2">
        <v>2.4900000000000002</v>
      </c>
      <c r="E4" s="2">
        <v>0</v>
      </c>
      <c r="F4" s="2">
        <v>4</v>
      </c>
      <c r="G4" s="1">
        <v>6.86</v>
      </c>
      <c r="H4" s="1">
        <v>0</v>
      </c>
      <c r="I4" s="1">
        <v>7</v>
      </c>
      <c r="J4" s="3">
        <v>32.340000000000003</v>
      </c>
      <c r="K4" s="3">
        <v>0</v>
      </c>
      <c r="L4" s="3">
        <v>81</v>
      </c>
      <c r="M4" s="31"/>
    </row>
    <row r="5" spans="1:13" x14ac:dyDescent="0.25">
      <c r="A5" s="10"/>
      <c r="B5" s="4" t="s">
        <v>6</v>
      </c>
      <c r="C5" s="14">
        <v>22</v>
      </c>
      <c r="D5" s="2">
        <v>2.76</v>
      </c>
      <c r="E5" s="2">
        <v>0</v>
      </c>
      <c r="F5" s="2">
        <v>4</v>
      </c>
      <c r="G5" s="1">
        <v>9.1199999999999992</v>
      </c>
      <c r="H5" s="1">
        <v>0</v>
      </c>
      <c r="I5" s="1">
        <v>9</v>
      </c>
      <c r="J5" s="3">
        <v>31.29</v>
      </c>
      <c r="K5" s="3">
        <v>0</v>
      </c>
      <c r="L5" s="3">
        <v>78</v>
      </c>
      <c r="M5" s="31"/>
    </row>
    <row r="6" spans="1:13" x14ac:dyDescent="0.25">
      <c r="A6" s="10"/>
      <c r="B6" s="4" t="s">
        <v>6</v>
      </c>
      <c r="C6" s="13">
        <v>56</v>
      </c>
      <c r="D6" s="2">
        <v>2.4900000000000002</v>
      </c>
      <c r="E6" s="2">
        <v>0</v>
      </c>
      <c r="F6" s="2">
        <v>4</v>
      </c>
      <c r="G6" s="1">
        <v>10.210000000000001</v>
      </c>
      <c r="H6" s="1">
        <v>0</v>
      </c>
      <c r="I6" s="1">
        <v>7</v>
      </c>
      <c r="J6" s="3">
        <v>108.21</v>
      </c>
      <c r="K6" s="3">
        <v>0</v>
      </c>
      <c r="L6" s="3">
        <v>94</v>
      </c>
      <c r="M6" s="31"/>
    </row>
    <row r="7" spans="1:13" x14ac:dyDescent="0.25">
      <c r="A7" s="10"/>
      <c r="B7" s="4" t="s">
        <v>5</v>
      </c>
      <c r="C7" s="14">
        <v>51</v>
      </c>
      <c r="D7" s="2">
        <v>3.26</v>
      </c>
      <c r="E7" s="2">
        <v>0</v>
      </c>
      <c r="F7" s="2">
        <v>4</v>
      </c>
      <c r="G7" s="1">
        <v>12.55</v>
      </c>
      <c r="H7" s="1">
        <v>0</v>
      </c>
      <c r="I7" s="1">
        <v>7</v>
      </c>
      <c r="J7" s="3">
        <v>112.44</v>
      </c>
      <c r="K7" s="3">
        <v>0</v>
      </c>
      <c r="L7" s="3">
        <v>99</v>
      </c>
    </row>
    <row r="8" spans="1:13" x14ac:dyDescent="0.25">
      <c r="A8" s="10"/>
      <c r="B8" s="4" t="s">
        <v>5</v>
      </c>
      <c r="C8" s="13">
        <v>21</v>
      </c>
      <c r="D8" s="2">
        <v>3.59</v>
      </c>
      <c r="E8" s="2">
        <v>0</v>
      </c>
      <c r="F8" s="2">
        <v>4</v>
      </c>
      <c r="G8" s="1">
        <v>8.86</v>
      </c>
      <c r="H8" s="1">
        <v>0</v>
      </c>
      <c r="I8" s="1">
        <v>9</v>
      </c>
      <c r="J8" s="3">
        <v>37.31</v>
      </c>
      <c r="K8" s="3">
        <v>0</v>
      </c>
      <c r="L8" s="3">
        <v>78</v>
      </c>
    </row>
    <row r="9" spans="1:13" x14ac:dyDescent="0.25">
      <c r="A9" s="10"/>
      <c r="B9" s="4" t="s">
        <v>6</v>
      </c>
      <c r="C9" s="14">
        <v>20</v>
      </c>
      <c r="D9" s="2">
        <v>2.11</v>
      </c>
      <c r="E9" s="2">
        <v>0</v>
      </c>
      <c r="F9" s="2">
        <v>4</v>
      </c>
      <c r="G9" s="1">
        <v>5.49</v>
      </c>
      <c r="H9" s="1">
        <v>0</v>
      </c>
      <c r="I9" s="1">
        <v>7</v>
      </c>
      <c r="J9" s="3">
        <v>31.24</v>
      </c>
      <c r="K9" s="3">
        <v>0</v>
      </c>
      <c r="L9" s="3">
        <v>76</v>
      </c>
    </row>
    <row r="10" spans="1:13" x14ac:dyDescent="0.25">
      <c r="A10" s="10"/>
      <c r="B10" s="4" t="s">
        <v>6</v>
      </c>
      <c r="C10" s="4">
        <v>21</v>
      </c>
      <c r="D10" s="2">
        <v>2.46</v>
      </c>
      <c r="E10" s="2">
        <v>0</v>
      </c>
      <c r="F10" s="2">
        <v>4</v>
      </c>
      <c r="G10" s="1">
        <v>5.33</v>
      </c>
      <c r="H10" s="1">
        <v>0</v>
      </c>
      <c r="I10" s="1">
        <v>7</v>
      </c>
      <c r="J10" s="3">
        <v>36.99</v>
      </c>
      <c r="K10" s="3">
        <v>0</v>
      </c>
      <c r="L10" s="3">
        <v>74</v>
      </c>
    </row>
    <row r="11" spans="1:13" x14ac:dyDescent="0.25">
      <c r="A11" s="10"/>
      <c r="B11" s="4" t="s">
        <v>6</v>
      </c>
      <c r="C11" s="4">
        <v>21</v>
      </c>
      <c r="D11" s="2">
        <v>3.11</v>
      </c>
      <c r="E11" s="2">
        <v>0</v>
      </c>
      <c r="F11" s="2">
        <v>4</v>
      </c>
      <c r="G11" s="1">
        <v>10.37</v>
      </c>
      <c r="H11" s="1">
        <v>0</v>
      </c>
      <c r="I11" s="1">
        <v>9</v>
      </c>
      <c r="J11" s="3">
        <v>30.15</v>
      </c>
      <c r="K11" s="3">
        <v>0</v>
      </c>
      <c r="L11" s="3">
        <v>74</v>
      </c>
    </row>
    <row r="12" spans="1:13" x14ac:dyDescent="0.25">
      <c r="A12" s="10"/>
      <c r="B12" s="4" t="s">
        <v>6</v>
      </c>
      <c r="C12" s="4">
        <v>21</v>
      </c>
      <c r="D12" s="2">
        <v>4.2</v>
      </c>
      <c r="E12" s="2">
        <v>0</v>
      </c>
      <c r="F12" s="2">
        <v>4</v>
      </c>
      <c r="G12" s="1">
        <v>9.67</v>
      </c>
      <c r="H12" s="1">
        <v>0</v>
      </c>
      <c r="I12" s="1">
        <v>9</v>
      </c>
      <c r="J12" s="3">
        <v>38.43</v>
      </c>
      <c r="K12" s="3">
        <v>0</v>
      </c>
      <c r="L12" s="3">
        <v>81</v>
      </c>
    </row>
    <row r="13" spans="1:13" x14ac:dyDescent="0.25">
      <c r="A13" s="10"/>
      <c r="B13" s="4" t="s">
        <v>6</v>
      </c>
      <c r="C13" s="4">
        <v>21</v>
      </c>
      <c r="D13" s="2">
        <v>6.29</v>
      </c>
      <c r="E13" s="2">
        <v>0</v>
      </c>
      <c r="F13" s="2">
        <v>4</v>
      </c>
      <c r="G13" s="1">
        <v>12.72</v>
      </c>
      <c r="H13" s="1">
        <v>0</v>
      </c>
      <c r="I13" s="1">
        <v>7</v>
      </c>
      <c r="J13" s="3">
        <v>103.11</v>
      </c>
      <c r="K13" s="3">
        <v>0</v>
      </c>
      <c r="L13" s="3">
        <v>96</v>
      </c>
    </row>
    <row r="14" spans="1:13" x14ac:dyDescent="0.25">
      <c r="A14" s="10"/>
      <c r="B14" s="4" t="s">
        <v>5</v>
      </c>
      <c r="C14" s="4">
        <v>47</v>
      </c>
      <c r="D14" s="2">
        <v>4.22</v>
      </c>
      <c r="E14" s="2">
        <v>0</v>
      </c>
      <c r="F14" s="2">
        <v>4</v>
      </c>
      <c r="G14" s="1">
        <v>15.72</v>
      </c>
      <c r="H14" s="1">
        <v>0</v>
      </c>
      <c r="I14" s="1">
        <v>9</v>
      </c>
      <c r="J14" s="3">
        <v>59.74</v>
      </c>
      <c r="K14" s="3">
        <v>0</v>
      </c>
      <c r="L14" s="3">
        <v>86</v>
      </c>
    </row>
    <row r="15" spans="1:13" x14ac:dyDescent="0.25">
      <c r="A15" s="10"/>
      <c r="B15" s="4" t="s">
        <v>6</v>
      </c>
      <c r="C15" s="4">
        <v>49</v>
      </c>
      <c r="D15" s="2">
        <v>3.39</v>
      </c>
      <c r="E15" s="2">
        <v>0</v>
      </c>
      <c r="F15" s="2">
        <v>4</v>
      </c>
      <c r="G15" s="1">
        <v>11.82</v>
      </c>
      <c r="H15" s="1">
        <v>0</v>
      </c>
      <c r="I15" s="1">
        <v>7</v>
      </c>
      <c r="J15" s="3">
        <v>79.12</v>
      </c>
      <c r="K15" s="3">
        <v>0</v>
      </c>
      <c r="L15" s="3">
        <v>94</v>
      </c>
    </row>
    <row r="16" spans="1:13" x14ac:dyDescent="0.25">
      <c r="A16" s="10"/>
      <c r="B16" s="4" t="s">
        <v>5</v>
      </c>
      <c r="C16" s="4">
        <v>51</v>
      </c>
      <c r="D16" s="2">
        <v>4.0999999999999996</v>
      </c>
      <c r="E16" s="2">
        <v>0</v>
      </c>
      <c r="F16" s="2">
        <v>4</v>
      </c>
      <c r="G16" s="1">
        <v>13.58</v>
      </c>
      <c r="H16" s="1">
        <v>0</v>
      </c>
      <c r="I16" s="1">
        <v>6</v>
      </c>
      <c r="J16" s="3">
        <v>65.48</v>
      </c>
      <c r="K16" s="3">
        <v>0</v>
      </c>
      <c r="L16" s="3">
        <v>88</v>
      </c>
    </row>
    <row r="17" spans="1:15" x14ac:dyDescent="0.25">
      <c r="A17" s="10"/>
      <c r="B17" s="4" t="s">
        <v>6</v>
      </c>
      <c r="C17" s="4">
        <v>53</v>
      </c>
      <c r="D17" s="2">
        <v>5.94</v>
      </c>
      <c r="E17" s="2">
        <v>0</v>
      </c>
      <c r="F17" s="2">
        <v>4</v>
      </c>
      <c r="G17" s="1">
        <v>14.77</v>
      </c>
      <c r="H17" s="1">
        <v>0</v>
      </c>
      <c r="I17" s="1">
        <v>7</v>
      </c>
      <c r="J17" s="3">
        <v>31.45</v>
      </c>
      <c r="K17" s="3">
        <v>0</v>
      </c>
      <c r="L17" s="3">
        <v>81</v>
      </c>
    </row>
    <row r="18" spans="1:15" x14ac:dyDescent="0.25">
      <c r="A18" s="10"/>
      <c r="B18" s="4" t="s">
        <v>6</v>
      </c>
      <c r="C18" s="4">
        <v>18</v>
      </c>
      <c r="D18" s="2">
        <v>2.23</v>
      </c>
      <c r="E18" s="2">
        <v>0</v>
      </c>
      <c r="F18" s="2">
        <v>4</v>
      </c>
      <c r="G18" s="1">
        <v>5.47</v>
      </c>
      <c r="H18" s="1">
        <v>0</v>
      </c>
      <c r="I18" s="1">
        <v>7</v>
      </c>
      <c r="J18" s="3">
        <v>31.09</v>
      </c>
      <c r="K18" s="3">
        <v>0</v>
      </c>
      <c r="L18" s="3">
        <v>78</v>
      </c>
      <c r="N18" t="s">
        <v>29</v>
      </c>
      <c r="O18">
        <v>0.05</v>
      </c>
    </row>
    <row r="19" spans="1:15" x14ac:dyDescent="0.25">
      <c r="A19" s="10"/>
      <c r="B19" s="4" t="s">
        <v>6</v>
      </c>
      <c r="C19" s="4">
        <v>19</v>
      </c>
      <c r="D19" s="2">
        <v>3.16</v>
      </c>
      <c r="E19" s="2">
        <v>0</v>
      </c>
      <c r="F19" s="2">
        <v>4</v>
      </c>
      <c r="G19" s="1">
        <v>8.2799999999999994</v>
      </c>
      <c r="H19" s="1">
        <v>0</v>
      </c>
      <c r="I19" s="1">
        <v>9</v>
      </c>
      <c r="J19" s="3">
        <v>35.65</v>
      </c>
      <c r="K19" s="3">
        <v>0</v>
      </c>
      <c r="L19" s="3">
        <v>74</v>
      </c>
    </row>
    <row r="20" spans="1:15" x14ac:dyDescent="0.25">
      <c r="A20" s="10"/>
      <c r="B20" s="4" t="s">
        <v>5</v>
      </c>
      <c r="C20" s="4">
        <v>53</v>
      </c>
      <c r="D20" s="2">
        <v>3.57</v>
      </c>
      <c r="E20" s="2">
        <v>0</v>
      </c>
      <c r="F20" s="2">
        <v>4</v>
      </c>
      <c r="G20" s="1">
        <v>11.38</v>
      </c>
      <c r="H20" s="1">
        <v>0</v>
      </c>
      <c r="I20" s="1">
        <v>7</v>
      </c>
      <c r="J20" s="3">
        <v>110.38</v>
      </c>
      <c r="K20" s="3">
        <v>0</v>
      </c>
      <c r="L20" s="3">
        <v>96</v>
      </c>
    </row>
    <row r="21" spans="1:15" x14ac:dyDescent="0.25">
      <c r="A21" s="10"/>
      <c r="B21" s="4" t="s">
        <v>5</v>
      </c>
      <c r="C21" s="4">
        <v>22</v>
      </c>
      <c r="D21" s="2">
        <v>2.34</v>
      </c>
      <c r="E21" s="2">
        <v>0</v>
      </c>
      <c r="F21" s="2">
        <v>4</v>
      </c>
      <c r="G21" s="1">
        <v>9.86</v>
      </c>
      <c r="H21" s="1">
        <v>0</v>
      </c>
      <c r="I21" s="1">
        <v>7</v>
      </c>
      <c r="J21" s="3">
        <v>36.450000000000003</v>
      </c>
      <c r="K21" s="3">
        <v>0</v>
      </c>
      <c r="L21" s="3">
        <v>75</v>
      </c>
    </row>
    <row r="22" spans="1:15" x14ac:dyDescent="0.25">
      <c r="A22" s="10"/>
      <c r="B22" s="4" t="s">
        <v>6</v>
      </c>
      <c r="C22" s="4">
        <v>18</v>
      </c>
      <c r="D22" s="2">
        <v>3.21</v>
      </c>
      <c r="E22" s="2">
        <v>0</v>
      </c>
      <c r="F22" s="2">
        <v>4</v>
      </c>
      <c r="G22" s="1">
        <v>10.38</v>
      </c>
      <c r="H22" s="1">
        <v>0</v>
      </c>
      <c r="I22" s="1">
        <v>9</v>
      </c>
      <c r="J22" s="3">
        <v>39.229999999999997</v>
      </c>
      <c r="K22" s="3">
        <v>0</v>
      </c>
      <c r="L22" s="3">
        <v>82</v>
      </c>
    </row>
    <row r="23" spans="1:15" x14ac:dyDescent="0.25">
      <c r="A23" s="10"/>
      <c r="B23" s="4"/>
      <c r="C23" s="4"/>
      <c r="D23" s="2"/>
      <c r="E23" s="2"/>
      <c r="F23" s="2"/>
      <c r="G23" s="1"/>
      <c r="H23" s="1"/>
      <c r="I23" s="1"/>
      <c r="J23" s="3"/>
      <c r="K23" s="3"/>
      <c r="L23" s="3"/>
      <c r="N23" t="s">
        <v>30</v>
      </c>
      <c r="O23" s="15">
        <v>19</v>
      </c>
    </row>
    <row r="24" spans="1:15" x14ac:dyDescent="0.25">
      <c r="A24" s="16" t="s">
        <v>7</v>
      </c>
      <c r="B24" s="16"/>
      <c r="C24" s="17">
        <f>AVERAGE(C4:C22)</f>
        <v>31.526315789473685</v>
      </c>
      <c r="D24" s="17">
        <f>AVERAGE(D4:D22)</f>
        <v>3.4168421052631572</v>
      </c>
      <c r="E24" s="17">
        <f>AVERAGE(E4:E22)</f>
        <v>0</v>
      </c>
      <c r="F24" s="17">
        <f>AVERAGE(F4:F22)</f>
        <v>4</v>
      </c>
      <c r="G24" s="17">
        <f>AVERAGE(G4:G22)</f>
        <v>10.128421052631579</v>
      </c>
      <c r="H24" s="17">
        <f>AVERAGE(H4:H22)</f>
        <v>0</v>
      </c>
      <c r="I24" s="17">
        <f>AVERAGE(I4:I22)</f>
        <v>7.6842105263157894</v>
      </c>
      <c r="J24" s="17">
        <f>AVERAGE(J4:J22)</f>
        <v>55.268421052631588</v>
      </c>
      <c r="K24" s="17">
        <f>AVERAGE(K4:K22)</f>
        <v>0</v>
      </c>
      <c r="L24" s="17">
        <f>AVERAGE(L4:L22)</f>
        <v>83.421052631578945</v>
      </c>
      <c r="M24" s="32"/>
    </row>
    <row r="25" spans="1:15" x14ac:dyDescent="0.25">
      <c r="A25" s="20" t="s">
        <v>8</v>
      </c>
      <c r="B25" s="20"/>
      <c r="C25" s="21">
        <f>_xlfn.STDEV.S(C4:C22)</f>
        <v>15.791588552322656</v>
      </c>
      <c r="D25" s="21">
        <f>_xlfn.STDEV.S(D4:D22)</f>
        <v>1.1539596210515981</v>
      </c>
      <c r="E25" s="21">
        <f>_xlfn.STDEV.S(E4:E22)</f>
        <v>0</v>
      </c>
      <c r="F25" s="21">
        <f>_xlfn.STDEV.S(F4:F22)</f>
        <v>0</v>
      </c>
      <c r="G25" s="21">
        <f>_xlfn.STDEV.S(G4:G22)</f>
        <v>3.0286397077784213</v>
      </c>
      <c r="H25" s="21">
        <f>_xlfn.STDEV.S(H4:H22)</f>
        <v>0</v>
      </c>
      <c r="I25" s="21">
        <f>_xlfn.STDEV.S(I4:I22)</f>
        <v>1.0568628408301093</v>
      </c>
      <c r="J25" s="21">
        <f>_xlfn.STDEV.S(J4:J22)</f>
        <v>31.169738754681383</v>
      </c>
      <c r="K25" s="21">
        <f>_xlfn.STDEV.S(K4:K22)</f>
        <v>0</v>
      </c>
      <c r="L25" s="21">
        <f>_xlfn.STDEV.S(L4:L22)</f>
        <v>8.533045499531573</v>
      </c>
      <c r="M25" s="32"/>
    </row>
    <row r="26" spans="1:15" x14ac:dyDescent="0.25">
      <c r="A26" s="9" t="s">
        <v>9</v>
      </c>
      <c r="B26" s="4"/>
      <c r="C26" s="8">
        <f>_xlfn.VAR.S(C4:C22)</f>
        <v>249.37426900584796</v>
      </c>
      <c r="D26" s="6">
        <f>_xlfn.VAR.S(D4:D22)</f>
        <v>1.331622807017548</v>
      </c>
      <c r="E26" s="6">
        <f>_xlfn.VAR.S(E4:E22)</f>
        <v>0</v>
      </c>
      <c r="F26" s="6">
        <f>_xlfn.VAR.S(F4:F22)</f>
        <v>0</v>
      </c>
      <c r="G26" s="5">
        <f>_xlfn.VAR.S(G4:G22)</f>
        <v>9.1726584795321617</v>
      </c>
      <c r="H26" s="5">
        <f>_xlfn.VAR.S(H4:H22)</f>
        <v>0</v>
      </c>
      <c r="I26" s="5">
        <f>_xlfn.VAR.S(I4:I22)</f>
        <v>1.1169590643274887</v>
      </c>
      <c r="J26" s="7">
        <f>_xlfn.VAR.S(J4:J22)</f>
        <v>971.55261403508644</v>
      </c>
      <c r="K26" s="7">
        <f>_xlfn.VAR.S(K4:K22)</f>
        <v>0</v>
      </c>
      <c r="L26" s="7">
        <f>_xlfn.VAR.S(L4:L22)</f>
        <v>72.812865497076018</v>
      </c>
    </row>
    <row r="27" spans="1:15" x14ac:dyDescent="0.25">
      <c r="A27" s="9" t="s">
        <v>31</v>
      </c>
      <c r="B27" s="4"/>
      <c r="C27" s="4"/>
      <c r="D27" s="6">
        <f>_xlfn.CONFIDENCE.NORM(O18,D25,O23)</f>
        <v>0.51887399230170195</v>
      </c>
      <c r="E27" s="6" t="e">
        <f>_xlfn.CONFIDENCE.NORM(O18,E25,O23)</f>
        <v>#NUM!</v>
      </c>
      <c r="F27" s="6" t="e">
        <f>_xlfn.CONFIDENCE.NORM(O18,F25,O23)</f>
        <v>#NUM!</v>
      </c>
      <c r="G27" s="5">
        <f>_xlfn.CONFIDENCE.NORM(O18,G25,O23)</f>
        <v>1.3618174741559543</v>
      </c>
      <c r="H27" s="5" t="e">
        <f>_xlfn.CONFIDENCE.NORM(O18,H25,O23)</f>
        <v>#NUM!</v>
      </c>
      <c r="I27" s="5">
        <f>_xlfn.CONFIDENCE.NORM(O18,J25,O23)</f>
        <v>14.015366301902381</v>
      </c>
      <c r="J27" s="7">
        <f>_xlfn.CONFIDENCE.NORM(O18,J25,O23)</f>
        <v>14.015366301902381</v>
      </c>
      <c r="K27" s="7">
        <f>_xlfn.CONFIDENCE.NORM(O18,L25,O23)</f>
        <v>3.8368546906339662</v>
      </c>
      <c r="L27" s="7">
        <f>_xlfn.CONFIDENCE.NORM(O18,L25,O23)</f>
        <v>3.8368546906339662</v>
      </c>
      <c r="M27" s="32"/>
    </row>
    <row r="28" spans="1:15" x14ac:dyDescent="0.25">
      <c r="A28" s="18" t="s">
        <v>32</v>
      </c>
      <c r="B28" s="18"/>
      <c r="C28" s="18"/>
      <c r="D28" s="19">
        <f>D24-D27</f>
        <v>2.8979681129614554</v>
      </c>
      <c r="E28" s="19" t="e">
        <f>E24-E27</f>
        <v>#NUM!</v>
      </c>
      <c r="F28" s="19" t="e">
        <f t="shared" ref="F28:L28" si="0">F24-F27</f>
        <v>#NUM!</v>
      </c>
      <c r="G28" s="19">
        <f t="shared" si="0"/>
        <v>8.7666035784756247</v>
      </c>
      <c r="H28" s="19" t="e">
        <f t="shared" si="0"/>
        <v>#NUM!</v>
      </c>
      <c r="I28" s="19">
        <f t="shared" si="0"/>
        <v>-6.3311557755865913</v>
      </c>
      <c r="J28" s="19">
        <f t="shared" si="0"/>
        <v>41.253054750729206</v>
      </c>
      <c r="K28" s="19">
        <f t="shared" si="0"/>
        <v>-3.8368546906339662</v>
      </c>
      <c r="L28" s="19">
        <f t="shared" si="0"/>
        <v>79.584197940944975</v>
      </c>
    </row>
    <row r="29" spans="1:15" x14ac:dyDescent="0.25">
      <c r="A29" s="18" t="s">
        <v>33</v>
      </c>
      <c r="B29" s="18"/>
      <c r="C29" s="18"/>
      <c r="D29" s="19">
        <f>D24+D27</f>
        <v>3.9357160975648591</v>
      </c>
      <c r="E29" s="19" t="e">
        <f t="shared" ref="E29:L29" si="1">E24+E27</f>
        <v>#NUM!</v>
      </c>
      <c r="F29" s="19" t="e">
        <f t="shared" si="1"/>
        <v>#NUM!</v>
      </c>
      <c r="G29" s="19">
        <f t="shared" si="1"/>
        <v>11.490238526787532</v>
      </c>
      <c r="H29" s="19" t="e">
        <f t="shared" si="1"/>
        <v>#NUM!</v>
      </c>
      <c r="I29" s="19">
        <f t="shared" si="1"/>
        <v>21.69957682821817</v>
      </c>
      <c r="J29" s="19">
        <f t="shared" si="1"/>
        <v>69.28378735453397</v>
      </c>
      <c r="K29" s="19">
        <f t="shared" si="1"/>
        <v>3.8368546906339662</v>
      </c>
      <c r="L29" s="19">
        <f t="shared" si="1"/>
        <v>87.257907322212915</v>
      </c>
    </row>
    <row r="30" spans="1:15" x14ac:dyDescent="0.25">
      <c r="A30" s="22" t="s">
        <v>10</v>
      </c>
      <c r="B30" s="23"/>
      <c r="C30" s="24">
        <f>SMALL(C4:C22,COUNTIF(C4:C22,"&lt;"&amp;C36)+1)</f>
        <v>15</v>
      </c>
      <c r="D30" s="24">
        <f>SMALL(D4:D22,COUNTIF(D4:D22,"&lt;"&amp;D36)+1)</f>
        <v>2.11</v>
      </c>
      <c r="E30" s="24">
        <f>SMALL(E4:E22,COUNTIF(E4:E22,"&lt;"&amp;E36)+1)</f>
        <v>0</v>
      </c>
      <c r="F30" s="24">
        <f>SMALL(F4:F22,COUNTIF(F4:F22,"&lt;"&amp;F36)+1)</f>
        <v>4</v>
      </c>
      <c r="G30" s="25">
        <f>SMALL(G4:G22,COUNTIF(G4:G22,"&lt;"&amp;G36)+1)</f>
        <v>5.33</v>
      </c>
      <c r="H30" s="25">
        <f>SMALL(H4:H22,COUNTIF(H4:H22,"&lt;"&amp;H36)+1)</f>
        <v>0</v>
      </c>
      <c r="I30" s="25">
        <f>SMALL(I4:I22,COUNTIF(I4:I22,"&lt;"&amp;I36)+1)</f>
        <v>6</v>
      </c>
      <c r="J30" s="26">
        <f>SMALL(J4:J22,COUNTIF(J4:J22,"&lt;"&amp;J36)+1)</f>
        <v>30.15</v>
      </c>
      <c r="K30" s="26">
        <f>SMALL(K4:K22,COUNTIF(K4:K22,"&lt;"&amp;K36)+1)</f>
        <v>0</v>
      </c>
      <c r="L30" s="26">
        <f>SMALL(L4:L22,COUNTIF(L4:L22,"&lt;"&amp;L36)+1)</f>
        <v>74</v>
      </c>
    </row>
    <row r="31" spans="1:15" x14ac:dyDescent="0.25">
      <c r="A31" s="22" t="s">
        <v>11</v>
      </c>
      <c r="B31" s="23"/>
      <c r="C31" s="23"/>
      <c r="D31" s="24">
        <f>_xlfn.QUARTILE.INC(D4:D22,1)</f>
        <v>2.4900000000000002</v>
      </c>
      <c r="E31" s="24">
        <f>_xlfn.QUARTILE.INC(E4:E22,1)</f>
        <v>0</v>
      </c>
      <c r="F31" s="24">
        <f>_xlfn.QUARTILE.INC(F4:F22,1)</f>
        <v>4</v>
      </c>
      <c r="G31" s="25">
        <f>_xlfn.QUARTILE.INC(G4:G22,1)</f>
        <v>8.57</v>
      </c>
      <c r="H31" s="25">
        <f>_xlfn.QUARTILE.INC(H4:H22,1)</f>
        <v>0</v>
      </c>
      <c r="I31" s="25">
        <f>_xlfn.QUARTILE.INC(I4:I22,1)</f>
        <v>7</v>
      </c>
      <c r="J31" s="26">
        <f>_xlfn.QUARTILE.INC(J4:J22,1)</f>
        <v>31.895000000000003</v>
      </c>
      <c r="K31" s="26">
        <f>_xlfn.QUARTILE.INC(K4:K22,1)</f>
        <v>0</v>
      </c>
      <c r="L31" s="26">
        <f>_xlfn.QUARTILE.INC(L4:L22,1)</f>
        <v>77</v>
      </c>
    </row>
    <row r="32" spans="1:15" x14ac:dyDescent="0.25">
      <c r="A32" s="22" t="s">
        <v>12</v>
      </c>
      <c r="B32" s="23"/>
      <c r="C32" s="23"/>
      <c r="D32" s="24">
        <f>MEDIAN(D4:D22)</f>
        <v>3.21</v>
      </c>
      <c r="E32" s="24">
        <f>MEDIAN(E4:E22)</f>
        <v>0</v>
      </c>
      <c r="F32" s="24">
        <f>MEDIAN(F4:F22)</f>
        <v>4</v>
      </c>
      <c r="G32" s="25">
        <f>MEDIAN(G4:G22)</f>
        <v>10.210000000000001</v>
      </c>
      <c r="H32" s="25">
        <f>MEDIAN(H4:H22)</f>
        <v>0</v>
      </c>
      <c r="I32" s="25">
        <f>MEDIAN(I4:I22)</f>
        <v>7</v>
      </c>
      <c r="J32" s="26">
        <f>MEDIAN(J4:J22)</f>
        <v>37.31</v>
      </c>
      <c r="K32" s="26">
        <f>MEDIAN(K4:K22)</f>
        <v>0</v>
      </c>
      <c r="L32" s="26">
        <f>MEDIAN(L4:L22)</f>
        <v>81</v>
      </c>
    </row>
    <row r="33" spans="1:12" x14ac:dyDescent="0.25">
      <c r="A33" s="22" t="s">
        <v>13</v>
      </c>
      <c r="B33" s="23"/>
      <c r="C33" s="23"/>
      <c r="D33" s="24">
        <f>_xlfn.QUARTILE.INC(D4:D22,3)</f>
        <v>3.8449999999999998</v>
      </c>
      <c r="E33" s="24">
        <f>_xlfn.QUARTILE.INC(E4:E22,3)</f>
        <v>0</v>
      </c>
      <c r="F33" s="24">
        <f>_xlfn.QUARTILE.INC(F4:F22,3)</f>
        <v>4</v>
      </c>
      <c r="G33" s="25">
        <f>_xlfn.QUARTILE.INC(G4:G22,3)</f>
        <v>12.185</v>
      </c>
      <c r="H33" s="25">
        <f>_xlfn.QUARTILE.INC(H4:H22,3)</f>
        <v>0</v>
      </c>
      <c r="I33" s="25">
        <f>_xlfn.QUARTILE.INC(I4:I22,3)</f>
        <v>9</v>
      </c>
      <c r="J33" s="26">
        <f>_xlfn.QUARTILE.INC(J4:J22,3)</f>
        <v>72.300000000000011</v>
      </c>
      <c r="K33" s="26">
        <f>_xlfn.QUARTILE.INC(K4:K22,3)</f>
        <v>0</v>
      </c>
      <c r="L33" s="26">
        <f>_xlfn.QUARTILE.INC(L4:L22,3)</f>
        <v>91</v>
      </c>
    </row>
    <row r="34" spans="1:12" x14ac:dyDescent="0.25">
      <c r="A34" s="22" t="s">
        <v>14</v>
      </c>
      <c r="B34" s="23"/>
      <c r="C34" s="24">
        <f>LARGE(C4:C22,COUNTIF(C4:C22,"&gt;"&amp;C38)+1)</f>
        <v>56</v>
      </c>
      <c r="D34" s="24">
        <f>LARGE(D4:D22,COUNTIF(D4:D22,"&gt;"&amp;D38)+1)</f>
        <v>4.22</v>
      </c>
      <c r="E34" s="24">
        <f>LARGE(E4:E22,COUNTIF(E4:E22,"&gt;"&amp;E38)+1)</f>
        <v>0</v>
      </c>
      <c r="F34" s="24">
        <f>LARGE(F4:F22,COUNTIF(F4:F22,"&gt;"&amp;F38)+1)</f>
        <v>4</v>
      </c>
      <c r="G34" s="25">
        <f>LARGE(G4:G22,COUNTIF(G4:G22,"&gt;"&amp;G38)+1)</f>
        <v>15.72</v>
      </c>
      <c r="H34" s="25">
        <f>LARGE(H4:H22,COUNTIF(H4:H22,"&gt;"&amp;H38)+1)</f>
        <v>0</v>
      </c>
      <c r="I34" s="25">
        <f>LARGE(I4:I22,COUNTIF(I4:I22,"&gt;"&amp;I38)+1)</f>
        <v>9</v>
      </c>
      <c r="J34" s="26">
        <f>LARGE(J4:J22,COUNTIF(J4:J22,"&gt;"&amp;J38)+1)</f>
        <v>112.44</v>
      </c>
      <c r="K34" s="26">
        <f>LARGE(K4:K22,COUNTIF(K4:K22,"&gt;"&amp;K38)+1)</f>
        <v>0</v>
      </c>
      <c r="L34" s="26">
        <f>LARGE(L4:L22,COUNTIF(L4:L22,"&gt;"&amp;L38)+1)</f>
        <v>99</v>
      </c>
    </row>
    <row r="35" spans="1:12" x14ac:dyDescent="0.25">
      <c r="A35" s="9"/>
      <c r="B35" s="4"/>
      <c r="C35" s="4"/>
      <c r="D35" s="2"/>
      <c r="E35" s="2"/>
      <c r="F35" s="2"/>
      <c r="G35" s="1"/>
      <c r="H35" s="1"/>
      <c r="I35" s="1"/>
      <c r="J35" s="3"/>
      <c r="K35" s="3"/>
      <c r="L35" s="3"/>
    </row>
    <row r="36" spans="1:12" x14ac:dyDescent="0.25">
      <c r="A36" s="9" t="s">
        <v>15</v>
      </c>
      <c r="B36" s="4"/>
      <c r="C36" s="4"/>
      <c r="D36" s="2">
        <f t="shared" ref="D36:L36" si="2">D31-1.5*D37</f>
        <v>0.45750000000000091</v>
      </c>
      <c r="E36" s="2">
        <f t="shared" si="2"/>
        <v>0</v>
      </c>
      <c r="F36" s="2">
        <f t="shared" si="2"/>
        <v>4</v>
      </c>
      <c r="G36" s="1">
        <f t="shared" si="2"/>
        <v>3.1475</v>
      </c>
      <c r="H36" s="1">
        <f t="shared" si="2"/>
        <v>0</v>
      </c>
      <c r="I36" s="1">
        <f t="shared" si="2"/>
        <v>4</v>
      </c>
      <c r="J36" s="3">
        <f t="shared" si="2"/>
        <v>-28.712500000000013</v>
      </c>
      <c r="K36" s="3">
        <f t="shared" si="2"/>
        <v>0</v>
      </c>
      <c r="L36" s="3">
        <f t="shared" si="2"/>
        <v>56</v>
      </c>
    </row>
    <row r="37" spans="1:12" x14ac:dyDescent="0.25">
      <c r="A37" s="9" t="s">
        <v>16</v>
      </c>
      <c r="B37" s="4"/>
      <c r="C37" s="4"/>
      <c r="D37" s="2">
        <f t="shared" ref="D37:L37" si="3">D33-D31</f>
        <v>1.3549999999999995</v>
      </c>
      <c r="E37" s="2">
        <f t="shared" si="3"/>
        <v>0</v>
      </c>
      <c r="F37" s="2">
        <f t="shared" si="3"/>
        <v>0</v>
      </c>
      <c r="G37" s="1">
        <f t="shared" si="3"/>
        <v>3.6150000000000002</v>
      </c>
      <c r="H37" s="1">
        <f t="shared" si="3"/>
        <v>0</v>
      </c>
      <c r="I37" s="1">
        <f t="shared" si="3"/>
        <v>2</v>
      </c>
      <c r="J37" s="3">
        <f t="shared" si="3"/>
        <v>40.405000000000008</v>
      </c>
      <c r="K37" s="3">
        <f t="shared" si="3"/>
        <v>0</v>
      </c>
      <c r="L37" s="3">
        <f t="shared" si="3"/>
        <v>14</v>
      </c>
    </row>
    <row r="38" spans="1:12" x14ac:dyDescent="0.25">
      <c r="A38" s="9" t="s">
        <v>17</v>
      </c>
      <c r="B38" s="4"/>
      <c r="C38" s="4"/>
      <c r="D38" s="2">
        <f>D33+1.5*D37</f>
        <v>5.8774999999999995</v>
      </c>
      <c r="E38" s="2">
        <f t="shared" ref="E38:L38" si="4">E33+1.5*E37</f>
        <v>0</v>
      </c>
      <c r="F38" s="2">
        <f>F33+1.5*F37</f>
        <v>4</v>
      </c>
      <c r="G38" s="1">
        <f t="shared" si="4"/>
        <v>17.607500000000002</v>
      </c>
      <c r="H38" s="1">
        <f t="shared" si="4"/>
        <v>0</v>
      </c>
      <c r="I38" s="1">
        <f t="shared" si="4"/>
        <v>12</v>
      </c>
      <c r="J38" s="3">
        <f t="shared" si="4"/>
        <v>132.90750000000003</v>
      </c>
      <c r="K38" s="3">
        <f t="shared" si="4"/>
        <v>0</v>
      </c>
      <c r="L38" s="3">
        <f t="shared" si="4"/>
        <v>112</v>
      </c>
    </row>
    <row r="39" spans="1:12" x14ac:dyDescent="0.25">
      <c r="A39" s="9"/>
      <c r="B39" s="4"/>
      <c r="C39" s="4"/>
      <c r="D39" s="2"/>
      <c r="E39" s="2"/>
      <c r="F39" s="2"/>
      <c r="G39" s="1"/>
      <c r="H39" s="1"/>
      <c r="I39" s="1"/>
      <c r="J39" s="3"/>
      <c r="K39" s="3"/>
      <c r="L39" s="3"/>
    </row>
    <row r="40" spans="1:12" x14ac:dyDescent="0.25">
      <c r="A40" s="9" t="s">
        <v>18</v>
      </c>
      <c r="B40" s="4"/>
      <c r="C40" s="4"/>
      <c r="D40" s="2">
        <f t="shared" ref="D40:L40" si="5">D31-D30</f>
        <v>0.38000000000000034</v>
      </c>
      <c r="E40" s="2">
        <f t="shared" si="5"/>
        <v>0</v>
      </c>
      <c r="F40" s="2">
        <f t="shared" si="5"/>
        <v>0</v>
      </c>
      <c r="G40" s="1">
        <f t="shared" si="5"/>
        <v>3.24</v>
      </c>
      <c r="H40" s="1">
        <f t="shared" si="5"/>
        <v>0</v>
      </c>
      <c r="I40" s="1">
        <f t="shared" si="5"/>
        <v>1</v>
      </c>
      <c r="J40" s="3">
        <f t="shared" si="5"/>
        <v>1.7450000000000045</v>
      </c>
      <c r="K40" s="3">
        <f t="shared" si="5"/>
        <v>0</v>
      </c>
      <c r="L40" s="3">
        <f t="shared" si="5"/>
        <v>3</v>
      </c>
    </row>
    <row r="41" spans="1:12" x14ac:dyDescent="0.25">
      <c r="A41" s="9" t="s">
        <v>11</v>
      </c>
      <c r="B41" s="4"/>
      <c r="C41" s="4"/>
      <c r="D41" s="2">
        <f t="shared" ref="D41:L41" si="6">D31</f>
        <v>2.4900000000000002</v>
      </c>
      <c r="E41" s="2">
        <f t="shared" si="6"/>
        <v>0</v>
      </c>
      <c r="F41" s="2">
        <f t="shared" si="6"/>
        <v>4</v>
      </c>
      <c r="G41" s="1">
        <f t="shared" si="6"/>
        <v>8.57</v>
      </c>
      <c r="H41" s="1">
        <f t="shared" si="6"/>
        <v>0</v>
      </c>
      <c r="I41" s="1">
        <f t="shared" si="6"/>
        <v>7</v>
      </c>
      <c r="J41" s="3">
        <f t="shared" si="6"/>
        <v>31.895000000000003</v>
      </c>
      <c r="K41" s="3">
        <f t="shared" si="6"/>
        <v>0</v>
      </c>
      <c r="L41" s="3">
        <f t="shared" si="6"/>
        <v>77</v>
      </c>
    </row>
    <row r="42" spans="1:12" x14ac:dyDescent="0.25">
      <c r="A42" s="9" t="s">
        <v>12</v>
      </c>
      <c r="B42" s="4"/>
      <c r="C42" s="4"/>
      <c r="D42" s="2">
        <f t="shared" ref="D42:L42" si="7">D32-D31</f>
        <v>0.71999999999999975</v>
      </c>
      <c r="E42" s="2">
        <f t="shared" si="7"/>
        <v>0</v>
      </c>
      <c r="F42" s="2">
        <f t="shared" si="7"/>
        <v>0</v>
      </c>
      <c r="G42" s="1">
        <f t="shared" si="7"/>
        <v>1.6400000000000006</v>
      </c>
      <c r="H42" s="1">
        <f t="shared" si="7"/>
        <v>0</v>
      </c>
      <c r="I42" s="1">
        <f t="shared" si="7"/>
        <v>0</v>
      </c>
      <c r="J42" s="3">
        <f t="shared" si="7"/>
        <v>5.4149999999999991</v>
      </c>
      <c r="K42" s="3">
        <f t="shared" si="7"/>
        <v>0</v>
      </c>
      <c r="L42" s="3">
        <f t="shared" si="7"/>
        <v>4</v>
      </c>
    </row>
    <row r="43" spans="1:12" x14ac:dyDescent="0.25">
      <c r="A43" s="9" t="s">
        <v>13</v>
      </c>
      <c r="B43" s="4"/>
      <c r="C43" s="4"/>
      <c r="D43" s="2">
        <f>D33-D32</f>
        <v>0.63499999999999979</v>
      </c>
      <c r="E43" s="2">
        <f t="shared" ref="E43:L43" si="8">E33-E32</f>
        <v>0</v>
      </c>
      <c r="F43" s="2">
        <f t="shared" si="8"/>
        <v>0</v>
      </c>
      <c r="G43" s="1">
        <f t="shared" si="8"/>
        <v>1.9749999999999996</v>
      </c>
      <c r="H43" s="1">
        <f t="shared" si="8"/>
        <v>0</v>
      </c>
      <c r="I43" s="1">
        <f t="shared" si="8"/>
        <v>2</v>
      </c>
      <c r="J43" s="3">
        <f t="shared" si="8"/>
        <v>34.990000000000009</v>
      </c>
      <c r="K43" s="3">
        <f t="shared" si="8"/>
        <v>0</v>
      </c>
      <c r="L43" s="3">
        <f t="shared" si="8"/>
        <v>10</v>
      </c>
    </row>
    <row r="44" spans="1:12" x14ac:dyDescent="0.25">
      <c r="A44" s="9" t="s">
        <v>19</v>
      </c>
      <c r="B44" s="4"/>
      <c r="C44" s="4"/>
      <c r="D44" s="2">
        <f>D34-D33</f>
        <v>0.375</v>
      </c>
      <c r="E44" s="2">
        <f t="shared" ref="E44:L44" si="9">E34-E33</f>
        <v>0</v>
      </c>
      <c r="F44" s="2">
        <f t="shared" si="9"/>
        <v>0</v>
      </c>
      <c r="G44" s="1">
        <f t="shared" si="9"/>
        <v>3.5350000000000001</v>
      </c>
      <c r="H44" s="1">
        <f t="shared" si="9"/>
        <v>0</v>
      </c>
      <c r="I44" s="1">
        <f t="shared" si="9"/>
        <v>0</v>
      </c>
      <c r="J44" s="3">
        <f t="shared" si="9"/>
        <v>40.139999999999986</v>
      </c>
      <c r="K44" s="3">
        <f t="shared" si="9"/>
        <v>0</v>
      </c>
      <c r="L44" s="3">
        <f t="shared" si="9"/>
        <v>8</v>
      </c>
    </row>
    <row r="45" spans="1:12" x14ac:dyDescent="0.2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</row>
    <row r="46" spans="1:12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</row>
    <row r="47" spans="1:12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spans="1:12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</row>
    <row r="49" spans="1:12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</row>
    <row r="50" spans="1:12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</row>
    <row r="51" spans="1:12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</row>
    <row r="52" spans="1:12" x14ac:dyDescent="0.25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</row>
    <row r="53" spans="1:12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</row>
    <row r="54" spans="1:12" x14ac:dyDescent="0.25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</row>
    <row r="55" spans="1:12" x14ac:dyDescent="0.2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</row>
    <row r="56" spans="1:12" x14ac:dyDescent="0.25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</row>
    <row r="57" spans="1:12" x14ac:dyDescent="0.25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</row>
    <row r="58" spans="1:12" x14ac:dyDescent="0.25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</row>
    <row r="59" spans="1:12" x14ac:dyDescent="0.25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</row>
    <row r="60" spans="1:12" x14ac:dyDescent="0.25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</row>
    <row r="61" spans="1:12" x14ac:dyDescent="0.25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</row>
    <row r="62" spans="1:12" x14ac:dyDescent="0.25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</row>
    <row r="63" spans="1:12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</row>
    <row r="64" spans="1:12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</row>
    <row r="65" spans="2:12" x14ac:dyDescent="0.2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</row>
    <row r="66" spans="2:12" x14ac:dyDescent="0.2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</row>
    <row r="67" spans="2:12" x14ac:dyDescent="0.2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</row>
    <row r="68" spans="2:12" x14ac:dyDescent="0.2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</row>
    <row r="69" spans="2:12" x14ac:dyDescent="0.25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</row>
    <row r="70" spans="2:12" x14ac:dyDescent="0.2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</row>
    <row r="71" spans="2:12" x14ac:dyDescent="0.2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 spans="2:12" x14ac:dyDescent="0.2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</row>
    <row r="73" spans="2:12" x14ac:dyDescent="0.25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</row>
    <row r="74" spans="2:12" x14ac:dyDescent="0.25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</row>
    <row r="75" spans="2:12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</row>
    <row r="76" spans="2:12" x14ac:dyDescent="0.2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</row>
    <row r="77" spans="2:12" x14ac:dyDescent="0.25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</row>
    <row r="78" spans="2:12" x14ac:dyDescent="0.25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</row>
    <row r="79" spans="2:12" x14ac:dyDescent="0.2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</row>
    <row r="80" spans="2:12" x14ac:dyDescent="0.25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</row>
    <row r="81" spans="2:12" x14ac:dyDescent="0.2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</row>
    <row r="82" spans="2:12" x14ac:dyDescent="0.25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</row>
    <row r="83" spans="2:12" x14ac:dyDescent="0.25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</row>
    <row r="84" spans="2:12" x14ac:dyDescent="0.25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</row>
    <row r="85" spans="2:12" x14ac:dyDescent="0.2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</row>
    <row r="86" spans="2:12" x14ac:dyDescent="0.25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</row>
    <row r="87" spans="2:12" x14ac:dyDescent="0.25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</row>
    <row r="88" spans="2:12" x14ac:dyDescent="0.25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</row>
    <row r="89" spans="2:12" x14ac:dyDescent="0.25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</row>
    <row r="90" spans="2:12" x14ac:dyDescent="0.25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</row>
    <row r="91" spans="2:12" x14ac:dyDescent="0.25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</row>
    <row r="92" spans="2:12" x14ac:dyDescent="0.25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</row>
    <row r="93" spans="2:12" x14ac:dyDescent="0.25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</row>
    <row r="94" spans="2:12" x14ac:dyDescent="0.25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</row>
    <row r="95" spans="2:12" x14ac:dyDescent="0.2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</row>
    <row r="96" spans="2:12" x14ac:dyDescent="0.2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</row>
    <row r="97" spans="2:12" x14ac:dyDescent="0.2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</row>
    <row r="98" spans="2:12" x14ac:dyDescent="0.25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</row>
    <row r="99" spans="2:12" x14ac:dyDescent="0.2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</row>
    <row r="100" spans="2:12" x14ac:dyDescent="0.25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</row>
    <row r="101" spans="2:12" x14ac:dyDescent="0.25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</row>
    <row r="102" spans="2:12" x14ac:dyDescent="0.2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</row>
    <row r="103" spans="2:12" x14ac:dyDescent="0.2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</row>
    <row r="104" spans="2:12" x14ac:dyDescent="0.2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</row>
    <row r="105" spans="2:12" x14ac:dyDescent="0.2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</row>
    <row r="106" spans="2:12" x14ac:dyDescent="0.25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</row>
    <row r="107" spans="2:12" x14ac:dyDescent="0.25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</row>
    <row r="108" spans="2:12" x14ac:dyDescent="0.25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</row>
    <row r="109" spans="2:12" x14ac:dyDescent="0.25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</row>
    <row r="110" spans="2:12" x14ac:dyDescent="0.25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</row>
    <row r="111" spans="2:12" x14ac:dyDescent="0.25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</row>
    <row r="112" spans="2:12" x14ac:dyDescent="0.25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</row>
    <row r="113" spans="2:12" x14ac:dyDescent="0.25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</row>
    <row r="114" spans="2:12" x14ac:dyDescent="0.25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</row>
    <row r="115" spans="2:12" x14ac:dyDescent="0.25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</row>
    <row r="116" spans="2:12" x14ac:dyDescent="0.25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</row>
    <row r="117" spans="2:12" x14ac:dyDescent="0.25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</row>
    <row r="118" spans="2:12" x14ac:dyDescent="0.25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</row>
    <row r="119" spans="2:12" x14ac:dyDescent="0.25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</row>
    <row r="120" spans="2:12" x14ac:dyDescent="0.25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</row>
    <row r="121" spans="2:12" x14ac:dyDescent="0.25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</row>
    <row r="122" spans="2:12" x14ac:dyDescent="0.25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</row>
    <row r="123" spans="2:12" x14ac:dyDescent="0.25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</row>
    <row r="124" spans="2:12" x14ac:dyDescent="0.25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</row>
    <row r="125" spans="2:12" x14ac:dyDescent="0.25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</row>
    <row r="126" spans="2:12" x14ac:dyDescent="0.25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</row>
    <row r="127" spans="2:12" x14ac:dyDescent="0.25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</row>
    <row r="128" spans="2:12" x14ac:dyDescent="0.25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</row>
    <row r="129" spans="2:12" x14ac:dyDescent="0.25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</row>
    <row r="130" spans="2:12" x14ac:dyDescent="0.25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</row>
    <row r="131" spans="2:12" x14ac:dyDescent="0.25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</row>
    <row r="132" spans="2:12" x14ac:dyDescent="0.25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</row>
    <row r="133" spans="2:12" x14ac:dyDescent="0.25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</row>
    <row r="134" spans="2:12" x14ac:dyDescent="0.25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</row>
    <row r="135" spans="2:12" x14ac:dyDescent="0.25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</row>
    <row r="136" spans="2:12" x14ac:dyDescent="0.25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</row>
    <row r="137" spans="2:12" x14ac:dyDescent="0.25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</row>
    <row r="138" spans="2:12" x14ac:dyDescent="0.25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</row>
    <row r="139" spans="2:12" x14ac:dyDescent="0.25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</row>
    <row r="140" spans="2:12" x14ac:dyDescent="0.25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</row>
    <row r="141" spans="2:12" x14ac:dyDescent="0.25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</row>
    <row r="142" spans="2:12" x14ac:dyDescent="0.25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</row>
    <row r="143" spans="2:12" x14ac:dyDescent="0.25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</row>
    <row r="144" spans="2:12" x14ac:dyDescent="0.25"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</row>
    <row r="145" spans="2:12" x14ac:dyDescent="0.25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2:12" x14ac:dyDescent="0.25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2:12" x14ac:dyDescent="0.25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2:12" x14ac:dyDescent="0.25"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2:12" x14ac:dyDescent="0.25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2:12" x14ac:dyDescent="0.25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2:12" x14ac:dyDescent="0.25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2:12" x14ac:dyDescent="0.25"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2:12" x14ac:dyDescent="0.25"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2:12" x14ac:dyDescent="0.25"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2:12" x14ac:dyDescent="0.25"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2:12" x14ac:dyDescent="0.25"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2:12" x14ac:dyDescent="0.25"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2:12" x14ac:dyDescent="0.25"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2:12" x14ac:dyDescent="0.25"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2:12" x14ac:dyDescent="0.25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2:12" x14ac:dyDescent="0.25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2:12" x14ac:dyDescent="0.25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2:12" x14ac:dyDescent="0.25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2:12" x14ac:dyDescent="0.25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2:12" x14ac:dyDescent="0.25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2:12" x14ac:dyDescent="0.25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2:12" x14ac:dyDescent="0.25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2:12" x14ac:dyDescent="0.25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2:12" x14ac:dyDescent="0.25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2:12" x14ac:dyDescent="0.25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2:12" x14ac:dyDescent="0.25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2:12" x14ac:dyDescent="0.25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2:12" x14ac:dyDescent="0.25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2:12" x14ac:dyDescent="0.25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2:12" x14ac:dyDescent="0.25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2:12" x14ac:dyDescent="0.25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2:12" x14ac:dyDescent="0.25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2:12" x14ac:dyDescent="0.25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2:12" x14ac:dyDescent="0.25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</row>
    <row r="180" spans="2:12" x14ac:dyDescent="0.25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2:12" x14ac:dyDescent="0.25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2:12" x14ac:dyDescent="0.25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2:12" x14ac:dyDescent="0.25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2:12" x14ac:dyDescent="0.25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2:12" x14ac:dyDescent="0.25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2:12" x14ac:dyDescent="0.25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2:12" x14ac:dyDescent="0.25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2:12" x14ac:dyDescent="0.25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</row>
    <row r="189" spans="2:12" x14ac:dyDescent="0.25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</row>
    <row r="190" spans="2:12" x14ac:dyDescent="0.25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</row>
    <row r="191" spans="2:12" x14ac:dyDescent="0.25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</row>
    <row r="192" spans="2:12" x14ac:dyDescent="0.25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</row>
    <row r="193" spans="2:12" x14ac:dyDescent="0.25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</row>
    <row r="194" spans="2:12" x14ac:dyDescent="0.25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</row>
    <row r="195" spans="2:12" x14ac:dyDescent="0.25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</row>
    <row r="196" spans="2:12" x14ac:dyDescent="0.25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</row>
    <row r="197" spans="2:12" x14ac:dyDescent="0.25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</row>
    <row r="198" spans="2:12" x14ac:dyDescent="0.25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</row>
    <row r="199" spans="2:12" x14ac:dyDescent="0.25"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</row>
    <row r="200" spans="2:12" x14ac:dyDescent="0.25"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</row>
    <row r="201" spans="2:12" x14ac:dyDescent="0.25"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</row>
    <row r="202" spans="2:12" x14ac:dyDescent="0.25"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</row>
    <row r="203" spans="2:12" x14ac:dyDescent="0.25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</row>
    <row r="204" spans="2:12" x14ac:dyDescent="0.25"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</row>
    <row r="205" spans="2:12" x14ac:dyDescent="0.25"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</row>
    <row r="206" spans="2:12" x14ac:dyDescent="0.25"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</row>
    <row r="207" spans="2:12" x14ac:dyDescent="0.25"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</row>
    <row r="208" spans="2:12" x14ac:dyDescent="0.25"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</row>
    <row r="209" spans="2:12" x14ac:dyDescent="0.25"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</row>
    <row r="210" spans="2:12" x14ac:dyDescent="0.25"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</row>
    <row r="211" spans="2:12" x14ac:dyDescent="0.25"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</row>
    <row r="212" spans="2:12" x14ac:dyDescent="0.25"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</row>
    <row r="213" spans="2:12" x14ac:dyDescent="0.25"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</row>
    <row r="214" spans="2:12" x14ac:dyDescent="0.25"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</row>
    <row r="215" spans="2:12" x14ac:dyDescent="0.25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</row>
    <row r="216" spans="2:12" x14ac:dyDescent="0.25"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</row>
    <row r="217" spans="2:12" x14ac:dyDescent="0.25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</row>
    <row r="218" spans="2:12" x14ac:dyDescent="0.25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</row>
    <row r="219" spans="2:12" x14ac:dyDescent="0.25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</row>
    <row r="220" spans="2:12" x14ac:dyDescent="0.25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</row>
    <row r="221" spans="2:12" x14ac:dyDescent="0.25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</row>
    <row r="222" spans="2:12" x14ac:dyDescent="0.25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</row>
    <row r="223" spans="2:12" x14ac:dyDescent="0.25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</row>
    <row r="224" spans="2:12" x14ac:dyDescent="0.25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</row>
    <row r="225" spans="2:12" x14ac:dyDescent="0.25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</row>
    <row r="226" spans="2:12" x14ac:dyDescent="0.25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</row>
    <row r="227" spans="2:12" x14ac:dyDescent="0.25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</row>
    <row r="228" spans="2:12" x14ac:dyDescent="0.25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</row>
    <row r="229" spans="2:12" x14ac:dyDescent="0.25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</row>
    <row r="230" spans="2:12" x14ac:dyDescent="0.25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</row>
    <row r="231" spans="2:12" x14ac:dyDescent="0.25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</row>
    <row r="232" spans="2:12" x14ac:dyDescent="0.25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</row>
    <row r="233" spans="2:12" x14ac:dyDescent="0.25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</row>
    <row r="234" spans="2:12" x14ac:dyDescent="0.25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</row>
    <row r="235" spans="2:12" x14ac:dyDescent="0.25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</row>
    <row r="236" spans="2:12" x14ac:dyDescent="0.25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</row>
    <row r="237" spans="2:12" x14ac:dyDescent="0.25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</row>
    <row r="238" spans="2:12" x14ac:dyDescent="0.25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</row>
    <row r="239" spans="2:12" x14ac:dyDescent="0.25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</row>
    <row r="240" spans="2:12" x14ac:dyDescent="0.25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</row>
    <row r="241" spans="2:12" x14ac:dyDescent="0.25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</row>
    <row r="242" spans="2:12" x14ac:dyDescent="0.25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</row>
    <row r="243" spans="2:12" x14ac:dyDescent="0.25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</row>
    <row r="244" spans="2:12" x14ac:dyDescent="0.25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</row>
    <row r="245" spans="2:12" x14ac:dyDescent="0.25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</row>
    <row r="246" spans="2:12" x14ac:dyDescent="0.25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</row>
    <row r="247" spans="2:12" x14ac:dyDescent="0.25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</row>
    <row r="248" spans="2:12" x14ac:dyDescent="0.25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</row>
    <row r="249" spans="2:12" x14ac:dyDescent="0.25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</row>
    <row r="250" spans="2:12" x14ac:dyDescent="0.25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</row>
    <row r="251" spans="2:12" x14ac:dyDescent="0.25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</row>
    <row r="252" spans="2:12" x14ac:dyDescent="0.25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</row>
    <row r="253" spans="2:12" x14ac:dyDescent="0.25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</row>
    <row r="254" spans="2:12" x14ac:dyDescent="0.25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</row>
    <row r="255" spans="2:12" x14ac:dyDescent="0.25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</row>
    <row r="256" spans="2:12" x14ac:dyDescent="0.25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</row>
    <row r="257" spans="2:12" x14ac:dyDescent="0.25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</row>
    <row r="258" spans="2:12" x14ac:dyDescent="0.25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</row>
    <row r="259" spans="2:12" x14ac:dyDescent="0.25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</row>
    <row r="260" spans="2:12" x14ac:dyDescent="0.25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</row>
    <row r="261" spans="2:12" x14ac:dyDescent="0.25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</row>
    <row r="262" spans="2:12" x14ac:dyDescent="0.25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</row>
    <row r="263" spans="2:12" x14ac:dyDescent="0.25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</row>
    <row r="264" spans="2:12" x14ac:dyDescent="0.25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</row>
    <row r="265" spans="2:12" x14ac:dyDescent="0.25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</row>
    <row r="266" spans="2:12" x14ac:dyDescent="0.25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</row>
    <row r="267" spans="2:12" x14ac:dyDescent="0.25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</row>
    <row r="268" spans="2:12" x14ac:dyDescent="0.25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</row>
    <row r="269" spans="2:12" x14ac:dyDescent="0.25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</row>
    <row r="270" spans="2:12" x14ac:dyDescent="0.25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</row>
    <row r="271" spans="2:12" x14ac:dyDescent="0.25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</row>
    <row r="272" spans="2:12" x14ac:dyDescent="0.25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</row>
    <row r="273" spans="2:12" x14ac:dyDescent="0.25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</row>
    <row r="274" spans="2:12" x14ac:dyDescent="0.25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</row>
    <row r="275" spans="2:12" x14ac:dyDescent="0.25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</row>
    <row r="276" spans="2:12" x14ac:dyDescent="0.25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</row>
    <row r="277" spans="2:12" x14ac:dyDescent="0.25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</row>
    <row r="278" spans="2:12" x14ac:dyDescent="0.25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</row>
    <row r="279" spans="2:12" x14ac:dyDescent="0.25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</row>
    <row r="280" spans="2:12" x14ac:dyDescent="0.25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</row>
    <row r="281" spans="2:12" x14ac:dyDescent="0.25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</row>
    <row r="282" spans="2:12" x14ac:dyDescent="0.25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</row>
    <row r="283" spans="2:12" x14ac:dyDescent="0.25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</row>
    <row r="284" spans="2:12" x14ac:dyDescent="0.25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</row>
    <row r="285" spans="2:12" x14ac:dyDescent="0.25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</row>
    <row r="286" spans="2:12" x14ac:dyDescent="0.25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</row>
    <row r="287" spans="2:12" x14ac:dyDescent="0.25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</row>
    <row r="288" spans="2:12" x14ac:dyDescent="0.25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</row>
    <row r="289" spans="2:12" x14ac:dyDescent="0.25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</row>
    <row r="290" spans="2:12" x14ac:dyDescent="0.25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</row>
    <row r="291" spans="2:12" x14ac:dyDescent="0.25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</row>
    <row r="292" spans="2:12" x14ac:dyDescent="0.25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</row>
    <row r="293" spans="2:12" x14ac:dyDescent="0.25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</row>
    <row r="294" spans="2:12" x14ac:dyDescent="0.25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</row>
    <row r="295" spans="2:12" x14ac:dyDescent="0.25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</row>
    <row r="296" spans="2:12" x14ac:dyDescent="0.25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</row>
    <row r="297" spans="2:12" x14ac:dyDescent="0.25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</row>
    <row r="298" spans="2:12" x14ac:dyDescent="0.25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</row>
    <row r="299" spans="2:12" x14ac:dyDescent="0.25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</row>
    <row r="300" spans="2:12" x14ac:dyDescent="0.25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</row>
    <row r="301" spans="2:12" x14ac:dyDescent="0.25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</row>
    <row r="302" spans="2:12" x14ac:dyDescent="0.25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</row>
    <row r="303" spans="2:12" x14ac:dyDescent="0.25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</row>
    <row r="304" spans="2:12" x14ac:dyDescent="0.25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</row>
    <row r="305" spans="2:12" x14ac:dyDescent="0.25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</row>
    <row r="306" spans="2:12" x14ac:dyDescent="0.25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</row>
    <row r="307" spans="2:12" x14ac:dyDescent="0.25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</row>
    <row r="308" spans="2:12" x14ac:dyDescent="0.25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</row>
    <row r="309" spans="2:12" x14ac:dyDescent="0.25"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</row>
    <row r="310" spans="2:12" x14ac:dyDescent="0.25"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</row>
    <row r="311" spans="2:12" x14ac:dyDescent="0.25"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</row>
    <row r="312" spans="2:12" x14ac:dyDescent="0.25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</row>
    <row r="313" spans="2:12" x14ac:dyDescent="0.25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</row>
    <row r="314" spans="2:12" x14ac:dyDescent="0.25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</row>
    <row r="315" spans="2:12" x14ac:dyDescent="0.25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</row>
    <row r="316" spans="2:12" x14ac:dyDescent="0.25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</row>
    <row r="317" spans="2:12" x14ac:dyDescent="0.25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</row>
    <row r="318" spans="2:12" x14ac:dyDescent="0.25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</row>
    <row r="319" spans="2:12" x14ac:dyDescent="0.25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</row>
    <row r="320" spans="2:12" x14ac:dyDescent="0.25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</row>
    <row r="321" spans="2:12" x14ac:dyDescent="0.25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</row>
    <row r="322" spans="2:12" x14ac:dyDescent="0.25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</row>
    <row r="323" spans="2:12" x14ac:dyDescent="0.25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</row>
    <row r="324" spans="2:12" x14ac:dyDescent="0.25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</row>
    <row r="325" spans="2:12" x14ac:dyDescent="0.25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</row>
    <row r="326" spans="2:12" x14ac:dyDescent="0.25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</row>
    <row r="327" spans="2:12" x14ac:dyDescent="0.25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</row>
    <row r="328" spans="2:12" x14ac:dyDescent="0.25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</row>
    <row r="329" spans="2:12" x14ac:dyDescent="0.25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</row>
    <row r="330" spans="2:12" x14ac:dyDescent="0.25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</row>
    <row r="331" spans="2:12" x14ac:dyDescent="0.25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</row>
    <row r="332" spans="2:12" x14ac:dyDescent="0.25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</row>
    <row r="333" spans="2:12" x14ac:dyDescent="0.25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</row>
    <row r="334" spans="2:12" x14ac:dyDescent="0.25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</row>
    <row r="335" spans="2:12" x14ac:dyDescent="0.25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</row>
    <row r="336" spans="2:12" x14ac:dyDescent="0.25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</row>
    <row r="337" spans="2:12" x14ac:dyDescent="0.25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</row>
    <row r="338" spans="2:12" x14ac:dyDescent="0.25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</row>
    <row r="339" spans="2:12" x14ac:dyDescent="0.25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</row>
    <row r="340" spans="2:12" x14ac:dyDescent="0.25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</row>
    <row r="341" spans="2:12" x14ac:dyDescent="0.25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</row>
    <row r="342" spans="2:12" x14ac:dyDescent="0.25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</row>
    <row r="343" spans="2:12" x14ac:dyDescent="0.25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</row>
    <row r="344" spans="2:12" x14ac:dyDescent="0.25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</row>
    <row r="345" spans="2:12" x14ac:dyDescent="0.25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</row>
    <row r="346" spans="2:12" x14ac:dyDescent="0.25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</row>
    <row r="347" spans="2:12" x14ac:dyDescent="0.25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</row>
    <row r="348" spans="2:12" x14ac:dyDescent="0.25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</row>
    <row r="349" spans="2:12" x14ac:dyDescent="0.25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</row>
    <row r="350" spans="2:12" x14ac:dyDescent="0.25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</row>
    <row r="351" spans="2:12" x14ac:dyDescent="0.25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</row>
    <row r="352" spans="2:12" x14ac:dyDescent="0.25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</row>
    <row r="353" spans="2:12" x14ac:dyDescent="0.25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</row>
    <row r="354" spans="2:12" x14ac:dyDescent="0.25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</row>
    <row r="355" spans="2:12" x14ac:dyDescent="0.25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</row>
    <row r="356" spans="2:12" x14ac:dyDescent="0.25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</row>
    <row r="357" spans="2:12" x14ac:dyDescent="0.25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</row>
    <row r="358" spans="2:12" x14ac:dyDescent="0.25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</row>
    <row r="359" spans="2:12" x14ac:dyDescent="0.25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</row>
    <row r="360" spans="2:12" x14ac:dyDescent="0.25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</row>
    <row r="361" spans="2:12" x14ac:dyDescent="0.25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</row>
    <row r="362" spans="2:12" x14ac:dyDescent="0.25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</row>
    <row r="363" spans="2:12" x14ac:dyDescent="0.25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</row>
    <row r="364" spans="2:12" x14ac:dyDescent="0.25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</row>
    <row r="365" spans="2:12" x14ac:dyDescent="0.25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</row>
    <row r="366" spans="2:12" x14ac:dyDescent="0.25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</row>
    <row r="367" spans="2:12" x14ac:dyDescent="0.25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</row>
    <row r="368" spans="2:12" x14ac:dyDescent="0.25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</row>
    <row r="369" spans="2:12" x14ac:dyDescent="0.25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</row>
    <row r="370" spans="2:12" x14ac:dyDescent="0.25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</row>
    <row r="371" spans="2:12" x14ac:dyDescent="0.25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</row>
    <row r="372" spans="2:12" x14ac:dyDescent="0.25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</row>
    <row r="373" spans="2:12" x14ac:dyDescent="0.25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</row>
    <row r="374" spans="2:12" x14ac:dyDescent="0.25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</row>
    <row r="375" spans="2:12" x14ac:dyDescent="0.25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</row>
    <row r="376" spans="2:12" x14ac:dyDescent="0.25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</row>
    <row r="377" spans="2:12" x14ac:dyDescent="0.25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</row>
    <row r="378" spans="2:12" x14ac:dyDescent="0.25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</row>
    <row r="379" spans="2:12" x14ac:dyDescent="0.25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</row>
    <row r="380" spans="2:12" x14ac:dyDescent="0.25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</row>
    <row r="381" spans="2:12" x14ac:dyDescent="0.25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</row>
    <row r="382" spans="2:12" x14ac:dyDescent="0.25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</row>
    <row r="383" spans="2:12" x14ac:dyDescent="0.25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</row>
    <row r="384" spans="2:12" x14ac:dyDescent="0.25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</row>
    <row r="385" spans="2:12" x14ac:dyDescent="0.25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</row>
    <row r="386" spans="2:12" x14ac:dyDescent="0.25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</row>
    <row r="387" spans="2:12" x14ac:dyDescent="0.25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</row>
    <row r="388" spans="2:12" x14ac:dyDescent="0.25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</row>
    <row r="389" spans="2:12" x14ac:dyDescent="0.25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</row>
    <row r="390" spans="2:12" x14ac:dyDescent="0.25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</row>
    <row r="391" spans="2:12" x14ac:dyDescent="0.25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</row>
    <row r="392" spans="2:12" x14ac:dyDescent="0.25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</row>
    <row r="393" spans="2:12" x14ac:dyDescent="0.25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</row>
    <row r="394" spans="2:12" x14ac:dyDescent="0.25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</row>
    <row r="395" spans="2:12" x14ac:dyDescent="0.25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</row>
    <row r="396" spans="2:12" x14ac:dyDescent="0.25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</row>
    <row r="397" spans="2:12" x14ac:dyDescent="0.25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</row>
    <row r="398" spans="2:12" x14ac:dyDescent="0.25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</row>
    <row r="399" spans="2:12" x14ac:dyDescent="0.25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</row>
    <row r="400" spans="2:12" x14ac:dyDescent="0.25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</row>
    <row r="401" spans="2:12" x14ac:dyDescent="0.25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</row>
    <row r="402" spans="2:12" x14ac:dyDescent="0.25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</row>
    <row r="403" spans="2:12" x14ac:dyDescent="0.25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</row>
    <row r="404" spans="2:12" x14ac:dyDescent="0.25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</row>
    <row r="405" spans="2:12" x14ac:dyDescent="0.25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</row>
    <row r="406" spans="2:12" x14ac:dyDescent="0.25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</row>
    <row r="407" spans="2:12" x14ac:dyDescent="0.25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</row>
    <row r="408" spans="2:12" x14ac:dyDescent="0.25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</row>
    <row r="409" spans="2:12" x14ac:dyDescent="0.25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</row>
    <row r="410" spans="2:12" x14ac:dyDescent="0.25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</row>
    <row r="411" spans="2:12" x14ac:dyDescent="0.25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</row>
    <row r="412" spans="2:12" x14ac:dyDescent="0.25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</row>
    <row r="413" spans="2:12" x14ac:dyDescent="0.25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</row>
    <row r="414" spans="2:12" x14ac:dyDescent="0.25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</row>
    <row r="415" spans="2:12" x14ac:dyDescent="0.25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</row>
    <row r="416" spans="2:12" x14ac:dyDescent="0.25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</row>
    <row r="417" spans="2:12" x14ac:dyDescent="0.25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</row>
    <row r="418" spans="2:12" x14ac:dyDescent="0.25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</row>
    <row r="419" spans="2:12" x14ac:dyDescent="0.25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</row>
    <row r="420" spans="2:12" x14ac:dyDescent="0.25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</row>
    <row r="421" spans="2:12" x14ac:dyDescent="0.25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</row>
    <row r="422" spans="2:12" x14ac:dyDescent="0.25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</row>
    <row r="423" spans="2:12" x14ac:dyDescent="0.25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</row>
    <row r="424" spans="2:12" x14ac:dyDescent="0.25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</row>
    <row r="425" spans="2:12" x14ac:dyDescent="0.25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</row>
    <row r="426" spans="2:12" x14ac:dyDescent="0.25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</row>
    <row r="427" spans="2:12" x14ac:dyDescent="0.25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</row>
    <row r="428" spans="2:12" x14ac:dyDescent="0.25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</row>
    <row r="429" spans="2:12" x14ac:dyDescent="0.25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</row>
    <row r="430" spans="2:12" x14ac:dyDescent="0.25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</row>
    <row r="431" spans="2:12" x14ac:dyDescent="0.25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</row>
    <row r="432" spans="2:12" x14ac:dyDescent="0.25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</row>
    <row r="433" spans="2:12" x14ac:dyDescent="0.25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</row>
    <row r="434" spans="2:12" x14ac:dyDescent="0.25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</row>
    <row r="435" spans="2:12" x14ac:dyDescent="0.25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</row>
    <row r="436" spans="2:12" x14ac:dyDescent="0.25"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</row>
    <row r="437" spans="2:12" x14ac:dyDescent="0.25"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</row>
    <row r="438" spans="2:12" x14ac:dyDescent="0.25"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</row>
    <row r="439" spans="2:12" x14ac:dyDescent="0.25"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</row>
    <row r="440" spans="2:12" x14ac:dyDescent="0.25"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</row>
    <row r="441" spans="2:12" x14ac:dyDescent="0.25"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</row>
    <row r="442" spans="2:12" x14ac:dyDescent="0.25"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</row>
    <row r="443" spans="2:12" x14ac:dyDescent="0.25"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</row>
    <row r="444" spans="2:12" x14ac:dyDescent="0.25"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</row>
    <row r="445" spans="2:12" x14ac:dyDescent="0.25"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</row>
    <row r="446" spans="2:12" x14ac:dyDescent="0.25"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</row>
    <row r="447" spans="2:12" x14ac:dyDescent="0.25"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</row>
    <row r="448" spans="2:12" x14ac:dyDescent="0.25"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</row>
    <row r="449" spans="2:12" x14ac:dyDescent="0.25"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</row>
    <row r="450" spans="2:12" x14ac:dyDescent="0.25"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</row>
    <row r="451" spans="2:12" x14ac:dyDescent="0.25"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</row>
    <row r="452" spans="2:12" x14ac:dyDescent="0.25"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</row>
    <row r="453" spans="2:12" x14ac:dyDescent="0.25"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</row>
    <row r="454" spans="2:12" x14ac:dyDescent="0.25"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</row>
    <row r="455" spans="2:12" x14ac:dyDescent="0.25"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</row>
    <row r="456" spans="2:12" x14ac:dyDescent="0.25"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</row>
    <row r="457" spans="2:12" x14ac:dyDescent="0.25"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</row>
    <row r="458" spans="2:12" x14ac:dyDescent="0.25"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</row>
    <row r="459" spans="2:12" x14ac:dyDescent="0.25"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</row>
    <row r="460" spans="2:12" x14ac:dyDescent="0.25"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</row>
    <row r="461" spans="2:12" x14ac:dyDescent="0.25"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</row>
    <row r="462" spans="2:12" x14ac:dyDescent="0.25"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</row>
    <row r="463" spans="2:12" x14ac:dyDescent="0.25"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</row>
    <row r="464" spans="2:12" x14ac:dyDescent="0.25"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</row>
    <row r="465" spans="2:12" x14ac:dyDescent="0.25"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</row>
    <row r="466" spans="2:12" x14ac:dyDescent="0.25"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</row>
    <row r="467" spans="2:12" x14ac:dyDescent="0.25"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</row>
    <row r="468" spans="2:12" x14ac:dyDescent="0.25"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</row>
    <row r="469" spans="2:12" x14ac:dyDescent="0.25"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</row>
    <row r="470" spans="2:12" x14ac:dyDescent="0.25"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</row>
    <row r="471" spans="2:12" x14ac:dyDescent="0.25"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</row>
    <row r="472" spans="2:12" x14ac:dyDescent="0.25"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</row>
    <row r="473" spans="2:12" x14ac:dyDescent="0.25"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</row>
  </sheetData>
  <mergeCells count="3">
    <mergeCell ref="D2:F2"/>
    <mergeCell ref="G2:I2"/>
    <mergeCell ref="J2:L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2" workbookViewId="0">
      <selection activeCell="P59" sqref="P5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data</vt:lpstr>
      <vt:lpstr>box plot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Puuky</dc:creator>
  <cp:lastModifiedBy>Fipo</cp:lastModifiedBy>
  <dcterms:created xsi:type="dcterms:W3CDTF">2013-12-14T11:24:15Z</dcterms:created>
  <dcterms:modified xsi:type="dcterms:W3CDTF">2014-05-12T22:18:17Z</dcterms:modified>
</cp:coreProperties>
</file>