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4.Exercicios_finais\"/>
    </mc:Choice>
  </mc:AlternateContent>
  <xr:revisionPtr revIDLastSave="0" documentId="13_ncr:1_{EBCFCEB1-AA36-4C1C-9D2D-05C9FECB50B8}" xr6:coauthVersionLast="47" xr6:coauthVersionMax="47" xr10:uidLastSave="{00000000-0000-0000-0000-000000000000}"/>
  <bookViews>
    <workbookView xWindow="12240" yWindow="132" windowWidth="10800" windowHeight="12792" tabRatio="862" firstSheet="4" activeTab="5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2" l="1"/>
  <c r="C10" i="22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D9" i="22"/>
  <c r="E9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C20" i="7"/>
  <c r="C21" i="7"/>
  <c r="C22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<sst xmlns="http://schemas.openxmlformats.org/spreadsheetml/2006/main" count="824" uniqueCount="242">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</sst>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24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12" fillId="8" borderId="32" xfId="0" applyNumberFormat="1" applyFont="1" applyFill="1" applyBorder="1"/>
    <xf numFmtId="165" fontId="12" fillId="0" borderId="1" xfId="0" applyNumberFormat="1" applyFont="1" applyBorder="1"/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75613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102711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45492</xdr:rowOff>
    </xdr:from>
    <xdr:to>
      <xdr:col>15</xdr:col>
      <xdr:colOff>155734</xdr:colOff>
      <xdr:row>11</xdr:row>
      <xdr:rowOff>12551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8</xdr:row>
      <xdr:rowOff>1</xdr:rowOff>
    </xdr:from>
    <xdr:to>
      <xdr:col>10</xdr:col>
      <xdr:colOff>383219</xdr:colOff>
      <xdr:row>11</xdr:row>
      <xdr:rowOff>39649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87529</xdr:rowOff>
    </xdr:from>
    <xdr:to>
      <xdr:col>17</xdr:col>
      <xdr:colOff>262759</xdr:colOff>
      <xdr:row>17</xdr:row>
      <xdr:rowOff>54588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42038</xdr:rowOff>
    </xdr:from>
    <xdr:to>
      <xdr:col>10</xdr:col>
      <xdr:colOff>409495</xdr:colOff>
      <xdr:row>17</xdr:row>
      <xdr:rowOff>81686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96" t="s">
        <v>230</v>
      </c>
      <c r="F8" s="96"/>
      <c r="G8" s="96" t="s">
        <v>234</v>
      </c>
      <c r="H8" s="96"/>
    </row>
    <row r="9" spans="5:8" x14ac:dyDescent="0.3">
      <c r="E9" s="96" t="s">
        <v>231</v>
      </c>
      <c r="F9" s="96"/>
      <c r="G9" s="96" t="s">
        <v>236</v>
      </c>
      <c r="H9" s="96"/>
    </row>
    <row r="10" spans="5:8" x14ac:dyDescent="0.3">
      <c r="E10" s="96" t="s">
        <v>232</v>
      </c>
      <c r="F10" s="96"/>
      <c r="G10" s="96" t="s">
        <v>237</v>
      </c>
      <c r="H10" s="96"/>
    </row>
    <row r="11" spans="5:8" x14ac:dyDescent="0.3">
      <c r="E11" s="96" t="s">
        <v>233</v>
      </c>
      <c r="F11" s="96"/>
      <c r="G11" s="96" t="s">
        <v>238</v>
      </c>
      <c r="H11" s="96"/>
    </row>
    <row r="12" spans="5:8" x14ac:dyDescent="0.3">
      <c r="E12" s="96" t="s">
        <v>189</v>
      </c>
      <c r="F12" s="96"/>
      <c r="G12" s="96" t="s">
        <v>239</v>
      </c>
      <c r="H12" s="96"/>
    </row>
    <row r="13" spans="5:8" x14ac:dyDescent="0.3">
      <c r="E13" s="96"/>
      <c r="F13" s="96"/>
      <c r="G13" s="96"/>
      <c r="H13" s="9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3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3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3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3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3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3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3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3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3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3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15" zoomScaleNormal="115" workbookViewId="0">
      <selection activeCell="B19" sqref="B19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93" t="s">
        <v>202</v>
      </c>
      <c r="D2" s="93" t="s">
        <v>193</v>
      </c>
    </row>
    <row r="3" spans="2:4" x14ac:dyDescent="0.3">
      <c r="B3" s="93" t="s">
        <v>240</v>
      </c>
      <c r="C3" s="102"/>
      <c r="D3" s="102"/>
    </row>
    <row r="4" spans="2:4" x14ac:dyDescent="0.3">
      <c r="B4" s="93" t="s">
        <v>241</v>
      </c>
      <c r="C4" s="102"/>
      <c r="D4" s="102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I21" sqref="I21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03" t="s">
        <v>90</v>
      </c>
      <c r="C8" s="104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87" t="s">
        <v>91</v>
      </c>
      <c r="C14" s="85" t="s">
        <v>0</v>
      </c>
      <c r="D14" s="85" t="s">
        <v>1</v>
      </c>
      <c r="E14" s="85" t="s">
        <v>2</v>
      </c>
      <c r="F14" s="85" t="s">
        <v>3</v>
      </c>
      <c r="G14" s="85" t="s">
        <v>11</v>
      </c>
      <c r="H14" s="85" t="s">
        <v>7</v>
      </c>
      <c r="I14" s="85" t="s">
        <v>8</v>
      </c>
      <c r="J14" s="85" t="s">
        <v>9</v>
      </c>
      <c r="K14" s="85" t="s">
        <v>27</v>
      </c>
      <c r="L14" s="85" t="s">
        <v>28</v>
      </c>
      <c r="M14" s="85" t="s">
        <v>29</v>
      </c>
      <c r="N14" s="86" t="s">
        <v>30</v>
      </c>
    </row>
    <row r="15" spans="2:14" ht="15" thickBot="1" x14ac:dyDescent="0.35">
      <c r="B15" s="83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87" t="s">
        <v>85</v>
      </c>
      <c r="C18" s="85" t="s">
        <v>0</v>
      </c>
      <c r="D18" s="85" t="s">
        <v>1</v>
      </c>
      <c r="E18" s="85" t="s">
        <v>2</v>
      </c>
      <c r="F18" s="85" t="s">
        <v>3</v>
      </c>
      <c r="G18" s="85" t="s">
        <v>11</v>
      </c>
      <c r="H18" s="85" t="s">
        <v>7</v>
      </c>
      <c r="I18" s="85" t="s">
        <v>8</v>
      </c>
      <c r="J18" s="85" t="s">
        <v>9</v>
      </c>
      <c r="K18" s="85" t="s">
        <v>27</v>
      </c>
      <c r="L18" s="85" t="s">
        <v>28</v>
      </c>
      <c r="M18" s="85" t="s">
        <v>29</v>
      </c>
      <c r="N18" s="86" t="s">
        <v>30</v>
      </c>
    </row>
    <row r="19" spans="2:14" x14ac:dyDescent="0.3">
      <c r="B19" s="84" t="s">
        <v>86</v>
      </c>
      <c r="C19" s="13">
        <f>C$15*$C9</f>
        <v>1012.6084999999999</v>
      </c>
      <c r="D19" s="13">
        <f t="shared" ref="D19:N19" si="0">D$15*$C9</f>
        <v>668.38250000000005</v>
      </c>
      <c r="E19" s="13">
        <f t="shared" si="0"/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84" t="s">
        <v>87</v>
      </c>
      <c r="C20" s="13">
        <f t="shared" ref="C20:N22" si="1">C$15*$C10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84" t="s">
        <v>88</v>
      </c>
      <c r="C21" s="13">
        <f t="shared" si="1"/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 t="shared" si="1"/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" thickBot="1" x14ac:dyDescent="0.35">
      <c r="B22" s="83" t="s">
        <v>89</v>
      </c>
      <c r="C22" s="13">
        <f t="shared" si="1"/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15" zoomScaleNormal="11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40" t="s">
        <v>91</v>
      </c>
      <c r="B1" s="40" t="s">
        <v>93</v>
      </c>
    </row>
    <row r="2" spans="1:5" x14ac:dyDescent="0.3">
      <c r="A2" s="44">
        <v>43101</v>
      </c>
      <c r="B2" s="45">
        <v>4.0949</v>
      </c>
      <c r="C2" s="21"/>
    </row>
    <row r="3" spans="1:5" x14ac:dyDescent="0.3">
      <c r="A3" s="46">
        <v>43132</v>
      </c>
      <c r="B3" s="47">
        <v>4.1622000000000003</v>
      </c>
      <c r="C3" s="21"/>
    </row>
    <row r="4" spans="1:5" x14ac:dyDescent="0.3">
      <c r="A4" s="46">
        <v>43160</v>
      </c>
      <c r="B4" s="47">
        <v>4.3163</v>
      </c>
      <c r="C4" s="21"/>
    </row>
    <row r="5" spans="1:5" x14ac:dyDescent="0.3">
      <c r="A5" s="46">
        <v>43191</v>
      </c>
      <c r="B5" s="47">
        <v>4.7362000000000002</v>
      </c>
      <c r="C5" s="21"/>
      <c r="E5" s="23" t="s">
        <v>154</v>
      </c>
    </row>
    <row r="6" spans="1:5" x14ac:dyDescent="0.3">
      <c r="A6" s="46">
        <v>43221</v>
      </c>
      <c r="B6" s="47">
        <v>5.2579000000000002</v>
      </c>
      <c r="C6" s="21"/>
      <c r="E6" s="23" t="s">
        <v>155</v>
      </c>
    </row>
    <row r="7" spans="1:5" x14ac:dyDescent="0.3">
      <c r="A7" s="46">
        <v>43252</v>
      </c>
      <c r="B7" s="47">
        <v>5.8228999999999997</v>
      </c>
      <c r="C7" s="21"/>
    </row>
    <row r="8" spans="1:5" x14ac:dyDescent="0.3">
      <c r="A8" s="46">
        <v>43282</v>
      </c>
      <c r="B8" s="47">
        <v>5.1882999999999999</v>
      </c>
    </row>
    <row r="9" spans="1:5" x14ac:dyDescent="0.3">
      <c r="A9" s="46">
        <v>43313</v>
      </c>
      <c r="B9" s="47">
        <v>5.3491</v>
      </c>
    </row>
    <row r="10" spans="1:5" x14ac:dyDescent="0.3">
      <c r="A10" s="46">
        <v>43344</v>
      </c>
      <c r="B10" s="47">
        <v>5.3852000000000002</v>
      </c>
    </row>
    <row r="11" spans="1:5" x14ac:dyDescent="0.3">
      <c r="A11" s="46">
        <v>43374</v>
      </c>
      <c r="B11" s="47">
        <v>5.2728000000000002</v>
      </c>
    </row>
    <row r="12" spans="1:5" x14ac:dyDescent="0.3">
      <c r="A12" s="46">
        <v>43405</v>
      </c>
      <c r="B12" s="47">
        <v>5.6172000000000004</v>
      </c>
    </row>
    <row r="13" spans="1:5" x14ac:dyDescent="0.3">
      <c r="A13" s="46">
        <v>43435</v>
      </c>
      <c r="B13" s="47">
        <v>5.4854000000000003</v>
      </c>
    </row>
    <row r="14" spans="1:5" x14ac:dyDescent="0.3">
      <c r="A14" s="46">
        <v>43466</v>
      </c>
      <c r="B14" s="47">
        <v>5.0968</v>
      </c>
    </row>
    <row r="15" spans="1:5" x14ac:dyDescent="0.3">
      <c r="A15" s="46">
        <v>43497</v>
      </c>
      <c r="B15" s="47">
        <v>5.2713999999999999</v>
      </c>
    </row>
    <row r="16" spans="1:5" x14ac:dyDescent="0.3">
      <c r="A16" s="46">
        <v>43525</v>
      </c>
      <c r="B16" s="47">
        <v>5.3815</v>
      </c>
    </row>
    <row r="17" spans="1:2" x14ac:dyDescent="0.3">
      <c r="A17" s="46">
        <v>43556</v>
      </c>
      <c r="B17" s="47">
        <v>5.6295999999999999</v>
      </c>
    </row>
    <row r="18" spans="1:2" x14ac:dyDescent="0.3">
      <c r="A18" s="46">
        <v>43586</v>
      </c>
      <c r="B18" s="47">
        <v>5.6234000000000002</v>
      </c>
    </row>
    <row r="19" spans="1:2" x14ac:dyDescent="0.3">
      <c r="A19" s="46">
        <v>43617</v>
      </c>
      <c r="B19" s="47">
        <v>5.2701000000000002</v>
      </c>
    </row>
    <row r="20" spans="1:2" x14ac:dyDescent="0.3">
      <c r="A20" s="46">
        <v>43647</v>
      </c>
      <c r="B20" s="47">
        <v>5.0873999999999997</v>
      </c>
    </row>
    <row r="21" spans="1:2" x14ac:dyDescent="0.3">
      <c r="A21" s="46">
        <v>43678</v>
      </c>
      <c r="B21" s="47">
        <v>5.0999999999999996</v>
      </c>
    </row>
    <row r="22" spans="1:2" x14ac:dyDescent="0.3">
      <c r="A22" s="46">
        <v>43709</v>
      </c>
      <c r="B22" s="47">
        <v>5.2473999999999998</v>
      </c>
    </row>
    <row r="23" spans="1:2" x14ac:dyDescent="0.3">
      <c r="A23" s="46">
        <v>43739</v>
      </c>
      <c r="B23" s="47">
        <v>5.2576000000000001</v>
      </c>
    </row>
    <row r="24" spans="1:2" x14ac:dyDescent="0.3">
      <c r="A24" s="46">
        <v>43770</v>
      </c>
      <c r="B24" s="47">
        <v>5.4509999999999996</v>
      </c>
    </row>
    <row r="25" spans="1:2" x14ac:dyDescent="0.3">
      <c r="A25" s="48">
        <v>43800</v>
      </c>
      <c r="B25" s="49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K36" sqref="K36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68" t="s">
        <v>94</v>
      </c>
      <c r="B1" s="68"/>
      <c r="C1" s="68" t="s">
        <v>95</v>
      </c>
      <c r="D1" s="68" t="s">
        <v>96</v>
      </c>
      <c r="E1" s="68" t="s">
        <v>97</v>
      </c>
      <c r="F1" s="69" t="s">
        <v>98</v>
      </c>
      <c r="G1" s="68" t="s">
        <v>151</v>
      </c>
      <c r="H1" s="70" t="s">
        <v>153</v>
      </c>
    </row>
    <row r="2" spans="1:9" x14ac:dyDescent="0.3">
      <c r="A2" s="71">
        <v>43116</v>
      </c>
      <c r="B2" s="71">
        <f>DATE(YEAR(A2),MONTH(A2),1)</f>
        <v>43101</v>
      </c>
      <c r="C2" s="50" t="s">
        <v>148</v>
      </c>
      <c r="D2" s="72" t="s">
        <v>101</v>
      </c>
      <c r="E2" s="72" t="s">
        <v>102</v>
      </c>
      <c r="F2" s="73">
        <v>3109</v>
      </c>
      <c r="G2" s="72" t="s">
        <v>152</v>
      </c>
      <c r="H2" s="74">
        <f>F2*VLOOKUP(B2,'Base Dólar'!A$2:B$25,2,0)</f>
        <v>12731.044099999999</v>
      </c>
      <c r="I2" s="97">
        <f>F2*VLOOKUP(A2,'Base Dólar'!$A$2:$B$25,2,1)</f>
        <v>12731.044099999999</v>
      </c>
    </row>
    <row r="3" spans="1:9" x14ac:dyDescent="0.3">
      <c r="A3" s="75">
        <v>43139</v>
      </c>
      <c r="B3" s="75">
        <f t="shared" ref="B3:B39" si="0">DATE(YEAR(A3),MONTH(A3),1)</f>
        <v>43132</v>
      </c>
      <c r="C3" s="52" t="s">
        <v>116</v>
      </c>
      <c r="D3" s="76" t="s">
        <v>104</v>
      </c>
      <c r="E3" s="76" t="s">
        <v>100</v>
      </c>
      <c r="F3" s="77">
        <v>9580</v>
      </c>
      <c r="G3" s="76" t="s">
        <v>152</v>
      </c>
      <c r="H3" s="78">
        <f>F3*VLOOKUP(B3,'Base Dólar'!A$2:B$25,2,0)</f>
        <v>39873.876000000004</v>
      </c>
      <c r="I3" s="97">
        <f>F3*VLOOKUP(A3,'Base Dólar'!$A$2:$B$25,2,1)</f>
        <v>39873.876000000004</v>
      </c>
    </row>
    <row r="4" spans="1:9" x14ac:dyDescent="0.3">
      <c r="A4" s="71">
        <v>43166</v>
      </c>
      <c r="B4" s="71">
        <f t="shared" si="0"/>
        <v>43160</v>
      </c>
      <c r="C4" s="50" t="s">
        <v>106</v>
      </c>
      <c r="D4" s="72" t="s">
        <v>107</v>
      </c>
      <c r="E4" s="72" t="s">
        <v>108</v>
      </c>
      <c r="F4" s="73">
        <v>5822</v>
      </c>
      <c r="G4" s="72" t="s">
        <v>152</v>
      </c>
      <c r="H4" s="74">
        <f>F4*VLOOKUP(B4,'Base Dólar'!A$2:B$25,2,0)</f>
        <v>25129.498599999999</v>
      </c>
      <c r="I4" s="97">
        <f>F4*VLOOKUP(A4,'Base Dólar'!$A$2:$B$25,2,1)</f>
        <v>25129.498599999999</v>
      </c>
    </row>
    <row r="5" spans="1:9" x14ac:dyDescent="0.3">
      <c r="A5" s="75">
        <v>43173</v>
      </c>
      <c r="B5" s="75">
        <f t="shared" si="0"/>
        <v>43160</v>
      </c>
      <c r="C5" s="52" t="s">
        <v>149</v>
      </c>
      <c r="D5" s="76" t="s">
        <v>109</v>
      </c>
      <c r="E5" s="76" t="s">
        <v>103</v>
      </c>
      <c r="F5" s="77">
        <v>2350</v>
      </c>
      <c r="G5" s="76" t="s">
        <v>152</v>
      </c>
      <c r="H5" s="78">
        <f>F5*VLOOKUP(B5,'Base Dólar'!A$2:B$25,2,0)</f>
        <v>10143.305</v>
      </c>
      <c r="I5" s="97">
        <f>F5*VLOOKUP(A5,'Base Dólar'!$A$2:$B$25,2,1)</f>
        <v>10143.305</v>
      </c>
    </row>
    <row r="6" spans="1:9" x14ac:dyDescent="0.3">
      <c r="A6" s="71">
        <v>43186</v>
      </c>
      <c r="B6" s="71">
        <f t="shared" si="0"/>
        <v>43160</v>
      </c>
      <c r="C6" s="50" t="s">
        <v>116</v>
      </c>
      <c r="D6" s="72" t="s">
        <v>110</v>
      </c>
      <c r="E6" s="72" t="s">
        <v>108</v>
      </c>
      <c r="F6" s="73">
        <v>295</v>
      </c>
      <c r="G6" s="72" t="s">
        <v>152</v>
      </c>
      <c r="H6" s="74">
        <f>F6*VLOOKUP(B6,'Base Dólar'!A$2:B$25,2,0)</f>
        <v>1273.3085000000001</v>
      </c>
      <c r="I6" s="97">
        <f>F6*VLOOKUP(A6,'Base Dólar'!$A$2:$B$25,2,1)</f>
        <v>1273.3085000000001</v>
      </c>
    </row>
    <row r="7" spans="1:9" x14ac:dyDescent="0.3">
      <c r="A7" s="75">
        <v>43205</v>
      </c>
      <c r="B7" s="75">
        <f t="shared" si="0"/>
        <v>43191</v>
      </c>
      <c r="C7" s="52" t="s">
        <v>106</v>
      </c>
      <c r="D7" s="76" t="s">
        <v>111</v>
      </c>
      <c r="E7" s="76" t="s">
        <v>103</v>
      </c>
      <c r="F7" s="77">
        <v>9046</v>
      </c>
      <c r="G7" s="76" t="s">
        <v>152</v>
      </c>
      <c r="H7" s="78">
        <f>F7*VLOOKUP(B7,'Base Dólar'!A$2:B$25,2,0)</f>
        <v>42843.665200000003</v>
      </c>
      <c r="I7" s="97">
        <f>F7*VLOOKUP(A7,'Base Dólar'!$A$2:$B$25,2,1)</f>
        <v>42843.665200000003</v>
      </c>
    </row>
    <row r="8" spans="1:9" x14ac:dyDescent="0.3">
      <c r="A8" s="71">
        <v>43207</v>
      </c>
      <c r="B8" s="71">
        <f t="shared" si="0"/>
        <v>43191</v>
      </c>
      <c r="C8" s="50" t="s">
        <v>149</v>
      </c>
      <c r="D8" s="72" t="s">
        <v>112</v>
      </c>
      <c r="E8" s="72" t="s">
        <v>100</v>
      </c>
      <c r="F8" s="73">
        <v>7991</v>
      </c>
      <c r="G8" s="72" t="s">
        <v>152</v>
      </c>
      <c r="H8" s="74">
        <f>F8*VLOOKUP(B8,'Base Dólar'!A$2:B$25,2,0)</f>
        <v>37846.974200000004</v>
      </c>
      <c r="I8" s="97">
        <f>F8*VLOOKUP(A8,'Base Dólar'!$A$2:$B$25,2,1)</f>
        <v>37846.974200000004</v>
      </c>
    </row>
    <row r="9" spans="1:9" x14ac:dyDescent="0.3">
      <c r="A9" s="75">
        <v>43229</v>
      </c>
      <c r="B9" s="75">
        <f t="shared" si="0"/>
        <v>43221</v>
      </c>
      <c r="C9" s="52" t="s">
        <v>113</v>
      </c>
      <c r="D9" s="76" t="s">
        <v>114</v>
      </c>
      <c r="E9" s="76" t="s">
        <v>108</v>
      </c>
      <c r="F9" s="77">
        <v>5293</v>
      </c>
      <c r="G9" s="76" t="s">
        <v>152</v>
      </c>
      <c r="H9" s="78">
        <f>F9*VLOOKUP(B9,'Base Dólar'!A$2:B$25,2,0)</f>
        <v>27830.064700000003</v>
      </c>
      <c r="I9" s="97">
        <f>F9*VLOOKUP(A9,'Base Dólar'!$A$2:$B$25,2,1)</f>
        <v>27830.064700000003</v>
      </c>
    </row>
    <row r="10" spans="1:9" x14ac:dyDescent="0.3">
      <c r="A10" s="71">
        <v>43259</v>
      </c>
      <c r="B10" s="71">
        <f t="shared" si="0"/>
        <v>43252</v>
      </c>
      <c r="C10" s="50" t="s">
        <v>148</v>
      </c>
      <c r="D10" s="72" t="s">
        <v>115</v>
      </c>
      <c r="E10" s="72" t="s">
        <v>100</v>
      </c>
      <c r="F10" s="73">
        <v>9324</v>
      </c>
      <c r="G10" s="72" t="s">
        <v>152</v>
      </c>
      <c r="H10" s="74">
        <f>F10*VLOOKUP(B10,'Base Dólar'!A$2:B$25,2,0)</f>
        <v>54292.719599999997</v>
      </c>
      <c r="I10" s="97">
        <f>F10*VLOOKUP(A10,'Base Dólar'!$A$2:$B$25,2,1)</f>
        <v>54292.719599999997</v>
      </c>
    </row>
    <row r="11" spans="1:9" x14ac:dyDescent="0.3">
      <c r="A11" s="75">
        <v>43297</v>
      </c>
      <c r="B11" s="75">
        <f t="shared" si="0"/>
        <v>43282</v>
      </c>
      <c r="C11" s="52" t="s">
        <v>149</v>
      </c>
      <c r="D11" s="76" t="s">
        <v>117</v>
      </c>
      <c r="E11" s="76" t="s">
        <v>100</v>
      </c>
      <c r="F11" s="77">
        <v>269</v>
      </c>
      <c r="G11" s="76" t="s">
        <v>152</v>
      </c>
      <c r="H11" s="78">
        <f>F11*VLOOKUP(B11,'Base Dólar'!A$2:B$25,2,0)</f>
        <v>1395.6526999999999</v>
      </c>
      <c r="I11" s="97">
        <f>F11*VLOOKUP(A11,'Base Dólar'!$A$2:$B$25,2,1)</f>
        <v>1395.6526999999999</v>
      </c>
    </row>
    <row r="12" spans="1:9" x14ac:dyDescent="0.3">
      <c r="A12" s="71">
        <v>43313</v>
      </c>
      <c r="B12" s="71">
        <f t="shared" si="0"/>
        <v>43313</v>
      </c>
      <c r="C12" s="50" t="s">
        <v>148</v>
      </c>
      <c r="D12" s="72" t="s">
        <v>118</v>
      </c>
      <c r="E12" s="72" t="s">
        <v>102</v>
      </c>
      <c r="F12" s="73">
        <v>2221</v>
      </c>
      <c r="G12" s="72" t="s">
        <v>152</v>
      </c>
      <c r="H12" s="74">
        <f>F12*VLOOKUP(B12,'Base Dólar'!A$2:B$25,2,0)</f>
        <v>11880.3511</v>
      </c>
      <c r="I12" s="97">
        <f>F12*VLOOKUP(A12,'Base Dólar'!$A$2:$B$25,2,1)</f>
        <v>11880.3511</v>
      </c>
    </row>
    <row r="13" spans="1:9" x14ac:dyDescent="0.3">
      <c r="A13" s="75">
        <v>43314</v>
      </c>
      <c r="B13" s="75">
        <f t="shared" si="0"/>
        <v>43313</v>
      </c>
      <c r="C13" s="52" t="s">
        <v>150</v>
      </c>
      <c r="D13" s="76" t="s">
        <v>119</v>
      </c>
      <c r="E13" s="76" t="s">
        <v>108</v>
      </c>
      <c r="F13" s="77">
        <v>5727</v>
      </c>
      <c r="G13" s="76" t="s">
        <v>152</v>
      </c>
      <c r="H13" s="78">
        <f>F13*VLOOKUP(B13,'Base Dólar'!A$2:B$25,2,0)</f>
        <v>30634.295699999999</v>
      </c>
      <c r="I13" s="97">
        <f>F13*VLOOKUP(A13,'Base Dólar'!$A$2:$B$25,2,1)</f>
        <v>30634.295699999999</v>
      </c>
    </row>
    <row r="14" spans="1:9" x14ac:dyDescent="0.3">
      <c r="A14" s="71">
        <v>43314</v>
      </c>
      <c r="B14" s="71">
        <f t="shared" si="0"/>
        <v>43313</v>
      </c>
      <c r="C14" s="50" t="s">
        <v>113</v>
      </c>
      <c r="D14" s="72" t="s">
        <v>120</v>
      </c>
      <c r="E14" s="72" t="s">
        <v>108</v>
      </c>
      <c r="F14" s="73">
        <v>2730</v>
      </c>
      <c r="G14" s="72" t="s">
        <v>152</v>
      </c>
      <c r="H14" s="74">
        <f>F14*VLOOKUP(B14,'Base Dólar'!A$2:B$25,2,0)</f>
        <v>14603.043</v>
      </c>
      <c r="I14" s="97">
        <f>F14*VLOOKUP(A14,'Base Dólar'!$A$2:$B$25,2,1)</f>
        <v>14603.043</v>
      </c>
    </row>
    <row r="15" spans="1:9" x14ac:dyDescent="0.3">
      <c r="A15" s="75">
        <v>43323</v>
      </c>
      <c r="B15" s="75">
        <f t="shared" si="0"/>
        <v>43313</v>
      </c>
      <c r="C15" s="52" t="s">
        <v>148</v>
      </c>
      <c r="D15" s="76" t="s">
        <v>121</v>
      </c>
      <c r="E15" s="76" t="s">
        <v>105</v>
      </c>
      <c r="F15" s="77">
        <v>3034</v>
      </c>
      <c r="G15" s="76" t="s">
        <v>152</v>
      </c>
      <c r="H15" s="78">
        <f>F15*VLOOKUP(B15,'Base Dólar'!A$2:B$25,2,0)</f>
        <v>16229.169400000001</v>
      </c>
      <c r="I15" s="97">
        <f>F15*VLOOKUP(A15,'Base Dólar'!$A$2:$B$25,2,1)</f>
        <v>16229.169400000001</v>
      </c>
    </row>
    <row r="16" spans="1:9" x14ac:dyDescent="0.3">
      <c r="A16" s="71">
        <v>43342</v>
      </c>
      <c r="B16" s="71">
        <f t="shared" si="0"/>
        <v>43313</v>
      </c>
      <c r="C16" s="50" t="s">
        <v>149</v>
      </c>
      <c r="D16" s="72" t="s">
        <v>122</v>
      </c>
      <c r="E16" s="72" t="s">
        <v>103</v>
      </c>
      <c r="F16" s="73">
        <v>6671</v>
      </c>
      <c r="G16" s="72" t="s">
        <v>152</v>
      </c>
      <c r="H16" s="74">
        <f>F16*VLOOKUP(B16,'Base Dólar'!A$2:B$25,2,0)</f>
        <v>35683.846100000002</v>
      </c>
      <c r="I16" s="97">
        <f>F16*VLOOKUP(A16,'Base Dólar'!$A$2:$B$25,2,1)</f>
        <v>35683.846100000002</v>
      </c>
    </row>
    <row r="17" spans="1:9" x14ac:dyDescent="0.3">
      <c r="A17" s="75">
        <v>43342</v>
      </c>
      <c r="B17" s="75">
        <f t="shared" si="0"/>
        <v>43313</v>
      </c>
      <c r="C17" s="52" t="s">
        <v>116</v>
      </c>
      <c r="D17" s="76" t="s">
        <v>123</v>
      </c>
      <c r="E17" s="76" t="s">
        <v>102</v>
      </c>
      <c r="F17" s="77">
        <v>6074</v>
      </c>
      <c r="G17" s="76" t="s">
        <v>152</v>
      </c>
      <c r="H17" s="78">
        <f>F17*VLOOKUP(B17,'Base Dólar'!A$2:B$25,2,0)</f>
        <v>32490.433399999998</v>
      </c>
      <c r="I17" s="97">
        <f>F17*VLOOKUP(A17,'Base Dólar'!$A$2:$B$25,2,1)</f>
        <v>32490.433399999998</v>
      </c>
    </row>
    <row r="18" spans="1:9" x14ac:dyDescent="0.3">
      <c r="A18" s="71">
        <v>43348</v>
      </c>
      <c r="B18" s="71">
        <f t="shared" si="0"/>
        <v>43344</v>
      </c>
      <c r="C18" s="50" t="s">
        <v>150</v>
      </c>
      <c r="D18" s="72" t="s">
        <v>124</v>
      </c>
      <c r="E18" s="72" t="s">
        <v>100</v>
      </c>
      <c r="F18" s="73">
        <v>4516</v>
      </c>
      <c r="G18" s="72" t="s">
        <v>152</v>
      </c>
      <c r="H18" s="74">
        <f>F18*VLOOKUP(B18,'Base Dólar'!A$2:B$25,2,0)</f>
        <v>24319.563200000001</v>
      </c>
      <c r="I18" s="97">
        <f>F18*VLOOKUP(A18,'Base Dólar'!$A$2:$B$25,2,1)</f>
        <v>24319.563200000001</v>
      </c>
    </row>
    <row r="19" spans="1:9" x14ac:dyDescent="0.3">
      <c r="A19" s="75">
        <v>43354</v>
      </c>
      <c r="B19" s="75">
        <f t="shared" si="0"/>
        <v>43344</v>
      </c>
      <c r="C19" s="52" t="s">
        <v>149</v>
      </c>
      <c r="D19" s="76" t="s">
        <v>125</v>
      </c>
      <c r="E19" s="76" t="s">
        <v>100</v>
      </c>
      <c r="F19" s="77">
        <v>3035</v>
      </c>
      <c r="G19" s="76" t="s">
        <v>152</v>
      </c>
      <c r="H19" s="78">
        <f>F19*VLOOKUP(B19,'Base Dólar'!A$2:B$25,2,0)</f>
        <v>16344.082</v>
      </c>
      <c r="I19" s="97">
        <f>F19*VLOOKUP(A19,'Base Dólar'!$A$2:$B$25,2,1)</f>
        <v>16344.082</v>
      </c>
    </row>
    <row r="20" spans="1:9" x14ac:dyDescent="0.3">
      <c r="A20" s="71">
        <v>43364</v>
      </c>
      <c r="B20" s="71">
        <f t="shared" si="0"/>
        <v>43344</v>
      </c>
      <c r="C20" s="50" t="s">
        <v>149</v>
      </c>
      <c r="D20" s="72" t="s">
        <v>126</v>
      </c>
      <c r="E20" s="72" t="s">
        <v>100</v>
      </c>
      <c r="F20" s="73">
        <v>8208</v>
      </c>
      <c r="G20" s="72" t="s">
        <v>152</v>
      </c>
      <c r="H20" s="74">
        <f>F20*VLOOKUP(B20,'Base Dólar'!A$2:B$25,2,0)</f>
        <v>44201.721600000004</v>
      </c>
      <c r="I20" s="97">
        <f>F20*VLOOKUP(A20,'Base Dólar'!$A$2:$B$25,2,1)</f>
        <v>44201.721600000004</v>
      </c>
    </row>
    <row r="21" spans="1:9" x14ac:dyDescent="0.3">
      <c r="A21" s="75">
        <v>43367</v>
      </c>
      <c r="B21" s="75">
        <f t="shared" si="0"/>
        <v>43344</v>
      </c>
      <c r="C21" s="52" t="s">
        <v>148</v>
      </c>
      <c r="D21" s="76" t="s">
        <v>127</v>
      </c>
      <c r="E21" s="76" t="s">
        <v>103</v>
      </c>
      <c r="F21" s="77">
        <v>5340</v>
      </c>
      <c r="G21" s="76" t="s">
        <v>152</v>
      </c>
      <c r="H21" s="78">
        <f>F21*VLOOKUP(B21,'Base Dólar'!A$2:B$25,2,0)</f>
        <v>28756.968000000001</v>
      </c>
      <c r="I21" s="97">
        <f>F21*VLOOKUP(A21,'Base Dólar'!$A$2:$B$25,2,1)</f>
        <v>28756.968000000001</v>
      </c>
    </row>
    <row r="22" spans="1:9" x14ac:dyDescent="0.3">
      <c r="A22" s="71">
        <v>43374</v>
      </c>
      <c r="B22" s="71">
        <f t="shared" si="0"/>
        <v>43374</v>
      </c>
      <c r="C22" s="50" t="s">
        <v>149</v>
      </c>
      <c r="D22" s="72" t="s">
        <v>128</v>
      </c>
      <c r="E22" s="72" t="s">
        <v>100</v>
      </c>
      <c r="F22" s="73">
        <v>6391</v>
      </c>
      <c r="G22" s="72" t="s">
        <v>152</v>
      </c>
      <c r="H22" s="74">
        <f>F22*VLOOKUP(B22,'Base Dólar'!A$2:B$25,2,0)</f>
        <v>33698.464800000002</v>
      </c>
      <c r="I22" s="97">
        <f>F22*VLOOKUP(A22,'Base Dólar'!$A$2:$B$25,2,1)</f>
        <v>33698.464800000002</v>
      </c>
    </row>
    <row r="23" spans="1:9" x14ac:dyDescent="0.3">
      <c r="A23" s="75">
        <v>43381</v>
      </c>
      <c r="B23" s="75">
        <f t="shared" si="0"/>
        <v>43374</v>
      </c>
      <c r="C23" s="52" t="s">
        <v>148</v>
      </c>
      <c r="D23" s="76" t="s">
        <v>129</v>
      </c>
      <c r="E23" s="76" t="s">
        <v>108</v>
      </c>
      <c r="F23" s="77">
        <v>6717</v>
      </c>
      <c r="G23" s="76" t="s">
        <v>152</v>
      </c>
      <c r="H23" s="78">
        <f>F23*VLOOKUP(B23,'Base Dólar'!A$2:B$25,2,0)</f>
        <v>35417.397600000004</v>
      </c>
      <c r="I23" s="97">
        <f>F23*VLOOKUP(A23,'Base Dólar'!$A$2:$B$25,2,1)</f>
        <v>35417.397600000004</v>
      </c>
    </row>
    <row r="24" spans="1:9" x14ac:dyDescent="0.3">
      <c r="A24" s="71">
        <v>43433</v>
      </c>
      <c r="B24" s="71">
        <f t="shared" si="0"/>
        <v>43405</v>
      </c>
      <c r="C24" s="50" t="s">
        <v>149</v>
      </c>
      <c r="D24" s="72" t="s">
        <v>130</v>
      </c>
      <c r="E24" s="72" t="s">
        <v>102</v>
      </c>
      <c r="F24" s="73">
        <v>6941</v>
      </c>
      <c r="G24" s="72" t="s">
        <v>152</v>
      </c>
      <c r="H24" s="74">
        <f>F24*VLOOKUP(B24,'Base Dólar'!A$2:B$25,2,0)</f>
        <v>38988.985200000003</v>
      </c>
      <c r="I24" s="97">
        <f>F24*VLOOKUP(A24,'Base Dólar'!$A$2:$B$25,2,1)</f>
        <v>38988.985200000003</v>
      </c>
    </row>
    <row r="25" spans="1:9" x14ac:dyDescent="0.3">
      <c r="A25" s="75">
        <v>43441</v>
      </c>
      <c r="B25" s="75">
        <f t="shared" si="0"/>
        <v>43435</v>
      </c>
      <c r="C25" s="52" t="s">
        <v>99</v>
      </c>
      <c r="D25" s="76" t="s">
        <v>131</v>
      </c>
      <c r="E25" s="76" t="s">
        <v>105</v>
      </c>
      <c r="F25" s="77">
        <v>3374</v>
      </c>
      <c r="G25" s="76" t="s">
        <v>152</v>
      </c>
      <c r="H25" s="78">
        <f>F25*VLOOKUP(B25,'Base Dólar'!A$2:B$25,2,0)</f>
        <v>18507.739600000001</v>
      </c>
      <c r="I25" s="97">
        <f>F25*VLOOKUP(A25,'Base Dólar'!$A$2:$B$25,2,1)</f>
        <v>18507.739600000001</v>
      </c>
    </row>
    <row r="26" spans="1:9" x14ac:dyDescent="0.3">
      <c r="A26" s="71">
        <v>43443</v>
      </c>
      <c r="B26" s="71">
        <f t="shared" si="0"/>
        <v>43435</v>
      </c>
      <c r="C26" s="50" t="s">
        <v>150</v>
      </c>
      <c r="D26" s="72" t="s">
        <v>132</v>
      </c>
      <c r="E26" s="72" t="s">
        <v>103</v>
      </c>
      <c r="F26" s="73">
        <v>290</v>
      </c>
      <c r="G26" s="72" t="s">
        <v>152</v>
      </c>
      <c r="H26" s="74">
        <f>F26*VLOOKUP(B26,'Base Dólar'!A$2:B$25,2,0)</f>
        <v>1590.7660000000001</v>
      </c>
      <c r="I26" s="97">
        <f>F26*VLOOKUP(A26,'Base Dólar'!$A$2:$B$25,2,1)</f>
        <v>1590.7660000000001</v>
      </c>
    </row>
    <row r="27" spans="1:9" x14ac:dyDescent="0.3">
      <c r="A27" s="75">
        <v>43445</v>
      </c>
      <c r="B27" s="75">
        <f t="shared" si="0"/>
        <v>43435</v>
      </c>
      <c r="C27" s="52" t="s">
        <v>148</v>
      </c>
      <c r="D27" s="76" t="s">
        <v>133</v>
      </c>
      <c r="E27" s="76" t="s">
        <v>103</v>
      </c>
      <c r="F27" s="77">
        <v>9186</v>
      </c>
      <c r="G27" s="76" t="s">
        <v>152</v>
      </c>
      <c r="H27" s="78">
        <f>F27*VLOOKUP(B27,'Base Dólar'!A$2:B$25,2,0)</f>
        <v>50388.884400000003</v>
      </c>
      <c r="I27" s="97">
        <f>F27*VLOOKUP(A27,'Base Dólar'!$A$2:$B$25,2,1)</f>
        <v>50388.884400000003</v>
      </c>
    </row>
    <row r="28" spans="1:9" x14ac:dyDescent="0.3">
      <c r="A28" s="71">
        <v>43451</v>
      </c>
      <c r="B28" s="71">
        <f t="shared" si="0"/>
        <v>43435</v>
      </c>
      <c r="C28" s="50" t="s">
        <v>116</v>
      </c>
      <c r="D28" s="72" t="s">
        <v>134</v>
      </c>
      <c r="E28" s="72" t="s">
        <v>103</v>
      </c>
      <c r="F28" s="73">
        <v>4254</v>
      </c>
      <c r="G28" s="72" t="s">
        <v>152</v>
      </c>
      <c r="H28" s="74">
        <f>F28*VLOOKUP(B28,'Base Dólar'!A$2:B$25,2,0)</f>
        <v>23334.891600000003</v>
      </c>
      <c r="I28" s="97">
        <f>F28*VLOOKUP(A28,'Base Dólar'!$A$2:$B$25,2,1)</f>
        <v>23334.891600000003</v>
      </c>
    </row>
    <row r="29" spans="1:9" x14ac:dyDescent="0.3">
      <c r="A29" s="75">
        <v>43471</v>
      </c>
      <c r="B29" s="75">
        <f t="shared" si="0"/>
        <v>43466</v>
      </c>
      <c r="C29" s="52" t="s">
        <v>136</v>
      </c>
      <c r="D29" s="76" t="s">
        <v>137</v>
      </c>
      <c r="E29" s="76" t="s">
        <v>108</v>
      </c>
      <c r="F29" s="77">
        <v>2673</v>
      </c>
      <c r="G29" s="76" t="s">
        <v>152</v>
      </c>
      <c r="H29" s="78">
        <f>F29*VLOOKUP(B29,'Base Dólar'!A$2:B$25,2,0)</f>
        <v>13623.7464</v>
      </c>
      <c r="I29" s="97">
        <f>F29*VLOOKUP(A29,'Base Dólar'!$A$2:$B$25,2,1)</f>
        <v>13623.7464</v>
      </c>
    </row>
    <row r="30" spans="1:9" x14ac:dyDescent="0.3">
      <c r="A30" s="71">
        <v>43484</v>
      </c>
      <c r="B30" s="71">
        <f t="shared" si="0"/>
        <v>43466</v>
      </c>
      <c r="C30" s="50" t="s">
        <v>90</v>
      </c>
      <c r="D30" s="72" t="s">
        <v>138</v>
      </c>
      <c r="E30" s="72" t="s">
        <v>108</v>
      </c>
      <c r="F30" s="73">
        <v>5716</v>
      </c>
      <c r="G30" s="72" t="s">
        <v>152</v>
      </c>
      <c r="H30" s="74">
        <f>F30*VLOOKUP(B30,'Base Dólar'!A$2:B$25,2,0)</f>
        <v>29133.308799999999</v>
      </c>
      <c r="I30" s="97">
        <f>F30*VLOOKUP(A30,'Base Dólar'!$A$2:$B$25,2,1)</f>
        <v>29133.308799999999</v>
      </c>
    </row>
    <row r="31" spans="1:9" x14ac:dyDescent="0.3">
      <c r="A31" s="75">
        <v>43488</v>
      </c>
      <c r="B31" s="75">
        <f t="shared" si="0"/>
        <v>43466</v>
      </c>
      <c r="C31" s="52" t="s">
        <v>149</v>
      </c>
      <c r="D31" s="76" t="s">
        <v>139</v>
      </c>
      <c r="E31" s="76" t="s">
        <v>108</v>
      </c>
      <c r="F31" s="77">
        <v>9940</v>
      </c>
      <c r="G31" s="76" t="s">
        <v>152</v>
      </c>
      <c r="H31" s="78">
        <f>F31*VLOOKUP(B31,'Base Dólar'!A$2:B$25,2,0)</f>
        <v>50662.192000000003</v>
      </c>
      <c r="I31" s="97">
        <f>F31*VLOOKUP(A31,'Base Dólar'!$A$2:$B$25,2,1)</f>
        <v>50662.192000000003</v>
      </c>
    </row>
    <row r="32" spans="1:9" x14ac:dyDescent="0.3">
      <c r="A32" s="71">
        <v>43509</v>
      </c>
      <c r="B32" s="71">
        <f t="shared" si="0"/>
        <v>43497</v>
      </c>
      <c r="C32" s="50" t="s">
        <v>116</v>
      </c>
      <c r="D32" s="72" t="s">
        <v>140</v>
      </c>
      <c r="E32" s="72" t="s">
        <v>108</v>
      </c>
      <c r="F32" s="73">
        <v>5101</v>
      </c>
      <c r="G32" s="72" t="s">
        <v>152</v>
      </c>
      <c r="H32" s="74">
        <f>F32*VLOOKUP(B32,'Base Dólar'!A$2:B$25,2,0)</f>
        <v>26889.411400000001</v>
      </c>
      <c r="I32" s="97">
        <f>F32*VLOOKUP(A32,'Base Dólar'!$A$2:$B$25,2,1)</f>
        <v>26889.411400000001</v>
      </c>
    </row>
    <row r="33" spans="1:9" x14ac:dyDescent="0.3">
      <c r="A33" s="75">
        <v>43510</v>
      </c>
      <c r="B33" s="75">
        <f t="shared" si="0"/>
        <v>43497</v>
      </c>
      <c r="C33" s="52" t="s">
        <v>90</v>
      </c>
      <c r="D33" s="76" t="s">
        <v>141</v>
      </c>
      <c r="E33" s="76" t="s">
        <v>103</v>
      </c>
      <c r="F33" s="77">
        <v>9581</v>
      </c>
      <c r="G33" s="76" t="s">
        <v>152</v>
      </c>
      <c r="H33" s="78">
        <f>F33*VLOOKUP(B33,'Base Dólar'!A$2:B$25,2,0)</f>
        <v>50505.2834</v>
      </c>
      <c r="I33" s="97">
        <f>F33*VLOOKUP(A33,'Base Dólar'!$A$2:$B$25,2,1)</f>
        <v>50505.2834</v>
      </c>
    </row>
    <row r="34" spans="1:9" x14ac:dyDescent="0.3">
      <c r="A34" s="71">
        <v>43542</v>
      </c>
      <c r="B34" s="71">
        <f t="shared" si="0"/>
        <v>43525</v>
      </c>
      <c r="C34" s="50" t="s">
        <v>150</v>
      </c>
      <c r="D34" s="72" t="s">
        <v>142</v>
      </c>
      <c r="E34" s="72" t="s">
        <v>105</v>
      </c>
      <c r="F34" s="73">
        <v>5300</v>
      </c>
      <c r="G34" s="72" t="s">
        <v>152</v>
      </c>
      <c r="H34" s="74">
        <f>F34*VLOOKUP(B34,'Base Dólar'!A$2:B$25,2,0)</f>
        <v>28521.95</v>
      </c>
      <c r="I34" s="97">
        <f>F34*VLOOKUP(A34,'Base Dólar'!$A$2:$B$25,2,1)</f>
        <v>28521.95</v>
      </c>
    </row>
    <row r="35" spans="1:9" x14ac:dyDescent="0.3">
      <c r="A35" s="75">
        <v>43553</v>
      </c>
      <c r="B35" s="75">
        <f t="shared" si="0"/>
        <v>43525</v>
      </c>
      <c r="C35" s="52" t="s">
        <v>135</v>
      </c>
      <c r="D35" s="76" t="s">
        <v>143</v>
      </c>
      <c r="E35" s="76" t="s">
        <v>103</v>
      </c>
      <c r="F35" s="77">
        <v>6600</v>
      </c>
      <c r="G35" s="76" t="s">
        <v>152</v>
      </c>
      <c r="H35" s="78">
        <f>F35*VLOOKUP(B35,'Base Dólar'!A$2:B$25,2,0)</f>
        <v>35517.9</v>
      </c>
      <c r="I35" s="97">
        <f>F35*VLOOKUP(A35,'Base Dólar'!$A$2:$B$25,2,1)</f>
        <v>35517.9</v>
      </c>
    </row>
    <row r="36" spans="1:9" x14ac:dyDescent="0.3">
      <c r="A36" s="71">
        <v>43562</v>
      </c>
      <c r="B36" s="71">
        <f t="shared" si="0"/>
        <v>43556</v>
      </c>
      <c r="C36" s="50" t="s">
        <v>150</v>
      </c>
      <c r="D36" s="72" t="s">
        <v>144</v>
      </c>
      <c r="E36" s="72" t="s">
        <v>103</v>
      </c>
      <c r="F36" s="73">
        <v>9464</v>
      </c>
      <c r="G36" s="72" t="s">
        <v>152</v>
      </c>
      <c r="H36" s="74">
        <f>F36*VLOOKUP(B36,'Base Dólar'!A$2:B$25,2,0)</f>
        <v>53278.534399999997</v>
      </c>
      <c r="I36" s="97">
        <f>F36*VLOOKUP(A36,'Base Dólar'!$A$2:$B$25,2,1)</f>
        <v>53278.534399999997</v>
      </c>
    </row>
    <row r="37" spans="1:9" x14ac:dyDescent="0.3">
      <c r="A37" s="75">
        <v>43589</v>
      </c>
      <c r="B37" s="75">
        <f t="shared" si="0"/>
        <v>43586</v>
      </c>
      <c r="C37" s="52" t="s">
        <v>116</v>
      </c>
      <c r="D37" s="76" t="s">
        <v>145</v>
      </c>
      <c r="E37" s="76" t="s">
        <v>103</v>
      </c>
      <c r="F37" s="77">
        <v>4173</v>
      </c>
      <c r="G37" s="76" t="s">
        <v>152</v>
      </c>
      <c r="H37" s="78">
        <f>F37*VLOOKUP(B37,'Base Dólar'!A$2:B$25,2,0)</f>
        <v>23466.448200000003</v>
      </c>
      <c r="I37" s="97">
        <f>F37*VLOOKUP(A37,'Base Dólar'!$A$2:$B$25,2,1)</f>
        <v>23466.448200000003</v>
      </c>
    </row>
    <row r="38" spans="1:9" x14ac:dyDescent="0.3">
      <c r="A38" s="71">
        <v>43594</v>
      </c>
      <c r="B38" s="71">
        <f t="shared" si="0"/>
        <v>43586</v>
      </c>
      <c r="C38" s="50" t="s">
        <v>149</v>
      </c>
      <c r="D38" s="72" t="s">
        <v>146</v>
      </c>
      <c r="E38" s="72" t="s">
        <v>102</v>
      </c>
      <c r="F38" s="73">
        <v>9772</v>
      </c>
      <c r="G38" s="72" t="s">
        <v>152</v>
      </c>
      <c r="H38" s="74">
        <f>F38*VLOOKUP(B38,'Base Dólar'!A$2:B$25,2,0)</f>
        <v>54951.864800000003</v>
      </c>
      <c r="I38" s="97">
        <f>F38*VLOOKUP(A38,'Base Dólar'!$A$2:$B$25,2,1)</f>
        <v>54951.864800000003</v>
      </c>
    </row>
    <row r="39" spans="1:9" x14ac:dyDescent="0.3">
      <c r="A39" s="79">
        <v>43630</v>
      </c>
      <c r="B39" s="79">
        <f t="shared" si="0"/>
        <v>43617</v>
      </c>
      <c r="C39" s="53" t="s">
        <v>149</v>
      </c>
      <c r="D39" s="80" t="s">
        <v>147</v>
      </c>
      <c r="E39" s="80" t="s">
        <v>102</v>
      </c>
      <c r="F39" s="81">
        <v>873</v>
      </c>
      <c r="G39" s="80" t="s">
        <v>152</v>
      </c>
      <c r="H39" s="82">
        <f>F39*VLOOKUP(B39,'Base Dólar'!A$2:B$25,2,0)</f>
        <v>4600.7973000000002</v>
      </c>
      <c r="I39" s="97">
        <f>F39*VLOOKUP(A39,'Base Dólar'!$A$2:$B$25,2,1)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L5" sqref="L5"/>
    </sheetView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1" width="8.21875" style="6" customWidth="1"/>
    <col min="12" max="16384" width="9.21875" style="6"/>
  </cols>
  <sheetData>
    <row r="1" spans="1:11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27" t="s">
        <v>229</v>
      </c>
    </row>
    <row r="2" spans="1:11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25">
        <f>SUM(D2:J2)</f>
        <v>45575</v>
      </c>
    </row>
    <row r="3" spans="1:11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25">
        <f t="shared" ref="K3:K66" si="0">SUM(D3:J3)</f>
        <v>76142</v>
      </c>
    </row>
    <row r="4" spans="1:11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25">
        <f t="shared" si="0"/>
        <v>54874</v>
      </c>
    </row>
    <row r="5" spans="1:11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25">
        <f t="shared" si="0"/>
        <v>55236</v>
      </c>
    </row>
    <row r="6" spans="1:11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25">
        <f t="shared" si="0"/>
        <v>59917</v>
      </c>
    </row>
    <row r="7" spans="1:11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25">
        <f t="shared" si="0"/>
        <v>57246</v>
      </c>
    </row>
    <row r="8" spans="1:11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25">
        <f t="shared" si="0"/>
        <v>64847</v>
      </c>
    </row>
    <row r="9" spans="1:11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25">
        <f t="shared" si="0"/>
        <v>66114</v>
      </c>
    </row>
    <row r="10" spans="1:11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25">
        <f t="shared" si="0"/>
        <v>67974</v>
      </c>
    </row>
    <row r="11" spans="1:11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25">
        <f t="shared" si="0"/>
        <v>63560</v>
      </c>
    </row>
    <row r="12" spans="1:11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25">
        <f t="shared" si="0"/>
        <v>63224</v>
      </c>
    </row>
    <row r="13" spans="1:11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25">
        <f t="shared" si="0"/>
        <v>44729</v>
      </c>
    </row>
    <row r="14" spans="1:11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25">
        <f t="shared" si="0"/>
        <v>60532</v>
      </c>
    </row>
    <row r="15" spans="1:11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25">
        <f t="shared" si="0"/>
        <v>45818</v>
      </c>
    </row>
    <row r="16" spans="1:11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25">
        <f t="shared" si="0"/>
        <v>42536</v>
      </c>
    </row>
    <row r="17" spans="1:11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25">
        <f t="shared" si="0"/>
        <v>37164</v>
      </c>
    </row>
    <row r="18" spans="1:11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25">
        <f t="shared" si="0"/>
        <v>58850</v>
      </c>
    </row>
    <row r="19" spans="1:11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25">
        <f t="shared" si="0"/>
        <v>50371</v>
      </c>
    </row>
    <row r="20" spans="1:11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25">
        <f t="shared" si="0"/>
        <v>57006</v>
      </c>
    </row>
    <row r="21" spans="1:11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25">
        <f t="shared" si="0"/>
        <v>52637</v>
      </c>
    </row>
    <row r="22" spans="1:11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25">
        <f t="shared" si="0"/>
        <v>47016</v>
      </c>
    </row>
    <row r="23" spans="1:11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25">
        <f t="shared" si="0"/>
        <v>67697</v>
      </c>
    </row>
    <row r="24" spans="1:11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25">
        <f t="shared" si="0"/>
        <v>51340</v>
      </c>
    </row>
    <row r="25" spans="1:11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25">
        <f t="shared" si="0"/>
        <v>58671</v>
      </c>
    </row>
    <row r="26" spans="1:11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25">
        <f t="shared" si="0"/>
        <v>52905</v>
      </c>
    </row>
    <row r="27" spans="1:11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25">
        <f t="shared" si="0"/>
        <v>44627</v>
      </c>
    </row>
    <row r="28" spans="1:11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25">
        <f t="shared" si="0"/>
        <v>52361</v>
      </c>
    </row>
    <row r="29" spans="1:11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25">
        <f t="shared" si="0"/>
        <v>61410</v>
      </c>
    </row>
    <row r="30" spans="1:11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25">
        <f t="shared" si="0"/>
        <v>37333</v>
      </c>
    </row>
    <row r="31" spans="1:11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25">
        <f t="shared" si="0"/>
        <v>59172</v>
      </c>
    </row>
    <row r="32" spans="1:11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25">
        <f t="shared" si="0"/>
        <v>57463</v>
      </c>
    </row>
    <row r="33" spans="1:11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25">
        <f t="shared" si="0"/>
        <v>67988</v>
      </c>
    </row>
    <row r="34" spans="1:11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25">
        <f t="shared" si="0"/>
        <v>42096</v>
      </c>
    </row>
    <row r="35" spans="1:11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25">
        <f t="shared" si="0"/>
        <v>41730</v>
      </c>
    </row>
    <row r="36" spans="1:11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25">
        <f t="shared" si="0"/>
        <v>56803</v>
      </c>
    </row>
    <row r="37" spans="1:11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25">
        <f t="shared" si="0"/>
        <v>51138</v>
      </c>
    </row>
    <row r="38" spans="1:11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25">
        <f t="shared" si="0"/>
        <v>49783</v>
      </c>
    </row>
    <row r="39" spans="1:11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25">
        <f t="shared" si="0"/>
        <v>72534</v>
      </c>
    </row>
    <row r="40" spans="1:11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25">
        <f t="shared" si="0"/>
        <v>54924</v>
      </c>
    </row>
    <row r="41" spans="1:11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25">
        <f t="shared" si="0"/>
        <v>59211</v>
      </c>
    </row>
    <row r="42" spans="1:11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25">
        <f t="shared" si="0"/>
        <v>53151</v>
      </c>
    </row>
    <row r="43" spans="1:11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25">
        <f t="shared" si="0"/>
        <v>60378</v>
      </c>
    </row>
    <row r="44" spans="1:11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25">
        <f t="shared" si="0"/>
        <v>64892</v>
      </c>
    </row>
    <row r="45" spans="1:11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25">
        <f t="shared" si="0"/>
        <v>62663</v>
      </c>
    </row>
    <row r="46" spans="1:11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25">
        <f t="shared" si="0"/>
        <v>63970</v>
      </c>
    </row>
    <row r="47" spans="1:11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25">
        <f t="shared" si="0"/>
        <v>76268</v>
      </c>
    </row>
    <row r="48" spans="1:11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25">
        <f t="shared" si="0"/>
        <v>77706</v>
      </c>
    </row>
    <row r="49" spans="1:11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25">
        <f t="shared" si="0"/>
        <v>64531</v>
      </c>
    </row>
    <row r="50" spans="1:11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25">
        <f t="shared" si="0"/>
        <v>73915</v>
      </c>
    </row>
    <row r="51" spans="1:11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25">
        <f t="shared" si="0"/>
        <v>48171</v>
      </c>
    </row>
    <row r="52" spans="1:11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25">
        <f t="shared" si="0"/>
        <v>60758</v>
      </c>
    </row>
    <row r="53" spans="1:11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25">
        <f t="shared" si="0"/>
        <v>40747</v>
      </c>
    </row>
    <row r="54" spans="1:11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25">
        <f t="shared" si="0"/>
        <v>44799</v>
      </c>
    </row>
    <row r="55" spans="1:11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25">
        <f t="shared" si="0"/>
        <v>58211</v>
      </c>
    </row>
    <row r="56" spans="1:11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25">
        <f t="shared" si="0"/>
        <v>48112</v>
      </c>
    </row>
    <row r="57" spans="1:11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25">
        <f t="shared" si="0"/>
        <v>53199</v>
      </c>
    </row>
    <row r="58" spans="1:11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25">
        <f t="shared" si="0"/>
        <v>63103</v>
      </c>
    </row>
    <row r="59" spans="1:11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25">
        <f t="shared" si="0"/>
        <v>59184</v>
      </c>
    </row>
    <row r="60" spans="1:11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25">
        <f t="shared" si="0"/>
        <v>44282</v>
      </c>
    </row>
    <row r="61" spans="1:11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25">
        <f t="shared" si="0"/>
        <v>60119</v>
      </c>
    </row>
    <row r="62" spans="1:11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25">
        <f t="shared" si="0"/>
        <v>57326</v>
      </c>
    </row>
    <row r="63" spans="1:11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25">
        <f t="shared" si="0"/>
        <v>45830</v>
      </c>
    </row>
    <row r="64" spans="1:11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25">
        <f t="shared" si="0"/>
        <v>53384</v>
      </c>
    </row>
    <row r="65" spans="1:11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25">
        <f t="shared" si="0"/>
        <v>35042</v>
      </c>
    </row>
    <row r="66" spans="1:11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25">
        <f t="shared" si="0"/>
        <v>72743</v>
      </c>
    </row>
    <row r="67" spans="1:11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25">
        <f t="shared" ref="K67:K130" si="1">SUM(D67:J67)</f>
        <v>54451</v>
      </c>
    </row>
    <row r="68" spans="1:11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25">
        <f t="shared" si="1"/>
        <v>39052</v>
      </c>
    </row>
    <row r="69" spans="1:11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25">
        <f t="shared" si="1"/>
        <v>50421</v>
      </c>
    </row>
    <row r="70" spans="1:11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25">
        <f t="shared" si="1"/>
        <v>35664</v>
      </c>
    </row>
    <row r="71" spans="1:11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25">
        <f t="shared" si="1"/>
        <v>47215</v>
      </c>
    </row>
    <row r="72" spans="1:11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25">
        <f t="shared" si="1"/>
        <v>45633</v>
      </c>
    </row>
    <row r="73" spans="1:11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25">
        <f t="shared" si="1"/>
        <v>54992</v>
      </c>
    </row>
    <row r="74" spans="1:11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25">
        <f t="shared" si="1"/>
        <v>55339</v>
      </c>
    </row>
    <row r="75" spans="1:11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25">
        <f t="shared" si="1"/>
        <v>63054</v>
      </c>
    </row>
    <row r="76" spans="1:11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25">
        <f t="shared" si="1"/>
        <v>32750</v>
      </c>
    </row>
    <row r="77" spans="1:11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25">
        <f t="shared" si="1"/>
        <v>38309</v>
      </c>
    </row>
    <row r="78" spans="1:11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25">
        <f t="shared" si="1"/>
        <v>39491</v>
      </c>
    </row>
    <row r="79" spans="1:11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25">
        <f t="shared" si="1"/>
        <v>47409</v>
      </c>
    </row>
    <row r="80" spans="1:11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25">
        <f t="shared" si="1"/>
        <v>51115</v>
      </c>
    </row>
    <row r="81" spans="1:11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25">
        <f t="shared" si="1"/>
        <v>63104</v>
      </c>
    </row>
    <row r="82" spans="1:11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25">
        <f t="shared" si="1"/>
        <v>46351</v>
      </c>
    </row>
    <row r="83" spans="1:11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25">
        <f t="shared" si="1"/>
        <v>65228</v>
      </c>
    </row>
    <row r="84" spans="1:11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25">
        <f t="shared" si="1"/>
        <v>73432</v>
      </c>
    </row>
    <row r="85" spans="1:11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25">
        <f t="shared" si="1"/>
        <v>48753</v>
      </c>
    </row>
    <row r="86" spans="1:11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25">
        <f t="shared" si="1"/>
        <v>60749</v>
      </c>
    </row>
    <row r="87" spans="1:11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25">
        <f t="shared" si="1"/>
        <v>59774</v>
      </c>
    </row>
    <row r="88" spans="1:11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25">
        <f t="shared" si="1"/>
        <v>66089</v>
      </c>
    </row>
    <row r="89" spans="1:11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25">
        <f t="shared" si="1"/>
        <v>55734</v>
      </c>
    </row>
    <row r="90" spans="1:11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25">
        <f t="shared" si="1"/>
        <v>68284</v>
      </c>
    </row>
    <row r="91" spans="1:11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25">
        <f t="shared" si="1"/>
        <v>78913</v>
      </c>
    </row>
    <row r="92" spans="1:11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25">
        <f t="shared" si="1"/>
        <v>53505</v>
      </c>
    </row>
    <row r="93" spans="1:11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25">
        <f t="shared" si="1"/>
        <v>62054</v>
      </c>
    </row>
    <row r="94" spans="1:11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25">
        <f t="shared" si="1"/>
        <v>50512</v>
      </c>
    </row>
    <row r="95" spans="1:11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25">
        <f t="shared" si="1"/>
        <v>54210</v>
      </c>
    </row>
    <row r="96" spans="1:11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25">
        <f t="shared" si="1"/>
        <v>57577</v>
      </c>
    </row>
    <row r="97" spans="1:11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25">
        <f t="shared" si="1"/>
        <v>54953</v>
      </c>
    </row>
    <row r="98" spans="1:11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25">
        <f t="shared" si="1"/>
        <v>41693</v>
      </c>
    </row>
    <row r="99" spans="1:11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25">
        <f t="shared" si="1"/>
        <v>60577</v>
      </c>
    </row>
    <row r="100" spans="1:11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25">
        <f t="shared" si="1"/>
        <v>39470</v>
      </c>
    </row>
    <row r="101" spans="1:11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25">
        <f t="shared" si="1"/>
        <v>69084</v>
      </c>
    </row>
    <row r="102" spans="1:11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25">
        <f t="shared" si="1"/>
        <v>44771</v>
      </c>
    </row>
    <row r="103" spans="1:11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25">
        <f t="shared" si="1"/>
        <v>50004</v>
      </c>
    </row>
    <row r="104" spans="1:11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25">
        <f t="shared" si="1"/>
        <v>61243</v>
      </c>
    </row>
    <row r="105" spans="1:11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25">
        <f t="shared" si="1"/>
        <v>42221</v>
      </c>
    </row>
    <row r="106" spans="1:11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25">
        <f t="shared" si="1"/>
        <v>66327</v>
      </c>
    </row>
    <row r="107" spans="1:11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25">
        <f t="shared" si="1"/>
        <v>69274</v>
      </c>
    </row>
    <row r="108" spans="1:11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25">
        <f t="shared" si="1"/>
        <v>51174</v>
      </c>
    </row>
    <row r="109" spans="1:11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25">
        <f t="shared" si="1"/>
        <v>68062</v>
      </c>
    </row>
    <row r="110" spans="1:11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25">
        <f t="shared" si="1"/>
        <v>49385</v>
      </c>
    </row>
    <row r="111" spans="1:11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25">
        <f t="shared" si="1"/>
        <v>51927</v>
      </c>
    </row>
    <row r="112" spans="1:11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25">
        <f t="shared" si="1"/>
        <v>66338</v>
      </c>
    </row>
    <row r="113" spans="1:11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25">
        <f t="shared" si="1"/>
        <v>58795</v>
      </c>
    </row>
    <row r="114" spans="1:11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25">
        <f t="shared" si="1"/>
        <v>66574</v>
      </c>
    </row>
    <row r="115" spans="1:11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25">
        <f t="shared" si="1"/>
        <v>45379</v>
      </c>
    </row>
    <row r="116" spans="1:11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25">
        <f t="shared" si="1"/>
        <v>57221</v>
      </c>
    </row>
    <row r="117" spans="1:11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25">
        <f t="shared" si="1"/>
        <v>54828</v>
      </c>
    </row>
    <row r="118" spans="1:11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25">
        <f t="shared" si="1"/>
        <v>39970</v>
      </c>
    </row>
    <row r="119" spans="1:11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25">
        <f t="shared" si="1"/>
        <v>51641</v>
      </c>
    </row>
    <row r="120" spans="1:11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25">
        <f t="shared" si="1"/>
        <v>43088</v>
      </c>
    </row>
    <row r="121" spans="1:11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25">
        <f t="shared" si="1"/>
        <v>68512</v>
      </c>
    </row>
    <row r="122" spans="1:11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25">
        <f t="shared" si="1"/>
        <v>58719</v>
      </c>
    </row>
    <row r="123" spans="1:11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25">
        <f t="shared" si="1"/>
        <v>43512</v>
      </c>
    </row>
    <row r="124" spans="1:11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25">
        <f t="shared" si="1"/>
        <v>48883</v>
      </c>
    </row>
    <row r="125" spans="1:11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25">
        <f t="shared" si="1"/>
        <v>49164</v>
      </c>
    </row>
    <row r="126" spans="1:11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25">
        <f t="shared" si="1"/>
        <v>53408</v>
      </c>
    </row>
    <row r="127" spans="1:11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25">
        <f t="shared" si="1"/>
        <v>62300</v>
      </c>
    </row>
    <row r="128" spans="1:11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25">
        <f t="shared" si="1"/>
        <v>66352</v>
      </c>
    </row>
    <row r="129" spans="1:11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25">
        <f t="shared" si="1"/>
        <v>60828</v>
      </c>
    </row>
    <row r="130" spans="1:11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25">
        <f t="shared" si="1"/>
        <v>63735</v>
      </c>
    </row>
    <row r="131" spans="1:11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25">
        <f t="shared" ref="K131:K194" si="2">SUM(D131:J131)</f>
        <v>66212</v>
      </c>
    </row>
    <row r="132" spans="1:11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25">
        <f t="shared" si="2"/>
        <v>64866</v>
      </c>
    </row>
    <row r="133" spans="1:11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25">
        <f t="shared" si="2"/>
        <v>56480</v>
      </c>
    </row>
    <row r="134" spans="1:11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25">
        <f t="shared" si="2"/>
        <v>57400</v>
      </c>
    </row>
    <row r="135" spans="1:11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25">
        <f t="shared" si="2"/>
        <v>48560</v>
      </c>
    </row>
    <row r="136" spans="1:11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25">
        <f t="shared" si="2"/>
        <v>73200</v>
      </c>
    </row>
    <row r="137" spans="1:11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25">
        <f t="shared" si="2"/>
        <v>74528</v>
      </c>
    </row>
    <row r="138" spans="1:11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25">
        <f t="shared" si="2"/>
        <v>59752</v>
      </c>
    </row>
    <row r="139" spans="1:11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25">
        <f t="shared" si="2"/>
        <v>66191</v>
      </c>
    </row>
    <row r="140" spans="1:11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25">
        <f t="shared" si="2"/>
        <v>63848</v>
      </c>
    </row>
    <row r="141" spans="1:11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25">
        <f t="shared" si="2"/>
        <v>56757</v>
      </c>
    </row>
    <row r="142" spans="1:11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25">
        <f t="shared" si="2"/>
        <v>61896</v>
      </c>
    </row>
    <row r="143" spans="1:11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25">
        <f t="shared" si="2"/>
        <v>54476</v>
      </c>
    </row>
    <row r="144" spans="1:11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25">
        <f t="shared" si="2"/>
        <v>69847</v>
      </c>
    </row>
    <row r="145" spans="1:11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25">
        <f t="shared" si="2"/>
        <v>65991</v>
      </c>
    </row>
    <row r="146" spans="1:11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25">
        <f t="shared" si="2"/>
        <v>61731</v>
      </c>
    </row>
    <row r="147" spans="1:11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25">
        <f t="shared" si="2"/>
        <v>57950</v>
      </c>
    </row>
    <row r="148" spans="1:11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25">
        <f t="shared" si="2"/>
        <v>58663</v>
      </c>
    </row>
    <row r="149" spans="1:11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25">
        <f t="shared" si="2"/>
        <v>81484</v>
      </c>
    </row>
    <row r="150" spans="1:11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25">
        <f t="shared" si="2"/>
        <v>60327</v>
      </c>
    </row>
    <row r="151" spans="1:11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25">
        <f t="shared" si="2"/>
        <v>66056</v>
      </c>
    </row>
    <row r="152" spans="1:11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25">
        <f t="shared" si="2"/>
        <v>31692</v>
      </c>
    </row>
    <row r="153" spans="1:11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25">
        <f t="shared" si="2"/>
        <v>51668</v>
      </c>
    </row>
    <row r="154" spans="1:11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25">
        <f t="shared" si="2"/>
        <v>57884</v>
      </c>
    </row>
    <row r="155" spans="1:11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25">
        <f t="shared" si="2"/>
        <v>63759</v>
      </c>
    </row>
    <row r="156" spans="1:11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25">
        <f t="shared" si="2"/>
        <v>76348</v>
      </c>
    </row>
    <row r="157" spans="1:11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25">
        <f t="shared" si="2"/>
        <v>57255</v>
      </c>
    </row>
    <row r="158" spans="1:11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25">
        <f t="shared" si="2"/>
        <v>67084</v>
      </c>
    </row>
    <row r="159" spans="1:11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25">
        <f t="shared" si="2"/>
        <v>59596</v>
      </c>
    </row>
    <row r="160" spans="1:11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25">
        <f t="shared" si="2"/>
        <v>48953</v>
      </c>
    </row>
    <row r="161" spans="1:11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25">
        <f t="shared" si="2"/>
        <v>66223</v>
      </c>
    </row>
    <row r="162" spans="1:11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25">
        <f t="shared" si="2"/>
        <v>56703</v>
      </c>
    </row>
    <row r="163" spans="1:11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25">
        <f t="shared" si="2"/>
        <v>48098</v>
      </c>
    </row>
    <row r="164" spans="1:11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25">
        <f t="shared" si="2"/>
        <v>40961</v>
      </c>
    </row>
    <row r="165" spans="1:11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25">
        <f t="shared" si="2"/>
        <v>67621</v>
      </c>
    </row>
    <row r="166" spans="1:11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25">
        <f t="shared" si="2"/>
        <v>71454</v>
      </c>
    </row>
    <row r="167" spans="1:11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25">
        <f t="shared" si="2"/>
        <v>41062</v>
      </c>
    </row>
    <row r="168" spans="1:11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25">
        <f t="shared" si="2"/>
        <v>68627</v>
      </c>
    </row>
    <row r="169" spans="1:11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25">
        <f t="shared" si="2"/>
        <v>79077</v>
      </c>
    </row>
    <row r="170" spans="1:11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25">
        <f t="shared" si="2"/>
        <v>71240</v>
      </c>
    </row>
    <row r="171" spans="1:11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25">
        <f t="shared" si="2"/>
        <v>56073</v>
      </c>
    </row>
    <row r="172" spans="1:11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25">
        <f t="shared" si="2"/>
        <v>70501</v>
      </c>
    </row>
    <row r="173" spans="1:11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25">
        <f t="shared" si="2"/>
        <v>70354</v>
      </c>
    </row>
    <row r="174" spans="1:11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25">
        <f t="shared" si="2"/>
        <v>64395</v>
      </c>
    </row>
    <row r="175" spans="1:11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25">
        <f t="shared" si="2"/>
        <v>53124</v>
      </c>
    </row>
    <row r="176" spans="1:11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25">
        <f t="shared" si="2"/>
        <v>48192</v>
      </c>
    </row>
    <row r="177" spans="1:11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25">
        <f t="shared" si="2"/>
        <v>52006</v>
      </c>
    </row>
    <row r="178" spans="1:11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25">
        <f t="shared" si="2"/>
        <v>68502</v>
      </c>
    </row>
    <row r="179" spans="1:11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25">
        <f t="shared" si="2"/>
        <v>70162</v>
      </c>
    </row>
    <row r="180" spans="1:11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25">
        <f t="shared" si="2"/>
        <v>75457</v>
      </c>
    </row>
    <row r="181" spans="1:11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25">
        <f t="shared" si="2"/>
        <v>50782</v>
      </c>
    </row>
    <row r="182" spans="1:11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25">
        <f t="shared" si="2"/>
        <v>53506</v>
      </c>
    </row>
    <row r="183" spans="1:11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25">
        <f t="shared" si="2"/>
        <v>57503</v>
      </c>
    </row>
    <row r="184" spans="1:11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25">
        <f t="shared" si="2"/>
        <v>68434</v>
      </c>
    </row>
    <row r="185" spans="1:11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25">
        <f t="shared" si="2"/>
        <v>38462</v>
      </c>
    </row>
    <row r="186" spans="1:11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25">
        <f t="shared" si="2"/>
        <v>42017</v>
      </c>
    </row>
    <row r="187" spans="1:11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25">
        <f t="shared" si="2"/>
        <v>45525</v>
      </c>
    </row>
    <row r="188" spans="1:11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25">
        <f t="shared" si="2"/>
        <v>67365</v>
      </c>
    </row>
    <row r="189" spans="1:11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25">
        <f t="shared" si="2"/>
        <v>62978</v>
      </c>
    </row>
    <row r="190" spans="1:11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25">
        <f t="shared" si="2"/>
        <v>56096</v>
      </c>
    </row>
    <row r="191" spans="1:11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25">
        <f t="shared" si="2"/>
        <v>65904</v>
      </c>
    </row>
    <row r="192" spans="1:11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25">
        <f t="shared" si="2"/>
        <v>61112</v>
      </c>
    </row>
    <row r="193" spans="1:11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25">
        <f t="shared" si="2"/>
        <v>47945</v>
      </c>
    </row>
    <row r="194" spans="1:11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25">
        <f t="shared" si="2"/>
        <v>36972</v>
      </c>
    </row>
    <row r="195" spans="1:11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25">
        <f t="shared" ref="K195:K258" si="3">SUM(D195:J195)</f>
        <v>44472</v>
      </c>
    </row>
    <row r="196" spans="1:11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25">
        <f t="shared" si="3"/>
        <v>57774</v>
      </c>
    </row>
    <row r="197" spans="1:11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25">
        <f t="shared" si="3"/>
        <v>51639</v>
      </c>
    </row>
    <row r="198" spans="1:11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25">
        <f t="shared" si="3"/>
        <v>61927</v>
      </c>
    </row>
    <row r="199" spans="1:11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25">
        <f t="shared" si="3"/>
        <v>61595</v>
      </c>
    </row>
    <row r="200" spans="1:11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25">
        <f t="shared" si="3"/>
        <v>70286</v>
      </c>
    </row>
    <row r="201" spans="1:11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25">
        <f t="shared" si="3"/>
        <v>55834</v>
      </c>
    </row>
    <row r="202" spans="1:11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25">
        <f t="shared" si="3"/>
        <v>48554</v>
      </c>
    </row>
    <row r="203" spans="1:11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25">
        <f t="shared" si="3"/>
        <v>57878</v>
      </c>
    </row>
    <row r="204" spans="1:11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25">
        <f t="shared" si="3"/>
        <v>48978</v>
      </c>
    </row>
    <row r="205" spans="1:11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25">
        <f t="shared" si="3"/>
        <v>61220</v>
      </c>
    </row>
    <row r="206" spans="1:11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25">
        <f t="shared" si="3"/>
        <v>64435</v>
      </c>
    </row>
    <row r="207" spans="1:11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25">
        <f t="shared" si="3"/>
        <v>52687</v>
      </c>
    </row>
    <row r="208" spans="1:11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25">
        <f t="shared" si="3"/>
        <v>39219</v>
      </c>
    </row>
    <row r="209" spans="1:11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25">
        <f t="shared" si="3"/>
        <v>68624</v>
      </c>
    </row>
    <row r="210" spans="1:11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25">
        <f t="shared" si="3"/>
        <v>65796</v>
      </c>
    </row>
    <row r="211" spans="1:11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25">
        <f t="shared" si="3"/>
        <v>52016</v>
      </c>
    </row>
    <row r="212" spans="1:11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25">
        <f t="shared" si="3"/>
        <v>51019</v>
      </c>
    </row>
    <row r="213" spans="1:11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25">
        <f t="shared" si="3"/>
        <v>58990</v>
      </c>
    </row>
    <row r="214" spans="1:11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25">
        <f t="shared" si="3"/>
        <v>49264</v>
      </c>
    </row>
    <row r="215" spans="1:11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25">
        <f t="shared" si="3"/>
        <v>56138</v>
      </c>
    </row>
    <row r="216" spans="1:11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25">
        <f t="shared" si="3"/>
        <v>60296</v>
      </c>
    </row>
    <row r="217" spans="1:11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25">
        <f t="shared" si="3"/>
        <v>71385</v>
      </c>
    </row>
    <row r="218" spans="1:11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25">
        <f t="shared" si="3"/>
        <v>45518</v>
      </c>
    </row>
    <row r="219" spans="1:11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25">
        <f t="shared" si="3"/>
        <v>48691</v>
      </c>
    </row>
    <row r="220" spans="1:11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25">
        <f t="shared" si="3"/>
        <v>58602</v>
      </c>
    </row>
    <row r="221" spans="1:11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25">
        <f t="shared" si="3"/>
        <v>64150</v>
      </c>
    </row>
    <row r="222" spans="1:11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25">
        <f t="shared" si="3"/>
        <v>59436</v>
      </c>
    </row>
    <row r="223" spans="1:11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25">
        <f t="shared" si="3"/>
        <v>43773</v>
      </c>
    </row>
    <row r="224" spans="1:11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25">
        <f t="shared" si="3"/>
        <v>53068</v>
      </c>
    </row>
    <row r="225" spans="1:11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25">
        <f t="shared" si="3"/>
        <v>49616</v>
      </c>
    </row>
    <row r="226" spans="1:11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25">
        <f t="shared" si="3"/>
        <v>45601</v>
      </c>
    </row>
    <row r="227" spans="1:11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25">
        <f t="shared" si="3"/>
        <v>67480</v>
      </c>
    </row>
    <row r="228" spans="1:11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25">
        <f t="shared" si="3"/>
        <v>55239</v>
      </c>
    </row>
    <row r="229" spans="1:11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25">
        <f t="shared" si="3"/>
        <v>51541</v>
      </c>
    </row>
    <row r="230" spans="1:11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25">
        <f t="shared" si="3"/>
        <v>53807</v>
      </c>
    </row>
    <row r="231" spans="1:11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25">
        <f t="shared" si="3"/>
        <v>69656</v>
      </c>
    </row>
    <row r="232" spans="1:11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25">
        <f t="shared" si="3"/>
        <v>64691</v>
      </c>
    </row>
    <row r="233" spans="1:11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25">
        <f t="shared" si="3"/>
        <v>49871</v>
      </c>
    </row>
    <row r="234" spans="1:11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25">
        <f t="shared" si="3"/>
        <v>56885</v>
      </c>
    </row>
    <row r="235" spans="1:11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25">
        <f t="shared" si="3"/>
        <v>62411</v>
      </c>
    </row>
    <row r="236" spans="1:11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25">
        <f t="shared" si="3"/>
        <v>52006</v>
      </c>
    </row>
    <row r="237" spans="1:11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25">
        <f t="shared" si="3"/>
        <v>33351</v>
      </c>
    </row>
    <row r="238" spans="1:11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25">
        <f t="shared" si="3"/>
        <v>62714</v>
      </c>
    </row>
    <row r="239" spans="1:11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25">
        <f t="shared" si="3"/>
        <v>42300</v>
      </c>
    </row>
    <row r="240" spans="1:11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25">
        <f t="shared" si="3"/>
        <v>57447</v>
      </c>
    </row>
    <row r="241" spans="1:11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25">
        <f t="shared" si="3"/>
        <v>50539</v>
      </c>
    </row>
    <row r="242" spans="1:11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25">
        <f t="shared" si="3"/>
        <v>36313</v>
      </c>
    </row>
    <row r="243" spans="1:11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25">
        <f t="shared" si="3"/>
        <v>64766</v>
      </c>
    </row>
    <row r="244" spans="1:11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25">
        <f t="shared" si="3"/>
        <v>55188</v>
      </c>
    </row>
    <row r="245" spans="1:11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25">
        <f t="shared" si="3"/>
        <v>57817</v>
      </c>
    </row>
    <row r="246" spans="1:11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25">
        <f t="shared" si="3"/>
        <v>71319</v>
      </c>
    </row>
    <row r="247" spans="1:11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25">
        <f t="shared" si="3"/>
        <v>57771</v>
      </c>
    </row>
    <row r="248" spans="1:11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25">
        <f t="shared" si="3"/>
        <v>47075</v>
      </c>
    </row>
    <row r="249" spans="1:11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25">
        <f t="shared" si="3"/>
        <v>50941</v>
      </c>
    </row>
    <row r="250" spans="1:11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25">
        <f t="shared" si="3"/>
        <v>55600</v>
      </c>
    </row>
    <row r="251" spans="1:11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25">
        <f t="shared" si="3"/>
        <v>34621</v>
      </c>
    </row>
    <row r="252" spans="1:11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25">
        <f t="shared" si="3"/>
        <v>45954</v>
      </c>
    </row>
    <row r="253" spans="1:11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25">
        <f t="shared" si="3"/>
        <v>38984</v>
      </c>
    </row>
    <row r="254" spans="1:11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25">
        <f t="shared" si="3"/>
        <v>48552</v>
      </c>
    </row>
    <row r="255" spans="1:11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25">
        <f t="shared" si="3"/>
        <v>53842</v>
      </c>
    </row>
    <row r="256" spans="1:11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25">
        <f t="shared" si="3"/>
        <v>91006</v>
      </c>
    </row>
    <row r="257" spans="1:11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25">
        <f t="shared" si="3"/>
        <v>57579</v>
      </c>
    </row>
    <row r="258" spans="1:11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25">
        <f t="shared" si="3"/>
        <v>77344</v>
      </c>
    </row>
    <row r="259" spans="1:11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25">
        <f t="shared" ref="K259:K289" si="4">SUM(D259:J259)</f>
        <v>48086</v>
      </c>
    </row>
    <row r="260" spans="1:11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25">
        <f t="shared" si="4"/>
        <v>55758</v>
      </c>
    </row>
    <row r="261" spans="1:11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25">
        <f t="shared" si="4"/>
        <v>59584</v>
      </c>
    </row>
    <row r="262" spans="1:11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25">
        <f t="shared" si="4"/>
        <v>52847</v>
      </c>
    </row>
    <row r="263" spans="1:11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25">
        <f t="shared" si="4"/>
        <v>62563</v>
      </c>
    </row>
    <row r="264" spans="1:11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25">
        <f t="shared" si="4"/>
        <v>57311</v>
      </c>
    </row>
    <row r="265" spans="1:11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25">
        <f t="shared" si="4"/>
        <v>62567</v>
      </c>
    </row>
    <row r="266" spans="1:11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25">
        <f t="shared" si="4"/>
        <v>47122</v>
      </c>
    </row>
    <row r="267" spans="1:11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25">
        <f t="shared" si="4"/>
        <v>63873</v>
      </c>
    </row>
    <row r="268" spans="1:11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25">
        <f t="shared" si="4"/>
        <v>57285</v>
      </c>
    </row>
    <row r="269" spans="1:11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25">
        <f t="shared" si="4"/>
        <v>78742</v>
      </c>
    </row>
    <row r="270" spans="1:11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25">
        <f t="shared" si="4"/>
        <v>61130</v>
      </c>
    </row>
    <row r="271" spans="1:11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25">
        <f t="shared" si="4"/>
        <v>58747</v>
      </c>
    </row>
    <row r="272" spans="1:11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25">
        <f t="shared" si="4"/>
        <v>40786</v>
      </c>
    </row>
    <row r="273" spans="1:11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25">
        <f t="shared" si="4"/>
        <v>64428</v>
      </c>
    </row>
    <row r="274" spans="1:11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25">
        <f t="shared" si="4"/>
        <v>53738</v>
      </c>
    </row>
    <row r="275" spans="1:11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25">
        <f t="shared" si="4"/>
        <v>59053</v>
      </c>
    </row>
    <row r="276" spans="1:11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25">
        <f t="shared" si="4"/>
        <v>57093</v>
      </c>
    </row>
    <row r="277" spans="1:11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25">
        <f t="shared" si="4"/>
        <v>67438</v>
      </c>
    </row>
    <row r="278" spans="1:11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25">
        <f t="shared" si="4"/>
        <v>48008</v>
      </c>
    </row>
    <row r="279" spans="1:11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25">
        <f t="shared" si="4"/>
        <v>40727</v>
      </c>
    </row>
    <row r="280" spans="1:11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25">
        <f t="shared" si="4"/>
        <v>66034</v>
      </c>
    </row>
    <row r="281" spans="1:11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25">
        <f t="shared" si="4"/>
        <v>63186</v>
      </c>
    </row>
    <row r="282" spans="1:11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25">
        <f t="shared" si="4"/>
        <v>63292</v>
      </c>
    </row>
    <row r="283" spans="1:11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25">
        <f t="shared" si="4"/>
        <v>75564</v>
      </c>
    </row>
    <row r="284" spans="1:11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25">
        <f t="shared" si="4"/>
        <v>51259</v>
      </c>
    </row>
    <row r="285" spans="1:11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25">
        <f t="shared" si="4"/>
        <v>50511</v>
      </c>
    </row>
    <row r="286" spans="1:11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25">
        <f t="shared" si="4"/>
        <v>51489</v>
      </c>
    </row>
    <row r="287" spans="1:11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25">
        <f t="shared" si="4"/>
        <v>56154</v>
      </c>
    </row>
    <row r="288" spans="1:11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25">
        <f t="shared" si="4"/>
        <v>38458</v>
      </c>
    </row>
    <row r="289" spans="1:11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25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2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abSelected="1" topLeftCell="A7" zoomScale="145" zoomScaleNormal="145" workbookViewId="0">
      <selection activeCell="H13" sqref="H13"/>
    </sheetView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x14ac:dyDescent="0.3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3">
      <c r="B3" s="35">
        <v>2020</v>
      </c>
      <c r="C3" s="29">
        <f>SUMIFS('Planilha Vendas'!D:D,'Planilha Vendas'!$A:$A,$B3)</f>
        <v>682449</v>
      </c>
      <c r="D3" s="29">
        <f>SUMIFS('Planilha Vendas'!E:E,'Planilha Vendas'!$A:$A,$B3)</f>
        <v>792321</v>
      </c>
      <c r="E3" s="29">
        <f>SUMIFS('Planilha Vendas'!F:F,'Planilha Vendas'!$A:$A,$B3)</f>
        <v>782561</v>
      </c>
      <c r="F3" s="29">
        <f>SUMIFS('Planilha Vendas'!G:G,'Planilha Vendas'!$A:$A,$B3)</f>
        <v>767077</v>
      </c>
      <c r="G3" s="29">
        <f>SUMIFS('Planilha Vendas'!H:H,'Planilha Vendas'!$A:$A,$B3)</f>
        <v>775752</v>
      </c>
      <c r="H3" s="29">
        <f>SUMIFS('Planilha Vendas'!I:I,'Planilha Vendas'!$A:$A,$B3)</f>
        <v>779004</v>
      </c>
      <c r="I3" s="29">
        <f>SUMIFS('Planilha Vendas'!J:J,'Planilha Vendas'!$A:$A,$B3)</f>
        <v>747991</v>
      </c>
    </row>
    <row r="4" spans="2:9" x14ac:dyDescent="0.3">
      <c r="B4" s="35">
        <v>2021</v>
      </c>
      <c r="C4" s="29">
        <f>SUMIFS('Planilha Vendas'!D:D,'Planilha Vendas'!$A:$A,$B4)</f>
        <v>795114</v>
      </c>
      <c r="D4" s="29">
        <f>SUMIFS('Planilha Vendas'!E:E,'Planilha Vendas'!$A:$A,$B4)</f>
        <v>826610</v>
      </c>
      <c r="E4" s="29">
        <f>SUMIFS('Planilha Vendas'!F:F,'Planilha Vendas'!$A:$A,$B4)</f>
        <v>792494</v>
      </c>
      <c r="F4" s="29">
        <f>SUMIFS('Planilha Vendas'!G:G,'Planilha Vendas'!$A:$A,$B4)</f>
        <v>836287</v>
      </c>
      <c r="G4" s="29">
        <f>SUMIFS('Planilha Vendas'!H:H,'Planilha Vendas'!$A:$A,$B4)</f>
        <v>789435</v>
      </c>
      <c r="H4" s="29">
        <f>SUMIFS('Planilha Vendas'!I:I,'Planilha Vendas'!$A:$A,$B4)</f>
        <v>773217</v>
      </c>
      <c r="I4" s="29">
        <f>SUMIFS('Planilha Vendas'!J:J,'Planilha Vendas'!$A:$A,$B4)</f>
        <v>809217</v>
      </c>
    </row>
    <row r="5" spans="2:9" x14ac:dyDescent="0.3">
      <c r="B5" s="35">
        <v>2022</v>
      </c>
      <c r="C5" s="29">
        <f>SUMIFS('Planilha Vendas'!D:D,'Planilha Vendas'!$A:$A,$B5)</f>
        <v>787377</v>
      </c>
      <c r="D5" s="29">
        <f>SUMIFS('Planilha Vendas'!E:E,'Planilha Vendas'!$A:$A,$B5)</f>
        <v>785554</v>
      </c>
      <c r="E5" s="29">
        <f>SUMIFS('Planilha Vendas'!F:F,'Planilha Vendas'!$A:$A,$B5)</f>
        <v>765409</v>
      </c>
      <c r="F5" s="29">
        <f>SUMIFS('Planilha Vendas'!G:G,'Planilha Vendas'!$A:$A,$B5)</f>
        <v>703979</v>
      </c>
      <c r="G5" s="29">
        <f>SUMIFS('Planilha Vendas'!H:H,'Planilha Vendas'!$A:$A,$B5)</f>
        <v>803004</v>
      </c>
      <c r="H5" s="29">
        <f>SUMIFS('Planilha Vendas'!I:I,'Planilha Vendas'!$A:$A,$B5)</f>
        <v>702778</v>
      </c>
      <c r="I5" s="29">
        <f>SUMIFS('Planilha Vendas'!J:J,'Planilha Vendas'!$A:$A,$B5)</f>
        <v>821266</v>
      </c>
    </row>
    <row r="8" spans="2:9" ht="14.4" x14ac:dyDescent="0.3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3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95">
        <v>2021</v>
      </c>
    </row>
    <row r="10" spans="2:9" x14ac:dyDescent="0.3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3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3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94">
        <f ca="1">OFFSET(B8,MATCH(H10,B9:B20,0),MATCH(H9,C8:E8,0))</f>
        <v>512038</v>
      </c>
    </row>
    <row r="13" spans="2:9" x14ac:dyDescent="0.3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</row>
    <row r="14" spans="2:9" x14ac:dyDescent="0.3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3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3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3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3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3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3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>
      <selection activeCell="H2" sqref="H2"/>
    </sheetView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0" bestFit="1" customWidth="1"/>
    <col min="9" max="16384" width="9.21875" style="6"/>
  </cols>
  <sheetData>
    <row r="1" spans="1:8" ht="14.4" x14ac:dyDescent="0.3">
      <c r="A1" s="88" t="s">
        <v>31</v>
      </c>
      <c r="B1" s="88" t="s">
        <v>171</v>
      </c>
      <c r="C1" s="88" t="s">
        <v>172</v>
      </c>
      <c r="D1" s="88" t="s">
        <v>164</v>
      </c>
      <c r="E1" s="89" t="s">
        <v>92</v>
      </c>
      <c r="F1" s="91"/>
      <c r="G1" s="88" t="s">
        <v>31</v>
      </c>
      <c r="H1" s="90" t="s">
        <v>92</v>
      </c>
    </row>
    <row r="2" spans="1:8" ht="14.4" x14ac:dyDescent="0.3">
      <c r="A2" s="50" t="s">
        <v>12</v>
      </c>
      <c r="B2" s="50" t="s">
        <v>173</v>
      </c>
      <c r="C2" s="50"/>
      <c r="D2" s="50" t="s">
        <v>165</v>
      </c>
      <c r="E2" s="54">
        <v>2600</v>
      </c>
      <c r="G2" s="50" t="s">
        <v>36</v>
      </c>
      <c r="H2" s="51"/>
    </row>
    <row r="3" spans="1:8" ht="14.4" x14ac:dyDescent="0.3">
      <c r="A3" s="52" t="s">
        <v>13</v>
      </c>
      <c r="B3" s="52"/>
      <c r="C3" s="52"/>
      <c r="D3" s="52" t="s">
        <v>166</v>
      </c>
      <c r="E3" s="55">
        <v>2500</v>
      </c>
      <c r="G3" s="52" t="s">
        <v>174</v>
      </c>
      <c r="H3" s="101"/>
    </row>
    <row r="4" spans="1:8" ht="14.4" x14ac:dyDescent="0.3">
      <c r="A4" s="50" t="s">
        <v>14</v>
      </c>
      <c r="B4" s="50"/>
      <c r="C4" s="50"/>
      <c r="D4" s="50" t="s">
        <v>166</v>
      </c>
      <c r="E4" s="54">
        <v>4500</v>
      </c>
      <c r="G4" s="50" t="s">
        <v>186</v>
      </c>
      <c r="H4" s="100"/>
    </row>
    <row r="5" spans="1:8" ht="14.4" x14ac:dyDescent="0.3">
      <c r="A5" s="52" t="s">
        <v>15</v>
      </c>
      <c r="B5" s="52" t="s">
        <v>174</v>
      </c>
      <c r="C5" s="52" t="s">
        <v>184</v>
      </c>
      <c r="D5" s="52" t="s">
        <v>167</v>
      </c>
      <c r="E5" s="55">
        <v>1750</v>
      </c>
      <c r="G5" s="52" t="s">
        <v>185</v>
      </c>
      <c r="H5" s="101"/>
    </row>
    <row r="6" spans="1:8" ht="14.4" x14ac:dyDescent="0.3">
      <c r="A6" s="50" t="s">
        <v>16</v>
      </c>
      <c r="B6" s="50" t="s">
        <v>175</v>
      </c>
      <c r="C6" s="50"/>
      <c r="D6" s="50" t="s">
        <v>168</v>
      </c>
      <c r="E6" s="54">
        <v>1500</v>
      </c>
      <c r="G6" s="50" t="s">
        <v>18</v>
      </c>
      <c r="H6" s="100"/>
    </row>
    <row r="7" spans="1:8" ht="14.4" x14ac:dyDescent="0.3">
      <c r="A7" s="52" t="s">
        <v>17</v>
      </c>
      <c r="B7" s="52"/>
      <c r="C7" s="52"/>
      <c r="D7" s="52" t="s">
        <v>165</v>
      </c>
      <c r="E7" s="55">
        <v>1400</v>
      </c>
      <c r="G7" s="52" t="s">
        <v>33</v>
      </c>
      <c r="H7" s="101"/>
    </row>
    <row r="8" spans="1:8" ht="14.4" x14ac:dyDescent="0.3">
      <c r="A8" s="50" t="s">
        <v>18</v>
      </c>
      <c r="B8" s="50"/>
      <c r="C8" s="50"/>
      <c r="D8" s="50" t="s">
        <v>169</v>
      </c>
      <c r="E8" s="54">
        <v>2300</v>
      </c>
      <c r="G8" s="50" t="s">
        <v>12</v>
      </c>
      <c r="H8" s="100"/>
    </row>
    <row r="9" spans="1:8" ht="14.4" x14ac:dyDescent="0.3">
      <c r="A9" s="52" t="s">
        <v>19</v>
      </c>
      <c r="B9" s="52" t="s">
        <v>177</v>
      </c>
      <c r="C9" s="52" t="s">
        <v>186</v>
      </c>
      <c r="D9" s="52" t="s">
        <v>165</v>
      </c>
      <c r="E9" s="55">
        <v>2000</v>
      </c>
      <c r="G9" s="53" t="s">
        <v>22</v>
      </c>
      <c r="H9" s="101"/>
    </row>
    <row r="10" spans="1:8" ht="14.4" x14ac:dyDescent="0.3">
      <c r="A10" s="50" t="s">
        <v>20</v>
      </c>
      <c r="B10" s="50"/>
      <c r="C10" s="50"/>
      <c r="D10" s="50" t="s">
        <v>166</v>
      </c>
      <c r="E10" s="54">
        <v>1400</v>
      </c>
    </row>
    <row r="11" spans="1:8" ht="14.4" x14ac:dyDescent="0.3">
      <c r="A11" s="52" t="s">
        <v>21</v>
      </c>
      <c r="B11" s="52" t="s">
        <v>176</v>
      </c>
      <c r="C11" s="52"/>
      <c r="D11" s="52" t="s">
        <v>166</v>
      </c>
      <c r="E11" s="55">
        <v>1900</v>
      </c>
    </row>
    <row r="12" spans="1:8" ht="14.4" x14ac:dyDescent="0.3">
      <c r="A12" s="50" t="s">
        <v>22</v>
      </c>
      <c r="B12" s="50"/>
      <c r="C12" s="50"/>
      <c r="D12" s="50" t="s">
        <v>170</v>
      </c>
      <c r="E12" s="54">
        <v>2000</v>
      </c>
    </row>
    <row r="13" spans="1:8" ht="14.4" x14ac:dyDescent="0.3">
      <c r="A13" s="52" t="s">
        <v>23</v>
      </c>
      <c r="B13" s="52"/>
      <c r="C13" s="52"/>
      <c r="D13" s="52" t="s">
        <v>169</v>
      </c>
      <c r="E13" s="55">
        <v>5500</v>
      </c>
    </row>
    <row r="14" spans="1:8" ht="14.4" x14ac:dyDescent="0.3">
      <c r="A14" s="50" t="s">
        <v>24</v>
      </c>
      <c r="B14" s="50"/>
      <c r="C14" s="50"/>
      <c r="D14" s="50" t="s">
        <v>168</v>
      </c>
      <c r="E14" s="54">
        <v>1550</v>
      </c>
    </row>
    <row r="15" spans="1:8" ht="14.4" x14ac:dyDescent="0.3">
      <c r="A15" s="52" t="s">
        <v>25</v>
      </c>
      <c r="B15" s="52"/>
      <c r="C15" s="52"/>
      <c r="D15" s="52" t="s">
        <v>166</v>
      </c>
      <c r="E15" s="55">
        <v>1100</v>
      </c>
    </row>
    <row r="16" spans="1:8" ht="14.4" x14ac:dyDescent="0.3">
      <c r="A16" s="50" t="s">
        <v>26</v>
      </c>
      <c r="B16" s="50" t="s">
        <v>183</v>
      </c>
      <c r="C16" s="50" t="s">
        <v>185</v>
      </c>
      <c r="D16" s="50" t="s">
        <v>168</v>
      </c>
      <c r="E16" s="54">
        <v>700</v>
      </c>
    </row>
    <row r="17" spans="1:5" ht="14.4" x14ac:dyDescent="0.3">
      <c r="A17" s="52" t="s">
        <v>38</v>
      </c>
      <c r="B17" s="52" t="s">
        <v>180</v>
      </c>
      <c r="C17" s="52"/>
      <c r="D17" s="52" t="s">
        <v>167</v>
      </c>
      <c r="E17" s="55">
        <v>1450</v>
      </c>
    </row>
    <row r="18" spans="1:5" ht="14.4" x14ac:dyDescent="0.3">
      <c r="A18" s="50" t="s">
        <v>43</v>
      </c>
      <c r="B18" s="50" t="s">
        <v>178</v>
      </c>
      <c r="C18" s="50"/>
      <c r="D18" s="50" t="s">
        <v>165</v>
      </c>
      <c r="E18" s="54">
        <v>5200</v>
      </c>
    </row>
    <row r="19" spans="1:5" ht="14.4" x14ac:dyDescent="0.3">
      <c r="A19" s="52" t="s">
        <v>41</v>
      </c>
      <c r="B19" s="52"/>
      <c r="C19" s="52"/>
      <c r="D19" s="52" t="s">
        <v>167</v>
      </c>
      <c r="E19" s="55">
        <v>1200</v>
      </c>
    </row>
    <row r="20" spans="1:5" ht="14.4" x14ac:dyDescent="0.3">
      <c r="A20" s="50" t="s">
        <v>34</v>
      </c>
      <c r="B20" s="50" t="s">
        <v>179</v>
      </c>
      <c r="C20" s="50"/>
      <c r="D20" s="50" t="s">
        <v>166</v>
      </c>
      <c r="E20" s="54">
        <v>6500</v>
      </c>
    </row>
    <row r="21" spans="1:5" ht="14.4" x14ac:dyDescent="0.3">
      <c r="A21" s="52" t="s">
        <v>45</v>
      </c>
      <c r="B21" s="52"/>
      <c r="C21" s="52"/>
      <c r="D21" s="52" t="s">
        <v>166</v>
      </c>
      <c r="E21" s="55">
        <v>1500</v>
      </c>
    </row>
    <row r="22" spans="1:5" ht="14.4" x14ac:dyDescent="0.3">
      <c r="A22" s="50" t="s">
        <v>33</v>
      </c>
      <c r="B22" s="50" t="s">
        <v>182</v>
      </c>
      <c r="C22" s="50"/>
      <c r="D22" s="50" t="s">
        <v>166</v>
      </c>
      <c r="E22" s="54">
        <v>3000</v>
      </c>
    </row>
    <row r="23" spans="1:5" ht="14.4" x14ac:dyDescent="0.3">
      <c r="A23" s="52" t="s">
        <v>39</v>
      </c>
      <c r="B23" s="52" t="s">
        <v>181</v>
      </c>
      <c r="C23" s="52"/>
      <c r="D23" s="52" t="s">
        <v>170</v>
      </c>
      <c r="E23" s="55">
        <v>750</v>
      </c>
    </row>
    <row r="24" spans="1:5" ht="14.4" x14ac:dyDescent="0.3">
      <c r="A24" s="50" t="s">
        <v>36</v>
      </c>
      <c r="B24" s="50"/>
      <c r="C24" s="50"/>
      <c r="D24" s="50" t="s">
        <v>169</v>
      </c>
      <c r="E24" s="54">
        <v>1500</v>
      </c>
    </row>
    <row r="25" spans="1:5" ht="14.4" x14ac:dyDescent="0.3">
      <c r="A25" s="52" t="s">
        <v>42</v>
      </c>
      <c r="B25" s="52"/>
      <c r="C25" s="52"/>
      <c r="D25" s="52" t="s">
        <v>169</v>
      </c>
      <c r="E25" s="55">
        <v>2400</v>
      </c>
    </row>
    <row r="26" spans="1:5" x14ac:dyDescent="0.3">
      <c r="A26" s="56"/>
      <c r="B26" s="56"/>
      <c r="C26" s="56"/>
      <c r="D26" s="57"/>
      <c r="E26" s="58"/>
    </row>
    <row r="27" spans="1:5" x14ac:dyDescent="0.3">
      <c r="A27" s="59"/>
      <c r="B27" s="59"/>
      <c r="C27" s="59"/>
      <c r="D27" s="60"/>
      <c r="E27" s="61"/>
    </row>
    <row r="28" spans="1:5" x14ac:dyDescent="0.3">
      <c r="A28" s="62"/>
      <c r="B28" s="62"/>
      <c r="C28" s="62"/>
      <c r="D28" s="63"/>
      <c r="E28" s="64"/>
    </row>
    <row r="29" spans="1:5" x14ac:dyDescent="0.3">
      <c r="A29" s="59"/>
      <c r="B29" s="59"/>
      <c r="C29" s="59"/>
      <c r="D29" s="60"/>
      <c r="E29" s="61"/>
    </row>
    <row r="30" spans="1:5" x14ac:dyDescent="0.3">
      <c r="A30" s="62"/>
      <c r="B30" s="62"/>
      <c r="C30" s="62"/>
      <c r="D30" s="63"/>
      <c r="E30" s="64"/>
    </row>
    <row r="31" spans="1:5" x14ac:dyDescent="0.3">
      <c r="A31" s="59"/>
      <c r="B31" s="59"/>
      <c r="C31" s="59"/>
      <c r="D31" s="60"/>
      <c r="E31" s="61"/>
    </row>
    <row r="32" spans="1:5" x14ac:dyDescent="0.3">
      <c r="A32" s="62"/>
      <c r="B32" s="62"/>
      <c r="C32" s="62"/>
      <c r="D32" s="63"/>
      <c r="E32" s="64"/>
    </row>
    <row r="33" spans="1:5" x14ac:dyDescent="0.3">
      <c r="A33" s="59"/>
      <c r="B33" s="59"/>
      <c r="C33" s="59"/>
      <c r="D33" s="60"/>
      <c r="E33" s="61"/>
    </row>
    <row r="34" spans="1:5" x14ac:dyDescent="0.3">
      <c r="A34" s="62"/>
      <c r="B34" s="62"/>
      <c r="C34" s="62"/>
      <c r="D34" s="63"/>
      <c r="E34" s="64"/>
    </row>
    <row r="35" spans="1:5" x14ac:dyDescent="0.3">
      <c r="A35" s="59"/>
      <c r="B35" s="59"/>
      <c r="C35" s="59"/>
      <c r="D35" s="60"/>
      <c r="E35" s="61"/>
    </row>
    <row r="36" spans="1:5" x14ac:dyDescent="0.3">
      <c r="A36" s="62"/>
      <c r="B36" s="62"/>
      <c r="C36" s="62"/>
      <c r="D36" s="63"/>
      <c r="E36" s="64"/>
    </row>
    <row r="37" spans="1:5" x14ac:dyDescent="0.3">
      <c r="A37" s="59"/>
      <c r="B37" s="59"/>
      <c r="C37" s="59"/>
      <c r="D37" s="60"/>
      <c r="E37" s="61"/>
    </row>
    <row r="38" spans="1:5" x14ac:dyDescent="0.3">
      <c r="A38" s="62"/>
      <c r="B38" s="62"/>
      <c r="C38" s="62"/>
      <c r="D38" s="63"/>
      <c r="E38" s="64"/>
    </row>
    <row r="39" spans="1:5" x14ac:dyDescent="0.3">
      <c r="A39" s="59"/>
      <c r="B39" s="59"/>
      <c r="C39" s="59"/>
      <c r="D39" s="60"/>
      <c r="E39" s="61"/>
    </row>
    <row r="40" spans="1:5" x14ac:dyDescent="0.3">
      <c r="A40" s="62"/>
      <c r="B40" s="62"/>
      <c r="C40" s="62"/>
      <c r="D40" s="63"/>
      <c r="E40" s="64"/>
    </row>
    <row r="41" spans="1:5" x14ac:dyDescent="0.3">
      <c r="A41" s="59"/>
      <c r="B41" s="59"/>
      <c r="C41" s="59"/>
      <c r="D41" s="60"/>
      <c r="E41" s="61"/>
    </row>
    <row r="42" spans="1:5" x14ac:dyDescent="0.3">
      <c r="A42" s="62"/>
      <c r="B42" s="62"/>
      <c r="C42" s="62"/>
      <c r="D42" s="63"/>
      <c r="E42" s="64"/>
    </row>
    <row r="43" spans="1:5" x14ac:dyDescent="0.3">
      <c r="A43" s="59"/>
      <c r="B43" s="59"/>
      <c r="C43" s="59"/>
      <c r="D43" s="60"/>
      <c r="E43" s="61"/>
    </row>
    <row r="44" spans="1:5" x14ac:dyDescent="0.3">
      <c r="A44" s="62"/>
      <c r="B44" s="62"/>
      <c r="C44" s="62"/>
      <c r="D44" s="63"/>
      <c r="E44" s="64"/>
    </row>
    <row r="45" spans="1:5" x14ac:dyDescent="0.3">
      <c r="A45" s="59"/>
      <c r="B45" s="59"/>
      <c r="C45" s="59"/>
      <c r="D45" s="60"/>
      <c r="E45" s="61"/>
    </row>
    <row r="46" spans="1:5" x14ac:dyDescent="0.3">
      <c r="A46" s="62"/>
      <c r="B46" s="62"/>
      <c r="C46" s="62"/>
      <c r="D46" s="63"/>
      <c r="E46" s="64"/>
    </row>
    <row r="47" spans="1:5" x14ac:dyDescent="0.3">
      <c r="A47" s="59"/>
      <c r="B47" s="59"/>
      <c r="C47" s="59"/>
      <c r="D47" s="60"/>
      <c r="E47" s="61"/>
    </row>
    <row r="48" spans="1:5" x14ac:dyDescent="0.3">
      <c r="A48" s="62"/>
      <c r="B48" s="62"/>
      <c r="C48" s="62"/>
      <c r="D48" s="63"/>
      <c r="E48" s="64"/>
    </row>
    <row r="49" spans="1:5" x14ac:dyDescent="0.3">
      <c r="A49" s="59"/>
      <c r="B49" s="59"/>
      <c r="C49" s="59"/>
      <c r="D49" s="60"/>
      <c r="E49" s="61"/>
    </row>
    <row r="50" spans="1:5" x14ac:dyDescent="0.3">
      <c r="A50" s="62"/>
      <c r="B50" s="62"/>
      <c r="C50" s="62"/>
      <c r="D50" s="63"/>
      <c r="E50" s="64"/>
    </row>
    <row r="51" spans="1:5" x14ac:dyDescent="0.3">
      <c r="A51" s="59"/>
      <c r="B51" s="59"/>
      <c r="C51" s="59"/>
      <c r="D51" s="60"/>
      <c r="E51" s="61"/>
    </row>
    <row r="52" spans="1:5" x14ac:dyDescent="0.3">
      <c r="A52" s="62"/>
      <c r="B52" s="62"/>
      <c r="C52" s="62"/>
      <c r="D52" s="63"/>
      <c r="E52" s="64"/>
    </row>
    <row r="53" spans="1:5" x14ac:dyDescent="0.3">
      <c r="A53" s="59"/>
      <c r="B53" s="59"/>
      <c r="C53" s="59"/>
      <c r="D53" s="60"/>
      <c r="E53" s="61"/>
    </row>
    <row r="54" spans="1:5" x14ac:dyDescent="0.3">
      <c r="A54" s="62"/>
      <c r="B54" s="62"/>
      <c r="C54" s="62"/>
      <c r="D54" s="63"/>
      <c r="E54" s="64"/>
    </row>
    <row r="55" spans="1:5" x14ac:dyDescent="0.3">
      <c r="A55" s="59"/>
      <c r="B55" s="59"/>
      <c r="C55" s="59"/>
      <c r="D55" s="60"/>
      <c r="E55" s="61"/>
    </row>
    <row r="56" spans="1:5" x14ac:dyDescent="0.3">
      <c r="A56" s="62"/>
      <c r="B56" s="62"/>
      <c r="C56" s="62"/>
      <c r="D56" s="63"/>
      <c r="E56" s="64"/>
    </row>
    <row r="57" spans="1:5" x14ac:dyDescent="0.3">
      <c r="A57" s="59"/>
      <c r="B57" s="59"/>
      <c r="C57" s="59"/>
      <c r="D57" s="60"/>
      <c r="E57" s="61"/>
    </row>
    <row r="58" spans="1:5" x14ac:dyDescent="0.3">
      <c r="A58" s="62"/>
      <c r="B58" s="62"/>
      <c r="C58" s="62"/>
      <c r="D58" s="63"/>
      <c r="E58" s="64"/>
    </row>
    <row r="59" spans="1:5" x14ac:dyDescent="0.3">
      <c r="A59" s="59"/>
      <c r="B59" s="59"/>
      <c r="C59" s="59"/>
      <c r="D59" s="60"/>
      <c r="E59" s="61"/>
    </row>
    <row r="60" spans="1:5" x14ac:dyDescent="0.3">
      <c r="A60" s="62"/>
      <c r="B60" s="62"/>
      <c r="C60" s="62"/>
      <c r="D60" s="63"/>
      <c r="E60" s="64"/>
    </row>
    <row r="61" spans="1:5" x14ac:dyDescent="0.3">
      <c r="A61" s="59"/>
      <c r="B61" s="59"/>
      <c r="C61" s="59"/>
      <c r="D61" s="60"/>
      <c r="E61" s="61"/>
    </row>
    <row r="62" spans="1:5" x14ac:dyDescent="0.3">
      <c r="A62" s="62"/>
      <c r="B62" s="62"/>
      <c r="C62" s="62"/>
      <c r="D62" s="63"/>
      <c r="E62" s="64"/>
    </row>
    <row r="63" spans="1:5" x14ac:dyDescent="0.3">
      <c r="A63" s="59"/>
      <c r="B63" s="59"/>
      <c r="C63" s="59"/>
      <c r="D63" s="60"/>
      <c r="E63" s="61"/>
    </row>
    <row r="64" spans="1:5" x14ac:dyDescent="0.3">
      <c r="A64" s="62"/>
      <c r="B64" s="62"/>
      <c r="C64" s="62"/>
      <c r="D64" s="63"/>
      <c r="E64" s="64"/>
    </row>
    <row r="65" spans="1:5" x14ac:dyDescent="0.3">
      <c r="A65" s="59"/>
      <c r="B65" s="59"/>
      <c r="C65" s="59"/>
      <c r="D65" s="60"/>
      <c r="E65" s="61"/>
    </row>
    <row r="66" spans="1:5" x14ac:dyDescent="0.3">
      <c r="A66" s="62"/>
      <c r="B66" s="62"/>
      <c r="C66" s="62"/>
      <c r="D66" s="63"/>
      <c r="E66" s="64"/>
    </row>
    <row r="67" spans="1:5" x14ac:dyDescent="0.3">
      <c r="A67" s="59"/>
      <c r="B67" s="59"/>
      <c r="C67" s="59"/>
      <c r="D67" s="60"/>
      <c r="E67" s="61"/>
    </row>
    <row r="68" spans="1:5" x14ac:dyDescent="0.3">
      <c r="A68" s="62"/>
      <c r="B68" s="62"/>
      <c r="C68" s="62"/>
      <c r="D68" s="63"/>
      <c r="E68" s="64"/>
    </row>
    <row r="69" spans="1:5" x14ac:dyDescent="0.3">
      <c r="A69" s="59"/>
      <c r="B69" s="59"/>
      <c r="C69" s="59"/>
      <c r="D69" s="60"/>
      <c r="E69" s="61"/>
    </row>
    <row r="70" spans="1:5" x14ac:dyDescent="0.3">
      <c r="A70" s="62"/>
      <c r="B70" s="62"/>
      <c r="C70" s="62"/>
      <c r="D70" s="63"/>
      <c r="E70" s="64"/>
    </row>
    <row r="71" spans="1:5" x14ac:dyDescent="0.3">
      <c r="A71" s="59"/>
      <c r="B71" s="59"/>
      <c r="C71" s="59"/>
      <c r="D71" s="60"/>
      <c r="E71" s="61"/>
    </row>
    <row r="72" spans="1:5" x14ac:dyDescent="0.3">
      <c r="A72" s="62"/>
      <c r="B72" s="62"/>
      <c r="C72" s="62"/>
      <c r="D72" s="63"/>
      <c r="E72" s="64"/>
    </row>
    <row r="73" spans="1:5" x14ac:dyDescent="0.3">
      <c r="A73" s="59"/>
      <c r="B73" s="59"/>
      <c r="C73" s="59"/>
      <c r="D73" s="60"/>
      <c r="E73" s="61"/>
    </row>
    <row r="74" spans="1:5" x14ac:dyDescent="0.3">
      <c r="A74" s="62"/>
      <c r="B74" s="62"/>
      <c r="C74" s="62"/>
      <c r="D74" s="63"/>
      <c r="E74" s="64"/>
    </row>
    <row r="75" spans="1:5" x14ac:dyDescent="0.3">
      <c r="A75" s="59"/>
      <c r="B75" s="59"/>
      <c r="C75" s="59"/>
      <c r="D75" s="60"/>
      <c r="E75" s="61"/>
    </row>
    <row r="76" spans="1:5" x14ac:dyDescent="0.3">
      <c r="A76" s="62"/>
      <c r="B76" s="62"/>
      <c r="C76" s="62"/>
      <c r="D76" s="63"/>
      <c r="E76" s="64"/>
    </row>
    <row r="77" spans="1:5" x14ac:dyDescent="0.3">
      <c r="A77" s="59"/>
      <c r="B77" s="59"/>
      <c r="C77" s="59"/>
      <c r="D77" s="60"/>
      <c r="E77" s="61"/>
    </row>
    <row r="78" spans="1:5" x14ac:dyDescent="0.3">
      <c r="A78" s="62"/>
      <c r="B78" s="62"/>
      <c r="C78" s="62"/>
      <c r="D78" s="63"/>
      <c r="E78" s="64"/>
    </row>
    <row r="79" spans="1:5" x14ac:dyDescent="0.3">
      <c r="A79" s="59"/>
      <c r="B79" s="59"/>
      <c r="C79" s="59"/>
      <c r="D79" s="60"/>
      <c r="E79" s="61"/>
    </row>
    <row r="80" spans="1:5" x14ac:dyDescent="0.3">
      <c r="A80" s="62"/>
      <c r="B80" s="62"/>
      <c r="C80" s="62"/>
      <c r="D80" s="63"/>
      <c r="E80" s="64"/>
    </row>
    <row r="81" spans="1:5" x14ac:dyDescent="0.3">
      <c r="A81" s="59"/>
      <c r="B81" s="59"/>
      <c r="C81" s="59"/>
      <c r="D81" s="60"/>
      <c r="E81" s="61"/>
    </row>
    <row r="82" spans="1:5" x14ac:dyDescent="0.3">
      <c r="A82" s="62"/>
      <c r="B82" s="62"/>
      <c r="C82" s="62"/>
      <c r="D82" s="63"/>
      <c r="E82" s="64"/>
    </row>
    <row r="83" spans="1:5" x14ac:dyDescent="0.3">
      <c r="A83" s="59"/>
      <c r="B83" s="59"/>
      <c r="C83" s="59"/>
      <c r="D83" s="60"/>
      <c r="E83" s="61"/>
    </row>
    <row r="84" spans="1:5" x14ac:dyDescent="0.3">
      <c r="A84" s="62"/>
      <c r="B84" s="62"/>
      <c r="C84" s="62"/>
      <c r="D84" s="63"/>
      <c r="E84" s="64"/>
    </row>
    <row r="85" spans="1:5" x14ac:dyDescent="0.3">
      <c r="A85" s="59"/>
      <c r="B85" s="59"/>
      <c r="C85" s="60"/>
      <c r="D85" s="60"/>
      <c r="E85" s="61"/>
    </row>
    <row r="86" spans="1:5" x14ac:dyDescent="0.3">
      <c r="A86" s="62"/>
      <c r="B86" s="62"/>
      <c r="C86" s="63"/>
      <c r="D86" s="63"/>
      <c r="E86" s="64"/>
    </row>
    <row r="87" spans="1:5" x14ac:dyDescent="0.3">
      <c r="A87" s="59"/>
      <c r="B87" s="59"/>
      <c r="C87" s="59"/>
      <c r="D87" s="60"/>
      <c r="E87" s="61"/>
    </row>
    <row r="88" spans="1:5" x14ac:dyDescent="0.3">
      <c r="A88" s="62"/>
      <c r="B88" s="62"/>
      <c r="C88" s="62"/>
      <c r="D88" s="63"/>
      <c r="E88" s="64"/>
    </row>
    <row r="89" spans="1:5" x14ac:dyDescent="0.3">
      <c r="A89" s="59"/>
      <c r="B89" s="59"/>
      <c r="C89" s="59"/>
      <c r="D89" s="60"/>
      <c r="E89" s="61"/>
    </row>
    <row r="90" spans="1:5" x14ac:dyDescent="0.3">
      <c r="A90" s="62"/>
      <c r="B90" s="62"/>
      <c r="C90" s="62"/>
      <c r="D90" s="63"/>
      <c r="E90" s="64"/>
    </row>
    <row r="91" spans="1:5" x14ac:dyDescent="0.3">
      <c r="A91" s="59"/>
      <c r="B91" s="59"/>
      <c r="C91" s="59"/>
      <c r="D91" s="60"/>
      <c r="E91" s="61"/>
    </row>
    <row r="92" spans="1:5" x14ac:dyDescent="0.3">
      <c r="A92" s="62"/>
      <c r="B92" s="62"/>
      <c r="C92" s="62"/>
      <c r="D92" s="63"/>
      <c r="E92" s="64"/>
    </row>
    <row r="93" spans="1:5" x14ac:dyDescent="0.3">
      <c r="A93" s="59"/>
      <c r="B93" s="59"/>
      <c r="C93" s="59"/>
      <c r="D93" s="60"/>
      <c r="E93" s="61"/>
    </row>
    <row r="94" spans="1:5" x14ac:dyDescent="0.3">
      <c r="A94" s="62"/>
      <c r="B94" s="62"/>
      <c r="C94" s="62"/>
      <c r="D94" s="63"/>
      <c r="E94" s="64"/>
    </row>
    <row r="95" spans="1:5" x14ac:dyDescent="0.3">
      <c r="A95" s="59"/>
      <c r="B95" s="59"/>
      <c r="C95" s="59"/>
      <c r="D95" s="60"/>
      <c r="E95" s="61"/>
    </row>
    <row r="96" spans="1:5" x14ac:dyDescent="0.3">
      <c r="A96" s="62"/>
      <c r="B96" s="62"/>
      <c r="C96" s="62"/>
      <c r="D96" s="63"/>
      <c r="E96" s="64"/>
    </row>
    <row r="97" spans="1:5" x14ac:dyDescent="0.3">
      <c r="A97" s="59"/>
      <c r="B97" s="59"/>
      <c r="C97" s="59"/>
      <c r="D97" s="60"/>
      <c r="E97" s="61"/>
    </row>
    <row r="98" spans="1:5" x14ac:dyDescent="0.3">
      <c r="A98" s="62"/>
      <c r="B98" s="62"/>
      <c r="C98" s="62"/>
      <c r="D98" s="63"/>
      <c r="E98" s="64"/>
    </row>
    <row r="99" spans="1:5" x14ac:dyDescent="0.3">
      <c r="A99" s="59"/>
      <c r="B99" s="59"/>
      <c r="C99" s="59"/>
      <c r="D99" s="60"/>
      <c r="E99" s="61"/>
    </row>
    <row r="100" spans="1:5" x14ac:dyDescent="0.3">
      <c r="A100" s="62"/>
      <c r="B100" s="62"/>
      <c r="C100" s="62"/>
      <c r="D100" s="63"/>
      <c r="E100" s="64"/>
    </row>
    <row r="101" spans="1:5" x14ac:dyDescent="0.3">
      <c r="A101" s="59"/>
      <c r="B101" s="59"/>
      <c r="C101" s="59"/>
      <c r="D101" s="60"/>
      <c r="E101" s="61"/>
    </row>
    <row r="102" spans="1:5" x14ac:dyDescent="0.3">
      <c r="A102" s="62"/>
      <c r="B102" s="62"/>
      <c r="C102" s="62"/>
      <c r="D102" s="63"/>
      <c r="E102" s="64"/>
    </row>
    <row r="103" spans="1:5" x14ac:dyDescent="0.3">
      <c r="A103" s="59"/>
      <c r="B103" s="59"/>
      <c r="C103" s="59"/>
      <c r="D103" s="60"/>
      <c r="E103" s="61"/>
    </row>
    <row r="104" spans="1:5" x14ac:dyDescent="0.3">
      <c r="A104" s="62"/>
      <c r="B104" s="62"/>
      <c r="C104" s="62"/>
      <c r="D104" s="63"/>
      <c r="E104" s="64"/>
    </row>
    <row r="105" spans="1:5" x14ac:dyDescent="0.3">
      <c r="A105" s="59"/>
      <c r="B105" s="59"/>
      <c r="C105" s="59"/>
      <c r="D105" s="60"/>
      <c r="E105" s="61"/>
    </row>
    <row r="106" spans="1:5" x14ac:dyDescent="0.3">
      <c r="A106" s="62"/>
      <c r="B106" s="62"/>
      <c r="C106" s="62"/>
      <c r="D106" s="63"/>
      <c r="E106" s="64"/>
    </row>
    <row r="107" spans="1:5" x14ac:dyDescent="0.3">
      <c r="A107" s="59"/>
      <c r="B107" s="59"/>
      <c r="C107" s="59"/>
      <c r="D107" s="60"/>
      <c r="E107" s="61"/>
    </row>
    <row r="108" spans="1:5" x14ac:dyDescent="0.3">
      <c r="A108" s="62"/>
      <c r="B108" s="62"/>
      <c r="C108" s="62"/>
      <c r="D108" s="63"/>
      <c r="E108" s="64"/>
    </row>
    <row r="109" spans="1:5" x14ac:dyDescent="0.3">
      <c r="A109" s="59"/>
      <c r="B109" s="59"/>
      <c r="C109" s="59"/>
      <c r="D109" s="60"/>
      <c r="E109" s="61"/>
    </row>
    <row r="110" spans="1:5" x14ac:dyDescent="0.3">
      <c r="A110" s="62"/>
      <c r="B110" s="62"/>
      <c r="C110" s="62"/>
      <c r="D110" s="63"/>
      <c r="E110" s="64"/>
    </row>
    <row r="111" spans="1:5" x14ac:dyDescent="0.3">
      <c r="A111" s="59"/>
      <c r="B111" s="59"/>
      <c r="C111" s="59"/>
      <c r="D111" s="60"/>
      <c r="E111" s="61"/>
    </row>
    <row r="112" spans="1:5" x14ac:dyDescent="0.3">
      <c r="A112" s="62"/>
      <c r="B112" s="62"/>
      <c r="C112" s="62"/>
      <c r="D112" s="63"/>
      <c r="E112" s="64"/>
    </row>
    <row r="113" spans="1:5" x14ac:dyDescent="0.3">
      <c r="A113" s="59"/>
      <c r="B113" s="59"/>
      <c r="C113" s="59"/>
      <c r="D113" s="60"/>
      <c r="E113" s="61"/>
    </row>
    <row r="114" spans="1:5" x14ac:dyDescent="0.3">
      <c r="A114" s="62"/>
      <c r="B114" s="62"/>
      <c r="C114" s="62"/>
      <c r="D114" s="63"/>
      <c r="E114" s="64"/>
    </row>
    <row r="115" spans="1:5" x14ac:dyDescent="0.3">
      <c r="A115" s="59"/>
      <c r="B115" s="59"/>
      <c r="C115" s="59"/>
      <c r="D115" s="60"/>
      <c r="E115" s="61"/>
    </row>
    <row r="116" spans="1:5" x14ac:dyDescent="0.3">
      <c r="A116" s="62"/>
      <c r="B116" s="62"/>
      <c r="C116" s="62"/>
      <c r="D116" s="63"/>
      <c r="E116" s="64"/>
    </row>
    <row r="117" spans="1:5" x14ac:dyDescent="0.3">
      <c r="A117" s="59"/>
      <c r="B117" s="59"/>
      <c r="C117" s="59"/>
      <c r="D117" s="60"/>
      <c r="E117" s="61"/>
    </row>
    <row r="118" spans="1:5" x14ac:dyDescent="0.3">
      <c r="A118" s="62"/>
      <c r="B118" s="62"/>
      <c r="C118" s="62"/>
      <c r="D118" s="63"/>
      <c r="E118" s="64"/>
    </row>
    <row r="119" spans="1:5" x14ac:dyDescent="0.3">
      <c r="A119" s="59"/>
      <c r="B119" s="59"/>
      <c r="C119" s="59"/>
      <c r="D119" s="60"/>
      <c r="E119" s="61"/>
    </row>
    <row r="120" spans="1:5" x14ac:dyDescent="0.3">
      <c r="A120" s="62"/>
      <c r="B120" s="62"/>
      <c r="C120" s="62"/>
      <c r="D120" s="63"/>
      <c r="E120" s="64"/>
    </row>
    <row r="121" spans="1:5" x14ac:dyDescent="0.3">
      <c r="A121" s="59"/>
      <c r="B121" s="59"/>
      <c r="C121" s="59"/>
      <c r="D121" s="60"/>
      <c r="E121" s="61"/>
    </row>
    <row r="122" spans="1:5" x14ac:dyDescent="0.3">
      <c r="A122" s="62"/>
      <c r="B122" s="62"/>
      <c r="C122" s="62"/>
      <c r="D122" s="63"/>
      <c r="E122" s="64"/>
    </row>
    <row r="123" spans="1:5" x14ac:dyDescent="0.3">
      <c r="A123" s="59"/>
      <c r="B123" s="59"/>
      <c r="C123" s="59"/>
      <c r="D123" s="60"/>
      <c r="E123" s="61"/>
    </row>
    <row r="124" spans="1:5" x14ac:dyDescent="0.3">
      <c r="A124" s="62"/>
      <c r="B124" s="62"/>
      <c r="C124" s="62"/>
      <c r="D124" s="63"/>
      <c r="E124" s="64"/>
    </row>
    <row r="125" spans="1:5" x14ac:dyDescent="0.3">
      <c r="A125" s="59"/>
      <c r="B125" s="59"/>
      <c r="C125" s="59"/>
      <c r="D125" s="60"/>
      <c r="E125" s="61"/>
    </row>
    <row r="126" spans="1:5" x14ac:dyDescent="0.3">
      <c r="A126" s="62"/>
      <c r="B126" s="62"/>
      <c r="C126" s="62"/>
      <c r="D126" s="63"/>
      <c r="E126" s="64"/>
    </row>
    <row r="127" spans="1:5" x14ac:dyDescent="0.3">
      <c r="A127" s="59"/>
      <c r="B127" s="59"/>
      <c r="C127" s="59"/>
      <c r="D127" s="60"/>
      <c r="E127" s="61"/>
    </row>
    <row r="128" spans="1:5" x14ac:dyDescent="0.3">
      <c r="A128" s="62"/>
      <c r="B128" s="62"/>
      <c r="C128" s="62"/>
      <c r="D128" s="63"/>
      <c r="E128" s="64"/>
    </row>
    <row r="129" spans="1:5" x14ac:dyDescent="0.3">
      <c r="A129" s="59"/>
      <c r="B129" s="59"/>
      <c r="C129" s="59"/>
      <c r="D129" s="60"/>
      <c r="E129" s="61"/>
    </row>
    <row r="130" spans="1:5" x14ac:dyDescent="0.3">
      <c r="A130" s="62"/>
      <c r="B130" s="62"/>
      <c r="C130" s="62"/>
      <c r="D130" s="63"/>
      <c r="E130" s="64"/>
    </row>
    <row r="131" spans="1:5" x14ac:dyDescent="0.3">
      <c r="A131" s="59"/>
      <c r="B131" s="59"/>
      <c r="C131" s="59"/>
      <c r="D131" s="60"/>
      <c r="E131" s="61"/>
    </row>
    <row r="132" spans="1:5" x14ac:dyDescent="0.3">
      <c r="A132" s="62"/>
      <c r="B132" s="62"/>
      <c r="C132" s="62"/>
      <c r="D132" s="63"/>
      <c r="E132" s="64"/>
    </row>
    <row r="133" spans="1:5" x14ac:dyDescent="0.3">
      <c r="A133" s="59"/>
      <c r="B133" s="59"/>
      <c r="C133" s="59"/>
      <c r="D133" s="60"/>
      <c r="E133" s="61"/>
    </row>
    <row r="134" spans="1:5" x14ac:dyDescent="0.3">
      <c r="A134" s="62"/>
      <c r="B134" s="62"/>
      <c r="C134" s="62"/>
      <c r="D134" s="63"/>
      <c r="E134" s="64"/>
    </row>
    <row r="135" spans="1:5" x14ac:dyDescent="0.3">
      <c r="A135" s="59"/>
      <c r="B135" s="59"/>
      <c r="C135" s="59"/>
      <c r="D135" s="60"/>
      <c r="E135" s="61"/>
    </row>
    <row r="136" spans="1:5" x14ac:dyDescent="0.3">
      <c r="A136" s="62"/>
      <c r="B136" s="62"/>
      <c r="C136" s="62"/>
      <c r="D136" s="63"/>
      <c r="E136" s="64"/>
    </row>
    <row r="137" spans="1:5" x14ac:dyDescent="0.3">
      <c r="A137" s="59"/>
      <c r="B137" s="59"/>
      <c r="C137" s="59"/>
      <c r="D137" s="60"/>
      <c r="E137" s="61"/>
    </row>
    <row r="138" spans="1:5" x14ac:dyDescent="0.3">
      <c r="A138" s="62"/>
      <c r="B138" s="62"/>
      <c r="C138" s="62"/>
      <c r="D138" s="63"/>
      <c r="E138" s="64"/>
    </row>
    <row r="139" spans="1:5" x14ac:dyDescent="0.3">
      <c r="A139" s="59"/>
      <c r="B139" s="59"/>
      <c r="C139" s="59"/>
      <c r="D139" s="60"/>
      <c r="E139" s="61"/>
    </row>
    <row r="140" spans="1:5" x14ac:dyDescent="0.3">
      <c r="A140" s="62"/>
      <c r="B140" s="62"/>
      <c r="C140" s="62"/>
      <c r="D140" s="63"/>
      <c r="E140" s="64"/>
    </row>
    <row r="141" spans="1:5" x14ac:dyDescent="0.3">
      <c r="A141" s="59"/>
      <c r="B141" s="59"/>
      <c r="C141" s="59"/>
      <c r="D141" s="60"/>
      <c r="E141" s="61"/>
    </row>
    <row r="142" spans="1:5" x14ac:dyDescent="0.3">
      <c r="A142" s="62"/>
      <c r="B142" s="62"/>
      <c r="C142" s="62"/>
      <c r="D142" s="63"/>
      <c r="E142" s="64"/>
    </row>
    <row r="143" spans="1:5" x14ac:dyDescent="0.3">
      <c r="A143" s="59"/>
      <c r="B143" s="59"/>
      <c r="C143" s="59"/>
      <c r="D143" s="60"/>
      <c r="E143" s="61"/>
    </row>
    <row r="144" spans="1:5" x14ac:dyDescent="0.3">
      <c r="A144" s="62"/>
      <c r="B144" s="62"/>
      <c r="C144" s="62"/>
      <c r="D144" s="63"/>
      <c r="E144" s="64"/>
    </row>
    <row r="145" spans="1:5" x14ac:dyDescent="0.3">
      <c r="A145" s="59"/>
      <c r="B145" s="59"/>
      <c r="C145" s="59"/>
      <c r="D145" s="60"/>
      <c r="E145" s="61"/>
    </row>
    <row r="146" spans="1:5" x14ac:dyDescent="0.3">
      <c r="A146" s="62"/>
      <c r="B146" s="62"/>
      <c r="C146" s="62"/>
      <c r="D146" s="63"/>
      <c r="E146" s="64"/>
    </row>
    <row r="147" spans="1:5" x14ac:dyDescent="0.3">
      <c r="A147" s="59"/>
      <c r="B147" s="59"/>
      <c r="C147" s="59"/>
      <c r="D147" s="60"/>
      <c r="E147" s="61"/>
    </row>
    <row r="148" spans="1:5" x14ac:dyDescent="0.3">
      <c r="A148" s="62"/>
      <c r="B148" s="62"/>
      <c r="C148" s="62"/>
      <c r="D148" s="63"/>
      <c r="E148" s="64"/>
    </row>
    <row r="149" spans="1:5" x14ac:dyDescent="0.3">
      <c r="A149" s="59"/>
      <c r="B149" s="59"/>
      <c r="C149" s="59"/>
      <c r="D149" s="60"/>
      <c r="E149" s="61"/>
    </row>
    <row r="150" spans="1:5" x14ac:dyDescent="0.3">
      <c r="A150" s="62"/>
      <c r="B150" s="62"/>
      <c r="C150" s="62"/>
      <c r="D150" s="63"/>
      <c r="E150" s="64"/>
    </row>
    <row r="151" spans="1:5" x14ac:dyDescent="0.3">
      <c r="A151" s="59"/>
      <c r="B151" s="59"/>
      <c r="C151" s="59"/>
      <c r="D151" s="60"/>
      <c r="E151" s="61"/>
    </row>
    <row r="152" spans="1:5" x14ac:dyDescent="0.3">
      <c r="A152" s="62"/>
      <c r="B152" s="62"/>
      <c r="C152" s="62"/>
      <c r="D152" s="63"/>
      <c r="E152" s="64"/>
    </row>
    <row r="153" spans="1:5" x14ac:dyDescent="0.3">
      <c r="A153" s="59"/>
      <c r="B153" s="59"/>
      <c r="C153" s="59"/>
      <c r="D153" s="60"/>
      <c r="E153" s="61"/>
    </row>
    <row r="154" spans="1:5" x14ac:dyDescent="0.3">
      <c r="A154" s="62"/>
      <c r="B154" s="62"/>
      <c r="C154" s="62"/>
      <c r="D154" s="63"/>
      <c r="E154" s="64"/>
    </row>
    <row r="155" spans="1:5" x14ac:dyDescent="0.3">
      <c r="A155" s="59"/>
      <c r="B155" s="59"/>
      <c r="C155" s="59"/>
      <c r="D155" s="60"/>
      <c r="E155" s="61"/>
    </row>
    <row r="156" spans="1:5" x14ac:dyDescent="0.3">
      <c r="A156" s="62"/>
      <c r="B156" s="62"/>
      <c r="C156" s="62"/>
      <c r="D156" s="63"/>
      <c r="E156" s="64"/>
    </row>
    <row r="157" spans="1:5" x14ac:dyDescent="0.3">
      <c r="A157" s="59"/>
      <c r="B157" s="59"/>
      <c r="C157" s="59"/>
      <c r="D157" s="60"/>
      <c r="E157" s="61"/>
    </row>
    <row r="158" spans="1:5" x14ac:dyDescent="0.3">
      <c r="A158" s="62"/>
      <c r="B158" s="62"/>
      <c r="C158" s="62"/>
      <c r="D158" s="63"/>
      <c r="E158" s="64"/>
    </row>
    <row r="159" spans="1:5" x14ac:dyDescent="0.3">
      <c r="A159" s="59"/>
      <c r="B159" s="59"/>
      <c r="C159" s="59"/>
      <c r="D159" s="60"/>
      <c r="E159" s="61"/>
    </row>
    <row r="160" spans="1:5" x14ac:dyDescent="0.3">
      <c r="A160" s="62"/>
      <c r="B160" s="62"/>
      <c r="C160" s="62"/>
      <c r="D160" s="63"/>
      <c r="E160" s="64"/>
    </row>
    <row r="161" spans="1:5" x14ac:dyDescent="0.3">
      <c r="A161" s="59"/>
      <c r="B161" s="59"/>
      <c r="C161" s="59"/>
      <c r="D161" s="60"/>
      <c r="E161" s="61"/>
    </row>
    <row r="162" spans="1:5" x14ac:dyDescent="0.3">
      <c r="A162" s="62"/>
      <c r="B162" s="62"/>
      <c r="C162" s="62"/>
      <c r="D162" s="63"/>
      <c r="E162" s="64"/>
    </row>
    <row r="163" spans="1:5" x14ac:dyDescent="0.3">
      <c r="A163" s="59"/>
      <c r="B163" s="59"/>
      <c r="C163" s="59"/>
      <c r="D163" s="60"/>
      <c r="E163" s="61"/>
    </row>
    <row r="164" spans="1:5" x14ac:dyDescent="0.3">
      <c r="A164" s="62"/>
      <c r="B164" s="62"/>
      <c r="C164" s="62"/>
      <c r="D164" s="63"/>
      <c r="E164" s="64"/>
    </row>
    <row r="165" spans="1:5" x14ac:dyDescent="0.3">
      <c r="A165" s="59"/>
      <c r="B165" s="59"/>
      <c r="C165" s="59"/>
      <c r="D165" s="60"/>
      <c r="E165" s="61"/>
    </row>
    <row r="166" spans="1:5" x14ac:dyDescent="0.3">
      <c r="A166" s="62"/>
      <c r="B166" s="62"/>
      <c r="C166" s="62"/>
      <c r="D166" s="63"/>
      <c r="E166" s="64"/>
    </row>
    <row r="167" spans="1:5" x14ac:dyDescent="0.3">
      <c r="A167" s="59"/>
      <c r="B167" s="59"/>
      <c r="C167" s="59"/>
      <c r="D167" s="60"/>
      <c r="E167" s="61"/>
    </row>
    <row r="168" spans="1:5" x14ac:dyDescent="0.3">
      <c r="A168" s="62"/>
      <c r="B168" s="62"/>
      <c r="C168" s="62"/>
      <c r="D168" s="63"/>
      <c r="E168" s="64"/>
    </row>
    <row r="169" spans="1:5" x14ac:dyDescent="0.3">
      <c r="A169" s="65"/>
      <c r="B169" s="65"/>
      <c r="C169" s="65"/>
      <c r="D169" s="66"/>
      <c r="E169" s="6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92" t="s">
        <v>190</v>
      </c>
      <c r="I6" s="43" t="s">
        <v>78</v>
      </c>
      <c r="J6" s="43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98"/>
      <c r="F7" s="9"/>
      <c r="G7" s="99"/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98"/>
      <c r="F8" s="9"/>
      <c r="G8" s="99"/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98"/>
      <c r="F9" s="9"/>
      <c r="G9" s="99"/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98"/>
      <c r="F10" s="9"/>
      <c r="G10" s="99"/>
    </row>
    <row r="11" spans="2:10" x14ac:dyDescent="0.3">
      <c r="B11" s="8" t="s">
        <v>51</v>
      </c>
      <c r="C11" s="8" t="s">
        <v>79</v>
      </c>
      <c r="D11" s="9">
        <v>2000</v>
      </c>
      <c r="E11" s="98"/>
      <c r="F11" s="9"/>
      <c r="G11" s="99"/>
    </row>
    <row r="12" spans="2:10" x14ac:dyDescent="0.3">
      <c r="B12" s="8" t="s">
        <v>52</v>
      </c>
      <c r="C12" s="8" t="s">
        <v>81</v>
      </c>
      <c r="D12" s="9">
        <v>4650</v>
      </c>
      <c r="E12" s="98"/>
      <c r="F12" s="9"/>
      <c r="G12" s="99"/>
    </row>
    <row r="13" spans="2:10" x14ac:dyDescent="0.3">
      <c r="B13" s="8" t="s">
        <v>53</v>
      </c>
      <c r="C13" s="8" t="s">
        <v>80</v>
      </c>
      <c r="D13" s="9">
        <v>8100</v>
      </c>
      <c r="E13" s="98"/>
      <c r="F13" s="9"/>
      <c r="G13" s="99"/>
    </row>
    <row r="14" spans="2:10" x14ac:dyDescent="0.3">
      <c r="B14" s="8" t="s">
        <v>54</v>
      </c>
      <c r="C14" s="8" t="s">
        <v>81</v>
      </c>
      <c r="D14" s="9">
        <v>2850</v>
      </c>
      <c r="E14" s="98"/>
      <c r="F14" s="9"/>
      <c r="G14" s="99"/>
    </row>
    <row r="15" spans="2:10" x14ac:dyDescent="0.3">
      <c r="B15" s="8" t="s">
        <v>55</v>
      </c>
      <c r="C15" s="8" t="s">
        <v>80</v>
      </c>
      <c r="D15" s="9">
        <v>8100</v>
      </c>
      <c r="E15" s="98"/>
      <c r="F15" s="9"/>
      <c r="G15" s="99"/>
    </row>
    <row r="16" spans="2:10" x14ac:dyDescent="0.3">
      <c r="B16" s="8" t="s">
        <v>56</v>
      </c>
      <c r="C16" s="8" t="s">
        <v>80</v>
      </c>
      <c r="D16" s="9">
        <v>8100</v>
      </c>
      <c r="E16" s="98"/>
      <c r="F16" s="9"/>
      <c r="G16" s="99"/>
    </row>
    <row r="17" spans="2:7" x14ac:dyDescent="0.3">
      <c r="B17" s="8" t="s">
        <v>57</v>
      </c>
      <c r="C17" s="8" t="s">
        <v>79</v>
      </c>
      <c r="D17" s="9">
        <v>2000</v>
      </c>
      <c r="E17" s="98"/>
      <c r="F17" s="9"/>
      <c r="G17" s="99"/>
    </row>
    <row r="18" spans="2:7" x14ac:dyDescent="0.3">
      <c r="B18" s="8" t="s">
        <v>58</v>
      </c>
      <c r="C18" s="8" t="s">
        <v>80</v>
      </c>
      <c r="D18" s="9">
        <v>7200</v>
      </c>
      <c r="E18" s="98"/>
      <c r="F18" s="9"/>
      <c r="G18" s="99"/>
    </row>
    <row r="19" spans="2:7" x14ac:dyDescent="0.3">
      <c r="B19" s="8" t="s">
        <v>59</v>
      </c>
      <c r="C19" s="8" t="s">
        <v>80</v>
      </c>
      <c r="D19" s="9">
        <v>8100</v>
      </c>
      <c r="E19" s="98"/>
      <c r="F19" s="9"/>
      <c r="G19" s="99"/>
    </row>
    <row r="20" spans="2:7" x14ac:dyDescent="0.3">
      <c r="B20" s="8" t="s">
        <v>60</v>
      </c>
      <c r="C20" s="8" t="s">
        <v>81</v>
      </c>
      <c r="D20" s="9">
        <v>2850</v>
      </c>
      <c r="E20" s="98"/>
      <c r="F20" s="9"/>
      <c r="G20" s="99"/>
    </row>
    <row r="21" spans="2:7" x14ac:dyDescent="0.3">
      <c r="B21" s="8" t="s">
        <v>61</v>
      </c>
      <c r="C21" s="8" t="s">
        <v>81</v>
      </c>
      <c r="D21" s="9">
        <v>2850</v>
      </c>
      <c r="E21" s="98"/>
      <c r="F21" s="9"/>
      <c r="G21" s="99"/>
    </row>
    <row r="22" spans="2:7" x14ac:dyDescent="0.3">
      <c r="B22" s="8" t="s">
        <v>62</v>
      </c>
      <c r="C22" s="8" t="s">
        <v>79</v>
      </c>
      <c r="D22" s="9">
        <v>2000</v>
      </c>
      <c r="E22" s="98"/>
      <c r="F22" s="9"/>
      <c r="G22" s="99"/>
    </row>
    <row r="23" spans="2:7" x14ac:dyDescent="0.3">
      <c r="B23" s="8" t="s">
        <v>63</v>
      </c>
      <c r="C23" s="8" t="s">
        <v>81</v>
      </c>
      <c r="D23" s="9">
        <v>3700</v>
      </c>
      <c r="E23" s="98"/>
      <c r="F23" s="9"/>
      <c r="G23" s="99"/>
    </row>
    <row r="24" spans="2:7" x14ac:dyDescent="0.3">
      <c r="B24" s="8" t="s">
        <v>64</v>
      </c>
      <c r="C24" s="8" t="s">
        <v>80</v>
      </c>
      <c r="D24" s="9">
        <v>7200</v>
      </c>
      <c r="E24" s="98"/>
      <c r="F24" s="9"/>
      <c r="G24" s="99"/>
    </row>
    <row r="25" spans="2:7" x14ac:dyDescent="0.3">
      <c r="B25" s="8" t="s">
        <v>65</v>
      </c>
      <c r="C25" s="8" t="s">
        <v>81</v>
      </c>
      <c r="D25" s="9">
        <v>3700</v>
      </c>
      <c r="E25" s="98"/>
      <c r="F25" s="9"/>
      <c r="G25" s="99"/>
    </row>
    <row r="26" spans="2:7" x14ac:dyDescent="0.3">
      <c r="B26" s="8" t="s">
        <v>66</v>
      </c>
      <c r="C26" s="8" t="s">
        <v>80</v>
      </c>
      <c r="D26" s="9">
        <v>8100</v>
      </c>
      <c r="E26" s="98"/>
      <c r="F26" s="9"/>
      <c r="G26" s="99"/>
    </row>
    <row r="27" spans="2:7" x14ac:dyDescent="0.3">
      <c r="B27" s="8" t="s">
        <v>67</v>
      </c>
      <c r="C27" s="8" t="s">
        <v>81</v>
      </c>
      <c r="D27" s="9">
        <v>2850</v>
      </c>
      <c r="E27" s="98"/>
      <c r="F27" s="9"/>
      <c r="G27" s="99"/>
    </row>
    <row r="28" spans="2:7" x14ac:dyDescent="0.3">
      <c r="B28" s="8" t="s">
        <v>68</v>
      </c>
      <c r="C28" s="8" t="s">
        <v>80</v>
      </c>
      <c r="D28" s="9">
        <v>7200</v>
      </c>
      <c r="E28" s="98"/>
      <c r="F28" s="9"/>
      <c r="G28" s="99"/>
    </row>
    <row r="29" spans="2:7" x14ac:dyDescent="0.3">
      <c r="B29" s="8" t="s">
        <v>69</v>
      </c>
      <c r="C29" s="8" t="s">
        <v>79</v>
      </c>
      <c r="D29" s="9">
        <v>1600</v>
      </c>
      <c r="E29" s="98"/>
      <c r="F29" s="9"/>
      <c r="G29" s="99"/>
    </row>
    <row r="30" spans="2:7" x14ac:dyDescent="0.3">
      <c r="B30" s="8" t="s">
        <v>70</v>
      </c>
      <c r="C30" s="8" t="s">
        <v>80</v>
      </c>
      <c r="D30" s="9">
        <v>8100</v>
      </c>
      <c r="E30" s="98"/>
      <c r="F30" s="9"/>
      <c r="G30" s="99"/>
    </row>
    <row r="31" spans="2:7" x14ac:dyDescent="0.3">
      <c r="B31" s="8" t="s">
        <v>71</v>
      </c>
      <c r="C31" s="8" t="s">
        <v>80</v>
      </c>
      <c r="D31" s="9">
        <v>9450</v>
      </c>
      <c r="E31" s="98"/>
      <c r="F31" s="9"/>
      <c r="G31" s="99"/>
    </row>
    <row r="32" spans="2:7" x14ac:dyDescent="0.3">
      <c r="B32" s="8" t="s">
        <v>72</v>
      </c>
      <c r="C32" s="8" t="s">
        <v>81</v>
      </c>
      <c r="D32" s="9">
        <v>4650</v>
      </c>
      <c r="E32" s="98"/>
      <c r="F32" s="9"/>
      <c r="G32" s="99"/>
    </row>
    <row r="33" spans="2:7" x14ac:dyDescent="0.3">
      <c r="B33" s="8" t="s">
        <v>73</v>
      </c>
      <c r="C33" s="8" t="s">
        <v>81</v>
      </c>
      <c r="D33" s="9">
        <v>3700</v>
      </c>
      <c r="E33" s="98"/>
      <c r="F33" s="9"/>
      <c r="G33" s="99"/>
    </row>
    <row r="34" spans="2:7" x14ac:dyDescent="0.3">
      <c r="B34" s="8" t="s">
        <v>74</v>
      </c>
      <c r="C34" s="8" t="s">
        <v>80</v>
      </c>
      <c r="D34" s="9">
        <v>8100</v>
      </c>
      <c r="E34" s="98"/>
      <c r="F34" s="9"/>
      <c r="G34" s="99"/>
    </row>
    <row r="35" spans="2:7" x14ac:dyDescent="0.3">
      <c r="B35" s="8" t="s">
        <v>75</v>
      </c>
      <c r="C35" s="8" t="s">
        <v>80</v>
      </c>
      <c r="D35" s="9">
        <v>12320</v>
      </c>
      <c r="E35" s="98"/>
      <c r="F35" s="9"/>
      <c r="G35" s="99"/>
    </row>
    <row r="36" spans="2:7" x14ac:dyDescent="0.3">
      <c r="B36" s="8" t="s">
        <v>76</v>
      </c>
      <c r="C36" s="8" t="s">
        <v>80</v>
      </c>
      <c r="D36" s="9">
        <v>12320</v>
      </c>
      <c r="E36" s="98"/>
      <c r="F36" s="9"/>
      <c r="G36" s="99"/>
    </row>
    <row r="37" spans="2:7" x14ac:dyDescent="0.3">
      <c r="B37" s="8" t="s">
        <v>77</v>
      </c>
      <c r="C37" s="8" t="s">
        <v>81</v>
      </c>
      <c r="D37" s="9">
        <v>4650</v>
      </c>
      <c r="E37" s="98"/>
      <c r="F37" s="9"/>
      <c r="G37" s="9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3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3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3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3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3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3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3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Cayres</cp:lastModifiedBy>
  <dcterms:created xsi:type="dcterms:W3CDTF">2019-11-05T16:34:58Z</dcterms:created>
  <dcterms:modified xsi:type="dcterms:W3CDTF">2024-03-12T01:30:47Z</dcterms:modified>
</cp:coreProperties>
</file>