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.pernel\Desktop\Projets Ynov Info\"/>
    </mc:Choice>
  </mc:AlternateContent>
  <xr:revisionPtr revIDLastSave="0" documentId="13_ncr:1_{B95DCCB3-D1A6-44D4-8C76-1D104BB608C7}" xr6:coauthVersionLast="45" xr6:coauthVersionMax="45" xr10:uidLastSave="{00000000-0000-0000-0000-000000000000}"/>
  <bookViews>
    <workbookView xWindow="-25065" yWindow="1725" windowWidth="15390" windowHeight="9540" xr2:uid="{D53A8208-E0F4-4E05-957A-41C0FC4E31F8}"/>
  </bookViews>
  <sheets>
    <sheet name="GRILLE EVA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F2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J34" i="1" l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D2" i="2"/>
  <c r="C2" i="2"/>
  <c r="B2" i="2"/>
  <c r="A2" i="2"/>
  <c r="G33" i="1" l="1"/>
  <c r="G35" i="1" s="1"/>
</calcChain>
</file>

<file path=xl/sharedStrings.xml><?xml version="1.0" encoding="utf-8"?>
<sst xmlns="http://schemas.openxmlformats.org/spreadsheetml/2006/main" count="58" uniqueCount="56">
  <si>
    <t>A PROPOS</t>
  </si>
  <si>
    <t>NOM DU PROJET</t>
  </si>
  <si>
    <t>DESCRIPTION DU PROJET</t>
  </si>
  <si>
    <t>LIVRABLES</t>
  </si>
  <si>
    <t>IDENTITE DE L'ETUDIANT</t>
  </si>
  <si>
    <t>UF</t>
  </si>
  <si>
    <t>PROMOTION</t>
  </si>
  <si>
    <t>FORMATION</t>
  </si>
  <si>
    <t>EVALUATEUR(S)</t>
  </si>
  <si>
    <t>CATEGORIE</t>
  </si>
  <si>
    <t>DATE</t>
  </si>
  <si>
    <t>COMPETENCES : L'étudiant est capable de</t>
  </si>
  <si>
    <t>COEFFICIENT</t>
  </si>
  <si>
    <t>LA COMPETENCE EST</t>
  </si>
  <si>
    <t>COMMENTAIRES</t>
  </si>
  <si>
    <t>Non Acquise</t>
  </si>
  <si>
    <t>En cours d'acquisition</t>
  </si>
  <si>
    <t>Acquise</t>
  </si>
  <si>
    <t>Maîtrisée</t>
  </si>
  <si>
    <t>Soft skills</t>
  </si>
  <si>
    <t>Respecter la commande</t>
  </si>
  <si>
    <t>Respecter les dates de rendu</t>
  </si>
  <si>
    <t>Définir et appliquer une méthodologie de travail adaptée à la commande</t>
  </si>
  <si>
    <t>Adopter une posture professionnelle dans le cadre d'une production</t>
  </si>
  <si>
    <t>TOTAL</t>
  </si>
  <si>
    <t>TOTAL FINAL</t>
  </si>
  <si>
    <t>ARCHITECTURE CLIENT-SERVEUR</t>
  </si>
  <si>
    <t>MODALITES</t>
  </si>
  <si>
    <t>Soutenance</t>
  </si>
  <si>
    <t>Oral</t>
  </si>
  <si>
    <t>Livrables</t>
  </si>
  <si>
    <t>Documentation</t>
  </si>
  <si>
    <t>Objectifs pédagogiques</t>
  </si>
  <si>
    <t>Présenter le contexte du projet</t>
  </si>
  <si>
    <t>Justifier les méthodes er outils utilisés</t>
  </si>
  <si>
    <t>Maitriser les connaissances mobilisées</t>
  </si>
  <si>
    <t>Démontrer les fonctionnalités mis en place</t>
  </si>
  <si>
    <t>Définir le réseau, les hosts, l’implantation/répartition des services</t>
  </si>
  <si>
    <t>Détailler la mise en œuvre des bonnes pratiques</t>
  </si>
  <si>
    <t>Détailler les configurations à réaliser pour mettre en œuvre la solution (système, réseau, services)</t>
  </si>
  <si>
    <t>Détailler l’utilisation des outils/services mis en place</t>
  </si>
  <si>
    <t>Gérer un environnement virtuel</t>
  </si>
  <si>
    <t>Appréhender la sécurité</t>
  </si>
  <si>
    <t>POINTS BONUS (si le projet est fonctionnel)</t>
  </si>
  <si>
    <t>Projet personnel</t>
  </si>
  <si>
    <t>Difficulté 1</t>
  </si>
  <si>
    <t>Difficulté 2</t>
  </si>
  <si>
    <t>Difficulté 3</t>
  </si>
  <si>
    <t>COMMENTAIRES FINAUX</t>
  </si>
  <si>
    <t>Respecter les règles orthographiques et de grammaire</t>
  </si>
  <si>
    <t>Configurer et administrer un serveur</t>
  </si>
  <si>
    <t>Mettre place une infrastructure système et réseaux</t>
  </si>
  <si>
    <t>- dépôt GIT des documents ou wiki
- documentation d’architecture :
                o définition du réseau, des hosts, implantation/répartition des services
                o détailler la mise en œuvre des bonnes pratiques
                o détailler les configurations à réaliser pour mettre en œuvre la solution (système, réseau, services)
- documentation d’exploitation (spécifique au sujet choisi)
                o détailler l’utilisation des outils/services mis en place</t>
  </si>
  <si>
    <t>SPE INFRASTRUCTURE &amp; SYSTÈME D'INFORMATION</t>
  </si>
  <si>
    <t>YNOV INFORMATIQUE</t>
  </si>
  <si>
    <t>BACHELOR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</si>
</sst>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22" xfId="0" applyBorder="1"/>
    <xf numFmtId="0" fontId="0" fillId="0" borderId="13" xfId="0" applyBorder="1"/>
    <xf numFmtId="0" fontId="1" fillId="2" borderId="12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9" xfId="0" applyFill="1" applyBorder="1"/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46" xfId="0" applyBorder="1"/>
    <xf numFmtId="0" fontId="0" fillId="0" borderId="31" xfId="0" applyBorder="1" applyAlignment="1"/>
    <xf numFmtId="0" fontId="0" fillId="0" borderId="43" xfId="0" applyBorder="1" applyAlignment="1"/>
    <xf numFmtId="0" fontId="0" fillId="0" borderId="1" xfId="0" applyBorder="1" applyAlignment="1"/>
    <xf numFmtId="0" fontId="0" fillId="3" borderId="32" xfId="0" applyFill="1" applyBorder="1" applyAlignment="1">
      <alignment wrapText="1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48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19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 wrapText="1"/>
    </xf>
    <xf numFmtId="2" fontId="2" fillId="0" borderId="31" xfId="0" applyNumberFormat="1" applyFont="1" applyBorder="1" applyAlignment="1">
      <alignment horizontal="center" wrapText="1"/>
    </xf>
    <xf numFmtId="2" fontId="2" fillId="0" borderId="32" xfId="0" applyNumberFormat="1" applyFont="1" applyBorder="1" applyAlignment="1">
      <alignment horizontal="center" wrapText="1"/>
    </xf>
    <xf numFmtId="2" fontId="3" fillId="0" borderId="30" xfId="0" applyNumberFormat="1" applyFont="1" applyBorder="1" applyAlignment="1">
      <alignment horizontal="center" wrapText="1"/>
    </xf>
    <xf numFmtId="2" fontId="3" fillId="0" borderId="31" xfId="0" applyNumberFormat="1" applyFont="1" applyBorder="1" applyAlignment="1">
      <alignment horizontal="center" wrapText="1"/>
    </xf>
    <xf numFmtId="2" fontId="3" fillId="0" borderId="32" xfId="0" applyNumberFormat="1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0" fillId="0" borderId="14" xfId="0" quotePrefix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A344-78DA-4034-BEA8-F22A94C0E895}">
  <dimension ref="A1:M36"/>
  <sheetViews>
    <sheetView showGridLines="0" tabSelected="1" workbookViewId="0">
      <pane ySplit="14" topLeftCell="A15" activePane="bottomLeft" state="frozen"/>
      <selection pane="bottomLeft" activeCell="E8" sqref="E4:L8"/>
    </sheetView>
  </sheetViews>
  <sheetFormatPr baseColWidth="10" defaultRowHeight="14.25" x14ac:dyDescent="0.45"/>
  <cols>
    <col min="1" max="2" width="16.86328125" customWidth="1"/>
    <col min="6" max="6" width="43.265625" customWidth="1"/>
    <col min="7" max="7" width="12.265625" bestFit="1" customWidth="1"/>
    <col min="8" max="11" width="20.73046875" customWidth="1"/>
    <col min="12" max="12" width="62.19921875" customWidth="1"/>
  </cols>
  <sheetData>
    <row r="1" spans="1:12" ht="14.65" thickBot="1" x14ac:dyDescent="0.5">
      <c r="A1" s="54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x14ac:dyDescent="0.45">
      <c r="A2" s="63" t="s">
        <v>0</v>
      </c>
      <c r="B2" s="64"/>
      <c r="C2" s="69" t="s">
        <v>1</v>
      </c>
      <c r="D2" s="70"/>
      <c r="E2" s="57"/>
      <c r="F2" s="58"/>
      <c r="G2" s="58"/>
      <c r="H2" s="58"/>
      <c r="I2" s="58"/>
      <c r="J2" s="58"/>
      <c r="K2" s="58"/>
      <c r="L2" s="59"/>
    </row>
    <row r="3" spans="1:12" ht="14.25" customHeight="1" x14ac:dyDescent="0.45">
      <c r="A3" s="65"/>
      <c r="B3" s="66"/>
      <c r="C3" s="71" t="s">
        <v>2</v>
      </c>
      <c r="D3" s="72"/>
      <c r="E3" s="107"/>
      <c r="F3" s="108"/>
      <c r="G3" s="108"/>
      <c r="H3" s="108"/>
      <c r="I3" s="108"/>
      <c r="J3" s="108"/>
      <c r="K3" s="108"/>
      <c r="L3" s="109"/>
    </row>
    <row r="4" spans="1:12" ht="99.75" customHeight="1" x14ac:dyDescent="0.45">
      <c r="A4" s="65"/>
      <c r="B4" s="66"/>
      <c r="C4" s="71" t="s">
        <v>3</v>
      </c>
      <c r="D4" s="72"/>
      <c r="E4" s="103" t="s">
        <v>52</v>
      </c>
      <c r="F4" s="104"/>
      <c r="G4" s="104"/>
      <c r="H4" s="104"/>
      <c r="I4" s="104"/>
      <c r="J4" s="104"/>
      <c r="K4" s="104"/>
      <c r="L4" s="105"/>
    </row>
    <row r="5" spans="1:12" x14ac:dyDescent="0.45">
      <c r="A5" s="65"/>
      <c r="B5" s="66"/>
      <c r="C5" s="71" t="s">
        <v>4</v>
      </c>
      <c r="D5" s="72"/>
      <c r="E5" s="106"/>
      <c r="F5" s="104"/>
      <c r="G5" s="104"/>
      <c r="H5" s="104"/>
      <c r="I5" s="104"/>
      <c r="J5" s="104"/>
      <c r="K5" s="104"/>
      <c r="L5" s="105"/>
    </row>
    <row r="6" spans="1:12" x14ac:dyDescent="0.45">
      <c r="A6" s="65"/>
      <c r="B6" s="66"/>
      <c r="C6" s="71" t="s">
        <v>5</v>
      </c>
      <c r="D6" s="72"/>
      <c r="E6" s="106" t="s">
        <v>53</v>
      </c>
      <c r="F6" s="104"/>
      <c r="G6" s="104"/>
      <c r="H6" s="104"/>
      <c r="I6" s="104"/>
      <c r="J6" s="104"/>
      <c r="K6" s="104"/>
      <c r="L6" s="105"/>
    </row>
    <row r="7" spans="1:12" x14ac:dyDescent="0.45">
      <c r="A7" s="65"/>
      <c r="B7" s="66"/>
      <c r="C7" s="71" t="s">
        <v>6</v>
      </c>
      <c r="D7" s="72"/>
      <c r="E7" s="106" t="s">
        <v>55</v>
      </c>
      <c r="F7" s="104"/>
      <c r="G7" s="104"/>
      <c r="H7" s="104"/>
      <c r="I7" s="104"/>
      <c r="J7" s="104"/>
      <c r="K7" s="104"/>
      <c r="L7" s="105"/>
    </row>
    <row r="8" spans="1:12" x14ac:dyDescent="0.45">
      <c r="A8" s="65"/>
      <c r="B8" s="66"/>
      <c r="C8" s="71" t="s">
        <v>7</v>
      </c>
      <c r="D8" s="72"/>
      <c r="E8" s="106" t="s">
        <v>54</v>
      </c>
      <c r="F8" s="104"/>
      <c r="G8" s="104"/>
      <c r="H8" s="104"/>
      <c r="I8" s="104"/>
      <c r="J8" s="104"/>
      <c r="K8" s="104"/>
      <c r="L8" s="105"/>
    </row>
    <row r="9" spans="1:12" x14ac:dyDescent="0.45">
      <c r="A9" s="65"/>
      <c r="B9" s="66"/>
      <c r="C9" s="71" t="s">
        <v>10</v>
      </c>
      <c r="D9" s="72"/>
      <c r="E9" s="60"/>
      <c r="F9" s="61"/>
      <c r="G9" s="61"/>
      <c r="H9" s="61"/>
      <c r="I9" s="61"/>
      <c r="J9" s="61"/>
      <c r="K9" s="61"/>
      <c r="L9" s="62"/>
    </row>
    <row r="10" spans="1:12" ht="14.65" thickBot="1" x14ac:dyDescent="0.5">
      <c r="A10" s="67"/>
      <c r="B10" s="68"/>
      <c r="C10" s="78" t="s">
        <v>8</v>
      </c>
      <c r="D10" s="79"/>
      <c r="E10" s="73"/>
      <c r="F10" s="74"/>
      <c r="G10" s="74"/>
      <c r="H10" s="74"/>
      <c r="I10" s="74"/>
      <c r="J10" s="74"/>
      <c r="K10" s="74"/>
      <c r="L10" s="75"/>
    </row>
    <row r="11" spans="1:12" x14ac:dyDescent="0.45">
      <c r="A11" s="57"/>
      <c r="B11" s="76"/>
      <c r="C11" s="58"/>
      <c r="D11" s="58"/>
      <c r="E11" s="58"/>
      <c r="F11" s="58"/>
      <c r="G11" s="58"/>
      <c r="H11" s="58"/>
      <c r="I11" s="58"/>
      <c r="J11" s="58"/>
      <c r="K11" s="58"/>
      <c r="L11" s="59"/>
    </row>
    <row r="12" spans="1:12" ht="14.65" thickBot="1" x14ac:dyDescent="0.5">
      <c r="A12" s="77"/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5"/>
    </row>
    <row r="13" spans="1:12" x14ac:dyDescent="0.45">
      <c r="A13" s="85" t="s">
        <v>27</v>
      </c>
      <c r="B13" s="85" t="s">
        <v>9</v>
      </c>
      <c r="C13" s="80" t="s">
        <v>11</v>
      </c>
      <c r="D13" s="80"/>
      <c r="E13" s="80"/>
      <c r="F13" s="81"/>
      <c r="G13" s="84" t="s">
        <v>12</v>
      </c>
      <c r="H13" s="92" t="s">
        <v>13</v>
      </c>
      <c r="I13" s="93"/>
      <c r="J13" s="93"/>
      <c r="K13" s="94"/>
      <c r="L13" s="87" t="s">
        <v>14</v>
      </c>
    </row>
    <row r="14" spans="1:12" ht="14.65" thickBot="1" x14ac:dyDescent="0.5">
      <c r="A14" s="86"/>
      <c r="B14" s="86"/>
      <c r="C14" s="82"/>
      <c r="D14" s="82"/>
      <c r="E14" s="82"/>
      <c r="F14" s="83"/>
      <c r="G14" s="82"/>
      <c r="H14" s="5" t="s">
        <v>15</v>
      </c>
      <c r="I14" s="5" t="s">
        <v>16</v>
      </c>
      <c r="J14" s="5" t="s">
        <v>17</v>
      </c>
      <c r="K14" s="5" t="s">
        <v>18</v>
      </c>
      <c r="L14" s="88"/>
    </row>
    <row r="15" spans="1:12" ht="14.65" customHeight="1" x14ac:dyDescent="0.45">
      <c r="A15" s="42" t="s">
        <v>28</v>
      </c>
      <c r="B15" s="42" t="s">
        <v>29</v>
      </c>
      <c r="C15" s="47" t="s">
        <v>33</v>
      </c>
      <c r="D15" s="48"/>
      <c r="E15" s="48"/>
      <c r="F15" s="49"/>
      <c r="G15" s="6">
        <v>2</v>
      </c>
      <c r="H15" s="22"/>
      <c r="I15" s="11"/>
      <c r="J15" s="11"/>
      <c r="K15" s="11"/>
      <c r="L15" s="15"/>
    </row>
    <row r="16" spans="1:12" ht="14.65" customHeight="1" x14ac:dyDescent="0.45">
      <c r="A16" s="43"/>
      <c r="B16" s="43"/>
      <c r="C16" s="50" t="s">
        <v>34</v>
      </c>
      <c r="D16" s="30"/>
      <c r="E16" s="30"/>
      <c r="F16" s="31"/>
      <c r="G16" s="1">
        <v>2</v>
      </c>
      <c r="H16" s="12"/>
      <c r="I16" s="13"/>
      <c r="J16" s="13"/>
      <c r="K16" s="13"/>
      <c r="L16" s="2"/>
    </row>
    <row r="17" spans="1:13" ht="14.65" customHeight="1" x14ac:dyDescent="0.45">
      <c r="A17" s="43"/>
      <c r="B17" s="43"/>
      <c r="C17" s="50" t="s">
        <v>35</v>
      </c>
      <c r="D17" s="30"/>
      <c r="E17" s="30"/>
      <c r="F17" s="31"/>
      <c r="G17" s="1">
        <v>3</v>
      </c>
      <c r="H17" s="12"/>
      <c r="I17" s="13"/>
      <c r="J17" s="13"/>
      <c r="K17" s="13"/>
      <c r="L17" s="2"/>
    </row>
    <row r="18" spans="1:13" ht="14.65" customHeight="1" thickBot="1" x14ac:dyDescent="0.5">
      <c r="A18" s="44"/>
      <c r="B18" s="44"/>
      <c r="C18" s="51" t="s">
        <v>36</v>
      </c>
      <c r="D18" s="40"/>
      <c r="E18" s="40"/>
      <c r="F18" s="41"/>
      <c r="G18" s="7">
        <v>3</v>
      </c>
      <c r="H18" s="9"/>
      <c r="I18" s="10"/>
      <c r="J18" s="10"/>
      <c r="K18" s="10"/>
      <c r="L18" s="4"/>
      <c r="M18" s="8"/>
    </row>
    <row r="19" spans="1:13" x14ac:dyDescent="0.45">
      <c r="A19" s="32" t="s">
        <v>30</v>
      </c>
      <c r="B19" s="32" t="s">
        <v>31</v>
      </c>
      <c r="C19" s="47" t="s">
        <v>37</v>
      </c>
      <c r="D19" s="48"/>
      <c r="E19" s="48"/>
      <c r="F19" s="49"/>
      <c r="G19" s="6">
        <v>2</v>
      </c>
      <c r="H19" s="22"/>
      <c r="I19" s="11"/>
      <c r="J19" s="11"/>
      <c r="K19" s="11"/>
      <c r="L19" s="15"/>
    </row>
    <row r="20" spans="1:13" x14ac:dyDescent="0.45">
      <c r="A20" s="33"/>
      <c r="B20" s="33"/>
      <c r="C20" s="50" t="s">
        <v>38</v>
      </c>
      <c r="D20" s="30"/>
      <c r="E20" s="30"/>
      <c r="F20" s="31"/>
      <c r="G20" s="1">
        <v>2</v>
      </c>
      <c r="H20" s="12"/>
      <c r="I20" s="13"/>
      <c r="J20" s="13"/>
      <c r="K20" s="13"/>
      <c r="L20" s="2"/>
    </row>
    <row r="21" spans="1:13" ht="29.25" customHeight="1" x14ac:dyDescent="0.45">
      <c r="A21" s="33"/>
      <c r="B21" s="33"/>
      <c r="C21" s="50" t="s">
        <v>39</v>
      </c>
      <c r="D21" s="30"/>
      <c r="E21" s="30"/>
      <c r="F21" s="31"/>
      <c r="G21" s="1">
        <v>3</v>
      </c>
      <c r="H21" s="12"/>
      <c r="I21" s="13"/>
      <c r="J21" s="13"/>
      <c r="K21" s="13"/>
      <c r="L21" s="2"/>
    </row>
    <row r="22" spans="1:13" ht="14.65" thickBot="1" x14ac:dyDescent="0.5">
      <c r="A22" s="33"/>
      <c r="B22" s="33"/>
      <c r="C22" s="51" t="s">
        <v>40</v>
      </c>
      <c r="D22" s="40"/>
      <c r="E22" s="40"/>
      <c r="F22" s="41"/>
      <c r="G22" s="7">
        <v>2</v>
      </c>
      <c r="H22" s="9"/>
      <c r="I22" s="10"/>
      <c r="J22" s="10"/>
      <c r="K22" s="10"/>
      <c r="L22" s="4"/>
    </row>
    <row r="23" spans="1:13" x14ac:dyDescent="0.45">
      <c r="A23" s="33"/>
      <c r="B23" s="32" t="s">
        <v>32</v>
      </c>
      <c r="C23" s="52" t="s">
        <v>50</v>
      </c>
      <c r="D23" s="52"/>
      <c r="E23" s="52"/>
      <c r="F23" s="53"/>
      <c r="G23" s="14">
        <v>5</v>
      </c>
      <c r="H23" s="23"/>
      <c r="I23" s="24"/>
      <c r="J23" s="24"/>
      <c r="K23" s="24"/>
      <c r="L23" s="3"/>
    </row>
    <row r="24" spans="1:13" x14ac:dyDescent="0.45">
      <c r="A24" s="33"/>
      <c r="B24" s="33"/>
      <c r="C24" s="45" t="s">
        <v>41</v>
      </c>
      <c r="D24" s="45"/>
      <c r="E24" s="45"/>
      <c r="F24" s="46"/>
      <c r="G24" s="1">
        <v>5</v>
      </c>
      <c r="H24" s="12"/>
      <c r="I24" s="13"/>
      <c r="J24" s="13"/>
      <c r="K24" s="13"/>
      <c r="L24" s="2"/>
    </row>
    <row r="25" spans="1:13" x14ac:dyDescent="0.45">
      <c r="A25" s="33"/>
      <c r="B25" s="33"/>
      <c r="C25" s="45" t="s">
        <v>51</v>
      </c>
      <c r="D25" s="45"/>
      <c r="E25" s="45"/>
      <c r="F25" s="46"/>
      <c r="G25" s="1">
        <v>5</v>
      </c>
      <c r="H25" s="12"/>
      <c r="I25" s="13"/>
      <c r="J25" s="13"/>
      <c r="K25" s="13"/>
      <c r="L25" s="2"/>
    </row>
    <row r="26" spans="1:13" ht="14.65" thickBot="1" x14ac:dyDescent="0.5">
      <c r="A26" s="34"/>
      <c r="B26" s="34"/>
      <c r="C26" s="35" t="s">
        <v>42</v>
      </c>
      <c r="D26" s="35"/>
      <c r="E26" s="35"/>
      <c r="F26" s="36"/>
      <c r="G26" s="7">
        <v>5</v>
      </c>
      <c r="H26" s="9"/>
      <c r="I26" s="10"/>
      <c r="J26" s="10"/>
      <c r="K26" s="10"/>
      <c r="L26" s="4"/>
    </row>
    <row r="27" spans="1:13" x14ac:dyDescent="0.45">
      <c r="A27" s="42" t="s">
        <v>19</v>
      </c>
      <c r="B27" s="42" t="s">
        <v>19</v>
      </c>
      <c r="C27" s="28" t="s">
        <v>20</v>
      </c>
      <c r="D27" s="28"/>
      <c r="E27" s="28"/>
      <c r="F27" s="29"/>
      <c r="G27" s="6">
        <v>3</v>
      </c>
      <c r="H27" s="23"/>
      <c r="I27" s="24"/>
      <c r="J27" s="24"/>
      <c r="K27" s="24"/>
      <c r="L27" s="3"/>
    </row>
    <row r="28" spans="1:13" x14ac:dyDescent="0.45">
      <c r="A28" s="43"/>
      <c r="B28" s="43"/>
      <c r="C28" s="30" t="s">
        <v>21</v>
      </c>
      <c r="D28" s="30"/>
      <c r="E28" s="30"/>
      <c r="F28" s="31"/>
      <c r="G28" s="1">
        <v>2</v>
      </c>
      <c r="H28" s="12"/>
      <c r="I28" s="13"/>
      <c r="J28" s="13"/>
      <c r="K28" s="13"/>
      <c r="L28" s="2"/>
    </row>
    <row r="29" spans="1:13" x14ac:dyDescent="0.45">
      <c r="A29" s="43"/>
      <c r="B29" s="43"/>
      <c r="C29" s="30" t="s">
        <v>22</v>
      </c>
      <c r="D29" s="30"/>
      <c r="E29" s="30"/>
      <c r="F29" s="31"/>
      <c r="G29" s="1">
        <v>3</v>
      </c>
      <c r="H29" s="12"/>
      <c r="I29" s="13"/>
      <c r="J29" s="13"/>
      <c r="K29" s="13"/>
      <c r="L29" s="2"/>
    </row>
    <row r="30" spans="1:13" x14ac:dyDescent="0.45">
      <c r="A30" s="43"/>
      <c r="B30" s="43"/>
      <c r="C30" s="30" t="s">
        <v>23</v>
      </c>
      <c r="D30" s="30"/>
      <c r="E30" s="30"/>
      <c r="F30" s="31"/>
      <c r="G30" s="1">
        <v>3</v>
      </c>
      <c r="H30" s="12"/>
      <c r="I30" s="13"/>
      <c r="J30" s="13"/>
      <c r="K30" s="13"/>
      <c r="L30" s="2"/>
    </row>
    <row r="31" spans="1:13" ht="14.65" thickBot="1" x14ac:dyDescent="0.5">
      <c r="A31" s="44"/>
      <c r="B31" s="44"/>
      <c r="C31" s="40" t="s">
        <v>49</v>
      </c>
      <c r="D31" s="40"/>
      <c r="E31" s="40"/>
      <c r="F31" s="41"/>
      <c r="G31" s="7">
        <v>2</v>
      </c>
      <c r="H31" s="9"/>
      <c r="I31" s="10"/>
      <c r="J31" s="10"/>
      <c r="K31" s="10"/>
      <c r="L31" s="4"/>
    </row>
    <row r="32" spans="1:13" ht="14.65" thickBot="1" x14ac:dyDescent="0.5">
      <c r="A32" s="19"/>
      <c r="B32" s="20"/>
      <c r="C32" s="18"/>
      <c r="D32" s="18"/>
      <c r="E32" s="18"/>
      <c r="F32" s="18"/>
      <c r="G32" s="20"/>
      <c r="H32" s="20"/>
      <c r="I32" s="20"/>
    </row>
    <row r="33" spans="1:12" ht="17.25" thickBot="1" x14ac:dyDescent="0.55000000000000004">
      <c r="A33" s="16"/>
      <c r="B33" s="17"/>
      <c r="C33" s="37" t="s">
        <v>24</v>
      </c>
      <c r="D33" s="38"/>
      <c r="E33" s="38"/>
      <c r="F33" s="39"/>
      <c r="G33" s="95">
        <f>((Data!F2+Data!G2+Data!H2+Data!I2)/SUM('GRILLE EVAL'!G15:G31)*20)/4</f>
        <v>0</v>
      </c>
      <c r="H33" s="96"/>
      <c r="I33" s="96"/>
      <c r="J33" s="96"/>
      <c r="K33" s="97"/>
      <c r="L33" s="21"/>
    </row>
    <row r="34" spans="1:12" ht="14.65" customHeight="1" thickBot="1" x14ac:dyDescent="0.55000000000000004">
      <c r="A34" s="16"/>
      <c r="B34" s="17"/>
      <c r="C34" s="37" t="s">
        <v>43</v>
      </c>
      <c r="D34" s="38"/>
      <c r="E34" s="38"/>
      <c r="F34" s="39"/>
      <c r="G34" s="89" t="s">
        <v>45</v>
      </c>
      <c r="H34" s="90"/>
      <c r="I34" s="90"/>
      <c r="J34" s="101">
        <f>IF(ISBLANK(G34),0,VLOOKUP(G34,Data!K2:L5,2,FALSE))</f>
        <v>0</v>
      </c>
      <c r="K34" s="102"/>
      <c r="L34" s="21"/>
    </row>
    <row r="35" spans="1:12" ht="14.65" customHeight="1" thickBot="1" x14ac:dyDescent="0.55000000000000004">
      <c r="A35" s="16"/>
      <c r="B35" s="17"/>
      <c r="C35" s="37" t="s">
        <v>25</v>
      </c>
      <c r="D35" s="38"/>
      <c r="E35" s="38"/>
      <c r="F35" s="39"/>
      <c r="G35" s="98">
        <f>IF(G33+J34&gt;20,20,G33+J34)</f>
        <v>0</v>
      </c>
      <c r="H35" s="99"/>
      <c r="I35" s="99"/>
      <c r="J35" s="99"/>
      <c r="K35" s="100"/>
      <c r="L35" s="21"/>
    </row>
    <row r="36" spans="1:12" ht="57.4" customHeight="1" thickBot="1" x14ac:dyDescent="0.5">
      <c r="C36" s="25" t="s">
        <v>48</v>
      </c>
      <c r="D36" s="26"/>
      <c r="E36" s="26"/>
      <c r="F36" s="27"/>
      <c r="G36" s="89"/>
      <c r="H36" s="90"/>
      <c r="I36" s="90"/>
      <c r="J36" s="90"/>
      <c r="K36" s="90"/>
      <c r="L36" s="91"/>
    </row>
  </sheetData>
  <sheetProtection algorithmName="SHA-512" hashValue="cYBDWrtL/JW7xGum1iuoRHy/wiTLGvc2yYGJVHwgzrcrHvj/tOt2azKQCKq+y02k1j2w2OOnP/KKXiNX+bj4BA==" saltValue="tjJWB/HOe0AN8cEtrM2pAg==" spinCount="100000" sheet="1" objects="1" scenarios="1"/>
  <protectedRanges>
    <protectedRange sqref="E5" name="Plage5_1"/>
    <protectedRange sqref="G36" name="Plage4"/>
    <protectedRange sqref="G34" name="Plage3"/>
    <protectedRange sqref="E2:L3 E9:L10" name="Plage1"/>
    <protectedRange sqref="H15:L31" name="Plage2"/>
  </protectedRanges>
  <mergeCells count="60">
    <mergeCell ref="G36:L36"/>
    <mergeCell ref="H13:K13"/>
    <mergeCell ref="G33:K33"/>
    <mergeCell ref="G35:K35"/>
    <mergeCell ref="J34:K34"/>
    <mergeCell ref="G34:I34"/>
    <mergeCell ref="C15:F15"/>
    <mergeCell ref="C16:F16"/>
    <mergeCell ref="C17:F17"/>
    <mergeCell ref="A15:A18"/>
    <mergeCell ref="B15:B18"/>
    <mergeCell ref="C18:F18"/>
    <mergeCell ref="B27:B31"/>
    <mergeCell ref="E10:L10"/>
    <mergeCell ref="A11:L12"/>
    <mergeCell ref="C6:D6"/>
    <mergeCell ref="C7:D7"/>
    <mergeCell ref="C8:D8"/>
    <mergeCell ref="C10:D10"/>
    <mergeCell ref="E7:L7"/>
    <mergeCell ref="E8:L8"/>
    <mergeCell ref="E9:L9"/>
    <mergeCell ref="C9:D9"/>
    <mergeCell ref="C13:F14"/>
    <mergeCell ref="G13:G14"/>
    <mergeCell ref="A13:A14"/>
    <mergeCell ref="L13:L14"/>
    <mergeCell ref="B13:B14"/>
    <mergeCell ref="A1:L1"/>
    <mergeCell ref="E2:L2"/>
    <mergeCell ref="E3:L3"/>
    <mergeCell ref="E4:L4"/>
    <mergeCell ref="E5:L5"/>
    <mergeCell ref="A2:B10"/>
    <mergeCell ref="C2:D2"/>
    <mergeCell ref="C3:D3"/>
    <mergeCell ref="C4:D4"/>
    <mergeCell ref="C5:D5"/>
    <mergeCell ref="E6:L6"/>
    <mergeCell ref="C19:F19"/>
    <mergeCell ref="C20:F20"/>
    <mergeCell ref="C21:F21"/>
    <mergeCell ref="C22:F22"/>
    <mergeCell ref="C23:F23"/>
    <mergeCell ref="C36:F36"/>
    <mergeCell ref="C27:F27"/>
    <mergeCell ref="C28:F28"/>
    <mergeCell ref="A19:A26"/>
    <mergeCell ref="C26:F26"/>
    <mergeCell ref="C35:F35"/>
    <mergeCell ref="C33:F33"/>
    <mergeCell ref="C34:F34"/>
    <mergeCell ref="C29:F29"/>
    <mergeCell ref="C30:F30"/>
    <mergeCell ref="C31:F31"/>
    <mergeCell ref="A27:A31"/>
    <mergeCell ref="C24:F24"/>
    <mergeCell ref="C25:F25"/>
    <mergeCell ref="B19:B22"/>
    <mergeCell ref="B23:B26"/>
  </mergeCells>
  <dataValidations count="2">
    <dataValidation type="custom" allowBlank="1" showInputMessage="1" showErrorMessage="1" errorTitle="Blabla" sqref="I15:I31" xr:uid="{BFC6EC0C-27D2-4C7F-8DED-D1A77291FF8F}">
      <formula1>COUNTA($H15:$K15)&lt;2</formula1>
    </dataValidation>
    <dataValidation type="custom" allowBlank="1" showErrorMessage="1" errorTitle="Une seule cellule à remplir" error="Merci de ne remplir qu'un seul niveau de compétences pour une ligne ou d'indiquer &quot;Non évaluée&quot;." sqref="J15:K31 H15:H31" xr:uid="{6A2ACC83-CCF9-4292-ADD9-532B69FB79EC}">
      <formula1>COUNTA($H15:$K15)&lt;2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3C538B-A9D8-4FA5-B820-D3EEE3DB1B44}">
          <x14:formula1>
            <xm:f>Data!$K$1:$K$5</xm:f>
          </x14:formula1>
          <xm:sqref>G34:I34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DC54-ADC5-4D7C-B773-9D07992A5E12}">
  <dimension ref="A2:L18"/>
  <sheetViews>
    <sheetView workbookViewId="0">
      <selection activeCell="L13" sqref="L13"/>
    </sheetView>
  </sheetViews>
  <sheetFormatPr baseColWidth="10" defaultRowHeight="14.25" x14ac:dyDescent="0.45"/>
  <cols>
    <col min="11" max="11" width="14.73046875" bestFit="1" customWidth="1"/>
  </cols>
  <sheetData>
    <row r="2" spans="1:12" x14ac:dyDescent="0.45">
      <c r="A2">
        <f>IF(ISBLANK('GRILLE EVAL'!H15),0,1)*'GRILLE EVAL'!$G15*0</f>
        <v>0</v>
      </c>
      <c r="B2">
        <f>IF(ISBLANK('GRILLE EVAL'!I15),0,1)*'GRILLE EVAL'!$G15*1</f>
        <v>0</v>
      </c>
      <c r="C2">
        <f>IF(ISBLANK('GRILLE EVAL'!J15),0,1)*'GRILLE EVAL'!$G15*3</f>
        <v>0</v>
      </c>
      <c r="D2">
        <f>IF(ISBLANK('GRILLE EVAL'!K15),0,1)*'GRILLE EVAL'!$G15*4</f>
        <v>0</v>
      </c>
      <c r="F2">
        <f>SUM(A2:A18)</f>
        <v>0</v>
      </c>
      <c r="G2">
        <f t="shared" ref="G2:I2" si="0">SUM(B2:B18)</f>
        <v>0</v>
      </c>
      <c r="H2">
        <f t="shared" si="0"/>
        <v>0</v>
      </c>
      <c r="I2">
        <f t="shared" si="0"/>
        <v>0</v>
      </c>
      <c r="K2" t="s">
        <v>44</v>
      </c>
      <c r="L2">
        <v>2</v>
      </c>
    </row>
    <row r="3" spans="1:12" x14ac:dyDescent="0.45">
      <c r="A3">
        <f>IF(ISBLANK('GRILLE EVAL'!H16),0,1)*'GRILLE EVAL'!$G16*0</f>
        <v>0</v>
      </c>
      <c r="B3">
        <f>IF(ISBLANK('GRILLE EVAL'!I16),0,1)*'GRILLE EVAL'!$G16*1</f>
        <v>0</v>
      </c>
      <c r="C3">
        <f>IF(ISBLANK('GRILLE EVAL'!J16),0,1)*'GRILLE EVAL'!$G16*3</f>
        <v>0</v>
      </c>
      <c r="D3">
        <f>IF(ISBLANK('GRILLE EVAL'!K16),0,1)*'GRILLE EVAL'!$G16*4</f>
        <v>0</v>
      </c>
      <c r="K3" t="s">
        <v>45</v>
      </c>
      <c r="L3">
        <v>0</v>
      </c>
    </row>
    <row r="4" spans="1:12" x14ac:dyDescent="0.45">
      <c r="A4">
        <f>IF(ISBLANK('GRILLE EVAL'!H17),0,1)*'GRILLE EVAL'!$G17*0</f>
        <v>0</v>
      </c>
      <c r="B4">
        <f>IF(ISBLANK('GRILLE EVAL'!I17),0,1)*'GRILLE EVAL'!$G17*1</f>
        <v>0</v>
      </c>
      <c r="C4">
        <f>IF(ISBLANK('GRILLE EVAL'!J17),0,1)*'GRILLE EVAL'!$G17*3</f>
        <v>0</v>
      </c>
      <c r="D4">
        <f>IF(ISBLANK('GRILLE EVAL'!K17),0,1)*'GRILLE EVAL'!$G17*4</f>
        <v>0</v>
      </c>
      <c r="K4" t="s">
        <v>46</v>
      </c>
      <c r="L4">
        <v>1</v>
      </c>
    </row>
    <row r="5" spans="1:12" x14ac:dyDescent="0.45">
      <c r="A5">
        <f>IF(ISBLANK('GRILLE EVAL'!H18),0,1)*'GRILLE EVAL'!$G18*0</f>
        <v>0</v>
      </c>
      <c r="B5">
        <f>IF(ISBLANK('GRILLE EVAL'!I18),0,1)*'GRILLE EVAL'!$G18*1</f>
        <v>0</v>
      </c>
      <c r="C5">
        <f>IF(ISBLANK('GRILLE EVAL'!J18),0,1)*'GRILLE EVAL'!$G18*3</f>
        <v>0</v>
      </c>
      <c r="D5">
        <f>IF(ISBLANK('GRILLE EVAL'!K18),0,1)*'GRILLE EVAL'!$G18*4</f>
        <v>0</v>
      </c>
      <c r="K5" t="s">
        <v>47</v>
      </c>
      <c r="L5">
        <v>2</v>
      </c>
    </row>
    <row r="6" spans="1:12" x14ac:dyDescent="0.45">
      <c r="A6">
        <f>IF(ISBLANK('GRILLE EVAL'!H19),0,1)*'GRILLE EVAL'!$G19*0</f>
        <v>0</v>
      </c>
      <c r="B6">
        <f>IF(ISBLANK('GRILLE EVAL'!I19),0,1)*'GRILLE EVAL'!$G19*1</f>
        <v>0</v>
      </c>
      <c r="C6">
        <f>IF(ISBLANK('GRILLE EVAL'!J19),0,1)*'GRILLE EVAL'!$G19*3</f>
        <v>0</v>
      </c>
      <c r="D6">
        <f>IF(ISBLANK('GRILLE EVAL'!K19),0,1)*'GRILLE EVAL'!$G19*4</f>
        <v>0</v>
      </c>
    </row>
    <row r="7" spans="1:12" x14ac:dyDescent="0.45">
      <c r="A7">
        <f>IF(ISBLANK('GRILLE EVAL'!H20),0,1)*'GRILLE EVAL'!$G20*0</f>
        <v>0</v>
      </c>
      <c r="B7">
        <f>IF(ISBLANK('GRILLE EVAL'!I20),0,1)*'GRILLE EVAL'!$G20*1</f>
        <v>0</v>
      </c>
      <c r="C7">
        <f>IF(ISBLANK('GRILLE EVAL'!J20),0,1)*'GRILLE EVAL'!$G20*3</f>
        <v>0</v>
      </c>
      <c r="D7">
        <f>IF(ISBLANK('GRILLE EVAL'!K20),0,1)*'GRILLE EVAL'!$G20*4</f>
        <v>0</v>
      </c>
    </row>
    <row r="8" spans="1:12" x14ac:dyDescent="0.45">
      <c r="A8">
        <f>IF(ISBLANK('GRILLE EVAL'!H21),0,1)*'GRILLE EVAL'!$G21*0</f>
        <v>0</v>
      </c>
      <c r="B8">
        <f>IF(ISBLANK('GRILLE EVAL'!I21),0,1)*'GRILLE EVAL'!$G21*1</f>
        <v>0</v>
      </c>
      <c r="C8">
        <f>IF(ISBLANK('GRILLE EVAL'!J21),0,1)*'GRILLE EVAL'!$G21*3</f>
        <v>0</v>
      </c>
      <c r="D8">
        <f>IF(ISBLANK('GRILLE EVAL'!K21),0,1)*'GRILLE EVAL'!$G21*4</f>
        <v>0</v>
      </c>
    </row>
    <row r="9" spans="1:12" x14ac:dyDescent="0.45">
      <c r="A9">
        <f>IF(ISBLANK('GRILLE EVAL'!H22),0,1)*'GRILLE EVAL'!$G22*0</f>
        <v>0</v>
      </c>
      <c r="B9">
        <f>IF(ISBLANK('GRILLE EVAL'!I22),0,1)*'GRILLE EVAL'!$G22*1</f>
        <v>0</v>
      </c>
      <c r="C9">
        <f>IF(ISBLANK('GRILLE EVAL'!J22),0,1)*'GRILLE EVAL'!$G22*3</f>
        <v>0</v>
      </c>
      <c r="D9">
        <f>IF(ISBLANK('GRILLE EVAL'!K22),0,1)*'GRILLE EVAL'!$G22*4</f>
        <v>0</v>
      </c>
    </row>
    <row r="10" spans="1:12" x14ac:dyDescent="0.45">
      <c r="A10">
        <f>IF(ISBLANK('GRILLE EVAL'!H23),0,1)*'GRILLE EVAL'!$G23*0</f>
        <v>0</v>
      </c>
      <c r="B10">
        <f>IF(ISBLANK('GRILLE EVAL'!I23),0,1)*'GRILLE EVAL'!$G23*1</f>
        <v>0</v>
      </c>
      <c r="C10">
        <f>IF(ISBLANK('GRILLE EVAL'!J23),0,1)*'GRILLE EVAL'!$G23*3</f>
        <v>0</v>
      </c>
      <c r="D10">
        <f>IF(ISBLANK('GRILLE EVAL'!K23),0,1)*'GRILLE EVAL'!$G23*4</f>
        <v>0</v>
      </c>
    </row>
    <row r="11" spans="1:12" x14ac:dyDescent="0.45">
      <c r="A11">
        <f>IF(ISBLANK('GRILLE EVAL'!H24),0,1)*'GRILLE EVAL'!$G24*0</f>
        <v>0</v>
      </c>
      <c r="B11">
        <f>IF(ISBLANK('GRILLE EVAL'!I24),0,1)*'GRILLE EVAL'!$G24*1</f>
        <v>0</v>
      </c>
      <c r="C11">
        <f>IF(ISBLANK('GRILLE EVAL'!J24),0,1)*'GRILLE EVAL'!$G24*3</f>
        <v>0</v>
      </c>
      <c r="D11">
        <f>IF(ISBLANK('GRILLE EVAL'!K24),0,1)*'GRILLE EVAL'!$G24*4</f>
        <v>0</v>
      </c>
    </row>
    <row r="12" spans="1:12" x14ac:dyDescent="0.45">
      <c r="A12">
        <f>IF(ISBLANK('GRILLE EVAL'!H25),0,1)*'GRILLE EVAL'!$G25*0</f>
        <v>0</v>
      </c>
      <c r="B12">
        <f>IF(ISBLANK('GRILLE EVAL'!I25),0,1)*'GRILLE EVAL'!$G25*1</f>
        <v>0</v>
      </c>
      <c r="C12">
        <f>IF(ISBLANK('GRILLE EVAL'!J25),0,1)*'GRILLE EVAL'!$G25*3</f>
        <v>0</v>
      </c>
      <c r="D12">
        <f>IF(ISBLANK('GRILLE EVAL'!K25),0,1)*'GRILLE EVAL'!$G25*4</f>
        <v>0</v>
      </c>
    </row>
    <row r="13" spans="1:12" x14ac:dyDescent="0.45">
      <c r="A13">
        <f>IF(ISBLANK('GRILLE EVAL'!H26),0,1)*'GRILLE EVAL'!$G26*0</f>
        <v>0</v>
      </c>
      <c r="B13">
        <f>IF(ISBLANK('GRILLE EVAL'!I26),0,1)*'GRILLE EVAL'!$G26*1</f>
        <v>0</v>
      </c>
      <c r="C13">
        <f>IF(ISBLANK('GRILLE EVAL'!J26),0,1)*'GRILLE EVAL'!$G26*3</f>
        <v>0</v>
      </c>
      <c r="D13">
        <f>IF(ISBLANK('GRILLE EVAL'!K26),0,1)*'GRILLE EVAL'!$G26*4</f>
        <v>0</v>
      </c>
    </row>
    <row r="14" spans="1:12" x14ac:dyDescent="0.45">
      <c r="A14">
        <f>IF(ISBLANK('GRILLE EVAL'!H27),0,1)*'GRILLE EVAL'!$G27*0</f>
        <v>0</v>
      </c>
      <c r="B14">
        <f>IF(ISBLANK('GRILLE EVAL'!I27),0,1)*'GRILLE EVAL'!$G27*1</f>
        <v>0</v>
      </c>
      <c r="C14">
        <f>IF(ISBLANK('GRILLE EVAL'!J27),0,1)*'GRILLE EVAL'!$G27*3</f>
        <v>0</v>
      </c>
      <c r="D14">
        <f>IF(ISBLANK('GRILLE EVAL'!K27),0,1)*'GRILLE EVAL'!$G27*4</f>
        <v>0</v>
      </c>
    </row>
    <row r="15" spans="1:12" x14ac:dyDescent="0.45">
      <c r="A15">
        <f>IF(ISBLANK('GRILLE EVAL'!H28),0,1)*'GRILLE EVAL'!$G28*0</f>
        <v>0</v>
      </c>
      <c r="B15">
        <f>IF(ISBLANK('GRILLE EVAL'!I28),0,1)*'GRILLE EVAL'!$G28*1</f>
        <v>0</v>
      </c>
      <c r="C15">
        <f>IF(ISBLANK('GRILLE EVAL'!J28),0,1)*'GRILLE EVAL'!$G28*3</f>
        <v>0</v>
      </c>
      <c r="D15">
        <f>IF(ISBLANK('GRILLE EVAL'!K28),0,1)*'GRILLE EVAL'!$G28*4</f>
        <v>0</v>
      </c>
    </row>
    <row r="16" spans="1:12" x14ac:dyDescent="0.45">
      <c r="A16">
        <f>IF(ISBLANK('GRILLE EVAL'!H29),0,1)*'GRILLE EVAL'!$G29*0</f>
        <v>0</v>
      </c>
      <c r="B16">
        <f>IF(ISBLANK('GRILLE EVAL'!I29),0,1)*'GRILLE EVAL'!$G29*1</f>
        <v>0</v>
      </c>
      <c r="C16">
        <f>IF(ISBLANK('GRILLE EVAL'!J29),0,1)*'GRILLE EVAL'!$G29*3</f>
        <v>0</v>
      </c>
      <c r="D16">
        <f>IF(ISBLANK('GRILLE EVAL'!K29),0,1)*'GRILLE EVAL'!$G29*4</f>
        <v>0</v>
      </c>
    </row>
    <row r="17" spans="1:4" x14ac:dyDescent="0.45">
      <c r="A17">
        <f>IF(ISBLANK('GRILLE EVAL'!H30),0,1)*'GRILLE EVAL'!$G30*0</f>
        <v>0</v>
      </c>
      <c r="B17">
        <f>IF(ISBLANK('GRILLE EVAL'!I30),0,1)*'GRILLE EVAL'!$G30*1</f>
        <v>0</v>
      </c>
      <c r="C17">
        <f>IF(ISBLANK('GRILLE EVAL'!J30),0,1)*'GRILLE EVAL'!$G30*3</f>
        <v>0</v>
      </c>
      <c r="D17">
        <f>IF(ISBLANK('GRILLE EVAL'!K30),0,1)*'GRILLE EVAL'!$G30*4</f>
        <v>0</v>
      </c>
    </row>
    <row r="18" spans="1:4" x14ac:dyDescent="0.45">
      <c r="A18">
        <f>IF(ISBLANK('GRILLE EVAL'!H31),0,1)*'GRILLE EVAL'!$G31*0</f>
        <v>0</v>
      </c>
      <c r="B18">
        <f>IF(ISBLANK('GRILLE EVAL'!I31),0,1)*'GRILLE EVAL'!$G31*1</f>
        <v>0</v>
      </c>
      <c r="C18">
        <f>IF(ISBLANK('GRILLE EVAL'!J31),0,1)*'GRILLE EVAL'!$G31*3</f>
        <v>0</v>
      </c>
      <c r="D18">
        <f>IF(ISBLANK('GRILLE EVAL'!K31),0,1)*'GRILLE EVAL'!$G31*4</f>
        <v>0</v>
      </c>
    </row>
  </sheetData>
  <sheetProtection algorithmName="SHA-512" hashValue="P9UnoOyRNZyx0eFxm9mdFbctcGmZGsPtpmc92sBLC5kZsdGiDUMpbc2VOn1p8eSh0rb61FB/wKsNdbcSSJP9MA==" saltValue="xHDiXkXGfCnMrSi5xqsqc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98227B93F3B46A4C8EE6693783472" ma:contentTypeVersion="9" ma:contentTypeDescription="Crée un document." ma:contentTypeScope="" ma:versionID="075980d99d044e74e5cc22777728860b">
  <xsd:schema xmlns:xsd="http://www.w3.org/2001/XMLSchema" xmlns:xs="http://www.w3.org/2001/XMLSchema" xmlns:p="http://schemas.microsoft.com/office/2006/metadata/properties" xmlns:ns2="1ba08013-ef1c-4130-a497-bc53eb55e168" xmlns:ns3="0ed22885-9a1c-4a78-8ce9-dd4492997226" targetNamespace="http://schemas.microsoft.com/office/2006/metadata/properties" ma:root="true" ma:fieldsID="83f5ba63211a0c15aa724b68d38d5758" ns2:_="" ns3:_="">
    <xsd:import namespace="1ba08013-ef1c-4130-a497-bc53eb55e168"/>
    <xsd:import namespace="0ed22885-9a1c-4a78-8ce9-dd449299722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08013-ef1c-4130-a497-bc53eb55e1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22885-9a1c-4a78-8ce9-dd4492997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F74D93-4516-4103-9F7E-C54927C950C0}"/>
</file>

<file path=customXml/itemProps2.xml><?xml version="1.0" encoding="utf-8"?>
<ds:datastoreItem xmlns:ds="http://schemas.openxmlformats.org/officeDocument/2006/customXml" ds:itemID="{DF68091F-F751-4AE7-B04D-0AFFBF590CF7}"/>
</file>

<file path=customXml/itemProps3.xml><?xml version="1.0" encoding="utf-8"?>
<ds:datastoreItem xmlns:ds="http://schemas.openxmlformats.org/officeDocument/2006/customXml" ds:itemID="{2050051B-9D97-4EB3-BCE4-5ED58DB9AB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EVAL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GUILLOT Charlotte</dc:creator>
  <cp:lastModifiedBy>PERNEL Arthur</cp:lastModifiedBy>
  <dcterms:created xsi:type="dcterms:W3CDTF">2019-10-01T13:01:17Z</dcterms:created>
  <dcterms:modified xsi:type="dcterms:W3CDTF">2019-12-13T15:18:41Z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0x01010097798227B93F3B46A4C8EE6693783472</vt:lpwstr>
  </property>
</Properties>
</file>