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казы" sheetId="1" state="visible" r:id="rId2"/>
    <sheet name="Пассажиры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<sst xmlns="http://schemas.openxmlformats.org/spreadsheetml/2006/main" count="248" uniqueCount="193">
  <si>
    <t xml:space="preserve">Дата</t>
  </si>
  <si>
    <t xml:space="preserve">Артикул</t>
  </si>
  <si>
    <t xml:space="preserve">Название</t>
  </si>
  <si>
    <t xml:space="preserve">индекс</t>
  </si>
  <si>
    <t xml:space="preserve">вес/кг</t>
  </si>
  <si>
    <t xml:space="preserve">кол-во
по прайсу</t>
  </si>
  <si>
    <t xml:space="preserve">цена/шт</t>
  </si>
  <si>
    <t xml:space="preserve">Цена
продажи</t>
  </si>
  <si>
    <t xml:space="preserve">Кол-во
колес</t>
  </si>
  <si>
    <t xml:space="preserve">Сумма
продажи</t>
  </si>
  <si>
    <t xml:space="preserve">Прибыль</t>
  </si>
  <si>
    <t xml:space="preserve">Покупатель</t>
  </si>
  <si>
    <t xml:space="preserve">Телефон</t>
  </si>
  <si>
    <t xml:space="preserve">E-mail</t>
  </si>
  <si>
    <t xml:space="preserve">Статус заказа</t>
  </si>
  <si>
    <t xml:space="preserve">СБ</t>
  </si>
  <si>
    <t xml:space="preserve">245/65R17 111T Nokian Hakkapeliitta 5 SUV шип</t>
  </si>
  <si>
    <t xml:space="preserve">Алексей</t>
  </si>
  <si>
    <t xml:space="preserve">89602699560</t>
  </si>
  <si>
    <t xml:space="preserve">Ввоз ПН, заберёт во ВТ утром. Ждёт увед.</t>
  </si>
  <si>
    <t xml:space="preserve">235/35R19 91W Riken Raptor ZR XL</t>
  </si>
  <si>
    <t xml:space="preserve">89218710682</t>
  </si>
  <si>
    <t xml:space="preserve">Ввоз в ПН. Нужна точно.Доставка вечером ПН по адресу: Ворошилова, дом 25 корп.1. +500р.</t>
  </si>
  <si>
    <t xml:space="preserve">Test 11:08</t>
  </si>
  <si>
    <t xml:space="preserve">ЧС ФР:</t>
  </si>
  <si>
    <t xml:space="preserve">H/1346</t>
  </si>
  <si>
    <t xml:space="preserve">215/85R16LT Mastercraft Courser R/D</t>
  </si>
  <si>
    <t xml:space="preserve">115/112Q</t>
  </si>
  <si>
    <t xml:space="preserve">Руслан</t>
  </si>
  <si>
    <t xml:space="preserve">вотсап</t>
  </si>
  <si>
    <t xml:space="preserve">Подтвердить в понедельник возможность отгрузки. И обязательно подтвердить заказ. Заберут с Бестуж. в ПН вечером либо ВТ. Доп.тел: 89260127998. …11.04(10:30)-ввоз подтвержден - сегодня-завтра заберут. …12.04(9:55)-подъедут водители, сегодня должны. …14.04(18:30)-подъедет завтра. ...18.04(18:25)-не ответил. ...(20:45)-заберут завтра-послезавтра. ...25.04(11:15)-сегодня подъедет. ...26.04(11:00)-на похоронах - наберет чуть попозже. ...05.05(18:40)-перечислит средства на карту 10.05 или раньше. ...13.05(13:00)-12-го числа его человек перевел сумму 5000 или 10000 - сейчас уточнит платежку. ...19.05(17:30)-не ответил. перезвонил - заболел, оплатит завтра-послезавтра. ...23.05(17:30)-не ответил. (19:15)-ПЕРЕЗВОНИЛ - лежит в больнице - выйдет в четверг, а сейчас договорится, чтобы друзья оплатили - отправленны реквизиты карты повторно. ...25.05(12:40)-выходит завтра из больницы и сразу оплатит. ...27.05(14:05)-выписался - перенес платеж на ПН. ...30.05(19:55)-не ответил. ...01.06(16:20)-не ответил по обоим тел. ...01.06(20:00)-должен завтра подъехать за всеми 8 колесами. ...02.06(16:45)-89215752040, Валерий. Отправка ПЭКом во Владикавказ, получатель: Синдиров Руслан Иванович. ...03.06(12:45)-должен оплатить на карту буквально в течение двух-трех часов. (13:40)-оплатил 25000р. +1000р переведет на телефон (чек в вотсапе) ...06.06(16:40)-отправлена ТН в вотсап - ждем 1000р. ... Присутствует последующая крайне-оскорбительная переписка в вотсапе.</t>
  </si>
  <si>
    <t xml:space="preserve">245/45R18 100W Antares INGENS A1</t>
  </si>
  <si>
    <t xml:space="preserve">100W</t>
  </si>
  <si>
    <t xml:space="preserve">&gt;40</t>
  </si>
  <si>
    <t xml:space="preserve">Петр</t>
  </si>
  <si>
    <t xml:space="preserve">petr.garasimiv@yandex.ru</t>
  </si>
  <si>
    <t xml:space="preserve">Отправка в Архангельск ТК ПЭК получатель Петр Остапович Гарасымив …08.07(11:15)-уведомлен о сегодняшней отправке - ждет ТН. …11.07(09:20)-неправильный адрес электропочты для отправки ТН. (18:25)-сейчас скинет точный e-mail. Пока не скинул. (21:10)-не ответил. ...12.07(16:35)-набрал сам меня случайно, при перезвоне не ответил. ...12.07(20:15)-отправлено смс с реквизитами. ...14.07(15:00)-не ответил с другого телефона. (16:30)-не ответил. ...15.07(13:40)-не ответил. при перезвоне вне зоны. (13:45)-снял, сказал: "Да?" и замолчал - молчал минуту, потом связь прервалась. При перезвоне недоступен. ВОЗМОЖНО, ОН ПЬЯН. (13:55)-НЕ ОТВЕТИЛ. (16:15)(19:10)-не ответил. ...17.07(16:13)-прислал случайное смс. при перезвоне снял, сказал: "Да?" - и его телефон выключился. (16:35)-сбросил. ...18.07(14:30)-сбросил. (18:20)-ответил с другого телефона, сказал алё, слушать не стал и повесил трубку. ...Гореть ему в аду. ...Возврат? ...Все еще оформляется возврат. ...16.08(17:00)-шины забраны и не оплачены. - не отвечает. работает ОБЭП? ...не отвечает по всем доступным контактам. ...должен 9880 рублей.</t>
  </si>
  <si>
    <t xml:space="preserve">185/75R16C 104/102R Vredestein Comtrac</t>
  </si>
  <si>
    <t xml:space="preserve">Павел</t>
  </si>
  <si>
    <t xml:space="preserve">89051143889</t>
  </si>
  <si>
    <t xml:space="preserve">Ввоз сейчас, выгрузить по пути на склад на ул. Ушинского,7 сегодня до 21-22 часов. ВЫПОЛНИМО? (По складу только 4шт. числятся.) …23.02/12:10/-везем 4шт. …24.02/11:35/-ждёт доставку. …КИДОК на -4000 рублей + сумма возврата. ...(Павел сообщил, что сам на зоне и ему деньги нужнее. Согласия на пользование деньгами не получал. Разрешения не спрашивал.) ... На текущий час /22.03.2017 : 16:30/ остаётся вором. Проблема решением не уПрощена.</t>
  </si>
  <si>
    <t xml:space="preserve">НА КОНТРОЛЕ:</t>
  </si>
  <si>
    <t xml:space="preserve">185/65R15 92T Nokian Hakkapeliitta 8 шип</t>
  </si>
  <si>
    <t xml:space="preserve">Сергей</t>
  </si>
  <si>
    <t xml:space="preserve">предзаказ</t>
  </si>
  <si>
    <t xml:space="preserve">185/70R14 88T Vredestein Arctrac шип</t>
  </si>
  <si>
    <t xml:space="preserve">Александр</t>
  </si>
  <si>
    <t xml:space="preserve">samsin78@mail.ru</t>
  </si>
  <si>
    <t xml:space="preserve">нет в наличии - оставил в презаказе. (Заказ: №1-11/10/16)</t>
  </si>
  <si>
    <t xml:space="preserve">195/70R15C 104/102R Hercules Winter HSI- </t>
  </si>
  <si>
    <t xml:space="preserve">предзаказ. Всесезон бюджет!</t>
  </si>
  <si>
    <t xml:space="preserve">от 23.08.2016</t>
  </si>
  <si>
    <t xml:space="preserve">205/55R16 91H Vredestein Sportrac 5</t>
  </si>
  <si>
    <t xml:space="preserve">Илья</t>
  </si>
  <si>
    <t xml:space="preserve">Подтвердить одиночку завтра утром. Заберет завтра с Бест - уведомите о ввозе. …24.08(10:55)-ввоз подтвержден - заберет сегодня - уведомите. …закончились( заказывал и у Вики.) …24.08(17:35)-уведомлен, что колеса пока не будет. Будет ждать, если появится. предзаказ.</t>
  </si>
  <si>
    <t xml:space="preserve">205/55R16 91T Nokian Hakkapeliitta 7</t>
  </si>
  <si>
    <t xml:space="preserve">Светлана</t>
  </si>
  <si>
    <t xml:space="preserve">от 20.07.2016</t>
  </si>
  <si>
    <t xml:space="preserve">205/55R16 94T Nokian Hakkapeliitta 7 шип</t>
  </si>
  <si>
    <t xml:space="preserve">94</t>
  </si>
  <si>
    <t xml:space="preserve">T</t>
  </si>
  <si>
    <t xml:space="preserve">aleksandr45900@mail.ru</t>
  </si>
  <si>
    <t xml:space="preserve">ИМЕННО ФИНСКУЮ. Отправка в Пермь ТК ПЭК. Получатель: Касьянов Александр Юрьевич. Доп.тел.: 89091157914. …шин нет. …22.07(10:00)-Оставил в предзаказе.</t>
  </si>
  <si>
    <t xml:space="preserve">205/60R16 96T Vredestein Arctrac XL ШИП</t>
  </si>
  <si>
    <t xml:space="preserve">Михаил (от Голубева)</t>
  </si>
  <si>
    <t xml:space="preserve">ПРЕДЗАКАЗ. Узнать наличие.</t>
  </si>
  <si>
    <t xml:space="preserve">205/60R16 Nokian Hakkapeliitta 7 шип</t>
  </si>
  <si>
    <t xml:space="preserve">Динар</t>
  </si>
  <si>
    <t xml:space="preserve">215/65R16 102T Vredestein Arctrac XL  шип</t>
  </si>
  <si>
    <t xml:space="preserve">Заберет завтра в Бест. Ждет уведомления. Нужна именно 1шт. …закончились. …оставил в предзаказе.</t>
  </si>
  <si>
    <t xml:space="preserve">Дмитрий</t>
  </si>
  <si>
    <t xml:space="preserve">225/45R17 94T Vredestein Arctrac XL ШИП</t>
  </si>
  <si>
    <t xml:space="preserve">Виктор</t>
  </si>
  <si>
    <t xml:space="preserve">от 28.09.2016</t>
  </si>
  <si>
    <t xml:space="preserve">225/45R17 98T Gislaved NordFrost100</t>
  </si>
  <si>
    <t xml:space="preserve">225/45R18 95T Nokian Hakkapeliitta 8 XL Flat Run шип ЛИБО 245/40R18 95T Nokian Hakkapeliitta 8 XL Flat Run</t>
  </si>
  <si>
    <t xml:space="preserve">Владимир</t>
  </si>
  <si>
    <t xml:space="preserve">225/45R18 95T Nokian Hakkapeliitta 8 XL шип</t>
  </si>
  <si>
    <t xml:space="preserve">предзаказ. Отправка в Сургут.</t>
  </si>
  <si>
    <t xml:space="preserve">225/50R17 98T Bridgestone BLIZZAK SPIKE-01 XL шип</t>
  </si>
  <si>
    <t xml:space="preserve">предзаказ …12.11/19:35/-уже купил.</t>
  </si>
  <si>
    <t xml:space="preserve">от 09.08.2016</t>
  </si>
  <si>
    <t xml:space="preserve">225/70R16 107T Nokian Rotiiva A/T XL</t>
  </si>
  <si>
    <t xml:space="preserve">Заберет послезавтра 11.08 в 9 утра. Уведомите завтра о ввозе. Привезли шипованные. Шин нет? Шин не привезли. По словам Марка - ждет.</t>
  </si>
  <si>
    <t xml:space="preserve">235/40R18 95W Antares INGENS A1</t>
  </si>
  <si>
    <t xml:space="preserve">95W</t>
  </si>
  <si>
    <t xml:space="preserve">Юрий</t>
  </si>
  <si>
    <t xml:space="preserve">предзаказ в Сергиев Посад</t>
  </si>
  <si>
    <t xml:space="preserve">235/55R17 103T Gislaved NordFrost100 XL  шип</t>
  </si>
  <si>
    <t xml:space="preserve">Денис</t>
  </si>
  <si>
    <t xml:space="preserve">Подтвердить, что Германия, 2015год.!!! Если совпадает - ввоз в ПН. Заберет с Бест. …пока проданы попробуем поймать на выходных. …10.10(10:20)-пока шин нет. …12.10(12:15)-интересовался ввозом. …шин нет. …12.10(13:05)-оставил в предзаказе.</t>
  </si>
  <si>
    <t xml:space="preserve">235/55R18 100H Vredestein Arctrac</t>
  </si>
  <si>
    <t xml:space="preserve">предзаказ отправка в Ростов-на-Дону</t>
  </si>
  <si>
    <t xml:space="preserve">от 01.09.2016</t>
  </si>
  <si>
    <t xml:space="preserve">235/55R18 100V Cooper C4S Touring Plus</t>
  </si>
  <si>
    <t xml:space="preserve">потен зш - перезвонит. Девушка.</t>
  </si>
  <si>
    <t xml:space="preserve">от 26.08.2016</t>
  </si>
  <si>
    <t xml:space="preserve">235/60R18 107H Sportiva Snow Winter 4x4 XL </t>
  </si>
  <si>
    <t xml:space="preserve">потен зш, приедет сегодня на склад посмотреть рисунки протектора.</t>
  </si>
  <si>
    <t xml:space="preserve">от 22.06.2016</t>
  </si>
  <si>
    <t xml:space="preserve">A/2638</t>
  </si>
  <si>
    <t xml:space="preserve">235/60R18 Sportiva Snow Winter 4x4 XL Германия</t>
  </si>
  <si>
    <t xml:space="preserve">107H</t>
  </si>
  <si>
    <t xml:space="preserve">dim-tob1969@mail.ru</t>
  </si>
  <si>
    <t xml:space="preserve">Отправка в Тюмень ТК ПЭК. Получатель: Белоусов Дмитрий Александрович. …01.07(14:40)-заказ в силе, но проплата будет в середине будущей недели, он сам говорит, что проплачивает не своевременно и просит отправку сделать после оплаты. …25.07(13:50)-колеса нужны - наберет.</t>
  </si>
  <si>
    <t xml:space="preserve">235-245/45R17 лип</t>
  </si>
  <si>
    <t xml:space="preserve">Даниил</t>
  </si>
  <si>
    <t xml:space="preserve">от 19.08.2016</t>
  </si>
  <si>
    <t xml:space="preserve">245/40R18 93Y Yokohama Advan A13</t>
  </si>
  <si>
    <t xml:space="preserve">Наталья</t>
  </si>
  <si>
    <t xml:space="preserve">потен зш. Возможна доставка на Римского-Корсакова +500р. …22.08(10:15)-не ответила для подтверждения. …(10:35)-перезвонила, сказала, что еще решают и она обязательно позвонит.</t>
  </si>
  <si>
    <t xml:space="preserve">от 05.09.2016</t>
  </si>
  <si>
    <t xml:space="preserve">245/40R20 99Y Vredestein Ultrac Vorti XL</t>
  </si>
  <si>
    <t xml:space="preserve">245/50R18 104T Nokian Hakkapeliitta 7-8 RFT шип</t>
  </si>
  <si>
    <t xml:space="preserve">Вячеслав</t>
  </si>
  <si>
    <t xml:space="preserve"> bonee@bk.ru</t>
  </si>
  <si>
    <t xml:space="preserve">Предзаказ (Заказ: №2-15/09/16)</t>
  </si>
  <si>
    <t xml:space="preserve">255/45R18 103Y Bridgestone RE040 XL</t>
  </si>
  <si>
    <t xml:space="preserve">потен зш. звонил в час ночи.</t>
  </si>
  <si>
    <t xml:space="preserve">от 12.08.2016</t>
  </si>
  <si>
    <t xml:space="preserve">255/50R19 107Y Cooper Discoverer HTS</t>
  </si>
  <si>
    <t xml:space="preserve">потен зш. выгрузить у Выборга. Подтвердить в ПН.</t>
  </si>
  <si>
    <t xml:space="preserve">B/6590</t>
  </si>
  <si>
    <t xml:space="preserve">255/55R18 Apollo Apterra HP XL</t>
  </si>
  <si>
    <t xml:space="preserve">109V</t>
  </si>
  <si>
    <t xml:space="preserve">265/50R20 111T Nokian Hakkapeliitta 8 SUV шип</t>
  </si>
  <si>
    <t xml:space="preserve">265/60R18 Nokian Hakkapeliitta 8</t>
  </si>
  <si>
    <t xml:space="preserve">Вадим</t>
  </si>
  <si>
    <t xml:space="preserve">предзаказ. Безнал. +Договор. Отправка в Ухту.</t>
  </si>
  <si>
    <t xml:space="preserve">265/70R16 112T Matador MP 92 Sibir Snow </t>
  </si>
  <si>
    <t xml:space="preserve">Хочет сегодня подъехать на склад - досогласовать. Ввоз в ПН. Заберет в ПН-ВТ. Уведомите, пож. ...Удостоверить его в СБ, что правильный протектор на Авито. …20.08(19:20)-перезвонить утром в ПН - хочет заказать еще 2 разных комплекта. …22.08(11:05)-не ответил для подтверждения. …23.08(13:30)-перезвонить завтра утром. ...24.08(12:30)-хочет еще для жены комплект строкой ниже. приедет на склад в ПТ 26.08.</t>
  </si>
  <si>
    <t xml:space="preserve">265/70R17 115R Nokian Hakkapeliitta R SUV </t>
  </si>
  <si>
    <t xml:space="preserve">Максим</t>
  </si>
  <si>
    <t xml:space="preserve">предзаказ, возможна доставка к Мурманскому шоссе.</t>
  </si>
  <si>
    <t xml:space="preserve">265/70R17 115T Nokian Nordman SUV шип</t>
  </si>
  <si>
    <t xml:space="preserve">Заберет в Бест в ЧТ, по мере ввоза фурой. …11.10-новая партия 15-го года подорожала. …шины пока закончились. …13.10(12:55)-оставил в предзаказе.</t>
  </si>
  <si>
    <t xml:space="preserve">предзаказ. Нужны 2 шт, т.к. 2 уже есть.</t>
  </si>
  <si>
    <t xml:space="preserve">от 01.08.2016</t>
  </si>
  <si>
    <t xml:space="preserve">265/70R17 121/118Q Roadstone Roadian A/T II</t>
  </si>
  <si>
    <t xml:space="preserve">Говорит, что заберет точно, но желательно подтвердиться утром. Заберет завтра с Бест. Желательно пораньше. Уведомите. …02.08(10:00)-пока приостановка - уехал в Финку - перезвонит.</t>
  </si>
  <si>
    <t xml:space="preserve">275/40R20 106T Nokian Hakkapeliitta 5 SUV ШИП</t>
  </si>
  <si>
    <t xml:space="preserve">Андрей</t>
  </si>
  <si>
    <t xml:space="preserve">Заберет с Бест именно одно. Ждет уведомления. Если вдруг есть 2 штуки - везем две по доп.согласованию. …вчера не ввезли - закончились, могут появиться через 3 дня. ...06.09(10:30)-недоступен. (12:35)-оставить пока в предзаказе.</t>
  </si>
  <si>
    <t xml:space="preserve">275/45R20 115T Nokian Hakkapeliitta 7 - 8</t>
  </si>
  <si>
    <t xml:space="preserve">предзаказ в Нижний Новгород</t>
  </si>
  <si>
    <t xml:space="preserve">275/45R20 115T Nokian Hakkapeliitta 8</t>
  </si>
  <si>
    <t xml:space="preserve">Игорь</t>
  </si>
  <si>
    <t xml:space="preserve">275/50 надо (а не 60!!!) R20 117T (Hankook i Pike RW11 шип)</t>
  </si>
  <si>
    <t xml:space="preserve">Ввезти нужно именно сегодня. Сможем? … шины еще в фуре едут. …02.09(12:30)-не ответил. …02.09(15:15)-говорит везите в любом случае. Ждем поступления для согласования ввоза и доставки по городу. …перепутал профиль - надо 275 50 20. В предзаказе оставил пока.</t>
  </si>
  <si>
    <t xml:space="preserve">275/55R20 115T Nokian Hakkapeliitta 7 SUV XL шип</t>
  </si>
  <si>
    <t xml:space="preserve">Марат</t>
  </si>
  <si>
    <t xml:space="preserve">275/60R20 (Hankook i Pike RW11 шип)</t>
  </si>
  <si>
    <t xml:space="preserve">Марина</t>
  </si>
  <si>
    <t xml:space="preserve">предзаказ. Доп.тел.: 88125526616</t>
  </si>
  <si>
    <t xml:space="preserve">285/50R20 116T Nokian Hakkapeliitta 8 SUV XL ШИП</t>
  </si>
  <si>
    <t xml:space="preserve">Безнал - выставить счет +3,5%. Отправка в Уфу. ...Не прислали реквизиты.</t>
  </si>
  <si>
    <t xml:space="preserve">285/50R20 116T Nokian Hakkapeliitta 8 SUV шип</t>
  </si>
  <si>
    <t xml:space="preserve">295/35R21 107T Nokian Hakkapeliitta R или R2</t>
  </si>
  <si>
    <t xml:space="preserve">295/40R21 107T Nokian Hakkapeliitta 8</t>
  </si>
  <si>
    <t xml:space="preserve">295/40R21 107T Nokian Hakkapeliitta R или R2</t>
  </si>
  <si>
    <t xml:space="preserve">предзаказ доставка в Нальчик</t>
  </si>
  <si>
    <t xml:space="preserve">295/40R21 107T Nokian Hakkapeliitta R или R2 SUV XL шип</t>
  </si>
  <si>
    <t xml:space="preserve">предзаказ доставка в Шушары</t>
  </si>
  <si>
    <t xml:space="preserve">от 11.08.2016</t>
  </si>
  <si>
    <t xml:space="preserve">Автошина Vredestein Sportrac 5 235/55 R18 100V</t>
  </si>
  <si>
    <t xml:space="preserve">Григорий</t>
  </si>
  <si>
    <t xml:space="preserve">plz@bk.ru</t>
  </si>
  <si>
    <t xml:space="preserve">предзаказ Отправка в Пермь ТК КИТ. Получатель: паспорт: 5703 376079 от 19.09.02 . (Заказ: №1-28/07/16). …пока нет в наличии.</t>
  </si>
  <si>
    <t xml:space="preserve">255/45R18 103Y Nokian Hakka Z XL</t>
  </si>
  <si>
    <t xml:space="preserve">Равиль</t>
  </si>
  <si>
    <t xml:space="preserve">89216635313</t>
  </si>
  <si>
    <t xml:space="preserve">предзаказ, отправка в Мурманск</t>
  </si>
  <si>
    <t xml:space="preserve">Время заявки</t>
  </si>
  <si>
    <t xml:space="preserve">Дата
поездки</t>
  </si>
  <si>
    <t xml:space="preserve">Имя</t>
  </si>
  <si>
    <t xml:space="preserve">Количество
пассажиров </t>
  </si>
  <si>
    <t xml:space="preserve">Стоимость
поездки</t>
  </si>
  <si>
    <t xml:space="preserve">e-mail</t>
  </si>
  <si>
    <t xml:space="preserve">Контактный
телефон</t>
  </si>
  <si>
    <t xml:space="preserve">Анатолий пас+1</t>
  </si>
  <si>
    <t xml:space="preserve">tol-z@ya.ru</t>
  </si>
  <si>
    <t xml:space="preserve">89112173969</t>
  </si>
  <si>
    <t xml:space="preserve">Екатерина</t>
  </si>
  <si>
    <t xml:space="preserve">katj9080@mail.ru</t>
  </si>
  <si>
    <t xml:space="preserve">Ольга</t>
  </si>
  <si>
    <t xml:space="preserve">Oliprokofiva@gmail.com</t>
  </si>
  <si>
    <t xml:space="preserve">89697139644</t>
  </si>
  <si>
    <t xml:space="preserve">Виктор Матросов</t>
  </si>
  <si>
    <t xml:space="preserve">kidvaty@gmail.com</t>
  </si>
  <si>
    <t xml:space="preserve">89217789343</t>
  </si>
  <si>
    <t xml:space="preserve">Ирина</t>
  </si>
  <si>
    <t xml:space="preserve">irinaaltai2011@mail.ru</t>
  </si>
  <si>
    <t xml:space="preserve">89650100036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</si>
</sst>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MM/DD/YY\ H:MM;@"/>
    <numFmt numFmtId="166" formatCode="#,##0\ [$руб.-419];[RED]\-#,##0\ [$руб.-419]"/>
    <numFmt numFmtId="167" formatCode="#,##0&quot;р.&quot;"/>
    <numFmt numFmtId="168" formatCode="@"/>
    <numFmt numFmtId="169" formatCode="0.00;[RED]0.00"/>
    <numFmt numFmtId="170" formatCode="0.0"/>
    <numFmt numFmtId="171" formatCode="0"/>
    <numFmt numFmtId="172" formatCode="#,##0.0"/>
    <numFmt numFmtId="173" formatCode="#,##0.00"/>
    <numFmt numFmtId="174" formatCode="0.00"/>
    <numFmt numFmtId="175" formatCode="MM/DD/YYYY"/>
    <numFmt numFmtId="176" formatCode="DD/MMM"/>
  </numFmts>
  <fonts count="20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Ubuntu"/>
      <family val="0"/>
      <charset val="1"/>
    </font>
    <font>
      <sz val="11"/>
      <color rgb="FF0000FF"/>
      <name val="Ubuntu"/>
      <family val="0"/>
      <charset val="1"/>
    </font>
    <font>
      <sz val="11"/>
      <name val="Ubuntu"/>
      <family val="0"/>
      <charset val="1"/>
    </font>
    <font>
      <u val="single"/>
      <sz val="11"/>
      <color rgb="FF0000FF"/>
      <name val="Ubuntu"/>
      <family val="0"/>
      <charset val="1"/>
    </font>
    <font>
      <u val="single"/>
      <sz val="11"/>
      <color rgb="FF0000FF"/>
      <name val="Calibri"/>
      <family val="2"/>
      <charset val="204"/>
    </font>
    <font>
      <sz val="11"/>
      <color rgb="FFFFFF00"/>
      <name val="Ubuntu"/>
      <family val="0"/>
      <charset val="1"/>
    </font>
    <font>
      <sz val="14"/>
      <name val="Calibri"/>
      <family val="2"/>
      <charset val="204"/>
    </font>
    <font>
      <sz val="14"/>
      <color rgb="FF0070C0"/>
      <name val="Calibri"/>
      <family val="2"/>
      <charset val="204"/>
    </font>
    <font>
      <b val="true"/>
      <sz val="14"/>
      <name val="Calibri"/>
      <family val="2"/>
      <charset val="204"/>
    </font>
    <font>
      <u val="single"/>
      <sz val="14"/>
      <color rgb="FF0070C0"/>
      <name val="Calibri"/>
      <family val="2"/>
      <charset val="204"/>
    </font>
    <font>
      <u val="single"/>
      <sz val="14"/>
      <name val="Calibri"/>
      <family val="2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b val="true"/>
      <sz val="10"/>
      <color rgb="FF333333"/>
      <name val="Arial"/>
      <family val="2"/>
      <charset val="204"/>
    </font>
    <font>
      <sz val="10"/>
      <color rgb="FF333333"/>
      <name val="Arial"/>
      <family val="2"/>
      <charset val="204"/>
    </font>
    <font>
      <sz val="10"/>
      <color rgb="FF0077CC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8F8F8"/>
      </patternFill>
    </fill>
    <fill>
      <patternFill patternType="solid">
        <fgColor rgb="FFB7DEE8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969696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F8F8F8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BF1DE"/>
        <bgColor rgb="FFF2F2F2"/>
      </patternFill>
    </fill>
    <fill>
      <patternFill patternType="solid">
        <fgColor rgb="FFC0504D"/>
        <bgColor rgb="FF993300"/>
      </patternFill>
    </fill>
    <fill>
      <patternFill patternType="solid">
        <fgColor rgb="FFF8F8F8"/>
        <bgColor rgb="FFF2F2F2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medium">
        <color rgb="FFDDDDDD"/>
      </bottom>
      <diagonal/>
    </border>
    <border diagonalUp="false" diagonalDown="false">
      <left/>
      <right/>
      <top style="medium">
        <color rgb="FFDDDDDD"/>
      </top>
      <bottom style="medium">
        <color rgb="FFDDDDDD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1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3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7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4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4" fillId="9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7" fillId="9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5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3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11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7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4" fillId="1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4" fontId="4" fillId="1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1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3" fontId="4" fillId="1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1" fontId="4" fillId="1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1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9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9" fillId="9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9" fillId="6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0" fontId="9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11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3" fontId="6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1" fontId="6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6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74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10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6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6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6" fontId="10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13" borderId="7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16" fillId="2" borderId="7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17" fillId="13" borderId="7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18" fillId="2" borderId="7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17" fillId="13" borderId="6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9" fillId="2" borderId="6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8" fillId="2" borderId="6" xfId="20" applyFont="false" applyBorder="true" applyAlignment="true" applyProtection="true">
      <alignment horizontal="left" vertical="bottom" textRotation="0" wrapText="true" indent="15" shrinkToFit="false"/>
      <protection locked="true" hidden="false"/>
    </xf>
    <xf numFmtId="164" fontId="18" fillId="2" borderId="6" xfId="0" applyFont="true" applyBorder="true" applyAlignment="true" applyProtection="false">
      <alignment horizontal="left" vertical="bottom" textRotation="0" wrapText="true" indent="15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7CC"/>
      <rgbColor rgb="FFDDDDDD"/>
      <rgbColor rgb="FF808080"/>
      <rgbColor rgb="FF9999FF"/>
      <rgbColor rgb="FF7030A0"/>
      <rgbColor rgb="FFF8F8F8"/>
      <rgbColor rgb="FFF2F2F2"/>
      <rgbColor rgb="FF660066"/>
      <rgbColor rgb="FFFF8080"/>
      <rgbColor rgb="FF0070C0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BF1D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tr.garasimiv@yandex.ru" TargetMode="External"/><Relationship Id="rId2" Type="http://schemas.openxmlformats.org/officeDocument/2006/relationships/hyperlink" Target="mailto:samsin78@mail.ru" TargetMode="External"/><Relationship Id="rId3" Type="http://schemas.openxmlformats.org/officeDocument/2006/relationships/hyperlink" Target="mailto:aleksandr45900@mail.ru" TargetMode="External"/><Relationship Id="rId4" Type="http://schemas.openxmlformats.org/officeDocument/2006/relationships/hyperlink" Target="mailto:dim-tob1969@mail.ru" TargetMode="External"/><Relationship Id="rId5" Type="http://schemas.openxmlformats.org/officeDocument/2006/relationships/hyperlink" Target="mailto:dim-tob1969@mail.ru" TargetMode="External"/><Relationship Id="rId6" Type="http://schemas.openxmlformats.org/officeDocument/2006/relationships/hyperlink" Target="mailto:plz@bk.ru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ol-z@ya.ru" TargetMode="External"/><Relationship Id="rId2" Type="http://schemas.openxmlformats.org/officeDocument/2006/relationships/hyperlink" Target="mailto:katj9080@mail.ru" TargetMode="External"/><Relationship Id="rId3" Type="http://schemas.openxmlformats.org/officeDocument/2006/relationships/hyperlink" Target="mailto:kidvaty@gmail.com" TargetMode="External"/><Relationship Id="rId4" Type="http://schemas.openxmlformats.org/officeDocument/2006/relationships/hyperlink" Target="mailto:irinaaltai2011@mail.r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8" activeCellId="0" sqref="C8"/>
    </sheetView>
  </sheetViews>
  <sheetFormatPr defaultRowHeight="13.8" zeroHeight="false" outlineLevelRow="0" outlineLevelCol="0"/>
  <cols>
    <col collapsed="false" customWidth="true" hidden="false" outlineLevel="0" max="1" min="1" style="1" width="11.72"/>
    <col collapsed="false" customWidth="true" hidden="false" outlineLevel="0" max="2" min="2" style="2" width="15.39"/>
    <col collapsed="false" customWidth="true" hidden="false" outlineLevel="0" max="3" min="3" style="3" width="44.54"/>
    <col collapsed="false" customWidth="true" hidden="false" outlineLevel="0" max="4" min="4" style="3" width="10.47"/>
    <col collapsed="false" customWidth="true" hidden="false" outlineLevel="0" max="5" min="5" style="4" width="6.83"/>
    <col collapsed="false" customWidth="true" hidden="false" outlineLevel="0" max="6" min="6" style="4" width="5.62"/>
    <col collapsed="false" customWidth="true" hidden="false" outlineLevel="0" max="7" min="7" style="3" width="4.64"/>
    <col collapsed="false" customWidth="true" hidden="false" outlineLevel="0" max="9" min="8" style="5" width="10.13"/>
    <col collapsed="false" customWidth="true" hidden="false" outlineLevel="0" max="10" min="10" style="6" width="4.3"/>
    <col collapsed="false" customWidth="true" hidden="false" outlineLevel="0" max="11" min="11" style="7" width="9.15"/>
    <col collapsed="false" customWidth="true" hidden="false" outlineLevel="0" max="12" min="12" style="7" width="8.82"/>
    <col collapsed="false" customWidth="true" hidden="false" outlineLevel="0" max="13" min="13" style="3" width="14.57"/>
    <col collapsed="false" customWidth="true" hidden="false" outlineLevel="0" max="14" min="14" style="8" width="14.87"/>
    <col collapsed="false" customWidth="true" hidden="false" outlineLevel="0" max="15" min="15" style="9" width="8.57"/>
    <col collapsed="false" customWidth="true" hidden="false" outlineLevel="0" max="16" min="16" style="3" width="11.24"/>
    <col collapsed="false" customWidth="true" hidden="false" outlineLevel="0" max="17" min="17" style="3" width="5.73"/>
    <col collapsed="false" customWidth="true" hidden="false" outlineLevel="0" max="1025" min="18" style="3" width="9.14"/>
  </cols>
  <sheetData>
    <row r="1" s="4" customFormat="true" ht="18.45" hidden="false" customHeight="true" outlineLevel="0" collapsed="false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5"/>
      <c r="H1" s="16" t="s">
        <v>6</v>
      </c>
      <c r="I1" s="17" t="s">
        <v>7</v>
      </c>
      <c r="J1" s="15" t="s">
        <v>8</v>
      </c>
      <c r="K1" s="18" t="s">
        <v>9</v>
      </c>
      <c r="L1" s="18" t="s">
        <v>10</v>
      </c>
      <c r="M1" s="15" t="s">
        <v>11</v>
      </c>
      <c r="N1" s="19" t="s">
        <v>12</v>
      </c>
      <c r="O1" s="20" t="s">
        <v>13</v>
      </c>
      <c r="P1" s="15" t="s">
        <v>14</v>
      </c>
    </row>
    <row r="2" customFormat="false" ht="18.45" hidden="false" customHeight="true" outlineLevel="0" collapsed="false">
      <c r="A2" s="1" t="s">
        <v>15</v>
      </c>
      <c r="K2" s="7" t="n">
        <f aca="false">I2*J2</f>
        <v>0</v>
      </c>
      <c r="L2" s="7" t="n">
        <f aca="false">ROUNDUP((I2-H2)*J2,-1)</f>
        <v>0</v>
      </c>
      <c r="N2" s="21"/>
      <c r="R2" s="3" t="str">
        <f aca="false">"Заказ на "&amp;J2&amp;" шины (от "&amp;TEXT(A2,"dd.MM.yyyy, DDDD, HH:mm)")&amp;"   :   "&amp;CHAR(10)&amp;CHAR(10)&amp;"Артикул: "&amp;B2&amp;"   "&amp;CHAR(10)&amp;C2&amp;"   "&amp;D2&amp;"   "&amp;E2&amp;"   "&amp;F2&amp;"  "&amp;G2&amp;"  "&amp;H2&amp;" руб."&amp;CHAR(10)&amp;"проданы по "&amp;I2&amp;" руб.   "&amp;J2&amp;" шт.   за "&amp;K2&amp;" руб.   прибыль: "&amp;L2&amp;" руб."&amp;CHAR(10)&amp;"Заказчик: "&amp;M2&amp;"   Тел.: "&amp;N2&amp;"   E-mail: "&amp;O2&amp;CHAR(10)&amp;P2&amp;CHAR(10)</f>
        <v>Заказ на  шины (от СБ   :   
Артикул:    
              руб.
проданы по  руб.    шт.   за 0 руб.   прибыль: 0 руб.
Заказчик:    Тел.:    E-mail:</v>
      </c>
    </row>
    <row r="3" customFormat="false" ht="18.45" hidden="false" customHeight="true" outlineLevel="0" collapsed="false">
      <c r="A3" s="1" t="n">
        <v>43043.5416666667</v>
      </c>
      <c r="B3" s="22" t="n">
        <v>777</v>
      </c>
      <c r="C3" s="23" t="s">
        <v>16</v>
      </c>
      <c r="D3" s="24" t="n">
        <v>2</v>
      </c>
      <c r="E3" s="24"/>
      <c r="F3" s="25" t="n">
        <v>15.3</v>
      </c>
      <c r="G3" s="26"/>
      <c r="H3" s="27" t="n">
        <v>5341.626</v>
      </c>
      <c r="I3" s="28" t="n">
        <f aca="false">ROUND(IF(OR((MID(C3,SEARCH("R",C3),3)="R12"),(MID(C3,SEARCH("R",C3),3)="R13"),(MID(C3,SEARCH("R",C3),3)="R14")),(H3+90),IF(OR((MID(C3,SEARCH("R",C3),3)="R15"),(MID(C3,SEARCH("R",C3),3)="R16"),(MID(C3,SEARCH("R",C3),3)="R17")),(H3+190),(H3+290))),-1)+20</f>
        <v>5550</v>
      </c>
      <c r="J3" s="6" t="n">
        <v>2</v>
      </c>
      <c r="K3" s="7" t="n">
        <f aca="false">I3*J3</f>
        <v>11100</v>
      </c>
      <c r="L3" s="7" t="n">
        <f aca="false">ROUNDUP((I3-H3)*J3,-1)</f>
        <v>420</v>
      </c>
      <c r="M3" s="29" t="s">
        <v>17</v>
      </c>
      <c r="N3" s="21" t="s">
        <v>18</v>
      </c>
      <c r="P3" s="30" t="s">
        <v>19</v>
      </c>
      <c r="R3" s="3" t="str">
        <f aca="false">"Заказ на "&amp;J3&amp;" шины (от "&amp;TEXT(A3,"dd.MM.yyyy, DDDD, HH:mm)")&amp;"   :   "&amp;CHAR(10)&amp;CHAR(10)&amp;"Артикул: "&amp;B3&amp;"   "&amp;CHAR(10)&amp;C3&amp;"   "&amp;D3&amp;"   "&amp;E3&amp;"   "&amp;F3&amp;"  "&amp;G3&amp;"  "&amp;H3&amp;" руб."&amp;CHAR(10)&amp;"проданы по "&amp;I3&amp;" руб.   "&amp;J3&amp;" шт.   за "&amp;K3&amp;" руб.   прибыль: "&amp;L3&amp;" руб."&amp;CHAR(10)&amp;"Заказчик: "&amp;M3&amp;"   Тел.: "&amp;N3&amp;"   E-mail: "&amp;O3&amp;CHAR(10)&amp;P3&amp;CHAR(10)</f>
        <v>Заказ на 2 шины (от 04.11.2017, суббота, 13:00)   :   
Артикул: 777   
245/65R17 111T Nokian Hakkapeliitta 5 SUV шип   2      15,3    5341,626 руб.
проданы по 5550 руб.   2 шт.   за 11100 руб.   прибыль: 420 руб.
Заказчик: Алексей   Тел.: 89602699560   E-mail: 
Ввоз ПН, заберёт во ВТ утром. Ждёт увед.</v>
      </c>
    </row>
    <row r="4" customFormat="false" ht="18.45" hidden="false" customHeight="true" outlineLevel="0" collapsed="false">
      <c r="A4" s="1" t="n">
        <v>43043.7534722222</v>
      </c>
      <c r="B4" s="22" t="n">
        <v>1223</v>
      </c>
      <c r="C4" s="23" t="s">
        <v>20</v>
      </c>
      <c r="D4" s="24" t="n">
        <v>50</v>
      </c>
      <c r="E4" s="24"/>
      <c r="F4" s="25" t="n">
        <v>11.6</v>
      </c>
      <c r="G4" s="31"/>
      <c r="H4" s="27" t="n">
        <v>3083.193</v>
      </c>
      <c r="I4" s="32" t="n">
        <f aca="false">ROUND(IF(OR((MID(C4,SEARCH("R",C4),3)="R12"),(MID(C4,SEARCH("R",C4),3)="R13"),(MID(C4,SEARCH("R",C4),3)="R14")),(H4+90),IF(OR((MID(C4,SEARCH("R",C4),3)="R15"),(MID(C4,SEARCH("R",C4),3)="R16"),(MID(C4,SEARCH("R",C4),3)="R17")),(H4+190),(H4+290))),-1)+20+10</f>
        <v>3400</v>
      </c>
      <c r="J4" s="6" t="n">
        <v>1</v>
      </c>
      <c r="K4" s="7" t="n">
        <f aca="false">I4*J4</f>
        <v>3400</v>
      </c>
      <c r="L4" s="7" t="n">
        <f aca="false">ROUNDUP((I4-H4)*J4,-1)</f>
        <v>320</v>
      </c>
      <c r="M4" s="3" t="s">
        <v>17</v>
      </c>
      <c r="N4" s="21" t="s">
        <v>21</v>
      </c>
      <c r="P4" s="30" t="s">
        <v>22</v>
      </c>
      <c r="R4" s="3" t="str">
        <f aca="false">"Заказ на "&amp;J4&amp;" шины (от "&amp;TEXT(A4,"dd.MM.yyyy, DDDD, HH:mm)")&amp;"   :   "&amp;CHAR(10)&amp;CHAR(10)&amp;"Артикул: "&amp;B4&amp;"   "&amp;CHAR(10)&amp;C4&amp;"   "&amp;D4&amp;"   "&amp;E4&amp;"   "&amp;F4&amp;"  "&amp;G4&amp;"  "&amp;H4&amp;" руб."&amp;CHAR(10)&amp;"проданы по "&amp;I4&amp;" руб.   "&amp;J4&amp;" шт.   за "&amp;K4&amp;" руб.   прибыль: "&amp;L4&amp;" руб."&amp;CHAR(10)&amp;"Заказчик: "&amp;M4&amp;"   Тел.: "&amp;N4&amp;"   E-mail: "&amp;O4&amp;CHAR(10)&amp;P4&amp;CHAR(10)</f>
        <v>Заказ на 1 шины (от 04.11.2017, суббота, 18:05)   :   
Артикул: 1223   
235/35R19 91W Riken Raptor ZR XL   50      11,6    3083,193 руб.
проданы по 3400 руб.   1 шт.   за 3400 руб.   прибыль: 320 руб.
Заказчик: Алексей   Тел.: 89218710682   E-mail: 
Ввоз в ПН. Нужна точно.Доставка вечером ПН по адресу: Ворошилова, дом 25 корп.1. +500р.</v>
      </c>
    </row>
    <row r="5" customFormat="false" ht="18.45" hidden="false" customHeight="true" outlineLevel="0" collapsed="false">
      <c r="K5" s="7" t="n">
        <f aca="false">I5*J5</f>
        <v>0</v>
      </c>
      <c r="L5" s="7" t="n">
        <f aca="false">ROUNDUP((I5-H5)*J5,-1)</f>
        <v>0</v>
      </c>
      <c r="N5" s="21"/>
      <c r="R5" s="3" t="str">
        <f aca="false">"Заказ на "&amp;J5&amp;" шины (от "&amp;TEXT(A5,"dd.MM.yyyy, DDDD, HH:mm)")&amp;"   :   "&amp;CHAR(10)&amp;CHAR(10)&amp;"Артикул: "&amp;B5&amp;"   "&amp;CHAR(10)&amp;C5&amp;"   "&amp;D5&amp;"   "&amp;E5&amp;"   "&amp;F5&amp;"  "&amp;G5&amp;"  "&amp;H5&amp;" руб."&amp;CHAR(10)&amp;"проданы по "&amp;I5&amp;" руб.   "&amp;J5&amp;" шт.   за "&amp;K5&amp;" руб.   прибыль: "&amp;L5&amp;" руб."&amp;CHAR(10)&amp;"Заказчик: "&amp;M5&amp;"   Тел.: "&amp;N5&amp;"   E-mail: "&amp;O5&amp;CHAR(10)&amp;P5&amp;CHAR(10)</f>
        <v>Заказ на  шины (от 30.12.1899, суббота, 00:00)   :   
Артикул:    
              руб.
проданы по  руб.    шт.   за 0 руб.   прибыль: 0 руб.
Заказчик:    Тел.:    E-mail:</v>
      </c>
    </row>
    <row r="6" customFormat="false" ht="18.45" hidden="false" customHeight="true" outlineLevel="0" collapsed="false">
      <c r="K6" s="7" t="n">
        <f aca="false">I6*J6</f>
        <v>0</v>
      </c>
      <c r="L6" s="7" t="n">
        <f aca="false">ROUNDUP((I6-H6)*J6,-1)</f>
        <v>0</v>
      </c>
      <c r="N6" s="21"/>
      <c r="R6" s="3" t="str">
        <f aca="false">"Заказ на "&amp;J6&amp;" шины (от "&amp;TEXT(A6,"dd.MM.yyyy, DDDD, HH:mm)")&amp;"   :   "&amp;CHAR(10)&amp;CHAR(10)&amp;"Артикул: "&amp;B6&amp;"   "&amp;CHAR(10)&amp;C6&amp;"   "&amp;D6&amp;"   "&amp;E6&amp;"   "&amp;F6&amp;"  "&amp;G6&amp;"  "&amp;H6&amp;" руб."&amp;CHAR(10)&amp;"проданы по "&amp;I6&amp;" руб.   "&amp;J6&amp;" шт.   за "&amp;K6&amp;" руб.   прибыль: "&amp;L6&amp;" руб."&amp;CHAR(10)&amp;"Заказчик: "&amp;M6&amp;"   Тел.: "&amp;N6&amp;"   E-mail: "&amp;O6&amp;CHAR(10)&amp;P6&amp;CHAR(10)</f>
        <v>Заказ на  шины (от 30.12.1899, суббота, 00:00)   :   
Артикул:    
              руб.
проданы по  руб.    шт.   за 0 руб.   прибыль: 0 руб.
Заказчик:    Тел.:    E-mail:</v>
      </c>
    </row>
    <row r="7" customFormat="false" ht="18.45" hidden="false" customHeight="true" outlineLevel="0" collapsed="false">
      <c r="K7" s="7" t="n">
        <f aca="false">I7*J7</f>
        <v>0</v>
      </c>
      <c r="L7" s="7" t="n">
        <f aca="false">ROUNDUP((I7-H7)*J7,-1)</f>
        <v>0</v>
      </c>
      <c r="N7" s="21"/>
      <c r="R7" s="3" t="str">
        <f aca="false">"Заказ на "&amp;J7&amp;" шины (от "&amp;TEXT(A7,"dd.MM.yyyy, DDDD, HH:mm)")&amp;"   :   "&amp;CHAR(10)&amp;CHAR(10)&amp;"Артикул: "&amp;B7&amp;"   "&amp;CHAR(10)&amp;C7&amp;"   "&amp;D7&amp;"   "&amp;E7&amp;"   "&amp;F7&amp;"  "&amp;G7&amp;"  "&amp;H7&amp;" руб."&amp;CHAR(10)&amp;"проданы по "&amp;I7&amp;" руб.   "&amp;J7&amp;" шт.   за "&amp;K7&amp;" руб.   прибыль: "&amp;L7&amp;" руб."&amp;CHAR(10)&amp;"Заказчик: "&amp;M7&amp;"   Тел.: "&amp;N7&amp;"   E-mail: "&amp;O7&amp;CHAR(10)&amp;P7&amp;CHAR(10)</f>
        <v>Заказ на  шины (от 30.12.1899, суббота, 00:00)   :   
Артикул:    
              руб.
проданы по  руб.    шт.   за 0 руб.   прибыль: 0 руб.
Заказчик:    Тел.:    E-mail:</v>
      </c>
    </row>
    <row r="8" customFormat="false" ht="18.45" hidden="false" customHeight="true" outlineLevel="0" collapsed="false">
      <c r="K8" s="7" t="n">
        <f aca="false">I8*J8</f>
        <v>0</v>
      </c>
      <c r="L8" s="7" t="n">
        <f aca="false">ROUNDUP((I8-H8)*J8,-1)</f>
        <v>0</v>
      </c>
      <c r="N8" s="33" t="s">
        <v>23</v>
      </c>
      <c r="R8" s="3" t="str">
        <f aca="false">"Заказ на "&amp;J8&amp;" шины (от "&amp;TEXT(A8,"dd.MM.yyyy, DDDD, HH:mm)")&amp;"   :   "&amp;CHAR(10)&amp;CHAR(10)&amp;"Артикул: "&amp;B8&amp;"   "&amp;CHAR(10)&amp;C8&amp;"   "&amp;D8&amp;"   "&amp;E8&amp;"   "&amp;F8&amp;"  "&amp;G8&amp;"  "&amp;H8&amp;" руб."&amp;CHAR(10)&amp;"проданы по "&amp;I8&amp;" руб.   "&amp;J8&amp;" шт.   за "&amp;K8&amp;" руб.   прибыль: "&amp;L8&amp;" руб."&amp;CHAR(10)&amp;"Заказчик: "&amp;M8&amp;"   Тел.: "&amp;N8&amp;"   E-mail: "&amp;O8&amp;CHAR(10)&amp;P8&amp;CHAR(10)</f>
        <v>Заказ на  шины (от 30.12.1899, суббота, 00:00)   :   
Артикул:    
              руб.
проданы по  руб.    шт.   за 0 руб.   прибыль: 0 руб.
Заказчик:    Тел.: Test 11:08   E-mail: 
</v>
      </c>
    </row>
    <row r="9" customFormat="false" ht="18.45" hidden="false" customHeight="true" outlineLevel="0" collapsed="false">
      <c r="K9" s="7" t="n">
        <f aca="false">I9*J9</f>
        <v>0</v>
      </c>
      <c r="L9" s="7" t="n">
        <f aca="false">ROUNDUP((I9-H9)*J9,-1)</f>
        <v>0</v>
      </c>
      <c r="N9" s="21"/>
      <c r="R9" s="3" t="str">
        <f aca="false">"Заказ на "&amp;J9&amp;" шины (от "&amp;TEXT(A9,"dd.MM.yyyy, DDDD, HH:mm)")&amp;"   :   "&amp;CHAR(10)&amp;CHAR(10)&amp;"Артикул: "&amp;B9&amp;"   "&amp;CHAR(10)&amp;C9&amp;"   "&amp;D9&amp;"   "&amp;E9&amp;"   "&amp;F9&amp;"  "&amp;G9&amp;"  "&amp;H9&amp;" руб."&amp;CHAR(10)&amp;"проданы по "&amp;I9&amp;" руб.   "&amp;J9&amp;" шт.   за "&amp;K9&amp;" руб.   прибыль: "&amp;L9&amp;" руб."&amp;CHAR(10)&amp;"Заказчик: "&amp;M9&amp;"   Тел.: "&amp;N9&amp;"   E-mail: "&amp;O9&amp;CHAR(10)&amp;P9&amp;CHAR(10)</f>
        <v>Заказ на  шины (от 30.12.1899, суббота, 00:00)   :   
Артикул:    
              руб.
проданы по  руб.    шт.   за 0 руб.   прибыль: 0 руб.
Заказчик:    Тел.:    E-mail:</v>
      </c>
    </row>
    <row r="10" customFormat="false" ht="18.45" hidden="false" customHeight="true" outlineLevel="0" collapsed="false">
      <c r="K10" s="7" t="n">
        <f aca="false">I10*J10</f>
        <v>0</v>
      </c>
      <c r="L10" s="7" t="n">
        <f aca="false">ROUNDUP((I10-H10)*J10,-1)</f>
        <v>0</v>
      </c>
      <c r="N10" s="21"/>
      <c r="R10" s="3" t="str">
        <f aca="false">"Заказ на "&amp;J10&amp;" шины (от "&amp;TEXT(A10,"dd.MM.yyyy, DDDD, HH:mm)")&amp;"   :   "&amp;CHAR(10)&amp;CHAR(10)&amp;"Артикул: "&amp;B10&amp;"   "&amp;CHAR(10)&amp;C10&amp;"   "&amp;D10&amp;"   "&amp;E10&amp;"   "&amp;F10&amp;"  "&amp;G10&amp;"  "&amp;H10&amp;" руб."&amp;CHAR(10)&amp;"проданы по "&amp;I10&amp;" руб.   "&amp;J10&amp;" шт.   за "&amp;K10&amp;" руб.   прибыль: "&amp;L10&amp;" руб."&amp;CHAR(10)&amp;"Заказчик: "&amp;M10&amp;"   Тел.: "&amp;N10&amp;"   E-mail: "&amp;O10&amp;CHAR(10)&amp;P10&amp;CHAR(10)</f>
        <v>Заказ на  шины (от 30.12.1899, суббота, 00:00)   :   
Артикул:    
              руб.
проданы по  руб.    шт.   за 0 руб.   прибыль: 0 руб.
Заказчик:    Тел.:    E-mail:</v>
      </c>
    </row>
    <row r="11" customFormat="false" ht="18.45" hidden="false" customHeight="true" outlineLevel="0" collapsed="false">
      <c r="K11" s="7" t="n">
        <f aca="false">I11*J11</f>
        <v>0</v>
      </c>
      <c r="L11" s="7" t="n">
        <f aca="false">ROUNDUP((I11-H11)*J11,-1)</f>
        <v>0</v>
      </c>
      <c r="N11" s="21"/>
      <c r="R11" s="3" t="str">
        <f aca="false">"Заказ на "&amp;J11&amp;" шины (от "&amp;TEXT(A11,"dd.MM.yyyy, DDDD, HH:mm)")&amp;"   :   "&amp;CHAR(10)&amp;CHAR(10)&amp;"Артикул: "&amp;B11&amp;"   "&amp;CHAR(10)&amp;C11&amp;"   "&amp;D11&amp;"   "&amp;E11&amp;"   "&amp;F11&amp;"  "&amp;G11&amp;"  "&amp;H11&amp;" руб."&amp;CHAR(10)&amp;"проданы по "&amp;I11&amp;" руб.   "&amp;J11&amp;" шт.   за "&amp;K11&amp;" руб.   прибыль: "&amp;L11&amp;" руб."&amp;CHAR(10)&amp;"Заказчик: "&amp;M11&amp;"   Тел.: "&amp;N11&amp;"   E-mail: "&amp;O11&amp;CHAR(10)&amp;P11&amp;CHAR(10)</f>
        <v>Заказ на  шины (от 30.12.1899, суббота, 00:00)   :   
Артикул:    
              руб.
проданы по  руб.    шт.   за 0 руб.   прибыль: 0 руб.
Заказчик:    Тел.:    E-mail:</v>
      </c>
    </row>
    <row r="12" customFormat="false" ht="18.45" hidden="false" customHeight="true" outlineLevel="0" collapsed="false">
      <c r="K12" s="7" t="n">
        <f aca="false">I12*J12</f>
        <v>0</v>
      </c>
      <c r="L12" s="7" t="n">
        <f aca="false">ROUNDUP((I12-H12)*J12,-1)</f>
        <v>0</v>
      </c>
      <c r="N12" s="21"/>
      <c r="R12" s="3" t="str">
        <f aca="false">"Заказ на "&amp;J12&amp;" шины (от "&amp;TEXT(A12,"dd.MM.yyyy, DDDD, HH:mm)")&amp;"   :   "&amp;CHAR(10)&amp;CHAR(10)&amp;"Артикул: "&amp;B12&amp;"   "&amp;CHAR(10)&amp;C12&amp;"   "&amp;D12&amp;"   "&amp;E12&amp;"   "&amp;F12&amp;"  "&amp;G12&amp;"  "&amp;H12&amp;" руб."&amp;CHAR(10)&amp;"проданы по "&amp;I12&amp;" руб.   "&amp;J12&amp;" шт.   за "&amp;K12&amp;" руб.   прибыль: "&amp;L12&amp;" руб."&amp;CHAR(10)&amp;"Заказчик: "&amp;M12&amp;"   Тел.: "&amp;N12&amp;"   E-mail: "&amp;O12&amp;CHAR(10)&amp;P12&amp;CHAR(10)</f>
        <v>Заказ на  шины (от 30.12.1899, суббота, 00:00)   :   
Артикул:    
              руб.
проданы по  руб.    шт.   за 0 руб.   прибыль: 0 руб.
Заказчик:    Тел.:    E-mail:</v>
      </c>
    </row>
    <row r="13" customFormat="false" ht="18.45" hidden="false" customHeight="true" outlineLevel="0" collapsed="false">
      <c r="K13" s="7" t="n">
        <f aca="false">I13*J13</f>
        <v>0</v>
      </c>
      <c r="L13" s="7" t="n">
        <f aca="false">ROUNDUP((I13-H13)*J13,-1)</f>
        <v>0</v>
      </c>
      <c r="N13" s="21"/>
      <c r="R13" s="3" t="str">
        <f aca="false">"Заказ на "&amp;J13&amp;" шины (от "&amp;TEXT(A13,"dd.MM.yyyy, DDDD, HH:mm)")&amp;"   :   "&amp;CHAR(10)&amp;CHAR(10)&amp;"Артикул: "&amp;B13&amp;"   "&amp;CHAR(10)&amp;C13&amp;"   "&amp;D13&amp;"   "&amp;E13&amp;"   "&amp;F13&amp;"  "&amp;G13&amp;"  "&amp;H13&amp;" руб."&amp;CHAR(10)&amp;"проданы по "&amp;I13&amp;" руб.   "&amp;J13&amp;" шт.   за "&amp;K13&amp;" руб.   прибыль: "&amp;L13&amp;" руб."&amp;CHAR(10)&amp;"Заказчик: "&amp;M13&amp;"   Тел.: "&amp;N13&amp;"   E-mail: "&amp;O13&amp;CHAR(10)&amp;P13&amp;CHAR(10)</f>
        <v>Заказ на  шины (от 30.12.1899, суббота, 00:00)   :   
Артикул:    
              руб.
проданы по  руб.    шт.   за 0 руб.   прибыль: 0 руб.
Заказчик:    Тел.:    E-mail:</v>
      </c>
    </row>
    <row r="14" customFormat="false" ht="18.45" hidden="false" customHeight="true" outlineLevel="0" collapsed="false">
      <c r="C14" s="3" t="s">
        <v>24</v>
      </c>
      <c r="K14" s="7" t="n">
        <f aca="false">I14*J14</f>
        <v>0</v>
      </c>
      <c r="L14" s="7" t="n">
        <f aca="false">ROUNDUP((I14-H14)*J14,-1)</f>
        <v>0</v>
      </c>
      <c r="N14" s="21"/>
      <c r="R14" s="3" t="str">
        <f aca="false">"Заказ на "&amp;J14&amp;" шины (от "&amp;TEXT(A14,"dd.MM.yyyy, DDDD, HH:mm)")&amp;"   :   "&amp;CHAR(10)&amp;CHAR(10)&amp;"Артикул: "&amp;B14&amp;"   "&amp;CHAR(10)&amp;C14&amp;"   "&amp;D14&amp;"   "&amp;E14&amp;"   "&amp;F14&amp;"  "&amp;G14&amp;"  "&amp;H14&amp;" руб."&amp;CHAR(10)&amp;"проданы по "&amp;I14&amp;" руб.   "&amp;J14&amp;" шт.   за "&amp;K14&amp;" руб.   прибыль: "&amp;L14&amp;" руб."&amp;CHAR(10)&amp;"Заказчик: "&amp;M14&amp;"   Тел.: "&amp;N14&amp;"   E-mail: "&amp;O14&amp;CHAR(10)&amp;P14&amp;CHAR(10)</f>
        <v>Заказ на  шины (от 30.12.1899, суббота, 00:00)   :   
Артикул:    
ЧС ФР:              руб.
проданы по  руб.    шт.   за 0 руб.   прибыль: 0 руб.
Заказчик:    Тел.:    E-mail:</v>
      </c>
    </row>
    <row r="15" customFormat="false" ht="18.45" hidden="false" customHeight="true" outlineLevel="0" collapsed="false">
      <c r="K15" s="7" t="n">
        <f aca="false">I15*J15</f>
        <v>0</v>
      </c>
      <c r="L15" s="7" t="n">
        <f aca="false">ROUNDUP((I15-H15)*J15,-1)</f>
        <v>0</v>
      </c>
      <c r="N15" s="21"/>
      <c r="R15" s="3" t="str">
        <f aca="false">"Заказ на "&amp;J15&amp;" шины (от "&amp;TEXT(A15,"dd.MM.yyyy, DDDD, HH:mm)")&amp;"   :   "&amp;CHAR(10)&amp;CHAR(10)&amp;"Артикул: "&amp;B15&amp;"   "&amp;CHAR(10)&amp;C15&amp;"   "&amp;D15&amp;"   "&amp;E15&amp;"   "&amp;F15&amp;"  "&amp;G15&amp;"  "&amp;H15&amp;" руб."&amp;CHAR(10)&amp;"проданы по "&amp;I15&amp;" руб.   "&amp;J15&amp;" шт.   за "&amp;K15&amp;" руб.   прибыль: "&amp;L15&amp;" руб."&amp;CHAR(10)&amp;"Заказчик: "&amp;M15&amp;"   Тел.: "&amp;N15&amp;"   E-mail: "&amp;O15&amp;CHAR(10)&amp;P15&amp;CHAR(10)</f>
        <v>Заказ на  шины (от 30.12.1899, суббота, 00:00)   :   
Артикул:    
              руб.
проданы по  руб.    шт.   за 0 руб.   прибыль: 0 руб.
Заказчик:    Тел.:    E-mail:</v>
      </c>
    </row>
    <row r="16" customFormat="false" ht="18.45" hidden="false" customHeight="true" outlineLevel="0" collapsed="false">
      <c r="A16" s="1" t="n">
        <v>42468</v>
      </c>
      <c r="B16" s="34" t="s">
        <v>25</v>
      </c>
      <c r="C16" s="35" t="s">
        <v>26</v>
      </c>
      <c r="D16" s="15" t="s">
        <v>27</v>
      </c>
      <c r="E16" s="14" t="n">
        <v>16.8</v>
      </c>
      <c r="F16" s="15" t="n">
        <v>9</v>
      </c>
      <c r="G16" s="15"/>
      <c r="H16" s="36" t="n">
        <v>2950</v>
      </c>
      <c r="I16" s="37" t="n">
        <v>3250</v>
      </c>
      <c r="J16" s="38" t="n">
        <v>8</v>
      </c>
      <c r="K16" s="7" t="n">
        <f aca="false">I16*J16</f>
        <v>26000</v>
      </c>
      <c r="L16" s="39" t="n">
        <f aca="false">ROUND((I16-H16)*J16,0)-1000</f>
        <v>1400</v>
      </c>
      <c r="M16" s="40" t="s">
        <v>28</v>
      </c>
      <c r="N16" s="21" t="n">
        <v>89187087778</v>
      </c>
      <c r="O16" s="9" t="s">
        <v>29</v>
      </c>
      <c r="P16" s="3" t="s">
        <v>30</v>
      </c>
      <c r="R16" s="3" t="str">
        <f aca="false">"Заказ на "&amp;J16&amp;" шины (от "&amp;TEXT(A16,"дд.ММ.гггг, ДДДД, ЧЧ:мм)")&amp;"   :   "&amp;CHAR(10)&amp;CHAR(10)&amp;"Артикул: "&amp;B16&amp;"   "&amp;CHAR(10)&amp;C16&amp;"   "&amp;D16&amp;"   "&amp;E16&amp;"   "&amp;F16&amp;"  "&amp;G16&amp;"  "&amp;H16&amp;" руб."&amp;CHAR(10)&amp;"проданы по "&amp;I16&amp;" руб.   "&amp;J16&amp;" шт.   за "&amp;K16&amp;" руб.   прибыль: "&amp;L16&amp;" руб."&amp;CHAR(10)&amp;"Заказчик: "&amp;M16&amp;"   Тел.: "&amp;N16&amp;"   E-mail: "&amp;O16&amp;CHAR(10)&amp;P16&amp;CHAR(10)</f>
        <v>Заказ на 8 шины (от дд.ММ.гггг, ДДДД, ЧЧ:мм)   :   
Артикул: H/1346   
215/85R16LT Mastercraft Courser R/D   115/112Q   16,8   9    2950 руб.
проданы по 3250 руб.   8 шт.   за 26000 руб.   прибыль: 1400 руб.
Заказчик: Руслан   Тел.: 89187087778   E-mail: вотсап
Подтвердить в понедельник возможность отгрузки. И обязательно подтвердить заказ. Заберут с Бестуж. в ПН вечером либо ВТ. Доп.тел: 89260127998. …11.04(10:30)-ввоз подтвержден - сегодня-завтра заберут. …12.04(9:55)-подъедут водители, сегодня должны. …14.04(18:30)-подъедет завтра. ...18.04(18:25)-не ответил. ...(20:45)-заберут завтра-послезавтра. ...25.04(11:15)-сегодня подъедет. ...26.04(11:00)-на похоронах - наберет чуть попозже. ...05.05(18:40)-перечислит средства на карту 10.05 или раньше. ...13.05(13:00)-12-го числа его человек перевел сумму 5000 или 10000 - сейчас уточнит платежку. ...19.05(17:30)-не ответил. перезвонил - заболел, оплатит завтра-послезавтра. ...23.05(17:30)-не ответил. (19:15)-ПЕРЕЗВОНИЛ - лежит в больнице - выйдет в четверг, а сейчас договорится, чтобы друзья оплатили - отправленны реквизиты карты повторно. ...25.05(12:40)-выходит завтра из больницы и сразу оплатит. ...27.05(14:05)-выписался - перенес платеж на ПН. ...30.05(19:55)-не ответил. ...01.06(16:20)-не ответил по обоим тел. ...01.06(20:00)-должен завтра подъехать за всеми 8 колесами. ...02.06(16:45)-89215752040, Валерий. Отправка ПЭКом во Владикавказ, получатель: Синдиров Руслан Иванович. ...03.06(12:45)-должен оплатить на карту буквально в течение двух-трех часов. (13:40)-оплатил 25000р. +1000р переведет на телефон (чек в вотсапе) ...06.06(16:40)-отправлена ТН в вотсап - ждем 1000р. ... Присутствует последующая крайне-оскорбительная переписка в вотсапе.</v>
      </c>
    </row>
    <row r="17" customFormat="false" ht="18.45" hidden="false" customHeight="true" outlineLevel="0" collapsed="false">
      <c r="A17" s="1" t="n">
        <v>42552</v>
      </c>
      <c r="B17" s="34" t="n">
        <v>5113</v>
      </c>
      <c r="C17" s="35" t="s">
        <v>31</v>
      </c>
      <c r="D17" s="15" t="s">
        <v>32</v>
      </c>
      <c r="E17" s="41" t="n">
        <v>12.1</v>
      </c>
      <c r="F17" s="15" t="s">
        <v>33</v>
      </c>
      <c r="G17" s="15"/>
      <c r="H17" s="36" t="n">
        <v>4651.53846153846</v>
      </c>
      <c r="I17" s="42" t="n">
        <f aca="false">ROUND(IF(OR((MID(C17,SEARCH("R",C17),3)="R12"),(MID(C17,SEARCH("R",C17),3)="R13"),(MID(C17,SEARCH("R",C17),3)="R14")),(H17+90),IF(OR((MID(C17,SEARCH("R",C17),3)="R15"),(MID(C17,SEARCH("R",C17),3)="R16"),(MID(C17,SEARCH("R",C17),3)="R17")),(H17+190),(H17+290))),-1)</f>
        <v>4940</v>
      </c>
      <c r="J17" s="38" t="n">
        <v>2</v>
      </c>
      <c r="K17" s="43" t="n">
        <f aca="false">I17*J17</f>
        <v>9880</v>
      </c>
      <c r="L17" s="39" t="n">
        <v>-9880</v>
      </c>
      <c r="M17" s="40" t="s">
        <v>34</v>
      </c>
      <c r="N17" s="44" t="n">
        <v>89025070007</v>
      </c>
      <c r="O17" s="45" t="s">
        <v>35</v>
      </c>
      <c r="P17" s="40" t="s">
        <v>36</v>
      </c>
      <c r="R17" s="3" t="str">
        <f aca="false">"Заказ на "&amp;J17&amp;" шины (от "&amp;TEXT(A17,"дд.ММ.гггг, ДДДД, ЧЧ:мм)")&amp;"   :   "&amp;CHAR(10)&amp;CHAR(10)&amp;"Артикул: "&amp;B17&amp;"   "&amp;CHAR(10)&amp;C17&amp;"   "&amp;D17&amp;"   "&amp;E17&amp;"   "&amp;F17&amp;"  "&amp;G17&amp;"  "&amp;H17&amp;" руб."&amp;CHAR(10)&amp;"проданы по "&amp;I17&amp;" руб.   "&amp;J17&amp;" шт.   за "&amp;K17&amp;" руб.   прибыль: "&amp;L17&amp;" руб."&amp;CHAR(10)&amp;"Заказчик: "&amp;M17&amp;"   Тел.: "&amp;N17&amp;"   E-mail: "&amp;O17&amp;CHAR(10)&amp;P17&amp;CHAR(10)</f>
        <v>Заказ на 2 шины (от дд.ММ.гггг, ДДДД, ЧЧ:мм)   :   
Артикул: 5113   
245/45R18 100W Antares INGENS A1   100W   12,1   &gt;40    4651,53846153846 руб.
проданы по 4940 руб.   2 шт.   за 9880 руб.   прибыль: -9880 руб.
Заказчик: Петр   Тел.: 89025070007   E-mail: petr.garasimiv@yandex.ru
Отправка в Архангельск ТК ПЭК получатель Петр Остапович Гарасымив …08.07(11:15)-уведомлен о сегодняшней отправке - ждет ТН. …11.07(09:20)-неправильный адрес электропочты для отправки ТН. (18:25)-сейчас скинет точный e-mail. Пока не скинул. (21:10)-не ответил. ...12.07(16:35)-набрал сам меня случайно, при перезвоне не ответил. ...12.07(20:15)-отправлено смс с реквизитами. ...14.07(15:00)-не ответил с другого телефона. (16:30)-не ответил. ...15.07(13:40)-не ответил. при перезвоне вне зоны. (13:45)-снял, сказал: "Да?" и замолчал - молчал минуту, потом связь прервалась. При перезвоне недоступен. ВОЗМОЖНО, ОН ПЬЯН. (13:55)-НЕ ОТВЕТИЛ. (16:15)(19:10)-не ответил. ...17.07(16:13)-прислал случайное смс. при перезвоне снял, сказал: "Да?" - и его телефон выключился. (16:35)-сбросил. ...18.07(14:30)-сбросил. (18:20)-ответил с другого телефона, сказал алё, слушать не стал и повесил трубку. ...Гореть ему в аду. ...Возврат? ...Все еще оформляется возврат. ...16.08(17:00)-шины забраны и не оплачены. - не отвечает. работает ОБЭП? ...не отвечает по всем доступным контактам. ...должен 9880 рублей.</v>
      </c>
    </row>
    <row r="18" customFormat="false" ht="18.45" hidden="false" customHeight="true" outlineLevel="0" collapsed="false">
      <c r="A18" s="1" t="n">
        <v>42789.4965277778</v>
      </c>
      <c r="B18" s="46" t="n">
        <v>993</v>
      </c>
      <c r="C18" s="35" t="s">
        <v>37</v>
      </c>
      <c r="D18" s="46"/>
      <c r="E18" s="14" t="n">
        <v>12.365</v>
      </c>
      <c r="F18" s="15" t="n">
        <v>4</v>
      </c>
      <c r="G18" s="47"/>
      <c r="H18" s="37" t="n">
        <v>5729.66775</v>
      </c>
      <c r="I18" s="48" t="n">
        <f aca="false">ROUND(IF(OR((MID(C18,SEARCH("R",C18),3)="R12"),(MID(C18,SEARCH("R",C18),3)="R13"),(MID(C18,SEARCH("R",C18),3)="R14")),(H18+90),IF(OR((MID(C18,SEARCH("R",C18),3)="R15"),(MID(C18,SEARCH("R",C18),3)="R16"),(MID(C18,SEARCH("R",C18),3)="R17")),(H18+190),(H18+290))),-1)+20</f>
        <v>5940</v>
      </c>
      <c r="J18" s="6" t="n">
        <v>4</v>
      </c>
      <c r="K18" s="7" t="n">
        <f aca="false">I18*J18</f>
        <v>23760</v>
      </c>
      <c r="L18" s="39" t="n">
        <f aca="false">ROUNDUP((I18-H18)*J18,-1)</f>
        <v>850</v>
      </c>
      <c r="M18" s="40" t="s">
        <v>38</v>
      </c>
      <c r="N18" s="44" t="s">
        <v>39</v>
      </c>
      <c r="O18" s="49"/>
      <c r="P18" s="40" t="s">
        <v>40</v>
      </c>
      <c r="Q18" s="40"/>
      <c r="R18" s="40" t="str">
        <f aca="false">"Заказ на "&amp;J18&amp;" шины (от "&amp;TEXT(A18,"дд.ММ.гггг, ДДДД, ЧЧ:мм)")&amp;"   :   "&amp;CHAR(10)&amp;CHAR(10)&amp;"Артикул: "&amp;B18&amp;"   "&amp;CHAR(10)&amp;C18&amp;"   "&amp;D18&amp;"   "&amp;E18&amp;"   "&amp;F18&amp;"  "&amp;G18&amp;"  "&amp;H18&amp;" руб."&amp;CHAR(10)&amp;"проданы по "&amp;I18&amp;" руб.   "&amp;J18&amp;" шт.   за "&amp;K18&amp;" руб.   прибыль: "&amp;L18&amp;" руб."&amp;CHAR(10)&amp;"Заказчик: "&amp;M18&amp;"   Тел.: "&amp;N18&amp;"   E-mail: "&amp;O18&amp;CHAR(10)&amp;P18&amp;CHAR(10)</f>
        <v>Заказ на 4 шины (от дд.ММ.гггг, ДДДД, ЧЧ:мм)   :   
Артикул: 993   
185/75R16C 104/102R Vredestein Comtrac      12,365   4    5729,66775 руб.
проданы по 5940 руб.   4 шт.   за 23760 руб.   прибыль: 850 руб.
Заказчик: Павел   Тел.: 89051143889   E-mail: 
Ввоз сейчас, выгрузить по пути на склад на ул. Ушинского,7 сегодня до 21-22 часов. ВЫПОЛНИМО? (По складу только 4шт. числятся.) …23.02/12:10/-везем 4шт. …24.02/11:35/-ждёт доставку. …КИДОК на -4000 рублей + сумма возврата. ...(Павел сообщил, что сам на зоне и ему деньги нужнее. Согласия на пользование деньгами не получал. Разрешения не спрашивал.) ... На текущий час /22.03.2017 : 16:30/ остаётся вором. Проблема решением не уПрощена.</v>
      </c>
    </row>
    <row r="19" customFormat="false" ht="18.45" hidden="false" customHeight="true" outlineLevel="0" collapsed="false">
      <c r="L19" s="7" t="e">
        <f aca="false">SUM(#REF!)</f>
        <v>#REF!</v>
      </c>
      <c r="N19" s="21"/>
    </row>
    <row r="20" customFormat="false" ht="18.45" hidden="false" customHeight="true" outlineLevel="0" collapsed="false">
      <c r="C20" s="3" t="s">
        <v>41</v>
      </c>
      <c r="K20" s="7" t="n">
        <f aca="false">I20*J20</f>
        <v>0</v>
      </c>
      <c r="L20" s="7" t="n">
        <f aca="false">ROUNDUP((I20-H20)*J20,-1)</f>
        <v>0</v>
      </c>
      <c r="N20" s="21"/>
      <c r="R20" s="3" t="str">
        <f aca="false">"Заказ на "&amp;J20&amp;" шины (от "&amp;TEXT(A20,"дд.ММ.гггг, ДДДД, ЧЧ:мм)")&amp;"   :   "&amp;CHAR(10)&amp;CHAR(10)&amp;"Артикул: "&amp;B20&amp;"   "&amp;CHAR(10)&amp;C20&amp;"   "&amp;D20&amp;"   "&amp;E20&amp;"   "&amp;F20&amp;"  "&amp;G20&amp;"  "&amp;H20&amp;" руб."&amp;CHAR(10)&amp;"проданы по "&amp;I20&amp;" руб.   "&amp;J20&amp;" шт.   за "&amp;K20&amp;" руб.   прибыль: "&amp;L20&amp;" руб."&amp;CHAR(10)&amp;"Заказчик: "&amp;M20&amp;"   Тел.: "&amp;N20&amp;"   E-mail: "&amp;O20&amp;CHAR(10)&amp;P20&amp;CHAR(10)</f>
        <v>Заказ на  шины (от дд.ММ.гггг, ДДДД, ЧЧ:мм)   :   
Артикул:    
НА КОНТРОЛЕ:              руб.
проданы по  руб.    шт.   за 0 руб.   прибыль: 0 руб.
Заказчик:    Тел.:    E-mail:</v>
      </c>
    </row>
    <row r="21" customFormat="false" ht="18.45" hidden="false" customHeight="true" outlineLevel="0" collapsed="false">
      <c r="K21" s="7" t="n">
        <f aca="false">I21*J21</f>
        <v>0</v>
      </c>
      <c r="L21" s="7" t="n">
        <f aca="false">ROUNDUP((I21-H21)*J21,-1)</f>
        <v>0</v>
      </c>
      <c r="N21" s="21"/>
      <c r="R21" s="3" t="str">
        <f aca="false">"Заказ на "&amp;J21&amp;" шины (от "&amp;TEXT(A21,"дд.ММ.гггг, ДДДД, ЧЧ:мм)")&amp;"   :   "&amp;CHAR(10)&amp;CHAR(10)&amp;"Артикул: "&amp;B21&amp;"   "&amp;CHAR(10)&amp;C21&amp;"   "&amp;D21&amp;"   "&amp;E21&amp;"   "&amp;F21&amp;"  "&amp;G21&amp;"  "&amp;H21&amp;" руб."&amp;CHAR(10)&amp;"проданы по "&amp;I21&amp;" руб.   "&amp;J21&amp;" шт.   за "&amp;K21&amp;" руб.   прибыль: "&amp;L21&amp;" руб."&amp;CHAR(10)&amp;"Заказчик: "&amp;M21&amp;"   Тел.: "&amp;N21&amp;"   E-mail: "&amp;O21&amp;CHAR(10)&amp;P21&amp;CHAR(10)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2" customFormat="false" ht="18.45" hidden="false" customHeight="true" outlineLevel="0" collapsed="false">
      <c r="A22" s="1" t="n">
        <v>42658.4791666667</v>
      </c>
      <c r="B22" s="34"/>
      <c r="C22" s="46" t="s">
        <v>42</v>
      </c>
      <c r="D22" s="46"/>
      <c r="E22" s="15"/>
      <c r="F22" s="15"/>
      <c r="G22" s="46"/>
      <c r="H22" s="37"/>
      <c r="I22" s="37"/>
      <c r="J22" s="6" t="n">
        <v>4</v>
      </c>
      <c r="K22" s="7" t="n">
        <f aca="false">I22*J22</f>
        <v>0</v>
      </c>
      <c r="L22" s="7" t="n">
        <f aca="false">ROUNDUP((I22-H22)*J22,-1)</f>
        <v>0</v>
      </c>
      <c r="M22" s="3" t="s">
        <v>43</v>
      </c>
      <c r="N22" s="21" t="n">
        <v>89214165803</v>
      </c>
      <c r="P22" s="29" t="s">
        <v>44</v>
      </c>
      <c r="R22" s="3" t="str">
        <f aca="false">"Заказ на "&amp;J22&amp;" шины (от "&amp;TEXT(A22,"дд.ММ.гггг, ДДДД, ЧЧ:мм)")&amp;"   :   "&amp;CHAR(10)&amp;CHAR(10)&amp;"Артикул: "&amp;B22&amp;"   "&amp;CHAR(10)&amp;C22&amp;"   "&amp;D22&amp;"   "&amp;E22&amp;"   "&amp;F22&amp;"  "&amp;G22&amp;"  "&amp;H22&amp;" руб."&amp;CHAR(10)&amp;"проданы по "&amp;I22&amp;" руб.   "&amp;J22&amp;" шт.   за "&amp;K22&amp;" руб.   прибыль: "&amp;L22&amp;" руб."&amp;CHAR(10)&amp;"Заказчик: "&amp;M22&amp;"   Тел.: "&amp;N22&amp;"   E-mail: "&amp;O22&amp;CHAR(10)&amp;P22&amp;CHAR(10)</f>
        <v>Заказ на 4 шины (от дд.ММ.гггг, ДДДД, ЧЧ:мм)   :   
Артикул:    
185/65R15 92T Nokian Hakkapeliitta 8 шип              руб.
проданы по  руб.   4 шт.   за 0 руб.   прибыль: 0 руб.
Заказчик: Сергей   Тел.: 89214165803   E-mail: 
предзаказ</v>
      </c>
    </row>
    <row r="23" customFormat="false" ht="18.45" hidden="false" customHeight="true" outlineLevel="0" collapsed="false">
      <c r="A23" s="1" t="n">
        <v>42654.6631944444</v>
      </c>
      <c r="B23" s="34" t="n">
        <v>204</v>
      </c>
      <c r="C23" s="46" t="s">
        <v>45</v>
      </c>
      <c r="D23" s="46"/>
      <c r="E23" s="50" t="n">
        <v>2</v>
      </c>
      <c r="F23" s="51" t="n">
        <v>7.715</v>
      </c>
      <c r="G23" s="51"/>
      <c r="H23" s="37" t="n">
        <v>2210.2785</v>
      </c>
      <c r="I23" s="52" t="n">
        <v>2410</v>
      </c>
      <c r="J23" s="6" t="n">
        <v>4</v>
      </c>
      <c r="K23" s="7" t="n">
        <f aca="false">I23*J23</f>
        <v>9640</v>
      </c>
      <c r="L23" s="7" t="n">
        <f aca="false">ROUNDUP((I23-H23)*J23,-1)</f>
        <v>800</v>
      </c>
      <c r="M23" s="3" t="s">
        <v>46</v>
      </c>
      <c r="N23" s="21" t="n">
        <v>89217563172</v>
      </c>
      <c r="O23" s="53" t="s">
        <v>47</v>
      </c>
      <c r="P23" s="29" t="s">
        <v>48</v>
      </c>
      <c r="R23" s="3" t="str">
        <f aca="false">"Заказ на "&amp;J23&amp;" шины (от "&amp;TEXT(A23,"дд.ММ.гггг, ДДДД, ЧЧ:мм)")&amp;"   :   "&amp;CHAR(10)&amp;CHAR(10)&amp;"Артикул: "&amp;B23&amp;"   "&amp;CHAR(10)&amp;C23&amp;"   "&amp;D23&amp;"   "&amp;E23&amp;"   "&amp;F23&amp;"  "&amp;G23&amp;"  "&amp;H23&amp;" руб."&amp;CHAR(10)&amp;"проданы по "&amp;I23&amp;" руб.   "&amp;J23&amp;" шт.   за "&amp;K23&amp;" руб.   прибыль: "&amp;L23&amp;" руб."&amp;CHAR(10)&amp;"Заказчик: "&amp;M23&amp;"   Тел.: "&amp;N23&amp;"   E-mail: "&amp;O23&amp;CHAR(10)&amp;P23&amp;CHAR(10)</f>
        <v>Заказ на 4 шины (от дд.ММ.гггг, ДДДД, ЧЧ:мм)   :   
Артикул: 204   
185/70R14 88T Vredestein Arctrac шип      2   7,715    2210,2785 руб.
проданы по 2410 руб.   4 шт.   за 9640 руб.   прибыль: 800 руб.
Заказчик: Александр   Тел.: 89217563172   E-mail: samsin78@mail.ru
нет в наличии - оставил в презаказе. (Заказ: №1-11/10/16)</v>
      </c>
    </row>
    <row r="24" customFormat="false" ht="18.45" hidden="false" customHeight="true" outlineLevel="0" collapsed="false">
      <c r="B24" s="34" t="n">
        <v>29</v>
      </c>
      <c r="C24" s="34" t="s">
        <v>49</v>
      </c>
      <c r="D24" s="34"/>
      <c r="E24" s="15" t="n">
        <v>11.15</v>
      </c>
      <c r="F24" s="15" t="n">
        <v>1</v>
      </c>
      <c r="G24" s="15"/>
      <c r="H24" s="52" t="n">
        <v>2450</v>
      </c>
      <c r="I24" s="52" t="n">
        <f aca="false">ROUND(IF(OR((MID(C24,SEARCH("R",C24),3)="R12"),(MID(C24,SEARCH("R",C24),3)="R13"),(MID(C24,SEARCH("R",C24),3)="R14")),(H24+90),IF(OR((MID(C24,SEARCH("R",C24),3)="R15"),(MID(C24,SEARCH("R",C24),3)="R16"),(MID(C24,SEARCH("R",C24),3)="R17")),(H24+190),(H24+290))),-1)</f>
        <v>2640</v>
      </c>
      <c r="J24" s="6" t="n">
        <v>4</v>
      </c>
      <c r="K24" s="7" t="n">
        <f aca="false">I24*J24</f>
        <v>10560</v>
      </c>
      <c r="L24" s="7" t="n">
        <f aca="false">ROUNDUP((I24-H24)*J24,-1)</f>
        <v>760</v>
      </c>
      <c r="N24" s="21" t="n">
        <v>89062301219</v>
      </c>
      <c r="P24" s="29" t="s">
        <v>50</v>
      </c>
      <c r="R24" s="3" t="str">
        <f aca="false">"Заказ на "&amp;J24&amp;" шины (от "&amp;TEXT(A24,"дд.ММ.гггг, ДДДД, ЧЧ:мм)")&amp;"   :   "&amp;CHAR(10)&amp;CHAR(10)&amp;"Артикул: "&amp;B24&amp;"   "&amp;CHAR(10)&amp;C24&amp;"   "&amp;D24&amp;"   "&amp;E24&amp;"   "&amp;F24&amp;"  "&amp;G24&amp;"  "&amp;H24&amp;" руб."&amp;CHAR(10)&amp;"проданы по "&amp;I24&amp;" руб.   "&amp;J24&amp;" шт.   за "&amp;K24&amp;" руб.   прибыль: "&amp;L24&amp;" руб."&amp;CHAR(10)&amp;"Заказчик: "&amp;M24&amp;"   Тел.: "&amp;N24&amp;"   E-mail: "&amp;O24&amp;CHAR(10)&amp;P24&amp;CHAR(10)</f>
        <v>Заказ на 4 шины (от дд.ММ.гггг, ДДДД, ЧЧ:мм)   :   
Артикул: 29   
195/70R15C 104/102R Hercules Winter HSI-       11,15   1    2450 руб.
проданы по 2640 руб.   4 шт.   за 10560 руб.   прибыль: 760 руб.
Заказчик:    Тел.: 89062301219   E-mail: 
предзаказ. Всесезон бюджет!</v>
      </c>
    </row>
    <row r="25" customFormat="false" ht="18.45" hidden="false" customHeight="true" outlineLevel="0" collapsed="false">
      <c r="A25" s="1" t="s">
        <v>51</v>
      </c>
      <c r="B25" s="34" t="n">
        <v>914</v>
      </c>
      <c r="C25" s="34" t="s">
        <v>52</v>
      </c>
      <c r="D25" s="34"/>
      <c r="E25" s="15" t="n">
        <v>8.4</v>
      </c>
      <c r="F25" s="15" t="n">
        <v>1</v>
      </c>
      <c r="G25" s="15"/>
      <c r="H25" s="52" t="n">
        <v>4156.25</v>
      </c>
      <c r="I25" s="52" t="n">
        <f aca="false">ROUND(IF(OR((MID(C25,SEARCH("R",C25),3)="R12"),(MID(C25,SEARCH("R",C25),3)="R13"),(MID(C25,SEARCH("R",C25),3)="R14")),(H25+90),IF(OR((MID(C25,SEARCH("R",C25),3)="R15"),(MID(C25,SEARCH("R",C25),3)="R16"),(MID(C25,SEARCH("R",C25),3)="R17")),(H25+190),(H25+290))),-1)</f>
        <v>4350</v>
      </c>
      <c r="J25" s="6" t="n">
        <f aca="false">1-1</f>
        <v>0</v>
      </c>
      <c r="K25" s="7" t="n">
        <f aca="false">I25*J25</f>
        <v>0</v>
      </c>
      <c r="L25" s="7" t="n">
        <f aca="false">ROUNDUP((I25-H25)*J25,-1)</f>
        <v>0</v>
      </c>
      <c r="M25" s="3" t="s">
        <v>53</v>
      </c>
      <c r="N25" s="21" t="n">
        <v>89216484017</v>
      </c>
      <c r="P25" s="29" t="s">
        <v>54</v>
      </c>
      <c r="R25" s="3" t="str">
        <f aca="false">"Заказ на "&amp;J25&amp;" шины (от "&amp;TEXT(A25,"дд.ММ.гггг, ДДДД, ЧЧ:мм)")&amp;"   :   "&amp;CHAR(10)&amp;CHAR(10)&amp;"Артикул: "&amp;B25&amp;"   "&amp;CHAR(10)&amp;C25&amp;"   "&amp;D25&amp;"   "&amp;E25&amp;"   "&amp;F25&amp;"  "&amp;G25&amp;"  "&amp;H25&amp;" руб."&amp;CHAR(10)&amp;"проданы по "&amp;I25&amp;" руб.   "&amp;J25&amp;" шт.   за "&amp;K25&amp;" руб.   прибыль: "&amp;L25&amp;" руб."&amp;CHAR(10)&amp;"Заказчик: "&amp;M25&amp;"   Тел.: "&amp;N25&amp;"   E-mail: "&amp;O25&amp;CHAR(10)&amp;P25&amp;CHAR(10)</f>
        <v>Заказ на 0 шины (от от 23.08.2016   :   
Артикул: 914   
205/55R16 91H Vredestein Sportrac 5      8,4   1    4156,25 руб.
проданы по 4350 руб.   0 шт.   за 0 руб.   прибыль: 0 руб.
Заказчик: Илья   Тел.: 89216484017   E-mail: 
Подтвердить одиночку завтра утром. Заберет завтра с Бест - уведомите о ввозе. …24.08(10:55)-ввоз подтвержден - заберет сегодня - уведомите. …закончились( заказывал и у Вики.) …24.08(17:35)-уведомлен, что колеса пока не будет. Будет ждать, если появится. предзаказ.</v>
      </c>
    </row>
    <row r="26" customFormat="false" ht="18.45" hidden="false" customHeight="true" outlineLevel="0" collapsed="false">
      <c r="A26" s="1" t="n">
        <v>42653.5416666667</v>
      </c>
      <c r="B26" s="34"/>
      <c r="C26" s="46" t="s">
        <v>55</v>
      </c>
      <c r="D26" s="46"/>
      <c r="E26" s="15"/>
      <c r="F26" s="15"/>
      <c r="G26" s="46"/>
      <c r="H26" s="37"/>
      <c r="I26" s="37"/>
      <c r="J26" s="6" t="n">
        <v>4</v>
      </c>
      <c r="K26" s="7" t="n">
        <f aca="false">I26*J26</f>
        <v>0</v>
      </c>
      <c r="L26" s="7" t="n">
        <f aca="false">ROUNDUP((I26-H26)*J26,-1)</f>
        <v>0</v>
      </c>
      <c r="M26" s="3" t="s">
        <v>56</v>
      </c>
      <c r="N26" s="21"/>
      <c r="P26" s="29" t="s">
        <v>44</v>
      </c>
      <c r="R26" s="3" t="str">
        <f aca="false">"Заказ на "&amp;J26&amp;" шины (от "&amp;TEXT(A26,"дд.ММ.гггг, ДДДД, ЧЧ:мм)")&amp;"   :   "&amp;CHAR(10)&amp;CHAR(10)&amp;"Артикул: "&amp;B26&amp;"   "&amp;CHAR(10)&amp;C26&amp;"   "&amp;D26&amp;"   "&amp;E26&amp;"   "&amp;F26&amp;"  "&amp;G26&amp;"  "&amp;H26&amp;" руб."&amp;CHAR(10)&amp;"проданы по "&amp;I26&amp;" руб.   "&amp;J26&amp;" шт.   за "&amp;K26&amp;" руб.   прибыль: "&amp;L26&amp;" руб."&amp;CHAR(10)&amp;"Заказчик: "&amp;M26&amp;"   Тел.: "&amp;N26&amp;"   E-mail: "&amp;O26&amp;CHAR(10)&amp;P26&amp;CHAR(10)</f>
        <v>Заказ на 4 шины (от дд.ММ.гггг, ДДДД, ЧЧ:мм)   :   
Артикул:    
205/55R16 91T Nokian Hakkapeliitta 7              руб.
проданы по  руб.   4 шт.   за 0 руб.   прибыль: 0 руб.
Заказчик: Светлана   Тел.:    E-mail: 
предзаказ</v>
      </c>
    </row>
    <row r="27" customFormat="false" ht="18.45" hidden="false" customHeight="true" outlineLevel="0" collapsed="false">
      <c r="A27" s="1" t="s">
        <v>57</v>
      </c>
      <c r="B27" s="54" t="n">
        <v>474</v>
      </c>
      <c r="C27" s="55" t="s">
        <v>58</v>
      </c>
      <c r="D27" s="56" t="s">
        <v>59</v>
      </c>
      <c r="E27" s="56" t="s">
        <v>60</v>
      </c>
      <c r="F27" s="56" t="n">
        <v>9.5</v>
      </c>
      <c r="G27" s="56" t="n">
        <v>4</v>
      </c>
      <c r="H27" s="52" t="n">
        <v>5161.25</v>
      </c>
      <c r="I27" s="52" t="n">
        <f aca="false">ROUND(IF(OR((MID(C27,SEARCH("R",C27),3)="R12"),(MID(C27,SEARCH("R",C27),3)="R13"),(MID(C27,SEARCH("R",C27),3)="R14")),(H27+90),IF(OR((MID(C27,SEARCH("R",C27),3)="R15"),(MID(C27,SEARCH("R",C27),3)="R16"),(MID(C27,SEARCH("R",C27),3)="R17")),(H27+190),(H27+290))),-1)</f>
        <v>5350</v>
      </c>
      <c r="J27" s="57" t="n">
        <v>4</v>
      </c>
      <c r="K27" s="7" t="n">
        <f aca="false">I27*J27</f>
        <v>21400</v>
      </c>
      <c r="L27" s="7" t="n">
        <f aca="false">ROUNDUP((I27-H27)*J27,-1)</f>
        <v>760</v>
      </c>
      <c r="M27" s="58" t="s">
        <v>46</v>
      </c>
      <c r="N27" s="21" t="n">
        <v>89027979719</v>
      </c>
      <c r="O27" s="53" t="s">
        <v>61</v>
      </c>
      <c r="P27" s="29" t="s">
        <v>62</v>
      </c>
      <c r="R27" s="3" t="str">
        <f aca="false">"Заказ на "&amp;J27&amp;" шины (от "&amp;TEXT(A27,"дд.ММ.гггг, ДДДД, ЧЧ:мм)")&amp;"   :   "&amp;CHAR(10)&amp;CHAR(10)&amp;"Артикул: "&amp;B27&amp;"   "&amp;CHAR(10)&amp;C27&amp;"   "&amp;D27&amp;"   "&amp;E27&amp;"   "&amp;F27&amp;"  "&amp;G27&amp;"  "&amp;H27&amp;" руб."&amp;CHAR(10)&amp;"проданы по "&amp;I27&amp;" руб.   "&amp;J27&amp;" шт.   за "&amp;K27&amp;" руб.   прибыль: "&amp;L27&amp;" руб."&amp;CHAR(10)&amp;"Заказчик: "&amp;M27&amp;"   Тел.: "&amp;N27&amp;"   E-mail: "&amp;O27&amp;CHAR(10)&amp;P27&amp;CHAR(10)</f>
        <v>Заказ на 4 шины (от от 20.07.2016   :   
Артикул: 474   
205/55R16 94T Nokian Hakkapeliitta 7 шип   94   T   9,5  4  5161,25 руб.
проданы по 5350 руб.   4 шт.   за 21400 руб.   прибыль: 760 руб.
Заказчик: Александр   Тел.: 89027979719   E-mail: aleksandr45900@mail.ru
ИМЕННО ФИНСКУЮ. Отправка в Пермь ТК ПЭК. Получатель: Касьянов Александр Юрьевич. Доп.тел.: 89091157914. …шин нет. …22.07(10:00)-Оставил в предзаказе.</v>
      </c>
    </row>
    <row r="28" customFormat="false" ht="18.45" hidden="false" customHeight="true" outlineLevel="0" collapsed="false">
      <c r="A28" s="1" t="n">
        <v>42618.7673611111</v>
      </c>
      <c r="B28" s="34" t="n">
        <v>207</v>
      </c>
      <c r="C28" s="34" t="s">
        <v>63</v>
      </c>
      <c r="D28" s="34"/>
      <c r="E28" s="15" t="n">
        <v>9.4</v>
      </c>
      <c r="F28" s="15" t="n">
        <v>1</v>
      </c>
      <c r="G28" s="15"/>
      <c r="H28" s="52" t="n">
        <v>4232.5</v>
      </c>
      <c r="I28" s="52" t="n">
        <v>4300</v>
      </c>
      <c r="J28" s="6" t="n">
        <v>4</v>
      </c>
      <c r="K28" s="7" t="n">
        <f aca="false">I28*J28</f>
        <v>17200</v>
      </c>
      <c r="L28" s="7" t="n">
        <f aca="false">ROUNDUP((I28-H28)*J28,-1)</f>
        <v>270</v>
      </c>
      <c r="M28" s="59" t="s">
        <v>64</v>
      </c>
      <c r="N28" s="21" t="n">
        <v>89213767664</v>
      </c>
      <c r="P28" s="29" t="s">
        <v>65</v>
      </c>
      <c r="R28" s="3" t="str">
        <f aca="false">"Заказ на "&amp;J28&amp;" шины (от "&amp;TEXT(A28,"дд.ММ.гггг, ДДДД, ЧЧ:мм)")&amp;"   :   "&amp;CHAR(10)&amp;CHAR(10)&amp;"Артикул: "&amp;B28&amp;"   "&amp;CHAR(10)&amp;C28&amp;"   "&amp;D28&amp;"   "&amp;E28&amp;"   "&amp;F28&amp;"  "&amp;G28&amp;"  "&amp;H28&amp;" руб."&amp;CHAR(10)&amp;"проданы по "&amp;I28&amp;" руб.   "&amp;J28&amp;" шт.   за "&amp;K28&amp;" руб.   прибыль: "&amp;L28&amp;" руб."&amp;CHAR(10)&amp;"Заказчик: "&amp;M28&amp;"   Тел.: "&amp;N28&amp;"   E-mail: "&amp;O28&amp;CHAR(10)&amp;P28&amp;CHAR(10)</f>
        <v>Заказ на 4 шины (от дд.ММ.гггг, ДДДД, ЧЧ:мм)   :   
Артикул: 207   
205/60R16 96T Vredestein Arctrac XL ШИП      9,4   1    4232,5 руб.
проданы по 4300 руб.   4 шт.   за 17200 руб.   прибыль: 270 руб.
Заказчик: Михаил (от Голубева)   Тел.: 89213767664   E-mail: 
ПРЕДЗАКАЗ. Узнать наличие.</v>
      </c>
    </row>
    <row r="29" customFormat="false" ht="18.45" hidden="false" customHeight="true" outlineLevel="0" collapsed="false">
      <c r="A29" s="1" t="n">
        <v>42663.4027777778</v>
      </c>
      <c r="B29" s="34"/>
      <c r="C29" s="46" t="s">
        <v>66</v>
      </c>
      <c r="D29" s="46"/>
      <c r="E29" s="15"/>
      <c r="F29" s="15"/>
      <c r="G29" s="46"/>
      <c r="H29" s="37"/>
      <c r="I29" s="37" t="n">
        <v>5600</v>
      </c>
      <c r="J29" s="60" t="n">
        <v>4</v>
      </c>
      <c r="K29" s="7" t="n">
        <f aca="false">I29*J29</f>
        <v>22400</v>
      </c>
      <c r="L29" s="7" t="n">
        <f aca="false">ROUNDUP((I29-H29)*J29,-1)</f>
        <v>22400</v>
      </c>
      <c r="M29" s="3" t="s">
        <v>67</v>
      </c>
      <c r="N29" s="21" t="n">
        <v>89217900238</v>
      </c>
      <c r="P29" s="29" t="s">
        <v>44</v>
      </c>
      <c r="R29" s="3" t="str">
        <f aca="false">"Заказ на "&amp;J29&amp;" шины (от "&amp;TEXT(A29,"дд.ММ.гггг, ДДДД, ЧЧ:мм)")&amp;"   :   "&amp;CHAR(10)&amp;CHAR(10)&amp;"Артикул: "&amp;B29&amp;"   "&amp;CHAR(10)&amp;C29&amp;"   "&amp;D29&amp;"   "&amp;E29&amp;"   "&amp;F29&amp;"  "&amp;G29&amp;"  "&amp;H29&amp;" руб."&amp;CHAR(10)&amp;"проданы по "&amp;I29&amp;" руб.   "&amp;J29&amp;" шт.   за "&amp;K29&amp;" руб.   прибыль: "&amp;L29&amp;" руб."&amp;CHAR(10)&amp;"Заказчик: "&amp;M29&amp;"   Тел.: "&amp;N29&amp;"   E-mail: "&amp;O29&amp;CHAR(10)&amp;P29&amp;CHAR(10)</f>
        <v>Заказ на 4 шины (от дд.ММ.гггг, ДДДД, ЧЧ:мм)   :   
Артикул:    
205/60R16 Nokian Hakkapeliitta 7 шип              руб.
проданы по 5600 руб.   4 шт.   за 22400 руб.   прибыль: 22400 руб.
Заказчик: Динар   Тел.: 89217900238   E-mail: 
предзаказ</v>
      </c>
    </row>
    <row r="30" customFormat="false" ht="18.45" hidden="false" customHeight="true" outlineLevel="0" collapsed="false">
      <c r="A30" s="1" t="n">
        <v>42640.7569444444</v>
      </c>
      <c r="B30" s="34" t="n">
        <v>1722</v>
      </c>
      <c r="C30" s="46" t="s">
        <v>68</v>
      </c>
      <c r="D30" s="46"/>
      <c r="E30" s="51" t="n">
        <v>11.2</v>
      </c>
      <c r="F30" s="50" t="n">
        <v>1</v>
      </c>
      <c r="G30" s="50"/>
      <c r="H30" s="52" t="n">
        <v>3925</v>
      </c>
      <c r="I30" s="52" t="n">
        <f aca="false">ROUND(IF(OR((MID(C30,SEARCH("R",C30),3)="R12"),(MID(C30,SEARCH("R",C30),3)="R13"),(MID(C30,SEARCH("R",C30),3)="R14")),(H30+90),IF(OR((MID(C30,SEARCH("R",C30),3)="R15"),(MID(C30,SEARCH("R",C30),3)="R16"),(MID(C30,SEARCH("R",C30),3)="R17")),(H30+190),(H30+290))),-1)</f>
        <v>4120</v>
      </c>
      <c r="J30" s="6" t="n">
        <v>1</v>
      </c>
      <c r="K30" s="7" t="n">
        <f aca="false">I30*J30</f>
        <v>4120</v>
      </c>
      <c r="L30" s="7" t="n">
        <f aca="false">ROUNDUP((I30-H30)*J30,-1)</f>
        <v>200</v>
      </c>
      <c r="M30" s="3" t="s">
        <v>43</v>
      </c>
      <c r="N30" s="21" t="n">
        <v>89516641169</v>
      </c>
      <c r="P30" s="29" t="s">
        <v>69</v>
      </c>
      <c r="R30" s="3" t="str">
        <f aca="false">"Заказ на "&amp;J30&amp;" шины (от "&amp;TEXT(A30,"дд.ММ.гггг, ДДДД, ЧЧ:мм)")&amp;"   :   "&amp;CHAR(10)&amp;CHAR(10)&amp;"Артикул: "&amp;B30&amp;"   "&amp;CHAR(10)&amp;C30&amp;"   "&amp;D30&amp;"   "&amp;E30&amp;"   "&amp;F30&amp;"  "&amp;G30&amp;"  "&amp;H30&amp;" руб."&amp;CHAR(10)&amp;"проданы по "&amp;I30&amp;" руб.   "&amp;J30&amp;" шт.   за "&amp;K30&amp;" руб.   прибыль: "&amp;L30&amp;" руб."&amp;CHAR(10)&amp;"Заказчик: "&amp;M30&amp;"   Тел.: "&amp;N30&amp;"   E-mail: "&amp;O30&amp;CHAR(10)&amp;P30&amp;CHAR(10)</f>
        <v>Заказ на 1 шины (от дд.ММ.гггг, ДДДД, ЧЧ:мм)   :   
Артикул: 1722   
215/65R16 102T Vredestein Arctrac XL  шип      11,2   1    3925 руб.
проданы по 4120 руб.   1 шт.   за 4120 руб.   прибыль: 200 руб.
Заказчик: Сергей   Тел.: 89516641169   E-mail: 
Заберет завтра в Бест. Ждет уведомления. Нужна именно 1шт. …закончились. …оставил в предзаказе.</v>
      </c>
    </row>
    <row r="31" customFormat="false" ht="18.45" hidden="false" customHeight="true" outlineLevel="0" collapsed="false">
      <c r="A31" s="1" t="n">
        <v>42646.6354166667</v>
      </c>
      <c r="B31" s="34"/>
      <c r="C31" s="46" t="s">
        <v>68</v>
      </c>
      <c r="D31" s="46"/>
      <c r="E31" s="15"/>
      <c r="F31" s="15"/>
      <c r="G31" s="46"/>
      <c r="H31" s="52" t="n">
        <v>3925</v>
      </c>
      <c r="I31" s="52" t="n">
        <f aca="false">ROUND(IF(OR((MID(C31,SEARCH("R",C31),3)="R12"),(MID(C31,SEARCH("R",C31),3)="R13"),(MID(C31,SEARCH("R",C31),3)="R14")),(H31+90),IF(OR((MID(C31,SEARCH("R",C31),3)="R15"),(MID(C31,SEARCH("R",C31),3)="R16"),(MID(C31,SEARCH("R",C31),3)="R17")),(H31+190),(H31+290))),-1)</f>
        <v>4120</v>
      </c>
      <c r="J31" s="6" t="n">
        <v>4</v>
      </c>
      <c r="K31" s="7" t="n">
        <f aca="false">I31*J31</f>
        <v>16480</v>
      </c>
      <c r="L31" s="7" t="n">
        <f aca="false">ROUNDUP((I31-H31)*J31,-1)</f>
        <v>780</v>
      </c>
      <c r="M31" s="3" t="s">
        <v>70</v>
      </c>
      <c r="N31" s="21" t="n">
        <v>89219359151</v>
      </c>
      <c r="P31" s="29" t="s">
        <v>44</v>
      </c>
      <c r="R31" s="3" t="str">
        <f aca="false">"Заказ на "&amp;J31&amp;" шины (от "&amp;TEXT(A31,"дд.ММ.гггг, ДДДД, ЧЧ:мм)")&amp;"   :   "&amp;CHAR(10)&amp;CHAR(10)&amp;"Артикул: "&amp;B31&amp;"   "&amp;CHAR(10)&amp;C31&amp;"   "&amp;D31&amp;"   "&amp;E31&amp;"   "&amp;F31&amp;"  "&amp;G31&amp;"  "&amp;H31&amp;" руб."&amp;CHAR(10)&amp;"проданы по "&amp;I31&amp;" руб.   "&amp;J31&amp;" шт.   за "&amp;K31&amp;" руб.   прибыль: "&amp;L31&amp;" руб."&amp;CHAR(10)&amp;"Заказчик: "&amp;M31&amp;"   Тел.: "&amp;N31&amp;"   E-mail: "&amp;O31&amp;CHAR(10)&amp;P31&amp;CHAR(10)</f>
        <v>Заказ на 4 шины (от дд.ММ.гггг, ДДДД, ЧЧ:мм)   :   
Артикул:    
215/65R16 102T Vredestein Arctrac XL  шип             3925 руб.
проданы по 4120 руб.   4 шт.   за 16480 руб.   прибыль: 780 руб.
Заказчик: Дмитрий   Тел.: 89219359151   E-mail: 
предзаказ</v>
      </c>
    </row>
    <row r="32" customFormat="false" ht="18.45" hidden="false" customHeight="true" outlineLevel="0" collapsed="false">
      <c r="B32" s="54" t="n">
        <v>1338</v>
      </c>
      <c r="C32" s="61" t="s">
        <v>71</v>
      </c>
      <c r="D32" s="55"/>
      <c r="E32" s="41" t="n">
        <v>10.25</v>
      </c>
      <c r="F32" s="56" t="n">
        <v>1</v>
      </c>
      <c r="G32" s="56"/>
      <c r="H32" s="52" t="n">
        <v>3125</v>
      </c>
      <c r="I32" s="52" t="n">
        <f aca="false">ROUND(IF(OR((MID(C32,SEARCH("R",C32),3)="R12"),(MID(C32,SEARCH("R",C32),3)="R13"),(MID(C32,SEARCH("R",C32),3)="R14")),(H32+90),IF(OR((MID(C32,SEARCH("R",C32),3)="R15"),(MID(C32,SEARCH("R",C32),3)="R16"),(MID(C32,SEARCH("R",C32),3)="R17")),(H32+190),(H32+290))),-1)</f>
        <v>3320</v>
      </c>
      <c r="J32" s="6" t="n">
        <v>4</v>
      </c>
      <c r="K32" s="7" t="n">
        <f aca="false">I32*J32</f>
        <v>13280</v>
      </c>
      <c r="L32" s="7" t="n">
        <f aca="false">ROUNDUP((I32-H32)*J32,-1)</f>
        <v>780</v>
      </c>
      <c r="M32" s="3" t="s">
        <v>72</v>
      </c>
      <c r="N32" s="21" t="n">
        <v>89013020294</v>
      </c>
      <c r="P32" s="29" t="s">
        <v>44</v>
      </c>
      <c r="R32" s="3" t="str">
        <f aca="false">"Заказ на "&amp;J32&amp;" шины (от "&amp;TEXT(A32,"дд.ММ.гггг, ДДДД, ЧЧ:мм)")&amp;"   :   "&amp;CHAR(10)&amp;CHAR(10)&amp;"Артикул: "&amp;B32&amp;"   "&amp;CHAR(10)&amp;C32&amp;"   "&amp;D32&amp;"   "&amp;E32&amp;"   "&amp;F32&amp;"  "&amp;G32&amp;"  "&amp;H32&amp;" руб."&amp;CHAR(10)&amp;"проданы по "&amp;I32&amp;" руб.   "&amp;J32&amp;" шт.   за "&amp;K32&amp;" руб.   прибыль: "&amp;L32&amp;" руб."&amp;CHAR(10)&amp;"Заказчик: "&amp;M32&amp;"   Тел.: "&amp;N32&amp;"   E-mail: "&amp;O32&amp;CHAR(10)&amp;P32&amp;CHAR(10)</f>
        <v>Заказ на 4 шины (от дд.ММ.гггг, ДДДД, ЧЧ:мм)   :   
Артикул: 1338   
225/45R17 94T Vredestein Arctrac XL ШИП      10,25   1    3125 руб.
проданы по 3320 руб.   4 шт.   за 13280 руб.   прибыль: 780 руб.
Заказчик: Виктор   Тел.: 89013020294   E-mail: 
предзаказ</v>
      </c>
    </row>
    <row r="33" customFormat="false" ht="18.45" hidden="false" customHeight="true" outlineLevel="0" collapsed="false">
      <c r="A33" s="1" t="s">
        <v>73</v>
      </c>
      <c r="B33" s="34"/>
      <c r="C33" s="46" t="s">
        <v>74</v>
      </c>
      <c r="D33" s="46"/>
      <c r="E33" s="15"/>
      <c r="F33" s="15"/>
      <c r="G33" s="46"/>
      <c r="H33" s="52" t="n">
        <v>5850</v>
      </c>
      <c r="I33" s="52" t="n">
        <f aca="false">ROUND(IF(OR((MID(C33,SEARCH("R",C33),3)="R12"),(MID(C33,SEARCH("R",C33),3)="R13"),(MID(C33,SEARCH("R",C33),3)="R14")),(H33+90),IF(OR((MID(C33,SEARCH("R",C33),3)="R15"),(MID(C33,SEARCH("R",C33),3)="R16"),(MID(C33,SEARCH("R",C33),3)="R17")),(H33+190),(H33+290))),-1)</f>
        <v>6040</v>
      </c>
      <c r="J33" s="6" t="n">
        <v>4</v>
      </c>
      <c r="K33" s="7" t="n">
        <f aca="false">I33*J33</f>
        <v>24160</v>
      </c>
      <c r="L33" s="7" t="n">
        <f aca="false">ROUNDUP((I33-H33)*J33,-1)</f>
        <v>760</v>
      </c>
      <c r="M33" s="3" t="s">
        <v>17</v>
      </c>
      <c r="N33" s="21" t="n">
        <v>89119279161</v>
      </c>
      <c r="P33" s="29" t="s">
        <v>44</v>
      </c>
      <c r="R33" s="3" t="str">
        <f aca="false">"Заказ на "&amp;J33&amp;" шины (от "&amp;TEXT(A33,"дд.ММ.гггг, ДДДД, ЧЧ:мм)")&amp;"   :   "&amp;CHAR(10)&amp;CHAR(10)&amp;"Артикул: "&amp;B33&amp;"   "&amp;CHAR(10)&amp;C33&amp;"   "&amp;D33&amp;"   "&amp;E33&amp;"   "&amp;F33&amp;"  "&amp;G33&amp;"  "&amp;H33&amp;" руб."&amp;CHAR(10)&amp;"проданы по "&amp;I33&amp;" руб.   "&amp;J33&amp;" шт.   за "&amp;K33&amp;" руб.   прибыль: "&amp;L33&amp;" руб."&amp;CHAR(10)&amp;"Заказчик: "&amp;M33&amp;"   Тел.: "&amp;N33&amp;"   E-mail: "&amp;O33&amp;CHAR(10)&amp;P33&amp;CHAR(10)</f>
        <v>Заказ на 4 шины (от от 28.09.2016   :   
Артикул:    
225/45R17 98T Gislaved NordFrost100             5850 руб.
проданы по 6040 руб.   4 шт.   за 24160 руб.   прибыль: 760 руб.
Заказчик: Алексей   Тел.: 89119279161   E-mail: 
предзаказ</v>
      </c>
    </row>
    <row r="34" customFormat="false" ht="18.45" hidden="false" customHeight="true" outlineLevel="0" collapsed="false">
      <c r="A34" s="1" t="n">
        <v>42658.5763888889</v>
      </c>
      <c r="B34" s="2" t="n">
        <v>715</v>
      </c>
      <c r="C34" s="3" t="s">
        <v>75</v>
      </c>
      <c r="E34" s="62" t="n">
        <v>2</v>
      </c>
      <c r="F34" s="63" t="n">
        <v>12.4</v>
      </c>
      <c r="G34" s="63"/>
      <c r="H34" s="5" t="n">
        <v>17321.6062</v>
      </c>
      <c r="I34" s="64" t="n">
        <f aca="false">ROUND(IF(OR((MID(C34,SEARCH("R",C34),3)="R12"),(MID(C34,SEARCH("R",C34),3)="R13"),(MID(C34,SEARCH("R",C34),3)="R14")),(H34+90),IF(OR((MID(C34,SEARCH("R",C34),3)="R15"),(MID(C34,SEARCH("R",C34),3)="R16"),(MID(C34,SEARCH("R",C34),3)="R17")),(H34+190),(H34+290))),-1)+20</f>
        <v>17630</v>
      </c>
      <c r="J34" s="6" t="n">
        <v>4</v>
      </c>
      <c r="K34" s="7" t="n">
        <f aca="false">I34*J34</f>
        <v>70520</v>
      </c>
      <c r="L34" s="7" t="n">
        <f aca="false">ROUNDUP((I34-H34)*J34,-1)</f>
        <v>1240</v>
      </c>
      <c r="M34" s="3" t="s">
        <v>76</v>
      </c>
      <c r="N34" s="21" t="n">
        <v>89219439636</v>
      </c>
      <c r="P34" s="29" t="s">
        <v>44</v>
      </c>
      <c r="R34" s="3" t="str">
        <f aca="false">"Заказ на "&amp;J34&amp;" шины (от "&amp;TEXT(A34,"дд.ММ.гггг, ДДДД, ЧЧ:мм)")&amp;"   :   "&amp;CHAR(10)&amp;CHAR(10)&amp;"Артикул: "&amp;B34&amp;"   "&amp;CHAR(10)&amp;C34&amp;"   "&amp;D34&amp;"   "&amp;E34&amp;"   "&amp;F34&amp;"  "&amp;G34&amp;"  "&amp;H34&amp;" руб."&amp;CHAR(10)&amp;"проданы по "&amp;I34&amp;" руб.   "&amp;J34&amp;" шт.   за "&amp;K34&amp;" руб.   прибыль: "&amp;L34&amp;" руб."&amp;CHAR(10)&amp;"Заказчик: "&amp;M34&amp;"   Тел.: "&amp;N34&amp;"   E-mail: "&amp;O34&amp;CHAR(10)&amp;P34&amp;CHAR(10)</f>
        <v>Заказ на 4 шины (от дд.ММ.гггг, ДДДД, ЧЧ:мм)   :   
Артикул: 715   
225/45R18 95T Nokian Hakkapeliitta 8 XL Flat Run шип ЛИБО 245/40R18 95T Nokian Hakkapeliitta 8 XL Flat Run      2   12,4    17321,6062 руб.
проданы по 17630 руб.   4 шт.   за 70520 руб.   прибыль: 1240 руб.
Заказчик: Владимир   Тел.: 89219439636   E-mail: 
предзаказ</v>
      </c>
    </row>
    <row r="35" customFormat="false" ht="18.45" hidden="false" customHeight="true" outlineLevel="0" collapsed="false">
      <c r="A35" s="1" t="n">
        <v>42623.5520833333</v>
      </c>
      <c r="B35" s="34"/>
      <c r="C35" s="46" t="s">
        <v>77</v>
      </c>
      <c r="D35" s="46"/>
      <c r="E35" s="15"/>
      <c r="F35" s="15"/>
      <c r="G35" s="46"/>
      <c r="H35" s="37"/>
      <c r="I35" s="37"/>
      <c r="K35" s="7" t="n">
        <f aca="false">I35*J35</f>
        <v>0</v>
      </c>
      <c r="L35" s="7" t="n">
        <f aca="false">ROUNDUP((I35-H35)*J35,-1)</f>
        <v>0</v>
      </c>
      <c r="M35" s="3" t="s">
        <v>70</v>
      </c>
      <c r="N35" s="21"/>
      <c r="P35" s="29" t="s">
        <v>78</v>
      </c>
      <c r="R35" s="3" t="str">
        <f aca="false">"Заказ на "&amp;J35&amp;" шины (от "&amp;TEXT(A35,"дд.ММ.гггг, ДДДД, ЧЧ:мм)")&amp;"   :   "&amp;CHAR(10)&amp;CHAR(10)&amp;"Артикул: "&amp;B35&amp;"   "&amp;CHAR(10)&amp;C35&amp;"   "&amp;D35&amp;"   "&amp;E35&amp;"   "&amp;F35&amp;"  "&amp;G35&amp;"  "&amp;H35&amp;" руб."&amp;CHAR(10)&amp;"проданы по "&amp;I35&amp;" руб.   "&amp;J35&amp;" шт.   за "&amp;K35&amp;" руб.   прибыль: "&amp;L35&amp;" руб."&amp;CHAR(10)&amp;"Заказчик: "&amp;M35&amp;"   Тел.: "&amp;N35&amp;"   E-mail: "&amp;O35&amp;CHAR(10)&amp;P35&amp;CHAR(10)</f>
        <v>Заказ на  шины (от дд.ММ.гггг, ДДДД, ЧЧ:мм)   :   
Артикул:    
225/45R18 95T Nokian Hakkapeliitta 8 XL шип              руб.
проданы по  руб.    шт.   за 0 руб.   прибыль: 0 руб.
Заказчик: Дмитрий   Тел.:    E-mail: 
предзаказ. Отправка в Сургут.</v>
      </c>
    </row>
    <row r="36" customFormat="false" ht="18.45" hidden="false" customHeight="true" outlineLevel="0" collapsed="false">
      <c r="A36" s="1" t="n">
        <v>42661.6458333333</v>
      </c>
      <c r="B36" s="34" t="n">
        <v>2235</v>
      </c>
      <c r="C36" s="46" t="s">
        <v>79</v>
      </c>
      <c r="D36" s="46"/>
      <c r="E36" s="51" t="n">
        <v>12.9</v>
      </c>
      <c r="F36" s="50" t="n">
        <v>1</v>
      </c>
      <c r="G36" s="50"/>
      <c r="H36" s="37" t="n">
        <v>6209.1117</v>
      </c>
      <c r="I36" s="52" t="n">
        <f aca="false">ROUND(IF(OR((MID(C36,SEARCH("R",C36),3)="R12"),(MID(C36,SEARCH("R",C36),3)="R13"),(MID(C36,SEARCH("R",C36),3)="R14")),(H36+90),IF(OR((MID(C36,SEARCH("R",C36),3)="R15"),(MID(C36,SEARCH("R",C36),3)="R16"),(MID(C36,SEARCH("R",C36),3)="R17")),(H36+190),(H36+290))),-1)+20</f>
        <v>6420</v>
      </c>
      <c r="J36" s="6" t="n">
        <f aca="false">4-4</f>
        <v>0</v>
      </c>
      <c r="K36" s="7" t="n">
        <f aca="false">I36*J36</f>
        <v>0</v>
      </c>
      <c r="L36" s="7" t="n">
        <f aca="false">ROUNDUP((I36-H36)*J36,-1)</f>
        <v>0</v>
      </c>
      <c r="M36" s="3" t="s">
        <v>38</v>
      </c>
      <c r="N36" s="21" t="n">
        <v>89118286583</v>
      </c>
      <c r="P36" s="3" t="s">
        <v>80</v>
      </c>
      <c r="R36" s="3" t="str">
        <f aca="false">"Заказ на "&amp;J36&amp;" шины (от "&amp;TEXT(A36,"дд.ММ.гггг, ДДДД, ЧЧ:мм)")&amp;"   :   "&amp;CHAR(10)&amp;CHAR(10)&amp;"Артикул: "&amp;B36&amp;"   "&amp;CHAR(10)&amp;C36&amp;"   "&amp;D36&amp;"   "&amp;E36&amp;"   "&amp;F36&amp;"  "&amp;G36&amp;"  "&amp;H36&amp;" руб."&amp;CHAR(10)&amp;"проданы по "&amp;I36&amp;" руб.   "&amp;J36&amp;" шт.   за "&amp;K36&amp;" руб.   прибыль: "&amp;L36&amp;" руб."&amp;CHAR(10)&amp;"Заказчик: "&amp;M36&amp;"   Тел.: "&amp;N36&amp;"   E-mail: "&amp;O36&amp;CHAR(10)&amp;P36&amp;CHAR(10)</f>
        <v>Заказ на 0 шины (от дд.ММ.гггг, ДДДД, ЧЧ:мм)   :   
Артикул: 2235   
225/50R17 98T Bridgestone BLIZZAK SPIKE-01 XL шип      12,9   1    6209,1117 руб.
проданы по 6420 руб.   0 шт.   за 0 руб.   прибыль: 0 руб.
Заказчик: Павел   Тел.: 89118286583   E-mail: 
предзаказ …12.11/19:35/-уже купил.</v>
      </c>
    </row>
    <row r="37" customFormat="false" ht="18.45" hidden="false" customHeight="true" outlineLevel="0" collapsed="false">
      <c r="A37" s="1" t="s">
        <v>81</v>
      </c>
      <c r="B37" s="65" t="n">
        <v>2334</v>
      </c>
      <c r="C37" s="61" t="s">
        <v>82</v>
      </c>
      <c r="D37" s="61"/>
      <c r="E37" s="66" t="n">
        <v>12.5</v>
      </c>
      <c r="F37" s="67" t="n">
        <v>4</v>
      </c>
      <c r="G37" s="67"/>
      <c r="H37" s="68" t="n">
        <v>3889.25</v>
      </c>
      <c r="I37" s="52" t="n">
        <f aca="false">ROUND(IF(OR((MID(C37,SEARCH("R",C37),3)="R12"),(MID(C37,SEARCH("R",C37),3)="R13"),(MID(C37,SEARCH("R",C37),3)="R14")),(H37+90),IF(OR((MID(C37,SEARCH("R",C37),3)="R15"),(MID(C37,SEARCH("R",C37),3)="R16"),(MID(C37,SEARCH("R",C37),3)="R17")),(H37+190),(H37+290))),-1)</f>
        <v>4080</v>
      </c>
      <c r="J37" s="38" t="n">
        <v>4</v>
      </c>
      <c r="K37" s="7" t="n">
        <f aca="false">I37*J37</f>
        <v>16320</v>
      </c>
      <c r="L37" s="7" t="n">
        <f aca="false">ROUNDUP((I37-H37)*J37,-1)</f>
        <v>770</v>
      </c>
      <c r="M37" s="58" t="s">
        <v>43</v>
      </c>
      <c r="N37" s="21" t="n">
        <v>89219583763</v>
      </c>
      <c r="P37" s="69" t="s">
        <v>83</v>
      </c>
      <c r="R37" s="3" t="str">
        <f aca="false">"Заказ на "&amp;J37&amp;" шины (от "&amp;TEXT(A37,"дд.ММ.гггг, ДДДД, ЧЧ:мм)")&amp;"   :   "&amp;CHAR(10)&amp;CHAR(10)&amp;"Артикул: "&amp;B37&amp;"   "&amp;CHAR(10)&amp;C37&amp;"   "&amp;D37&amp;"   "&amp;E37&amp;"   "&amp;F37&amp;"  "&amp;G37&amp;"  "&amp;H37&amp;" руб."&amp;CHAR(10)&amp;"проданы по "&amp;I37&amp;" руб.   "&amp;J37&amp;" шт.   за "&amp;K37&amp;" руб.   прибыль: "&amp;L37&amp;" руб."&amp;CHAR(10)&amp;"Заказчик: "&amp;M37&amp;"   Тел.: "&amp;N37&amp;"   E-mail: "&amp;O37&amp;CHAR(10)&amp;P37&amp;CHAR(10)</f>
        <v>Заказ на 4 шины (от от 09.08.2016   :   
Артикул: 2334   
225/70R16 107T Nokian Rotiiva A/T XL      12,5   4    3889,25 руб.
проданы по 4080 руб.   4 шт.   за 16320 руб.   прибыль: 770 руб.
Заказчик: Сергей   Тел.: 89219583763   E-mail: 
Заберет послезавтра 11.08 в 9 утра. Уведомите завтра о ввозе. Привезли шипованные. Шин нет? Шин не привезли. По словам Марка - ждет.</v>
      </c>
    </row>
    <row r="38" customFormat="false" ht="18.45" hidden="false" customHeight="true" outlineLevel="0" collapsed="false">
      <c r="B38" s="34" t="n">
        <v>5124</v>
      </c>
      <c r="C38" s="70" t="s">
        <v>84</v>
      </c>
      <c r="D38" s="15" t="s">
        <v>85</v>
      </c>
      <c r="E38" s="41" t="n">
        <v>11.7</v>
      </c>
      <c r="F38" s="15" t="s">
        <v>33</v>
      </c>
      <c r="G38" s="15"/>
      <c r="H38" s="36" t="n">
        <v>4301.92307692308</v>
      </c>
      <c r="I38" s="42" t="n">
        <f aca="false">ROUND(IF(OR((MID(C38,SEARCH("R",C38),3)="R12"),(MID(C38,SEARCH("R",C38),3)="R13"),(MID(C38,SEARCH("R",C38),3)="R14")),(H38+90),IF(OR((MID(C38,SEARCH("R",C38),3)="R15"),(MID(C38,SEARCH("R",C38),3)="R16"),(MID(C38,SEARCH("R",C38),3)="R17")),(H38+190),(H38+290))),-1)</f>
        <v>4590</v>
      </c>
      <c r="J38" s="6" t="n">
        <v>1</v>
      </c>
      <c r="K38" s="7" t="n">
        <f aca="false">I38*J38</f>
        <v>4590</v>
      </c>
      <c r="L38" s="7" t="n">
        <f aca="false">ROUNDUP((I38-H38)*J38,-1)</f>
        <v>290</v>
      </c>
      <c r="M38" s="71" t="s">
        <v>86</v>
      </c>
      <c r="N38" s="21" t="n">
        <v>89259123424</v>
      </c>
      <c r="P38" s="29" t="s">
        <v>87</v>
      </c>
      <c r="R38" s="3" t="str">
        <f aca="false">"Заказ на "&amp;J38&amp;" шины (от "&amp;TEXT(A38,"дд.ММ.гггг, ДДДД, ЧЧ:мм)")&amp;"   :   "&amp;CHAR(10)&amp;CHAR(10)&amp;"Артикул: "&amp;B38&amp;"   "&amp;CHAR(10)&amp;C38&amp;"   "&amp;D38&amp;"   "&amp;E38&amp;"   "&amp;F38&amp;"  "&amp;G38&amp;"  "&amp;H38&amp;" руб."&amp;CHAR(10)&amp;"проданы по "&amp;I38&amp;" руб.   "&amp;J38&amp;" шт.   за "&amp;K38&amp;" руб.   прибыль: "&amp;L38&amp;" руб."&amp;CHAR(10)&amp;"Заказчик: "&amp;M38&amp;"   Тел.: "&amp;N38&amp;"   E-mail: "&amp;O38&amp;CHAR(10)&amp;P38&amp;CHAR(10)</f>
        <v>Заказ на 1 шины (от дд.ММ.гггг, ДДДД, ЧЧ:мм)   :   
Артикул: 5124   
235/40R18 95W Antares INGENS A1   95W   11,7   &gt;40    4301,92307692308 руб.
проданы по 4590 руб.   1 шт.   за 4590 руб.   прибыль: 290 руб.
Заказчик: Юрий   Тел.: 89259123424   E-mail: 
предзаказ в Сергиев Посад</v>
      </c>
    </row>
    <row r="39" customFormat="false" ht="18.45" hidden="false" customHeight="true" outlineLevel="0" collapsed="false">
      <c r="A39" s="1" t="n">
        <v>42650.6840277778</v>
      </c>
      <c r="B39" s="72" t="n">
        <v>2437</v>
      </c>
      <c r="C39" s="73" t="s">
        <v>88</v>
      </c>
      <c r="D39" s="73"/>
      <c r="E39" s="74" t="n">
        <v>13.9</v>
      </c>
      <c r="F39" s="75" t="n">
        <v>4</v>
      </c>
      <c r="G39" s="75"/>
      <c r="H39" s="76" t="n">
        <v>6150</v>
      </c>
      <c r="I39" s="52" t="n">
        <f aca="false">ROUND(IF(OR((MID(C39,SEARCH("R",C39),3)="R12"),(MID(C39,SEARCH("R",C39),3)="R13"),(MID(C39,SEARCH("R",C39),3)="R14")),(H39+90),IF(OR((MID(C39,SEARCH("R",C39),3)="R15"),(MID(C39,SEARCH("R",C39),3)="R16"),(MID(C39,SEARCH("R",C39),3)="R17")),(H39+190),(H39+290))),-1)</f>
        <v>6340</v>
      </c>
      <c r="J39" s="6" t="n">
        <v>4</v>
      </c>
      <c r="K39" s="7" t="n">
        <f aca="false">I39*J39</f>
        <v>25360</v>
      </c>
      <c r="L39" s="7" t="n">
        <f aca="false">ROUNDUP((I39-H39)*J39,-2)</f>
        <v>800</v>
      </c>
      <c r="M39" s="3" t="s">
        <v>89</v>
      </c>
      <c r="N39" s="21" t="n">
        <v>89219922254</v>
      </c>
      <c r="P39" s="29" t="s">
        <v>90</v>
      </c>
      <c r="R39" s="3" t="str">
        <f aca="false">"Заказ на "&amp;J39&amp;" шины (от "&amp;TEXT(A39,"дд.ММ.гггг, ДДДД, ЧЧ:мм)")&amp;"   :   "&amp;CHAR(10)&amp;CHAR(10)&amp;"Артикул: "&amp;B39&amp;"   "&amp;CHAR(10)&amp;C39&amp;"   "&amp;D39&amp;"   "&amp;E39&amp;"   "&amp;F39&amp;"  "&amp;G39&amp;"  "&amp;H39&amp;" руб."&amp;CHAR(10)&amp;"проданы по "&amp;I39&amp;" руб.   "&amp;J39&amp;" шт.   за "&amp;K39&amp;" руб.   прибыль: "&amp;L39&amp;" руб."&amp;CHAR(10)&amp;"Заказчик: "&amp;M39&amp;"   Тел.: "&amp;N39&amp;"   E-mail: "&amp;O39&amp;CHAR(10)&amp;P39&amp;CHAR(10)</f>
        <v>Заказ на 4 шины (от дд.ММ.гггг, ДДДД, ЧЧ:мм)   :   
Артикул: 2437   
235/55R17 103T Gislaved NordFrost100 XL  шип      13,9   4    6150 руб.
проданы по 6340 руб.   4 шт.   за 25360 руб.   прибыль: 800 руб.
Заказчик: Денис   Тел.: 89219922254   E-mail: 
Подтвердить, что Германия, 2015год.!!! Если совпадает - ввоз в ПН. Заберет с Бест. …пока проданы попробуем поймать на выходных. …10.10(10:20)-пока шин нет. …12.10(12:15)-интересовался ввозом. …шин нет. …12.10(13:05)-оставил в предзаказе.</v>
      </c>
    </row>
    <row r="40" customFormat="false" ht="18.45" hidden="false" customHeight="true" outlineLevel="0" collapsed="false">
      <c r="A40" s="1" t="n">
        <v>42655.6284722222</v>
      </c>
      <c r="B40" s="72" t="n">
        <v>2437</v>
      </c>
      <c r="C40" s="73" t="s">
        <v>88</v>
      </c>
      <c r="D40" s="73"/>
      <c r="E40" s="74" t="n">
        <v>13.9</v>
      </c>
      <c r="F40" s="75" t="n">
        <v>4</v>
      </c>
      <c r="G40" s="75"/>
      <c r="H40" s="76" t="n">
        <v>6150</v>
      </c>
      <c r="I40" s="52" t="n">
        <f aca="false">ROUND(IF(OR((MID(C40,SEARCH("R",C40),3)="R12"),(MID(C40,SEARCH("R",C40),3)="R13"),(MID(C40,SEARCH("R",C40),3)="R14")),(H40+90),IF(OR((MID(C40,SEARCH("R",C40),3)="R15"),(MID(C40,SEARCH("R",C40),3)="R16"),(MID(C40,SEARCH("R",C40),3)="R17")),(H40+190),(H40+290))),-1)</f>
        <v>6340</v>
      </c>
      <c r="J40" s="6" t="n">
        <v>4</v>
      </c>
      <c r="K40" s="7" t="n">
        <f aca="false">I40*J40</f>
        <v>25360</v>
      </c>
      <c r="L40" s="7" t="n">
        <f aca="false">ROUNDUP((I40-H40)*J40,-2)</f>
        <v>800</v>
      </c>
      <c r="M40" s="3" t="s">
        <v>43</v>
      </c>
      <c r="N40" s="21" t="n">
        <v>89052687474</v>
      </c>
      <c r="P40" s="29" t="s">
        <v>44</v>
      </c>
      <c r="R40" s="3" t="str">
        <f aca="false">"Заказ на "&amp;J40&amp;" шины (от "&amp;TEXT(A40,"дд.ММ.гггг, ДДДД, ЧЧ:мм)")&amp;"   :   "&amp;CHAR(10)&amp;CHAR(10)&amp;"Артикул: "&amp;B40&amp;"   "&amp;CHAR(10)&amp;C40&amp;"   "&amp;D40&amp;"   "&amp;E40&amp;"   "&amp;F40&amp;"  "&amp;G40&amp;"  "&amp;H40&amp;" руб."&amp;CHAR(10)&amp;"проданы по "&amp;I40&amp;" руб.   "&amp;J40&amp;" шт.   за "&amp;K40&amp;" руб.   прибыль: "&amp;L40&amp;" руб."&amp;CHAR(10)&amp;"Заказчик: "&amp;M40&amp;"   Тел.: "&amp;N40&amp;"   E-mail: "&amp;O40&amp;CHAR(10)&amp;P40&amp;CHAR(10)</f>
        <v>Заказ на 4 шины (от дд.ММ.гггг, ДДДД, ЧЧ:мм)   :   
Артикул: 2437   
235/55R17 103T Gislaved NordFrost100 XL  шип      13,9   4    6150 руб.
проданы по 6340 руб.   4 шт.   за 25360 руб.   прибыль: 800 руб.
Заказчик: Сергей   Тел.: 89052687474   E-mail: 
предзаказ</v>
      </c>
    </row>
    <row r="41" customFormat="false" ht="18.45" hidden="false" customHeight="true" outlineLevel="0" collapsed="false">
      <c r="A41" s="1" t="n">
        <v>42649.3819444444</v>
      </c>
      <c r="B41" s="34"/>
      <c r="C41" s="46" t="s">
        <v>91</v>
      </c>
      <c r="D41" s="46"/>
      <c r="E41" s="15"/>
      <c r="F41" s="15"/>
      <c r="G41" s="46"/>
      <c r="H41" s="37"/>
      <c r="I41" s="37"/>
      <c r="J41" s="6" t="n">
        <v>4</v>
      </c>
      <c r="K41" s="7" t="n">
        <f aca="false">I41*J41</f>
        <v>0</v>
      </c>
      <c r="L41" s="7" t="n">
        <f aca="false">ROUNDUP((I41-H41)*J41,-1)</f>
        <v>0</v>
      </c>
      <c r="N41" s="21" t="n">
        <v>89184559241</v>
      </c>
      <c r="P41" s="29" t="s">
        <v>92</v>
      </c>
      <c r="R41" s="3" t="str">
        <f aca="false">"Заказ на "&amp;J41&amp;" шины (от "&amp;TEXT(A41,"дд.ММ.гггг, ДДДД, ЧЧ:мм)")&amp;"   :   "&amp;CHAR(10)&amp;CHAR(10)&amp;"Артикул: "&amp;B41&amp;"   "&amp;CHAR(10)&amp;C41&amp;"   "&amp;D41&amp;"   "&amp;E41&amp;"   "&amp;F41&amp;"  "&amp;G41&amp;"  "&amp;H41&amp;" руб."&amp;CHAR(10)&amp;"проданы по "&amp;I41&amp;" руб.   "&amp;J41&amp;" шт.   за "&amp;K41&amp;" руб.   прибыль: "&amp;L41&amp;" руб."&amp;CHAR(10)&amp;"Заказчик: "&amp;M41&amp;"   Тел.: "&amp;N41&amp;"   E-mail: "&amp;O41&amp;CHAR(10)&amp;P41&amp;CHAR(10)</f>
        <v>Заказ на 4 шины (от дд.ММ.гггг, ДДДД, ЧЧ:мм)   :   
Артикул:    
235/55R18 100H Vredestein Arctrac              руб.
проданы по  руб.   4 шт.   за 0 руб.   прибыль: 0 руб.
Заказчик:    Тел.: 89184559241   E-mail: 
предзаказ отправка в Ростов-на-Дону</v>
      </c>
    </row>
    <row r="42" customFormat="false" ht="18.45" hidden="false" customHeight="true" outlineLevel="0" collapsed="false">
      <c r="A42" s="1" t="s">
        <v>93</v>
      </c>
      <c r="B42" s="34" t="n">
        <v>1283</v>
      </c>
      <c r="C42" s="34" t="s">
        <v>94</v>
      </c>
      <c r="D42" s="34"/>
      <c r="E42" s="15" t="n">
        <v>14</v>
      </c>
      <c r="F42" s="15" t="s">
        <v>33</v>
      </c>
      <c r="G42" s="15"/>
      <c r="H42" s="52" t="n">
        <v>5686.25</v>
      </c>
      <c r="I42" s="52" t="n">
        <f aca="false">ROUND(IF(OR((MID(C42,SEARCH("R",C42),3)="R12"),(MID(C42,SEARCH("R",C42),3)="R13"),(MID(C42,SEARCH("R",C42),3)="R14")),(H42+90),IF(OR((MID(C42,SEARCH("R",C42),3)="R15"),(MID(C42,SEARCH("R",C42),3)="R16"),(MID(C42,SEARCH("R",C42),3)="R17")),(H42+190),(H42+290))),-1)-20</f>
        <v>5960</v>
      </c>
      <c r="J42" s="6" t="n">
        <v>4</v>
      </c>
      <c r="K42" s="7" t="n">
        <f aca="false">I42*J42</f>
        <v>23840</v>
      </c>
      <c r="L42" s="7" t="n">
        <f aca="false">ROUNDUP((I42-H42)*J42,-1)</f>
        <v>1100</v>
      </c>
      <c r="N42" s="21" t="n">
        <v>89215827752</v>
      </c>
      <c r="P42" s="77" t="s">
        <v>95</v>
      </c>
      <c r="R42" s="3" t="str">
        <f aca="false">"Заказ на "&amp;J42&amp;" шины (от "&amp;TEXT(A42,"дд.ММ.гггг, ДДДД, ЧЧ:мм)")&amp;"   :   "&amp;CHAR(10)&amp;CHAR(10)&amp;"Артикул: "&amp;B42&amp;"   "&amp;CHAR(10)&amp;C42&amp;"   "&amp;D42&amp;"   "&amp;E42&amp;"   "&amp;F42&amp;"  "&amp;G42&amp;"  "&amp;H42&amp;" руб."&amp;CHAR(10)&amp;"проданы по "&amp;I42&amp;" руб.   "&amp;J42&amp;" шт.   за "&amp;K42&amp;" руб.   прибыль: "&amp;L42&amp;" руб."&amp;CHAR(10)&amp;"Заказчик: "&amp;M42&amp;"   Тел.: "&amp;N42&amp;"   E-mail: "&amp;O42&amp;CHAR(10)&amp;P42&amp;CHAR(10)</f>
        <v>Заказ на 4 шины (от от 01.09.2016   :   
Артикул: 1283   
235/55R18 100V Cooper C4S Touring Plus      14   &gt;40    5686,25 руб.
проданы по 5960 руб.   4 шт.   за 23840 руб.   прибыль: 1100 руб.
Заказчик:    Тел.: 89215827752   E-mail: 
потен зш - перезвонит. Девушка.</v>
      </c>
    </row>
    <row r="43" customFormat="false" ht="18.45" hidden="false" customHeight="true" outlineLevel="0" collapsed="false">
      <c r="A43" s="1" t="s">
        <v>96</v>
      </c>
      <c r="B43" s="78" t="n">
        <v>579</v>
      </c>
      <c r="C43" s="78" t="s">
        <v>97</v>
      </c>
      <c r="D43" s="78"/>
      <c r="E43" s="79" t="n">
        <v>14.46</v>
      </c>
      <c r="F43" s="79" t="n">
        <v>38</v>
      </c>
      <c r="G43" s="79"/>
      <c r="H43" s="80" t="n">
        <v>3875</v>
      </c>
      <c r="I43" s="52" t="n">
        <f aca="false">ROUND(IF(OR((MID(C43,SEARCH("R",C43),3)="R12"),(MID(C43,SEARCH("R",C43),3)="R13"),(MID(C43,SEARCH("R",C43),3)="R14")),(H43+90),IF(OR((MID(C43,SEARCH("R",C43),3)="R15"),(MID(C43,SEARCH("R",C43),3)="R16"),(MID(C43,SEARCH("R",C43),3)="R17")),(H43+190),(H43+290))),-1)</f>
        <v>4170</v>
      </c>
      <c r="J43" s="6" t="n">
        <v>4</v>
      </c>
      <c r="K43" s="7" t="n">
        <f aca="false">I43*J43</f>
        <v>16680</v>
      </c>
      <c r="L43" s="7" t="n">
        <f aca="false">ROUNDUP((I43-H43)*J43,-1)</f>
        <v>1180</v>
      </c>
      <c r="M43" s="3" t="s">
        <v>43</v>
      </c>
      <c r="N43" s="21" t="n">
        <v>89213122310</v>
      </c>
      <c r="P43" s="69" t="s">
        <v>98</v>
      </c>
      <c r="R43" s="3" t="str">
        <f aca="false">"Заказ на "&amp;J43&amp;" шины (от "&amp;TEXT(A43,"дд.ММ.гггг, ДДДД, ЧЧ:мм)")&amp;"   :   "&amp;CHAR(10)&amp;CHAR(10)&amp;"Артикул: "&amp;B43&amp;"   "&amp;CHAR(10)&amp;C43&amp;"   "&amp;D43&amp;"   "&amp;E43&amp;"   "&amp;F43&amp;"  "&amp;G43&amp;"  "&amp;H43&amp;" руб."&amp;CHAR(10)&amp;"проданы по "&amp;I43&amp;" руб.   "&amp;J43&amp;" шт.   за "&amp;K43&amp;" руб.   прибыль: "&amp;L43&amp;" руб."&amp;CHAR(10)&amp;"Заказчик: "&amp;M43&amp;"   Тел.: "&amp;N43&amp;"   E-mail: "&amp;O43&amp;CHAR(10)&amp;P43&amp;CHAR(10)</f>
        <v>Заказ на 4 шины (от от 26.08.2016   :   
Артикул: 579   
235/60R18 107H Sportiva Snow Winter 4x4 XL       14,46   38    3875 руб.
проданы по 4170 руб.   4 шт.   за 16680 руб.   прибыль: 1180 руб.
Заказчик: Сергей   Тел.: 89213122310   E-mail: 
потен зш, приедет сегодня на склад посмотреть рисунки протектора.</v>
      </c>
    </row>
    <row r="44" customFormat="false" ht="18.45" hidden="false" customHeight="true" outlineLevel="0" collapsed="false">
      <c r="A44" s="1" t="s">
        <v>99</v>
      </c>
      <c r="B44" s="78" t="s">
        <v>100</v>
      </c>
      <c r="C44" s="81" t="s">
        <v>101</v>
      </c>
      <c r="D44" s="79" t="s">
        <v>102</v>
      </c>
      <c r="E44" s="82" t="n">
        <v>14.46</v>
      </c>
      <c r="F44" s="79" t="s">
        <v>33</v>
      </c>
      <c r="G44" s="79"/>
      <c r="H44" s="80" t="n">
        <v>4381.25</v>
      </c>
      <c r="I44" s="42" t="n">
        <v>4470</v>
      </c>
      <c r="J44" s="38" t="n">
        <v>8</v>
      </c>
      <c r="K44" s="7" t="n">
        <f aca="false">I44*J44</f>
        <v>35760</v>
      </c>
      <c r="L44" s="7" t="n">
        <f aca="false">ROUNDUP((I44-H44)*J44,-1)</f>
        <v>710</v>
      </c>
      <c r="M44" s="71" t="s">
        <v>70</v>
      </c>
      <c r="N44" s="21" t="n">
        <v>89199599001</v>
      </c>
      <c r="O44" s="53" t="s">
        <v>103</v>
      </c>
      <c r="P44" s="77" t="s">
        <v>104</v>
      </c>
      <c r="R44" s="3" t="str">
        <f aca="false">"Заказ на "&amp;J44&amp;" шины (от "&amp;TEXT(A44,"дд.ММ.гггг, ДДДД, ЧЧ:мм)")&amp;"   :   "&amp;CHAR(10)&amp;CHAR(10)&amp;"Артикул: "&amp;B44&amp;"   "&amp;CHAR(10)&amp;C44&amp;"   "&amp;D44&amp;"   "&amp;E44&amp;"   "&amp;F44&amp;"  "&amp;G44&amp;"  "&amp;H44&amp;" руб."&amp;CHAR(10)&amp;"проданы по "&amp;I44&amp;" руб.   "&amp;J44&amp;" шт.   за "&amp;K44&amp;" руб.   прибыль: "&amp;L44&amp;" руб."&amp;CHAR(10)&amp;"Заказчик: "&amp;M44&amp;"   Тел.: "&amp;N44&amp;"   E-mail: "&amp;O44&amp;CHAR(10)&amp;P44&amp;CHAR(10)</f>
        <v>Заказ на 8 шины (от от 22.06.2016   :   
Артикул: A/2638   
235/60R18 Sportiva Snow Winter 4x4 XL Германия   107H   14,46   &gt;40    4381,25 руб.
проданы по 4470 руб.   8 шт.   за 35760 руб.   прибыль: 710 руб.
Заказчик: Дмитрий   Тел.: 89199599001   E-mail: dim-tob1969@mail.ru
Отправка в Тюмень ТК ПЭК. Получатель: Белоусов Дмитрий Александрович. …01.07(14:40)-заказ в силе, но проплата будет в середине будущей недели, он сам говорит, что проплачивает не своевременно и просит отправку сделать после оплаты. …25.07(13:50)-колеса нужны - наберет.</v>
      </c>
    </row>
    <row r="45" customFormat="false" ht="18.45" hidden="false" customHeight="true" outlineLevel="0" collapsed="false">
      <c r="A45" s="1" t="n">
        <v>42658.5173611111</v>
      </c>
      <c r="C45" s="46" t="s">
        <v>105</v>
      </c>
      <c r="H45" s="5" t="n">
        <v>5000</v>
      </c>
      <c r="I45" s="5" t="n">
        <v>6000</v>
      </c>
      <c r="J45" s="6" t="n">
        <v>4</v>
      </c>
      <c r="K45" s="7" t="n">
        <f aca="false">I45*J45</f>
        <v>24000</v>
      </c>
      <c r="L45" s="7" t="n">
        <f aca="false">ROUNDUP((I45-H45)*J45,-1)</f>
        <v>4000</v>
      </c>
      <c r="M45" s="3" t="s">
        <v>106</v>
      </c>
      <c r="N45" s="21" t="n">
        <v>89185541925</v>
      </c>
      <c r="P45" s="29" t="s">
        <v>44</v>
      </c>
      <c r="R45" s="3" t="str">
        <f aca="false">"Заказ на "&amp;J45&amp;" шины (от "&amp;TEXT(A45,"дд.ММ.гггг, ДДДД, ЧЧ:мм)")&amp;"   :   "&amp;CHAR(10)&amp;CHAR(10)&amp;"Артикул: "&amp;B45&amp;"   "&amp;CHAR(10)&amp;C45&amp;"   "&amp;D45&amp;"   "&amp;E45&amp;"   "&amp;F45&amp;"  "&amp;G45&amp;"  "&amp;H45&amp;" руб."&amp;CHAR(10)&amp;"проданы по "&amp;I45&amp;" руб.   "&amp;J45&amp;" шт.   за "&amp;K45&amp;" руб.   прибыль: "&amp;L45&amp;" руб."&amp;CHAR(10)&amp;"Заказчик: "&amp;M45&amp;"   Тел.: "&amp;N45&amp;"   E-mail: "&amp;O45&amp;CHAR(10)&amp;P45&amp;CHAR(10)</f>
        <v>Заказ на 4 шины (от дд.ММ.гггг, ДДДД, ЧЧ:мм)   :   
Артикул:    
235-245/45R17 лип             5000 руб.
проданы по 6000 руб.   4 шт.   за 24000 руб.   прибыль: 4000 руб.
Заказчик: Даниил   Тел.: 89185541925   E-mail: 
предзаказ</v>
      </c>
    </row>
    <row r="46" customFormat="false" ht="18.45" hidden="false" customHeight="true" outlineLevel="0" collapsed="false">
      <c r="A46" s="1" t="s">
        <v>107</v>
      </c>
      <c r="B46" s="34" t="n">
        <v>980</v>
      </c>
      <c r="C46" s="34" t="s">
        <v>108</v>
      </c>
      <c r="D46" s="34"/>
      <c r="E46" s="15" t="n">
        <v>12</v>
      </c>
      <c r="F46" s="15" t="n">
        <v>39</v>
      </c>
      <c r="G46" s="15"/>
      <c r="H46" s="52" t="n">
        <v>6450</v>
      </c>
      <c r="I46" s="52" t="n">
        <f aca="false">ROUND(IF(OR((MID(C46,SEARCH("R",C46),3)="R12"),(MID(C46,SEARCH("R",C46),3)="R13"),(MID(C46,SEARCH("R",C46),3)="R14")),(H46+90),IF(OR((MID(C46,SEARCH("R",C46),3)="R15"),(MID(C46,SEARCH("R",C46),3)="R16"),(MID(C46,SEARCH("R",C46),3)="R17")),(H46+190),(H46+290))),-1)</f>
        <v>6740</v>
      </c>
      <c r="J46" s="6" t="n">
        <v>4</v>
      </c>
      <c r="K46" s="7" t="n">
        <f aca="false">I46*J46</f>
        <v>26960</v>
      </c>
      <c r="L46" s="7" t="n">
        <f aca="false">ROUNDUP((I46-H46)*J46,-1)</f>
        <v>1160</v>
      </c>
      <c r="M46" s="3" t="s">
        <v>109</v>
      </c>
      <c r="N46" s="21" t="n">
        <v>89117012421</v>
      </c>
      <c r="P46" s="77" t="s">
        <v>110</v>
      </c>
      <c r="R46" s="3" t="str">
        <f aca="false">"Заказ на "&amp;J46&amp;" шины (от "&amp;TEXT(A46,"дд.ММ.гггг, ДДДД, ЧЧ:мм)")&amp;"   :   "&amp;CHAR(10)&amp;CHAR(10)&amp;"Артикул: "&amp;B46&amp;"   "&amp;CHAR(10)&amp;C46&amp;"   "&amp;D46&amp;"   "&amp;E46&amp;"   "&amp;F46&amp;"  "&amp;G46&amp;"  "&amp;H46&amp;" руб."&amp;CHAR(10)&amp;"проданы по "&amp;I46&amp;" руб.   "&amp;J46&amp;" шт.   за "&amp;K46&amp;" руб.   прибыль: "&amp;L46&amp;" руб."&amp;CHAR(10)&amp;"Заказчик: "&amp;M46&amp;"   Тел.: "&amp;N46&amp;"   E-mail: "&amp;O46&amp;CHAR(10)&amp;P46&amp;CHAR(10)</f>
        <v>Заказ на 4 шины (от от 19.08.2016   :   
Артикул: 980   
245/40R18 93Y Yokohama Advan A13      12   39    6450 руб.
проданы по 6740 руб.   4 шт.   за 26960 руб.   прибыль: 1160 руб.
Заказчик: Наталья   Тел.: 89117012421   E-mail: 
потен зш. Возможна доставка на Римского-Корсакова +500р. …22.08(10:15)-не ответила для подтверждения. …(10:35)-перезвонила, сказала, что еще решают и она обязательно позвонит.</v>
      </c>
    </row>
    <row r="47" customFormat="false" ht="18.45" hidden="false" customHeight="true" outlineLevel="0" collapsed="false">
      <c r="A47" s="1" t="s">
        <v>111</v>
      </c>
      <c r="B47" s="2" t="n">
        <v>1185</v>
      </c>
      <c r="C47" s="34" t="s">
        <v>112</v>
      </c>
      <c r="D47" s="34"/>
      <c r="E47" s="15" t="n">
        <v>13.5</v>
      </c>
      <c r="F47" s="15" t="n">
        <v>2</v>
      </c>
      <c r="G47" s="15"/>
      <c r="H47" s="52" t="n">
        <v>11475.3125</v>
      </c>
      <c r="I47" s="52" t="n">
        <f aca="false">ROUND(IF(OR((MID(C47,SEARCH("R",C47),3)="R12"),(MID(C47,SEARCH("R",C47),3)="R13"),(MID(C47,SEARCH("R",C47),3)="R14")),(H47+90),IF(OR((MID(C47,SEARCH("R",C47),3)="R15"),(MID(C47,SEARCH("R",C47),3)="R16"),(MID(C47,SEARCH("R",C47),3)="R17")),(H47+190),(H47+290))),-1)</f>
        <v>11770</v>
      </c>
      <c r="J47" s="6" t="n">
        <v>4</v>
      </c>
      <c r="K47" s="7" t="n">
        <f aca="false">I47*J47</f>
        <v>47080</v>
      </c>
      <c r="L47" s="7" t="n">
        <f aca="false">ROUNDUP((I47-H47)*J47,-1)</f>
        <v>1180</v>
      </c>
      <c r="N47" s="21" t="n">
        <v>89119215205</v>
      </c>
      <c r="P47" s="29" t="s">
        <v>44</v>
      </c>
      <c r="R47" s="3" t="str">
        <f aca="false">"Заказ на "&amp;J47&amp;" шины (от "&amp;TEXT(A47,"дд.ММ.гггг, ДДДД, ЧЧ:мм)")&amp;"   :   "&amp;CHAR(10)&amp;CHAR(10)&amp;"Артикул: "&amp;B47&amp;"   "&amp;CHAR(10)&amp;C47&amp;"   "&amp;D47&amp;"   "&amp;E47&amp;"   "&amp;F47&amp;"  "&amp;G47&amp;"  "&amp;H47&amp;" руб."&amp;CHAR(10)&amp;"проданы по "&amp;I47&amp;" руб.   "&amp;J47&amp;" шт.   за "&amp;K47&amp;" руб.   прибыль: "&amp;L47&amp;" руб."&amp;CHAR(10)&amp;"Заказчик: "&amp;M47&amp;"   Тел.: "&amp;N47&amp;"   E-mail: "&amp;O47&amp;CHAR(10)&amp;P47&amp;CHAR(10)</f>
        <v>Заказ на 4 шины (от от 05.09.2016   :   
Артикул: 1185   
245/40R20 99Y Vredestein Ultrac Vorti XL      13,5   2    11475,3125 руб.
проданы по 11770 руб.   4 шт.   за 47080 руб.   прибыль: 1180 руб.
Заказчик:    Тел.: 89119215205   E-mail: 
предзаказ</v>
      </c>
    </row>
    <row r="48" customFormat="false" ht="18.45" hidden="false" customHeight="true" outlineLevel="0" collapsed="false">
      <c r="A48" s="1" t="n">
        <v>42628.6423611111</v>
      </c>
      <c r="C48" s="46" t="s">
        <v>113</v>
      </c>
      <c r="D48" s="46"/>
      <c r="E48" s="51" t="n">
        <v>13.6</v>
      </c>
      <c r="F48" s="50" t="n">
        <v>39</v>
      </c>
      <c r="G48" s="50"/>
      <c r="H48" s="52" t="n">
        <v>11850</v>
      </c>
      <c r="I48" s="52" t="n">
        <v>12150</v>
      </c>
      <c r="J48" s="6" t="n">
        <v>4</v>
      </c>
      <c r="K48" s="7" t="n">
        <f aca="false">I48*J48</f>
        <v>48600</v>
      </c>
      <c r="L48" s="7" t="n">
        <f aca="false">ROUNDUP((I48-H48)*J48,-1)</f>
        <v>1200</v>
      </c>
      <c r="M48" s="3" t="s">
        <v>114</v>
      </c>
      <c r="N48" s="21" t="n">
        <v>89174236084</v>
      </c>
      <c r="O48" s="9" t="s">
        <v>115</v>
      </c>
      <c r="P48" s="29" t="s">
        <v>116</v>
      </c>
      <c r="R48" s="3" t="str">
        <f aca="false">"Заказ на "&amp;J48&amp;" шины (от "&amp;TEXT(A48,"дд.ММ.гггг, ДДДД, ЧЧ:мм)")&amp;"   :   "&amp;CHAR(10)&amp;CHAR(10)&amp;"Артикул: "&amp;B48&amp;"   "&amp;CHAR(10)&amp;C48&amp;"   "&amp;D48&amp;"   "&amp;E48&amp;"   "&amp;F48&amp;"  "&amp;G48&amp;"  "&amp;H48&amp;" руб."&amp;CHAR(10)&amp;"проданы по "&amp;I48&amp;" руб.   "&amp;J48&amp;" шт.   за "&amp;K48&amp;" руб.   прибыль: "&amp;L48&amp;" руб."&amp;CHAR(10)&amp;"Заказчик: "&amp;M48&amp;"   Тел.: "&amp;N48&amp;"   E-mail: "&amp;O48&amp;CHAR(10)&amp;P48&amp;CHAR(10)</f>
        <v>Заказ на 4 шины (от дд.ММ.гггг, ДДДД, ЧЧ:мм)   :   
Артикул:    
245/50R18 104T Nokian Hakkapeliitta 7-8 RFT шип      13,6   39    11850 руб.
проданы по 12150 руб.   4 шт.   за 48600 руб.   прибыль: 1200 руб.
Заказчик: Вячеслав   Тел.: 89174236084   E-mail:  bonee@bk.ru
Предзаказ (Заказ: №2-15/09/16)</v>
      </c>
    </row>
    <row r="49" customFormat="false" ht="18.45" hidden="false" customHeight="true" outlineLevel="0" collapsed="false">
      <c r="A49" s="1" t="s">
        <v>96</v>
      </c>
      <c r="B49" s="83" t="n">
        <v>859</v>
      </c>
      <c r="C49" s="84" t="s">
        <v>117</v>
      </c>
      <c r="D49" s="83"/>
      <c r="E49" s="85" t="n">
        <v>13.7</v>
      </c>
      <c r="F49" s="85" t="s">
        <v>33</v>
      </c>
      <c r="G49" s="85"/>
      <c r="H49" s="86" t="n">
        <v>6450</v>
      </c>
      <c r="I49" s="52" t="n">
        <f aca="false">ROUND(IF(OR((MID(C49,SEARCH("R",C49),3)="R12"),(MID(C49,SEARCH("R",C49),3)="R13"),(MID(C49,SEARCH("R",C49),3)="R14")),(H49+90),IF(OR((MID(C49,SEARCH("R",C49),3)="R15"),(MID(C49,SEARCH("R",C49),3)="R16"),(MID(C49,SEARCH("R",C49),3)="R17")),(H49+190),(H49+290))),-1)</f>
        <v>6740</v>
      </c>
      <c r="J49" s="6" t="n">
        <v>4</v>
      </c>
      <c r="K49" s="7" t="n">
        <f aca="false">I49*J49</f>
        <v>26960</v>
      </c>
      <c r="L49" s="7" t="n">
        <f aca="false">ROUNDUP((I49-H49)*J49,-1)</f>
        <v>1160</v>
      </c>
      <c r="N49" s="21" t="n">
        <v>89112079144</v>
      </c>
      <c r="P49" s="77" t="s">
        <v>118</v>
      </c>
      <c r="R49" s="3" t="str">
        <f aca="false">"Заказ на "&amp;J49&amp;" шины (от "&amp;TEXT(A49,"дд.ММ.гггг, ДДДД, ЧЧ:мм)")&amp;"   :   "&amp;CHAR(10)&amp;CHAR(10)&amp;"Артикул: "&amp;B49&amp;"   "&amp;CHAR(10)&amp;C49&amp;"   "&amp;D49&amp;"   "&amp;E49&amp;"   "&amp;F49&amp;"  "&amp;G49&amp;"  "&amp;H49&amp;" руб."&amp;CHAR(10)&amp;"проданы по "&amp;I49&amp;" руб.   "&amp;J49&amp;" шт.   за "&amp;K49&amp;" руб.   прибыль: "&amp;L49&amp;" руб."&amp;CHAR(10)&amp;"Заказчик: "&amp;M49&amp;"   Тел.: "&amp;N49&amp;"   E-mail: "&amp;O49&amp;CHAR(10)&amp;P49&amp;CHAR(10)</f>
        <v>Заказ на 4 шины (от от 26.08.2016   :   
Артикул: 859   
255/45R18 103Y Bridgestone RE040 XL      13,7   &gt;40    6450 руб.
проданы по 6740 руб.   4 шт.   за 26960 руб.   прибыль: 1160 руб.
Заказчик:    Тел.: 89112079144   E-mail: 
потен зш. звонил в час ночи.</v>
      </c>
    </row>
    <row r="50" customFormat="false" ht="18.45" hidden="false" customHeight="true" outlineLevel="0" collapsed="false">
      <c r="A50" s="1" t="s">
        <v>119</v>
      </c>
      <c r="B50" s="87" t="n">
        <v>1291</v>
      </c>
      <c r="C50" s="61" t="s">
        <v>120</v>
      </c>
      <c r="D50" s="61"/>
      <c r="E50" s="66" t="n">
        <v>15.2</v>
      </c>
      <c r="F50" s="67" t="s">
        <v>33</v>
      </c>
      <c r="G50" s="67"/>
      <c r="H50" s="68" t="n">
        <v>7162.5</v>
      </c>
      <c r="I50" s="52" t="n">
        <f aca="false">ROUND(IF(OR((MID(C50,SEARCH("R",C50),3)="R12"),(MID(C50,SEARCH("R",C50),3)="R13"),(MID(C50,SEARCH("R",C50),3)="R14")),(H50+90),IF(OR((MID(C50,SEARCH("R",C50),3)="R15"),(MID(C50,SEARCH("R",C50),3)="R16"),(MID(C50,SEARCH("R",C50),3)="R17")),(H50+190),(H50+290))),-1)</f>
        <v>7450</v>
      </c>
      <c r="J50" s="38" t="n">
        <v>4</v>
      </c>
      <c r="K50" s="7" t="n">
        <f aca="false">I50*J50</f>
        <v>29800</v>
      </c>
      <c r="L50" s="7" t="n">
        <f aca="false">ROUNDUP((I50-H50)*J50,-1)</f>
        <v>1150</v>
      </c>
      <c r="N50" s="21" t="n">
        <v>89522827701</v>
      </c>
      <c r="P50" s="77" t="s">
        <v>121</v>
      </c>
      <c r="R50" s="3" t="str">
        <f aca="false">"Заказ на "&amp;J50&amp;" шины (от "&amp;TEXT(A50,"дд.ММ.гггг, ДДДД, ЧЧ:мм)")&amp;"   :   "&amp;CHAR(10)&amp;CHAR(10)&amp;"Артикул: "&amp;B50&amp;"   "&amp;CHAR(10)&amp;C50&amp;"   "&amp;D50&amp;"   "&amp;E50&amp;"   "&amp;F50&amp;"  "&amp;G50&amp;"  "&amp;H50&amp;" руб."&amp;CHAR(10)&amp;"проданы по "&amp;I50&amp;" руб.   "&amp;J50&amp;" шт.   за "&amp;K50&amp;" руб.   прибыль: "&amp;L50&amp;" руб."&amp;CHAR(10)&amp;"Заказчик: "&amp;M50&amp;"   Тел.: "&amp;N50&amp;"   E-mail: "&amp;O50&amp;CHAR(10)&amp;P50&amp;CHAR(10)</f>
        <v>Заказ на 4 шины (от от 12.08.2016   :   
Артикул: 1291   
255/50R19 107Y Cooper Discoverer HTS      15,2   &gt;40    7162,5 руб.
проданы по 7450 руб.   4 шт.   за 29800 руб.   прибыль: 1150 руб.
Заказчик:    Тел.: 89522827701   E-mail: 
потен зш. выгрузить у Выборга. Подтвердить в ПН.</v>
      </c>
    </row>
    <row r="51" customFormat="false" ht="18.45" hidden="false" customHeight="true" outlineLevel="0" collapsed="false">
      <c r="A51" s="1" t="s">
        <v>99</v>
      </c>
      <c r="B51" s="88" t="s">
        <v>122</v>
      </c>
      <c r="C51" s="81" t="s">
        <v>123</v>
      </c>
      <c r="D51" s="89" t="s">
        <v>124</v>
      </c>
      <c r="E51" s="90" t="n">
        <v>15.5</v>
      </c>
      <c r="F51" s="89" t="s">
        <v>33</v>
      </c>
      <c r="G51" s="89"/>
      <c r="H51" s="80" t="n">
        <v>4925</v>
      </c>
      <c r="I51" s="42" t="n">
        <v>5020</v>
      </c>
      <c r="J51" s="38" t="n">
        <v>8</v>
      </c>
      <c r="K51" s="7" t="n">
        <f aca="false">I51*J51</f>
        <v>40160</v>
      </c>
      <c r="L51" s="7" t="n">
        <f aca="false">ROUNDUP((I51-H51)*J51,-1)</f>
        <v>760</v>
      </c>
      <c r="M51" s="3" t="s">
        <v>70</v>
      </c>
      <c r="N51" s="21" t="n">
        <v>89199599001</v>
      </c>
      <c r="O51" s="53" t="s">
        <v>103</v>
      </c>
      <c r="P51" s="77" t="s">
        <v>104</v>
      </c>
      <c r="R51" s="3" t="str">
        <f aca="false">"Заказ на "&amp;J51&amp;" шины (от "&amp;TEXT(A51,"дд.ММ.гггг, ДДДД, ЧЧ:мм)")&amp;"   :   "&amp;CHAR(10)&amp;CHAR(10)&amp;"Артикул: "&amp;B51&amp;"   "&amp;CHAR(10)&amp;C51&amp;"   "&amp;D51&amp;"   "&amp;E51&amp;"   "&amp;F51&amp;"  "&amp;G51&amp;"  "&amp;H51&amp;" руб."&amp;CHAR(10)&amp;"проданы по "&amp;I51&amp;" руб.   "&amp;J51&amp;" шт.   за "&amp;K51&amp;" руб.   прибыль: "&amp;L51&amp;" руб."&amp;CHAR(10)&amp;"Заказчик: "&amp;M51&amp;"   Тел.: "&amp;N51&amp;"   E-mail: "&amp;O51&amp;CHAR(10)&amp;P51&amp;CHAR(10)</f>
        <v>Заказ на 8 шины (от от 22.06.2016   :   
Артикул: B/6590   
255/55R18 Apollo Apterra HP XL   109V   15,5   &gt;40    4925 руб.
проданы по 5020 руб.   8 шт.   за 40160 руб.   прибыль: 760 руб.
Заказчик: Дмитрий   Тел.: 89199599001   E-mail: dim-tob1969@mail.ru
Отправка в Тюмень ТК ПЭК. Получатель: Белоусов Дмитрий Александрович. …01.07(14:40)-заказ в силе, но проплата будет в середине будущей недели, он сам говорит, что проплачивает не своевременно и просит отправку сделать после оплаты. …25.07(13:50)-колеса нужны - наберет.</v>
      </c>
    </row>
    <row r="52" customFormat="false" ht="18.45" hidden="false" customHeight="true" outlineLevel="0" collapsed="false">
      <c r="A52" s="1" t="n">
        <v>42627.7159722222</v>
      </c>
      <c r="C52" s="91" t="s">
        <v>125</v>
      </c>
      <c r="E52" s="63" t="n">
        <v>16.8</v>
      </c>
      <c r="F52" s="62" t="n">
        <v>0</v>
      </c>
      <c r="G52" s="62"/>
      <c r="H52" s="92"/>
      <c r="I52" s="64"/>
      <c r="J52" s="6" t="n">
        <v>1</v>
      </c>
      <c r="K52" s="7" t="n">
        <f aca="false">I52*J52</f>
        <v>0</v>
      </c>
      <c r="L52" s="7" t="n">
        <f aca="false">ROUNDUP((I52-H52)*J52,-1)</f>
        <v>0</v>
      </c>
      <c r="N52" s="21" t="n">
        <v>89852228099</v>
      </c>
      <c r="P52" s="29" t="s">
        <v>44</v>
      </c>
      <c r="R52" s="3" t="str">
        <f aca="false">"Заказ на "&amp;J52&amp;" шины (от "&amp;TEXT(A52,"дд.ММ.гггг, ДДДД, ЧЧ:мм)")&amp;"   :   "&amp;CHAR(10)&amp;CHAR(10)&amp;"Артикул: "&amp;B52&amp;"   "&amp;CHAR(10)&amp;C52&amp;"   "&amp;D52&amp;"   "&amp;E52&amp;"   "&amp;F52&amp;"  "&amp;G52&amp;"  "&amp;H52&amp;" руб."&amp;CHAR(10)&amp;"проданы по "&amp;I52&amp;" руб.   "&amp;J52&amp;" шт.   за "&amp;K52&amp;" руб.   прибыль: "&amp;L52&amp;" руб."&amp;CHAR(10)&amp;"Заказчик: "&amp;M52&amp;"   Тел.: "&amp;N52&amp;"   E-mail: "&amp;O52&amp;CHAR(10)&amp;P52&amp;CHAR(10)</f>
        <v>Заказ на 1 шины (от дд.ММ.гггг, ДДДД, ЧЧ:мм)   :   
Артикул:    
265/50R20 111T Nokian Hakkapeliitta 8 SUV шип      16,8   0     руб.
проданы по  руб.   1 шт.   за 0 руб.   прибыль: 0 руб.
Заказчик:    Тел.: 89852228099   E-mail: 
предзаказ</v>
      </c>
    </row>
    <row r="53" customFormat="false" ht="18.45" hidden="false" customHeight="true" outlineLevel="0" collapsed="false">
      <c r="A53" s="1" t="n">
        <v>42649.6701388889</v>
      </c>
      <c r="C53" s="46" t="s">
        <v>126</v>
      </c>
      <c r="J53" s="6" t="n">
        <v>4</v>
      </c>
      <c r="K53" s="7" t="n">
        <f aca="false">I53*J53</f>
        <v>0</v>
      </c>
      <c r="L53" s="7" t="n">
        <f aca="false">ROUNDUP((I53-H53)*J53,-1)</f>
        <v>0</v>
      </c>
      <c r="M53" s="3" t="s">
        <v>127</v>
      </c>
      <c r="N53" s="21" t="n">
        <v>89121414848</v>
      </c>
      <c r="P53" s="29" t="s">
        <v>128</v>
      </c>
      <c r="R53" s="3" t="str">
        <f aca="false">"Заказ на "&amp;J53&amp;" шины (от "&amp;TEXT(A53,"дд.ММ.гггг, ДДДД, ЧЧ:мм)")&amp;"   :   "&amp;CHAR(10)&amp;CHAR(10)&amp;"Артикул: "&amp;B53&amp;"   "&amp;CHAR(10)&amp;C53&amp;"   "&amp;D53&amp;"   "&amp;E53&amp;"   "&amp;F53&amp;"  "&amp;G53&amp;"  "&amp;H53&amp;" руб."&amp;CHAR(10)&amp;"проданы по "&amp;I53&amp;" руб.   "&amp;J53&amp;" шт.   за "&amp;K53&amp;" руб.   прибыль: "&amp;L53&amp;" руб."&amp;CHAR(10)&amp;"Заказчик: "&amp;M53&amp;"   Тел.: "&amp;N53&amp;"   E-mail: "&amp;O53&amp;CHAR(10)&amp;P53&amp;CHAR(10)</f>
        <v>Заказ на 4 шины (от дд.ММ.гггг, ДДДД, ЧЧ:мм)   :   
Артикул:    
265/60R18 Nokian Hakkapeliitta 8              руб.
проданы по  руб.   4 шт.   за 0 руб.   прибыль: 0 руб.
Заказчик: Вадим   Тел.: 89121414848   E-mail: 
предзаказ. Безнал. +Договор. Отправка в Ухту.</v>
      </c>
    </row>
    <row r="54" customFormat="false" ht="18.45" hidden="false" customHeight="true" outlineLevel="0" collapsed="false">
      <c r="A54" s="1" t="s">
        <v>96</v>
      </c>
      <c r="B54" s="2" t="n">
        <v>586</v>
      </c>
      <c r="C54" s="2" t="s">
        <v>129</v>
      </c>
      <c r="D54" s="2"/>
      <c r="E54" s="4" t="n">
        <v>16.55</v>
      </c>
      <c r="F54" s="4" t="n">
        <v>15</v>
      </c>
      <c r="G54" s="4"/>
      <c r="H54" s="64" t="n">
        <v>4212.5</v>
      </c>
      <c r="I54" s="64" t="n">
        <f aca="false">ROUND(IF(OR((MID(C54,SEARCH("R",C54),3)="R12"),(MID(C54,SEARCH("R",C54),3)="R13"),(MID(C54,SEARCH("R",C54),3)="R14")),(H54+90),IF(OR((MID(C54,SEARCH("R",C54),3)="R15"),(MID(C54,SEARCH("R",C54),3)="R16"),(MID(C54,SEARCH("R",C54),3)="R17")),(H54+190),(H54+290))),-1)</f>
        <v>4400</v>
      </c>
      <c r="J54" s="6" t="n">
        <v>4</v>
      </c>
      <c r="K54" s="7" t="n">
        <f aca="false">I54*J54</f>
        <v>17600</v>
      </c>
      <c r="L54" s="7" t="n">
        <f aca="false">ROUNDUP((I54-H54)*J54,-1)</f>
        <v>750</v>
      </c>
      <c r="M54" s="3" t="s">
        <v>43</v>
      </c>
      <c r="N54" s="21" t="n">
        <v>89213122310</v>
      </c>
      <c r="P54" s="69" t="s">
        <v>130</v>
      </c>
      <c r="R54" s="3" t="str">
        <f aca="false">"Заказ на "&amp;J54&amp;" шины (от "&amp;TEXT(A54,"дд.ММ.гггг, ДДДД, ЧЧ:мм)")&amp;"   :   "&amp;CHAR(10)&amp;CHAR(10)&amp;"Артикул: "&amp;B54&amp;"   "&amp;CHAR(10)&amp;C54&amp;"   "&amp;D54&amp;"   "&amp;E54&amp;"   "&amp;F54&amp;"  "&amp;G54&amp;"  "&amp;H54&amp;" руб."&amp;CHAR(10)&amp;"проданы по "&amp;I54&amp;" руб.   "&amp;J54&amp;" шт.   за "&amp;K54&amp;" руб.   прибыль: "&amp;L54&amp;" руб."&amp;CHAR(10)&amp;"Заказчик: "&amp;M54&amp;"   Тел.: "&amp;N54&amp;"   E-mail: "&amp;O54&amp;CHAR(10)&amp;P54&amp;CHAR(10)</f>
        <v>Заказ на 4 шины (от от 26.08.2016   :   
Артикул: 586   
265/70R16 112T Matador MP 92 Sibir Snow       16,55   15    4212,5 руб.
проданы по 4400 руб.   4 шт.   за 17600 руб.   прибыль: 750 руб.
Заказчик: Сергей   Тел.: 89213122310   E-mail: 
Хочет сегодня подъехать на склад - досогласовать. Ввоз в ПН. Заберет в ПН-ВТ. Уведомите, пож. ...Удостоверить его в СБ, что правильный протектор на Авито. …20.08(19:20)-перезвонить утром в ПН - хочет заказать еще 2 разных комплекта. …22.08(11:05)-не ответил для подтверждения. …23.08(13:30)-перезвонить завтра утром. ...24.08(12:30)-хочет еще для жены комплект строкой ниже. приедет на склад в ПТ 26.08.</v>
      </c>
    </row>
    <row r="55" customFormat="false" ht="18.45" hidden="false" customHeight="true" outlineLevel="0" collapsed="false">
      <c r="B55" s="2" t="n">
        <v>8</v>
      </c>
      <c r="C55" s="2" t="s">
        <v>131</v>
      </c>
      <c r="D55" s="2"/>
      <c r="E55" s="4" t="n">
        <v>16.9</v>
      </c>
      <c r="F55" s="4" t="n">
        <v>2</v>
      </c>
      <c r="G55" s="4"/>
      <c r="H55" s="64" t="n">
        <v>5420</v>
      </c>
      <c r="I55" s="64" t="n">
        <f aca="false">ROUND(IF(OR((MID(C55,SEARCH("R",C55),3)="R12"),(MID(C55,SEARCH("R",C55),3)="R13"),(MID(C55,SEARCH("R",C55),3)="R14")),(H55+90),IF(OR((MID(C55,SEARCH("R",C55),3)="R15"),(MID(C55,SEARCH("R",C55),3)="R16"),(MID(C55,SEARCH("R",C55),3)="R17")),(H55+190),(H55+290))),-1)</f>
        <v>5610</v>
      </c>
      <c r="J55" s="6" t="n">
        <v>4</v>
      </c>
      <c r="K55" s="7" t="n">
        <f aca="false">I55*J55</f>
        <v>22440</v>
      </c>
      <c r="L55" s="7" t="n">
        <f aca="false">ROUNDUP((I55-H55)*J55,-1)</f>
        <v>760</v>
      </c>
      <c r="M55" s="3" t="s">
        <v>132</v>
      </c>
      <c r="N55" s="21" t="n">
        <v>89212506573</v>
      </c>
      <c r="P55" s="77" t="s">
        <v>133</v>
      </c>
      <c r="R55" s="3" t="str">
        <f aca="false">"Заказ на "&amp;J55&amp;" шины (от "&amp;TEXT(A55,"дд.ММ.гггг, ДДДД, ЧЧ:мм)")&amp;"   :   "&amp;CHAR(10)&amp;CHAR(10)&amp;"Артикул: "&amp;B55&amp;"   "&amp;CHAR(10)&amp;C55&amp;"   "&amp;D55&amp;"   "&amp;E55&amp;"   "&amp;F55&amp;"  "&amp;G55&amp;"  "&amp;H55&amp;" руб."&amp;CHAR(10)&amp;"проданы по "&amp;I55&amp;" руб.   "&amp;J55&amp;" шт.   за "&amp;K55&amp;" руб.   прибыль: "&amp;L55&amp;" руб."&amp;CHAR(10)&amp;"Заказчик: "&amp;M55&amp;"   Тел.: "&amp;N55&amp;"   E-mail: "&amp;O55&amp;CHAR(10)&amp;P55&amp;CHAR(10)</f>
        <v>Заказ на 4 шины (от дд.ММ.гггг, ДДДД, ЧЧ:мм)   :   
Артикул: 8   
265/70R17 115R Nokian Hakkapeliitta R SUV       16,9   2    5420 руб.
проданы по 5610 руб.   4 шт.   за 22440 руб.   прибыль: 760 руб.
Заказчик: Максим   Тел.: 89212506573   E-mail: 
предзаказ, возможна доставка к Мурманскому шоссе.</v>
      </c>
    </row>
    <row r="56" customFormat="false" ht="18.45" hidden="false" customHeight="true" outlineLevel="0" collapsed="false">
      <c r="A56" s="1" t="n">
        <v>42653.6597222222</v>
      </c>
      <c r="B56" s="93" t="n">
        <v>365</v>
      </c>
      <c r="C56" s="94" t="s">
        <v>134</v>
      </c>
      <c r="D56" s="95"/>
      <c r="E56" s="96" t="n">
        <v>17.9</v>
      </c>
      <c r="F56" s="97" t="n">
        <v>50</v>
      </c>
      <c r="G56" s="97"/>
      <c r="H56" s="98" t="n">
        <v>4597.84125</v>
      </c>
      <c r="I56" s="64" t="n">
        <f aca="false">ROUND(IF(OR((MID(C56,SEARCH("R",C56),3)="R12"),(MID(C56,SEARCH("R",C56),3)="R13"),(MID(C56,SEARCH("R",C56),3)="R14")),(H56+90),IF(OR((MID(C56,SEARCH("R",C56),3)="R15"),(MID(C56,SEARCH("R",C56),3)="R16"),(MID(C56,SEARCH("R",C56),3)="R17")),(H56+190),(H56+290))),-1)</f>
        <v>4790</v>
      </c>
      <c r="J56" s="6" t="n">
        <v>2</v>
      </c>
      <c r="K56" s="7" t="n">
        <f aca="false">I56*J56</f>
        <v>9580</v>
      </c>
      <c r="L56" s="7" t="n">
        <f aca="false">ROUNDUP((I56-H56)*J56,-2)</f>
        <v>400</v>
      </c>
      <c r="M56" s="3" t="s">
        <v>46</v>
      </c>
      <c r="N56" s="21" t="n">
        <v>89119147208</v>
      </c>
      <c r="P56" s="29" t="s">
        <v>135</v>
      </c>
      <c r="R56" s="3" t="str">
        <f aca="false">"Заказ на "&amp;J56&amp;" шины (от "&amp;TEXT(A56,"дд.ММ.гггг, ДДДД, ЧЧ:мм)")&amp;"   :   "&amp;CHAR(10)&amp;CHAR(10)&amp;"Артикул: "&amp;B56&amp;"   "&amp;CHAR(10)&amp;C56&amp;"   "&amp;D56&amp;"   "&amp;E56&amp;"   "&amp;F56&amp;"  "&amp;G56&amp;"  "&amp;H56&amp;" руб."&amp;CHAR(10)&amp;"проданы по "&amp;I56&amp;" руб.   "&amp;J56&amp;" шт.   за "&amp;K56&amp;" руб.   прибыль: "&amp;L56&amp;" руб."&amp;CHAR(10)&amp;"Заказчик: "&amp;M56&amp;"   Тел.: "&amp;N56&amp;"   E-mail: "&amp;O56&amp;CHAR(10)&amp;P56&amp;CHAR(10)</f>
        <v>Заказ на 2 шины (от дд.ММ.гггг, ДДДД, ЧЧ:мм)   :   
Артикул: 365   
265/70R17 115T Nokian Nordman SUV шип      17,9   50    4597,84125 руб.
проданы по 4790 руб.   2 шт.   за 9580 руб.   прибыль: 400 руб.
Заказчик: Александр   Тел.: 89119147208   E-mail: 
Заберет в Бест в ЧТ, по мере ввоза фурой. …11.10-новая партия 15-го года подорожала. …шины пока закончились. …13.10(12:55)-оставил в предзаказе.</v>
      </c>
    </row>
    <row r="57" customFormat="false" ht="18.45" hidden="false" customHeight="true" outlineLevel="0" collapsed="false">
      <c r="A57" s="1" t="n">
        <v>42662.7152777778</v>
      </c>
      <c r="B57" s="34"/>
      <c r="C57" s="46" t="s">
        <v>134</v>
      </c>
      <c r="D57" s="46"/>
      <c r="E57" s="15"/>
      <c r="F57" s="15"/>
      <c r="G57" s="46"/>
      <c r="H57" s="37"/>
      <c r="I57" s="37"/>
      <c r="J57" s="6" t="n">
        <v>2</v>
      </c>
      <c r="K57" s="7" t="n">
        <f aca="false">I57*J57</f>
        <v>0</v>
      </c>
      <c r="L57" s="7" t="n">
        <f aca="false">ROUNDUP((I57-H57)*J57,-1)</f>
        <v>0</v>
      </c>
      <c r="M57" s="3" t="s">
        <v>46</v>
      </c>
      <c r="N57" s="21" t="n">
        <v>89030970692</v>
      </c>
      <c r="P57" s="29" t="s">
        <v>136</v>
      </c>
      <c r="R57" s="3" t="str">
        <f aca="false">"Заказ на "&amp;J57&amp;" шины (от "&amp;TEXT(A57,"дд.ММ.гггг, ДДДД, ЧЧ:мм)")&amp;"   :   "&amp;CHAR(10)&amp;CHAR(10)&amp;"Артикул: "&amp;B57&amp;"   "&amp;CHAR(10)&amp;C57&amp;"   "&amp;D57&amp;"   "&amp;E57&amp;"   "&amp;F57&amp;"  "&amp;G57&amp;"  "&amp;H57&amp;" руб."&amp;CHAR(10)&amp;"проданы по "&amp;I57&amp;" руб.   "&amp;J57&amp;" шт.   за "&amp;K57&amp;" руб.   прибыль: "&amp;L57&amp;" руб."&amp;CHAR(10)&amp;"Заказчик: "&amp;M57&amp;"   Тел.: "&amp;N57&amp;"   E-mail: "&amp;O57&amp;CHAR(10)&amp;P57&amp;CHAR(10)</f>
        <v>Заказ на 2 шины (от дд.ММ.гггг, ДДДД, ЧЧ:мм)   :   
Артикул:    
265/70R17 115T Nokian Nordman SUV шип              руб.
проданы по  руб.   2 шт.   за 0 руб.   прибыль: 0 руб.
Заказчик: Александр   Тел.: 89030970692   E-mail: 
предзаказ. Нужны 2 шт, т.к. 2 уже есть.</v>
      </c>
    </row>
    <row r="58" customFormat="false" ht="18.45" hidden="false" customHeight="true" outlineLevel="0" collapsed="false">
      <c r="A58" s="1" t="s">
        <v>137</v>
      </c>
      <c r="B58" s="99" t="n">
        <v>958</v>
      </c>
      <c r="C58" s="100" t="s">
        <v>138</v>
      </c>
      <c r="D58" s="100"/>
      <c r="E58" s="101" t="n">
        <v>19.965</v>
      </c>
      <c r="F58" s="102" t="n">
        <v>1</v>
      </c>
      <c r="G58" s="102"/>
      <c r="H58" s="64" t="n">
        <v>6471.375</v>
      </c>
      <c r="I58" s="64" t="n">
        <f aca="false">ROUND(IF(OR((MID(C58,SEARCH("R",C58),3)="R12"),(MID(C58,SEARCH("R",C58),3)="R13"),(MID(C58,SEARCH("R",C58),3)="R14")),(H58+90),IF(OR((MID(C58,SEARCH("R",C58),3)="R15"),(MID(C58,SEARCH("R",C58),3)="R16"),(MID(C58,SEARCH("R",C58),3)="R17")),(H58+190),(H58+290))),-1)</f>
        <v>6660</v>
      </c>
      <c r="J58" s="38" t="n">
        <v>1</v>
      </c>
      <c r="K58" s="7" t="n">
        <f aca="false">I58*J58</f>
        <v>6660</v>
      </c>
      <c r="L58" s="7" t="n">
        <f aca="false">ROUNDUP((I58-H58)*J58,-1)</f>
        <v>190</v>
      </c>
      <c r="M58" s="3" t="s">
        <v>28</v>
      </c>
      <c r="N58" s="21" t="n">
        <v>89119246066</v>
      </c>
      <c r="P58" s="77" t="s">
        <v>139</v>
      </c>
      <c r="R58" s="3" t="str">
        <f aca="false">"Заказ на "&amp;J58&amp;" шины (от "&amp;TEXT(A58,"дд.ММ.гггг, ДДДД, ЧЧ:мм)")&amp;"   :   "&amp;CHAR(10)&amp;CHAR(10)&amp;"Артикул: "&amp;B58&amp;"   "&amp;CHAR(10)&amp;C58&amp;"   "&amp;D58&amp;"   "&amp;E58&amp;"   "&amp;F58&amp;"  "&amp;G58&amp;"  "&amp;H58&amp;" руб."&amp;CHAR(10)&amp;"проданы по "&amp;I58&amp;" руб.   "&amp;J58&amp;" шт.   за "&amp;K58&amp;" руб.   прибыль: "&amp;L58&amp;" руб."&amp;CHAR(10)&amp;"Заказчик: "&amp;M58&amp;"   Тел.: "&amp;N58&amp;"   E-mail: "&amp;O58&amp;CHAR(10)&amp;P58&amp;CHAR(10)</f>
        <v>Заказ на 1 шины (от от 01.08.2016   :   
Артикул: 958   
265/70R17 121/118Q Roadstone Roadian A/T II      19,965   1    6471,375 руб.
проданы по 6660 руб.   1 шт.   за 6660 руб.   прибыль: 190 руб.
Заказчик: Руслан   Тел.: 89119246066   E-mail: 
Говорит, что заберет точно, но желательно подтвердиться утром. Заберет завтра с Бест. Желательно пораньше. Уведомите. …02.08(10:00)-пока приостановка - уехал в Финку - перезвонит.</v>
      </c>
    </row>
    <row r="59" customFormat="false" ht="18.45" hidden="false" customHeight="true" outlineLevel="0" collapsed="false">
      <c r="A59" s="1" t="n">
        <v>42618.6076388889</v>
      </c>
      <c r="B59" s="34" t="n">
        <v>794</v>
      </c>
      <c r="C59" s="34" t="s">
        <v>140</v>
      </c>
      <c r="D59" s="34"/>
      <c r="E59" s="15" t="n">
        <v>16.2</v>
      </c>
      <c r="F59" s="15" t="n">
        <v>1</v>
      </c>
      <c r="G59" s="15"/>
      <c r="H59" s="52" t="n">
        <v>8083.8125</v>
      </c>
      <c r="I59" s="52" t="n">
        <f aca="false">ROUND(IF(OR((MID(C59,SEARCH("R",C59),3)="R12"),(MID(C59,SEARCH("R",C59),3)="R13"),(MID(C59,SEARCH("R",C59),3)="R14")),(H59+90),IF(OR((MID(C59,SEARCH("R",C59),3)="R15"),(MID(C59,SEARCH("R",C59),3)="R16"),(MID(C59,SEARCH("R",C59),3)="R17")),(H59+190),(H59+290))),-1)</f>
        <v>8370</v>
      </c>
      <c r="J59" s="6" t="n">
        <v>1</v>
      </c>
      <c r="K59" s="7" t="n">
        <f aca="false">I59*J59</f>
        <v>8370</v>
      </c>
      <c r="L59" s="7" t="n">
        <f aca="false">ROUNDUP((I59-H59)*J59,-1)</f>
        <v>290</v>
      </c>
      <c r="M59" s="3" t="s">
        <v>141</v>
      </c>
      <c r="N59" s="21" t="n">
        <v>89219666798</v>
      </c>
      <c r="P59" s="29" t="s">
        <v>142</v>
      </c>
      <c r="R59" s="3" t="str">
        <f aca="false">"Заказ на "&amp;J59&amp;" шины (от "&amp;TEXT(A59,"дд.ММ.гггг, ДДДД, ЧЧ:мм)")&amp;"   :   "&amp;CHAR(10)&amp;CHAR(10)&amp;"Артикул: "&amp;B59&amp;"   "&amp;CHAR(10)&amp;C59&amp;"   "&amp;D59&amp;"   "&amp;E59&amp;"   "&amp;F59&amp;"  "&amp;G59&amp;"  "&amp;H59&amp;" руб."&amp;CHAR(10)&amp;"проданы по "&amp;I59&amp;" руб.   "&amp;J59&amp;" шт.   за "&amp;K59&amp;" руб.   прибыль: "&amp;L59&amp;" руб."&amp;CHAR(10)&amp;"Заказчик: "&amp;M59&amp;"   Тел.: "&amp;N59&amp;"   E-mail: "&amp;O59&amp;CHAR(10)&amp;P59&amp;CHAR(10)</f>
        <v>Заказ на 1 шины (от дд.ММ.гггг, ДДДД, ЧЧ:мм)   :   
Артикул: 794   
275/40R20 106T Nokian Hakkapeliitta 5 SUV ШИП      16,2   1    8083,8125 руб.
проданы по 8370 руб.   1 шт.   за 8370 руб.   прибыль: 290 руб.
Заказчик: Андрей   Тел.: 89219666798   E-mail: 
Заберет с Бест именно одно. Ждет уведомления. Если вдруг есть 2 штуки - везем две по доп.согласованию. …вчера не ввезли - закончились, могут появиться через 3 дня. ...06.09(10:30)-недоступен. (12:35)-оставить пока в предзаказе.</v>
      </c>
    </row>
    <row r="60" customFormat="false" ht="18.45" hidden="false" customHeight="true" outlineLevel="0" collapsed="false">
      <c r="A60" s="1" t="n">
        <v>42657.5034722222</v>
      </c>
      <c r="B60" s="34"/>
      <c r="C60" s="46" t="s">
        <v>143</v>
      </c>
      <c r="D60" s="46"/>
      <c r="E60" s="15"/>
      <c r="F60" s="15"/>
      <c r="G60" s="46"/>
      <c r="H60" s="37"/>
      <c r="I60" s="37" t="n">
        <v>12300</v>
      </c>
      <c r="J60" s="6" t="n">
        <v>4</v>
      </c>
      <c r="K60" s="7" t="n">
        <f aca="false">I60*J60</f>
        <v>49200</v>
      </c>
      <c r="N60" s="21" t="n">
        <v>89875330801</v>
      </c>
      <c r="P60" s="29" t="s">
        <v>144</v>
      </c>
      <c r="R60" s="3" t="str">
        <f aca="false">"Заказ на "&amp;J60&amp;" шины (от "&amp;TEXT(A60,"дд.ММ.гггг, ДДДД, ЧЧ:мм)")&amp;"   :   "&amp;CHAR(10)&amp;CHAR(10)&amp;"Артикул: "&amp;B60&amp;"   "&amp;CHAR(10)&amp;C60&amp;"   "&amp;D60&amp;"   "&amp;E60&amp;"   "&amp;F60&amp;"  "&amp;G60&amp;"  "&amp;H60&amp;" руб."&amp;CHAR(10)&amp;"проданы по "&amp;I60&amp;" руб.   "&amp;J60&amp;" шт.   за "&amp;K60&amp;" руб.   прибыль: "&amp;L60&amp;" руб."&amp;CHAR(10)&amp;"Заказчик: "&amp;M60&amp;"   Тел.: "&amp;N60&amp;"   E-mail: "&amp;O60&amp;CHAR(10)&amp;P60&amp;CHAR(10)</f>
        <v>Заказ на 4 шины (от дд.ММ.гггг, ДДДД, ЧЧ:мм)   :   
Артикул:    
275/45R20 115T Nokian Hakkapeliitta 7 - 8              руб.
проданы по 12300 руб.   4 шт.   за 49200 руб.   прибыль:  руб.
Заказчик:    Тел.: 89875330801   E-mail: 
предзаказ в Нижний Новгород</v>
      </c>
    </row>
    <row r="61" customFormat="false" ht="18.45" hidden="false" customHeight="true" outlineLevel="0" collapsed="false">
      <c r="A61" s="1" t="n">
        <v>42665.5833333333</v>
      </c>
      <c r="C61" s="46" t="s">
        <v>143</v>
      </c>
      <c r="I61" s="5" t="n">
        <v>12300</v>
      </c>
      <c r="J61" s="6" t="n">
        <v>4</v>
      </c>
      <c r="K61" s="7" t="n">
        <f aca="false">I61*J61</f>
        <v>49200</v>
      </c>
      <c r="M61" s="3" t="s">
        <v>86</v>
      </c>
      <c r="N61" s="21" t="n">
        <v>89117610000</v>
      </c>
      <c r="P61" s="29" t="s">
        <v>44</v>
      </c>
      <c r="R61" s="3" t="str">
        <f aca="false">"Заказ на "&amp;J61&amp;" шины (от "&amp;TEXT(A61,"дд.ММ.гггг, ДДДД, ЧЧ:мм)")&amp;"   :   "&amp;CHAR(10)&amp;CHAR(10)&amp;"Артикул: "&amp;B61&amp;"   "&amp;CHAR(10)&amp;C61&amp;"   "&amp;D61&amp;"   "&amp;E61&amp;"   "&amp;F61&amp;"  "&amp;G61&amp;"  "&amp;H61&amp;" руб."&amp;CHAR(10)&amp;"проданы по "&amp;I61&amp;" руб.   "&amp;J61&amp;" шт.   за "&amp;K61&amp;" руб.   прибыль: "&amp;L61&amp;" руб."&amp;CHAR(10)&amp;"Заказчик: "&amp;M61&amp;"   Тел.: "&amp;N61&amp;"   E-mail: "&amp;O61&amp;CHAR(10)&amp;P61&amp;CHAR(10)</f>
        <v>Заказ на 4 шины (от дд.ММ.гггг, ДДДД, ЧЧ:мм)   :   
Артикул:    
275/45R20 115T Nokian Hakkapeliitta 7 - 8              руб.
проданы по 12300 руб.   4 шт.   за 49200 руб.   прибыль:  руб.
Заказчик: Юрий   Тел.: 89117610000   E-mail: 
предзаказ</v>
      </c>
    </row>
    <row r="62" customFormat="false" ht="18.45" hidden="false" customHeight="true" outlineLevel="0" collapsed="false">
      <c r="A62" s="1" t="n">
        <v>42661.59375</v>
      </c>
      <c r="C62" s="46" t="s">
        <v>145</v>
      </c>
      <c r="I62" s="5" t="n">
        <v>13600</v>
      </c>
      <c r="J62" s="6" t="n">
        <v>4</v>
      </c>
      <c r="K62" s="7" t="n">
        <f aca="false">I62*J62</f>
        <v>54400</v>
      </c>
      <c r="L62" s="7" t="n">
        <f aca="false">ROUNDUP((I62-H62)*J62,-1)</f>
        <v>54400</v>
      </c>
      <c r="M62" s="3" t="s">
        <v>146</v>
      </c>
      <c r="N62" s="21" t="n">
        <v>89219635745</v>
      </c>
      <c r="P62" s="29" t="s">
        <v>44</v>
      </c>
      <c r="R62" s="3" t="str">
        <f aca="false">"Заказ на "&amp;J62&amp;" шины (от "&amp;TEXT(A62,"дд.ММ.гггг, ДДДД, ЧЧ:мм)")&amp;"   :   "&amp;CHAR(10)&amp;CHAR(10)&amp;"Артикул: "&amp;B62&amp;"   "&amp;CHAR(10)&amp;C62&amp;"   "&amp;D62&amp;"   "&amp;E62&amp;"   "&amp;F62&amp;"  "&amp;G62&amp;"  "&amp;H62&amp;" руб."&amp;CHAR(10)&amp;"проданы по "&amp;I62&amp;" руб.   "&amp;J62&amp;" шт.   за "&amp;K62&amp;" руб.   прибыль: "&amp;L62&amp;" руб."&amp;CHAR(10)&amp;"Заказчик: "&amp;M62&amp;"   Тел.: "&amp;N62&amp;"   E-mail: "&amp;O62&amp;CHAR(10)&amp;P62&amp;CHAR(10)</f>
        <v>Заказ на 4 шины (от дд.ММ.гггг, ДДДД, ЧЧ:мм)   :   
Артикул:    
275/45R20 115T Nokian Hakkapeliitta 8              руб.
проданы по 13600 руб.   4 шт.   за 54400 руб.   прибыль: 54400 руб.
Заказчик: Игорь   Тел.: 89219635745   E-mail: 
предзаказ</v>
      </c>
    </row>
    <row r="63" customFormat="false" ht="18.45" hidden="false" customHeight="true" outlineLevel="0" collapsed="false">
      <c r="A63" s="1" t="n">
        <v>42615.5104166667</v>
      </c>
      <c r="B63" s="78" t="n">
        <v>1111</v>
      </c>
      <c r="C63" s="78" t="s">
        <v>147</v>
      </c>
      <c r="D63" s="78"/>
      <c r="E63" s="79"/>
      <c r="F63" s="79" t="n">
        <v>24</v>
      </c>
      <c r="G63" s="79"/>
      <c r="H63" s="80" t="n">
        <v>8850</v>
      </c>
      <c r="I63" s="52" t="n">
        <f aca="false">ROUND(IF(OR((MID(C63,SEARCH("R",C63),3)="R12"),(MID(C63,SEARCH("R",C63),3)="R13"),(MID(C63,SEARCH("R",C63),3)="R14")),(H63+90),IF(OR((MID(C63,SEARCH("R",C63),3)="R15"),(MID(C63,SEARCH("R",C63),3)="R16"),(MID(C63,SEARCH("R",C63),3)="R17")),(H63+190),(H63+290))),-1)</f>
        <v>9140</v>
      </c>
      <c r="J63" s="6" t="n">
        <f aca="false">4-4</f>
        <v>0</v>
      </c>
      <c r="K63" s="7" t="n">
        <f aca="false">I63*J63</f>
        <v>0</v>
      </c>
      <c r="L63" s="7" t="n">
        <f aca="false">ROUNDUP((I63-H63)*J63,-1)</f>
        <v>0</v>
      </c>
      <c r="M63" s="3" t="s">
        <v>17</v>
      </c>
      <c r="N63" s="21" t="n">
        <v>89106478704</v>
      </c>
      <c r="P63" s="29" t="s">
        <v>148</v>
      </c>
      <c r="R63" s="3" t="str">
        <f aca="false">"Заказ на "&amp;J63&amp;" шины (от "&amp;TEXT(A63,"дд.ММ.гггг, ДДДД, ЧЧ:мм)")&amp;"   :   "&amp;CHAR(10)&amp;CHAR(10)&amp;"Артикул: "&amp;B63&amp;"   "&amp;CHAR(10)&amp;C63&amp;"   "&amp;D63&amp;"   "&amp;E63&amp;"   "&amp;F63&amp;"  "&amp;G63&amp;"  "&amp;H63&amp;" руб."&amp;CHAR(10)&amp;"проданы по "&amp;I63&amp;" руб.   "&amp;J63&amp;" шт.   за "&amp;K63&amp;" руб.   прибыль: "&amp;L63&amp;" руб."&amp;CHAR(10)&amp;"Заказчик: "&amp;M63&amp;"   Тел.: "&amp;N63&amp;"   E-mail: "&amp;O63&amp;CHAR(10)&amp;P63&amp;CHAR(10)</f>
        <v>Заказ на 0 шины (от дд.ММ.гггг, ДДДД, ЧЧ:мм)   :   
Артикул: 1111   
275/50 надо (а не 60!!!) R20 117T (Hankook i Pike RW11 шип)         24    8850 руб.
проданы по 9140 руб.   0 шт.   за 0 руб.   прибыль: 0 руб.
Заказчик: Алексей   Тел.: 89106478704   E-mail: 
Ввезти нужно именно сегодня. Сможем? … шины еще в фуре едут. …02.09(12:30)-не ответил. …02.09(15:15)-говорит везите в любом случае. Ждем поступления для согласования ввоза и доставки по городу. …перепутал профиль - надо 275 50 20. В предзаказе оставил пока.</v>
      </c>
    </row>
    <row r="64" customFormat="false" ht="18.45" hidden="false" customHeight="true" outlineLevel="0" collapsed="false">
      <c r="A64" s="1" t="n">
        <v>42655.6354166667</v>
      </c>
      <c r="C64" s="46" t="s">
        <v>149</v>
      </c>
      <c r="J64" s="6" t="n">
        <v>4</v>
      </c>
      <c r="K64" s="7" t="n">
        <f aca="false">I64*J64</f>
        <v>0</v>
      </c>
      <c r="L64" s="7" t="n">
        <f aca="false">ROUNDUP((I64-H64)*J64,-1)</f>
        <v>0</v>
      </c>
      <c r="M64" s="3" t="s">
        <v>150</v>
      </c>
      <c r="N64" s="21" t="n">
        <v>89117573333</v>
      </c>
      <c r="P64" s="29" t="s">
        <v>44</v>
      </c>
      <c r="R64" s="3" t="str">
        <f aca="false">"Заказ на "&amp;J64&amp;" шины (от "&amp;TEXT(A64,"дд.ММ.гггг, ДДДД, ЧЧ:мм)")&amp;"   :   "&amp;CHAR(10)&amp;CHAR(10)&amp;"Артикул: "&amp;B64&amp;"   "&amp;CHAR(10)&amp;C64&amp;"   "&amp;D64&amp;"   "&amp;E64&amp;"   "&amp;F64&amp;"  "&amp;G64&amp;"  "&amp;H64&amp;" руб."&amp;CHAR(10)&amp;"проданы по "&amp;I64&amp;" руб.   "&amp;J64&amp;" шт.   за "&amp;K64&amp;" руб.   прибыль: "&amp;L64&amp;" руб."&amp;CHAR(10)&amp;"Заказчик: "&amp;M64&amp;"   Тел.: "&amp;N64&amp;"   E-mail: "&amp;O64&amp;CHAR(10)&amp;P64&amp;CHAR(10)</f>
        <v>Заказ на 4 шины (от дд.ММ.гггг, ДДДД, ЧЧ:мм)   :   
Артикул:    
275/55R20 115T Nokian Hakkapeliitta 7 SUV XL шип              руб.
проданы по  руб.   4 шт.   за 0 руб.   прибыль: 0 руб.
Заказчик: Марат   Тел.: 89117573333   E-mail: 
предзаказ</v>
      </c>
    </row>
    <row r="65" customFormat="false" ht="18.45" hidden="false" customHeight="true" outlineLevel="0" collapsed="false">
      <c r="A65" s="1" t="n">
        <v>42662.4722222222</v>
      </c>
      <c r="C65" s="46" t="s">
        <v>149</v>
      </c>
      <c r="J65" s="6" t="n">
        <v>4</v>
      </c>
      <c r="K65" s="7" t="n">
        <f aca="false">I65*J65</f>
        <v>0</v>
      </c>
      <c r="L65" s="7" t="n">
        <f aca="false">ROUNDUP((I65-H65)*J65,-1)</f>
        <v>0</v>
      </c>
      <c r="N65" s="21" t="n">
        <v>89213488026</v>
      </c>
      <c r="P65" s="29" t="s">
        <v>44</v>
      </c>
      <c r="R65" s="3" t="str">
        <f aca="false">"Заказ на "&amp;J65&amp;" шины (от "&amp;TEXT(A65,"дд.ММ.гггг, ДДДД, ЧЧ:мм)")&amp;"   :   "&amp;CHAR(10)&amp;CHAR(10)&amp;"Артикул: "&amp;B65&amp;"   "&amp;CHAR(10)&amp;C65&amp;"   "&amp;D65&amp;"   "&amp;E65&amp;"   "&amp;F65&amp;"  "&amp;G65&amp;"  "&amp;H65&amp;" руб."&amp;CHAR(10)&amp;"проданы по "&amp;I65&amp;" руб.   "&amp;J65&amp;" шт.   за "&amp;K65&amp;" руб.   прибыль: "&amp;L65&amp;" руб."&amp;CHAR(10)&amp;"Заказчик: "&amp;M65&amp;"   Тел.: "&amp;N65&amp;"   E-mail: "&amp;O65&amp;CHAR(10)&amp;P65&amp;CHAR(10)</f>
        <v>Заказ на 4 шины (от дд.ММ.гггг, ДДДД, ЧЧ:мм)   :   
Артикул:    
275/55R20 115T Nokian Hakkapeliitta 7 SUV XL шип              руб.
проданы по  руб.   4 шт.   за 0 руб.   прибыль: 0 руб.
Заказчик:    Тел.: 89213488026   E-mail: 
предзаказ</v>
      </c>
    </row>
    <row r="66" customFormat="false" ht="18.45" hidden="false" customHeight="true" outlineLevel="0" collapsed="false">
      <c r="A66" s="1" t="n">
        <v>42647.5520833333</v>
      </c>
      <c r="C66" s="103" t="s">
        <v>151</v>
      </c>
      <c r="H66" s="64" t="n">
        <v>8850</v>
      </c>
      <c r="I66" s="5" t="n">
        <f aca="false">ROUND(IF(OR((MID(C66,SEARCH("R",C66),3)="R12"),(MID(C66,SEARCH("R",C66),3)="R13"),(MID(C66,SEARCH("R",C66),3)="R14")),(H66+90),IF(OR((MID(C66,SEARCH("R",C66),3)="R15"),(MID(C66,SEARCH("R",C66),3)="R16"),(MID(C66,SEARCH("R",C66),3)="R17")),(H66+190),(H66+290))),-1)</f>
        <v>9140</v>
      </c>
      <c r="J66" s="6" t="n">
        <v>4</v>
      </c>
      <c r="K66" s="7" t="n">
        <f aca="false">I66*J66</f>
        <v>36560</v>
      </c>
      <c r="L66" s="7" t="n">
        <f aca="false">ROUNDUP((I66-H66)*J66,-1)</f>
        <v>1160</v>
      </c>
      <c r="M66" s="3" t="s">
        <v>152</v>
      </c>
      <c r="N66" s="21" t="n">
        <v>89217843788</v>
      </c>
      <c r="P66" s="29" t="s">
        <v>153</v>
      </c>
      <c r="R66" s="3" t="str">
        <f aca="false">"Заказ на "&amp;J66&amp;" шины (от "&amp;TEXT(A66,"дд.ММ.гггг, ДДДД, ЧЧ:мм)")&amp;"   :   "&amp;CHAR(10)&amp;CHAR(10)&amp;"Артикул: "&amp;B66&amp;"   "&amp;CHAR(10)&amp;C66&amp;"   "&amp;D66&amp;"   "&amp;E66&amp;"   "&amp;F66&amp;"  "&amp;G66&amp;"  "&amp;H66&amp;" руб."&amp;CHAR(10)&amp;"проданы по "&amp;I66&amp;" руб.   "&amp;J66&amp;" шт.   за "&amp;K66&amp;" руб.   прибыль: "&amp;L66&amp;" руб."&amp;CHAR(10)&amp;"Заказчик: "&amp;M66&amp;"   Тел.: "&amp;N66&amp;"   E-mail: "&amp;O66&amp;CHAR(10)&amp;P66&amp;CHAR(10)</f>
        <v>Заказ на 4 шины (от дд.ММ.гггг, ДДДД, ЧЧ:мм)   :   
Артикул:    
275/60R20 (Hankook i Pike RW11 шип)             8850 руб.
проданы по 9140 руб.   4 шт.   за 36560 руб.   прибыль: 1160 руб.
Заказчик: Марина   Тел.: 89217843788   E-mail: 
предзаказ. Доп.тел.: 88125526616</v>
      </c>
    </row>
    <row r="67" customFormat="false" ht="18.45" hidden="false" customHeight="true" outlineLevel="0" collapsed="false">
      <c r="A67" s="1" t="s">
        <v>111</v>
      </c>
      <c r="B67" s="34" t="n">
        <v>337</v>
      </c>
      <c r="C67" s="34" t="s">
        <v>154</v>
      </c>
      <c r="D67" s="34"/>
      <c r="E67" s="15" t="n">
        <v>18.1</v>
      </c>
      <c r="F67" s="15" t="s">
        <v>33</v>
      </c>
      <c r="G67" s="15"/>
      <c r="H67" s="52" t="n">
        <v>14212.7375</v>
      </c>
      <c r="I67" s="52" t="n">
        <f aca="false">ROUND(IF(OR((MID(C67,SEARCH("R",C67),3)="R12"),(MID(C67,SEARCH("R",C67),3)="R13"),(MID(C67,SEARCH("R",C67),3)="R14")),(H67+90),IF(OR((MID(C67,SEARCH("R",C67),3)="R15"),(MID(C67,SEARCH("R",C67),3)="R16"),(MID(C67,SEARCH("R",C67),3)="R17")),(H67+190),(H67+290))),-1)</f>
        <v>14500</v>
      </c>
      <c r="J67" s="6" t="n">
        <v>4</v>
      </c>
      <c r="K67" s="7" t="n">
        <f aca="false">I67*J67</f>
        <v>58000</v>
      </c>
      <c r="L67" s="7" t="n">
        <f aca="false">ROUNDUP((I67-H67)*J67,-1)</f>
        <v>1150</v>
      </c>
      <c r="N67" s="21" t="n">
        <v>89872549797</v>
      </c>
      <c r="P67" s="77" t="s">
        <v>155</v>
      </c>
      <c r="R67" s="3" t="str">
        <f aca="false">"Заказ на "&amp;J67&amp;" шины (от "&amp;TEXT(A67,"дд.ММ.гггг, ДДДД, ЧЧ:мм)")&amp;"   :   "&amp;CHAR(10)&amp;CHAR(10)&amp;"Артикул: "&amp;B67&amp;"   "&amp;CHAR(10)&amp;C67&amp;"   "&amp;D67&amp;"   "&amp;E67&amp;"   "&amp;F67&amp;"  "&amp;G67&amp;"  "&amp;H67&amp;" руб."&amp;CHAR(10)&amp;"проданы по "&amp;I67&amp;" руб.   "&amp;J67&amp;" шт.   за "&amp;K67&amp;" руб.   прибыль: "&amp;L67&amp;" руб."&amp;CHAR(10)&amp;"Заказчик: "&amp;M67&amp;"   Тел.: "&amp;N67&amp;"   E-mail: "&amp;O67&amp;CHAR(10)&amp;P67&amp;CHAR(10)</f>
        <v>Заказ на 4 шины (от от 05.09.2016   :   
Артикул: 337   
285/50R20 116T Nokian Hakkapeliitta 8 SUV XL ШИП      18,1   &gt;40    14212,7375 руб.
проданы по 14500 руб.   4 шт.   за 58000 руб.   прибыль: 1150 руб.
Заказчик:    Тел.: 89872549797   E-mail: 
Безнал - выставить счет +3,5%. Отправка в Уфу. ...Не прислали реквизиты.</v>
      </c>
    </row>
    <row r="68" customFormat="false" ht="18.45" hidden="false" customHeight="true" outlineLevel="0" collapsed="false">
      <c r="A68" s="1" t="n">
        <v>42656.5034722222</v>
      </c>
      <c r="C68" s="103" t="s">
        <v>156</v>
      </c>
      <c r="J68" s="6" t="n">
        <v>4</v>
      </c>
      <c r="K68" s="7" t="n">
        <f aca="false">I68*J68</f>
        <v>0</v>
      </c>
      <c r="L68" s="7" t="n">
        <f aca="false">ROUNDUP((I68-H68)*J68,-1)</f>
        <v>0</v>
      </c>
      <c r="M68" s="3" t="s">
        <v>141</v>
      </c>
      <c r="N68" s="21" t="n">
        <v>89112573878</v>
      </c>
      <c r="P68" s="29" t="s">
        <v>44</v>
      </c>
      <c r="R68" s="3" t="str">
        <f aca="false">"Заказ на "&amp;J68&amp;" шины (от "&amp;TEXT(A68,"дд.ММ.гггг, ДДДД, ЧЧ:мм)")&amp;"   :   "&amp;CHAR(10)&amp;CHAR(10)&amp;"Артикул: "&amp;B68&amp;"   "&amp;CHAR(10)&amp;C68&amp;"   "&amp;D68&amp;"   "&amp;E68&amp;"   "&amp;F68&amp;"  "&amp;G68&amp;"  "&amp;H68&amp;" руб."&amp;CHAR(10)&amp;"проданы по "&amp;I68&amp;" руб.   "&amp;J68&amp;" шт.   за "&amp;K68&amp;" руб.   прибыль: "&amp;L68&amp;" руб."&amp;CHAR(10)&amp;"Заказчик: "&amp;M68&amp;"   Тел.: "&amp;N68&amp;"   E-mail: "&amp;O68&amp;CHAR(10)&amp;P68&amp;CHAR(10)</f>
        <v>Заказ на 4 шины (от дд.ММ.гггг, ДДДД, ЧЧ:мм)   :   
Артикул:    
285/50R20 116T Nokian Hakkapeliitta 8 SUV шип              руб.
проданы по  руб.   4 шт.   за 0 руб.   прибыль: 0 руб.
Заказчик: Андрей   Тел.: 89112573878   E-mail: 
предзаказ</v>
      </c>
    </row>
    <row r="69" customFormat="false" ht="18.45" hidden="false" customHeight="true" outlineLevel="0" collapsed="false">
      <c r="A69" s="1" t="n">
        <v>42654.84375</v>
      </c>
      <c r="B69" s="34"/>
      <c r="C69" s="46" t="s">
        <v>157</v>
      </c>
      <c r="D69" s="46"/>
      <c r="E69" s="15"/>
      <c r="F69" s="15"/>
      <c r="G69" s="46"/>
      <c r="H69" s="37"/>
      <c r="I69" s="37"/>
      <c r="J69" s="6" t="n">
        <v>4</v>
      </c>
      <c r="K69" s="7" t="n">
        <f aca="false">I69*J69</f>
        <v>0</v>
      </c>
      <c r="L69" s="7" t="n">
        <f aca="false">ROUNDUP((I69-H69)*J69,-1)</f>
        <v>0</v>
      </c>
      <c r="N69" s="21" t="n">
        <v>89213008361</v>
      </c>
      <c r="P69" s="29" t="s">
        <v>44</v>
      </c>
      <c r="R69" s="3" t="str">
        <f aca="false">"Заказ на "&amp;J69&amp;" шины (от "&amp;TEXT(A69,"дд.ММ.гггг, ДДДД, ЧЧ:мм)")&amp;"   :   "&amp;CHAR(10)&amp;CHAR(10)&amp;"Артикул: "&amp;B69&amp;"   "&amp;CHAR(10)&amp;C69&amp;"   "&amp;D69&amp;"   "&amp;E69&amp;"   "&amp;F69&amp;"  "&amp;G69&amp;"  "&amp;H69&amp;" руб."&amp;CHAR(10)&amp;"проданы по "&amp;I69&amp;" руб.   "&amp;J69&amp;" шт.   за "&amp;K69&amp;" руб.   прибыль: "&amp;L69&amp;" руб."&amp;CHAR(10)&amp;"Заказчик: "&amp;M69&amp;"   Тел.: "&amp;N69&amp;"   E-mail: "&amp;O69&amp;CHAR(10)&amp;P69&amp;CHAR(10)</f>
        <v>Заказ на 4 шины (от дд.ММ.гггг, ДДДД, ЧЧ:мм)   :   
Артикул:    
295/35R21 107T Nokian Hakkapeliitta R или R2              руб.
проданы по  руб.   4 шт.   за 0 руб.   прибыль: 0 руб.
Заказчик:    Тел.: 89213008361   E-mail: 
предзаказ</v>
      </c>
    </row>
    <row r="70" customFormat="false" ht="18.45" hidden="false" customHeight="true" outlineLevel="0" collapsed="false">
      <c r="A70" s="1" t="n">
        <v>42650.8333333333</v>
      </c>
      <c r="C70" s="46" t="s">
        <v>158</v>
      </c>
      <c r="J70" s="6" t="n">
        <v>4</v>
      </c>
      <c r="K70" s="7" t="n">
        <f aca="false">I70*J70</f>
        <v>0</v>
      </c>
      <c r="L70" s="7" t="n">
        <f aca="false">ROUNDUP((I70-H70)*J70,-1)</f>
        <v>0</v>
      </c>
      <c r="M70" s="3" t="s">
        <v>132</v>
      </c>
      <c r="N70" s="21" t="n">
        <v>89217349191</v>
      </c>
      <c r="P70" s="29" t="s">
        <v>44</v>
      </c>
      <c r="R70" s="3" t="str">
        <f aca="false">"Заказ на "&amp;J70&amp;" шины (от "&amp;TEXT(A70,"дд.ММ.гггг, ДДДД, ЧЧ:мм)")&amp;"   :   "&amp;CHAR(10)&amp;CHAR(10)&amp;"Артикул: "&amp;B70&amp;"   "&amp;CHAR(10)&amp;C70&amp;"   "&amp;D70&amp;"   "&amp;E70&amp;"   "&amp;F70&amp;"  "&amp;G70&amp;"  "&amp;H70&amp;" руб."&amp;CHAR(10)&amp;"проданы по "&amp;I70&amp;" руб.   "&amp;J70&amp;" шт.   за "&amp;K70&amp;" руб.   прибыль: "&amp;L70&amp;" руб."&amp;CHAR(10)&amp;"Заказчик: "&amp;M70&amp;"   Тел.: "&amp;N70&amp;"   E-mail: "&amp;O70&amp;CHAR(10)&amp;P70&amp;CHAR(10)</f>
        <v>Заказ на 4 шины (от дд.ММ.гггг, ДДДД, ЧЧ:мм)   :   
Артикул:    
295/40R21 107T Nokian Hakkapeliitta 8              руб.
проданы по  руб.   4 шт.   за 0 руб.   прибыль: 0 руб.
Заказчик: Максим   Тел.: 89217349191   E-mail: 
предзаказ</v>
      </c>
    </row>
    <row r="71" customFormat="false" ht="18.45" hidden="false" customHeight="true" outlineLevel="0" collapsed="false">
      <c r="A71" s="1" t="n">
        <v>42642.4409722222</v>
      </c>
      <c r="C71" s="103" t="s">
        <v>159</v>
      </c>
      <c r="E71" s="63" t="n">
        <v>17.1</v>
      </c>
      <c r="F71" s="62" t="n">
        <v>8</v>
      </c>
      <c r="G71" s="62"/>
      <c r="H71" s="64" t="n">
        <v>17135.4125</v>
      </c>
      <c r="I71" s="64" t="n">
        <f aca="false">ROUND(IF(OR((MID(C71,SEARCH("R",C71),3)="R12"),(MID(C71,SEARCH("R",C71),3)="R13"),(MID(C71,SEARCH("R",C71),3)="R14")),(H71+90),IF(OR((MID(C71,SEARCH("R",C71),3)="R15"),(MID(C71,SEARCH("R",C71),3)="R16"),(MID(C71,SEARCH("R",C71),3)="R17")),(H71+190),(H71+290))),-1)</f>
        <v>17430</v>
      </c>
      <c r="J71" s="6" t="n">
        <v>4</v>
      </c>
      <c r="K71" s="7" t="n">
        <f aca="false">I71*J71</f>
        <v>69720</v>
      </c>
      <c r="L71" s="7" t="n">
        <f aca="false">ROUNDUP((I71-H71)*J71,-1)</f>
        <v>1180</v>
      </c>
      <c r="M71" s="3" t="s">
        <v>28</v>
      </c>
      <c r="N71" s="21" t="n">
        <v>89255070002</v>
      </c>
      <c r="P71" s="29" t="s">
        <v>160</v>
      </c>
      <c r="R71" s="3" t="str">
        <f aca="false">"Заказ на "&amp;J71&amp;" шины (от "&amp;TEXT(A71,"дд.ММ.гггг, ДДДД, ЧЧ:мм)")&amp;"   :   "&amp;CHAR(10)&amp;CHAR(10)&amp;"Артикул: "&amp;B71&amp;"   "&amp;CHAR(10)&amp;C71&amp;"   "&amp;D71&amp;"   "&amp;E71&amp;"   "&amp;F71&amp;"  "&amp;G71&amp;"  "&amp;H71&amp;" руб."&amp;CHAR(10)&amp;"проданы по "&amp;I71&amp;" руб.   "&amp;J71&amp;" шт.   за "&amp;K71&amp;" руб.   прибыль: "&amp;L71&amp;" руб."&amp;CHAR(10)&amp;"Заказчик: "&amp;M71&amp;"   Тел.: "&amp;N71&amp;"   E-mail: "&amp;O71&amp;CHAR(10)&amp;P71&amp;CHAR(10)</f>
        <v>Заказ на 4 шины (от дд.ММ.гггг, ДДДД, ЧЧ:мм)   :   
Артикул:    
295/40R21 107T Nokian Hakkapeliitta R или R2      17,1   8    17135,4125 руб.
проданы по 17430 руб.   4 шт.   за 69720 руб.   прибыль: 1180 руб.
Заказчик: Руслан   Тел.: 89255070002   E-mail: 
предзаказ доставка в Нальчик</v>
      </c>
    </row>
    <row r="72" customFormat="false" ht="18.45" hidden="false" customHeight="true" outlineLevel="0" collapsed="false">
      <c r="A72" s="1" t="n">
        <v>42628.6319444445</v>
      </c>
      <c r="C72" s="103" t="s">
        <v>161</v>
      </c>
      <c r="E72" s="63" t="n">
        <v>17.1</v>
      </c>
      <c r="F72" s="62" t="n">
        <v>8</v>
      </c>
      <c r="G72" s="62"/>
      <c r="H72" s="64" t="n">
        <v>17135.4125</v>
      </c>
      <c r="I72" s="64" t="n">
        <f aca="false">ROUND(IF(OR((MID(C72,SEARCH("R",C72),3)="R12"),(MID(C72,SEARCH("R",C72),3)="R13"),(MID(C72,SEARCH("R",C72),3)="R14")),(H72+90),IF(OR((MID(C72,SEARCH("R",C72),3)="R15"),(MID(C72,SEARCH("R",C72),3)="R16"),(MID(C72,SEARCH("R",C72),3)="R17")),(H72+190),(H72+290))),-1)</f>
        <v>17430</v>
      </c>
      <c r="J72" s="6" t="n">
        <v>4</v>
      </c>
      <c r="K72" s="7" t="n">
        <f aca="false">I72*J72</f>
        <v>69720</v>
      </c>
      <c r="L72" s="7" t="n">
        <f aca="false">ROUNDUP((I72-H72)*J72,-1)</f>
        <v>1180</v>
      </c>
      <c r="N72" s="21" t="n">
        <v>89816982955</v>
      </c>
      <c r="P72" s="29" t="s">
        <v>162</v>
      </c>
      <c r="R72" s="3" t="str">
        <f aca="false">"Заказ на "&amp;J72&amp;" шины (от "&amp;TEXT(A72,"дд.ММ.гггг, ДДДД, ЧЧ:мм)")&amp;"   :   "&amp;CHAR(10)&amp;CHAR(10)&amp;"Артикул: "&amp;B72&amp;"   "&amp;CHAR(10)&amp;C72&amp;"   "&amp;D72&amp;"   "&amp;E72&amp;"   "&amp;F72&amp;"  "&amp;G72&amp;"  "&amp;H72&amp;" руб."&amp;CHAR(10)&amp;"проданы по "&amp;I72&amp;" руб.   "&amp;J72&amp;" шт.   за "&amp;K72&amp;" руб.   прибыль: "&amp;L72&amp;" руб."&amp;CHAR(10)&amp;"Заказчик: "&amp;M72&amp;"   Тел.: "&amp;N72&amp;"   E-mail: "&amp;O72&amp;CHAR(10)&amp;P72&amp;CHAR(10)</f>
        <v>Заказ на 4 шины (от дд.ММ.гггг, ДДДД, ЧЧ:мм)   :   
Артикул:    
295/40R21 107T Nokian Hakkapeliitta R или R2 SUV XL шип      17,1   8    17135,4125 руб.
проданы по 17430 руб.   4 шт.   за 69720 руб.   прибыль: 1180 руб.
Заказчик:    Тел.: 89816982955   E-mail: 
предзаказ доставка в Шушары</v>
      </c>
    </row>
    <row r="73" customFormat="false" ht="18.45" hidden="false" customHeight="true" outlineLevel="0" collapsed="false">
      <c r="A73" s="1" t="s">
        <v>163</v>
      </c>
      <c r="C73" s="46" t="s">
        <v>164</v>
      </c>
      <c r="I73" s="5" t="n">
        <v>8090</v>
      </c>
      <c r="J73" s="6" t="n">
        <v>2</v>
      </c>
      <c r="K73" s="7" t="n">
        <f aca="false">I73*J73</f>
        <v>16180</v>
      </c>
      <c r="L73" s="7" t="n">
        <f aca="false">ROUNDUP((I73-H73)*J73,-1)</f>
        <v>16180</v>
      </c>
      <c r="M73" s="3" t="s">
        <v>165</v>
      </c>
      <c r="N73" s="21" t="n">
        <v>89194930388</v>
      </c>
      <c r="O73" s="53" t="s">
        <v>166</v>
      </c>
      <c r="P73" s="29" t="s">
        <v>167</v>
      </c>
      <c r="R73" s="3" t="str">
        <f aca="false">"Заказ на "&amp;J73&amp;" шины (от "&amp;TEXT(A73,"дд.ММ.гггг, ДДДД, ЧЧ:мм)")&amp;"   :   "&amp;CHAR(10)&amp;CHAR(10)&amp;"Артикул: "&amp;B73&amp;"   "&amp;CHAR(10)&amp;C73&amp;"   "&amp;D73&amp;"   "&amp;E73&amp;"   "&amp;F73&amp;"  "&amp;G73&amp;"  "&amp;H73&amp;" руб."&amp;CHAR(10)&amp;"проданы по "&amp;I73&amp;" руб.   "&amp;J73&amp;" шт.   за "&amp;K73&amp;" руб.   прибыль: "&amp;L73&amp;" руб."&amp;CHAR(10)&amp;"Заказчик: "&amp;M73&amp;"   Тел.: "&amp;N73&amp;"   E-mail: "&amp;O73&amp;CHAR(10)&amp;P73&amp;CHAR(10)</f>
        <v>Заказ на 2 шины (от от 11.08.2016   :   
Артикул:    
Автошина Vredestein Sportrac 5 235/55 R18 100V              руб.
проданы по 8090 руб.   2 шт.   за 16180 руб.   прибыль: 16180 руб.
Заказчик: Григорий   Тел.: 89194930388   E-mail: plz@bk.ru
предзаказ Отправка в Пермь ТК КИТ. Получатель: паспорт: 5703 376079 от 19.09.02 . (Заказ: №1-28/07/16). …пока нет в наличии.</v>
      </c>
    </row>
    <row r="74" customFormat="false" ht="18.45" hidden="false" customHeight="true" outlineLevel="0" collapsed="false">
      <c r="A74" s="1" t="n">
        <v>42703.6458333333</v>
      </c>
      <c r="C74" s="46" t="s">
        <v>168</v>
      </c>
      <c r="H74" s="5" t="n">
        <v>6500</v>
      </c>
      <c r="I74" s="5" t="n">
        <v>6800</v>
      </c>
      <c r="J74" s="6" t="n">
        <v>4</v>
      </c>
      <c r="K74" s="7" t="n">
        <f aca="false">I74*J74</f>
        <v>27200</v>
      </c>
      <c r="L74" s="7" t="n">
        <f aca="false">ROUNDUP((I74-H74)*J74,-1)</f>
        <v>1200</v>
      </c>
      <c r="M74" s="29" t="s">
        <v>169</v>
      </c>
      <c r="N74" s="21" t="s">
        <v>170</v>
      </c>
      <c r="P74" s="29" t="s">
        <v>171</v>
      </c>
      <c r="R74" s="3" t="str">
        <f aca="false">"Заказ на "&amp;J74&amp;" шины (от "&amp;TEXT(A74,"дд.ММ.гггг, ДДДД, ЧЧ:мм)")&amp;"   :   "&amp;CHAR(10)&amp;CHAR(10)&amp;"Артикул: "&amp;B74&amp;"   "&amp;CHAR(10)&amp;C74&amp;"   "&amp;D74&amp;"   "&amp;E74&amp;"   "&amp;F74&amp;"  "&amp;G74&amp;"  "&amp;H74&amp;" руб."&amp;CHAR(10)&amp;"проданы по "&amp;I74&amp;" руб.   "&amp;J74&amp;" шт.   за "&amp;K74&amp;" руб.   прибыль: "&amp;L74&amp;" руб."&amp;CHAR(10)&amp;"Заказчик: "&amp;M74&amp;"   Тел.: "&amp;N74&amp;"   E-mail: "&amp;O74&amp;CHAR(10)&amp;P74&amp;CHAR(10)</f>
        <v>Заказ на 4 шины (от дд.ММ.гггг, ДДДД, ЧЧ:мм)   :   
Артикул:    
255/45R18 103Y Nokian Hakka Z XL             6500 руб.
проданы по 6800 руб.   4 шт.   за 27200 руб.   прибыль: 1200 руб.
Заказчик: Равиль   Тел.: 89216635313   E-mail: 
предзаказ, отправка в Мурманск</v>
      </c>
    </row>
    <row r="75" customFormat="false" ht="18.45" hidden="false" customHeight="true" outlineLevel="0" collapsed="false">
      <c r="K75" s="7" t="n">
        <f aca="false">I75*J75</f>
        <v>0</v>
      </c>
      <c r="L75" s="7" t="n">
        <f aca="false">ROUNDUP((I75-H75)*J75,-1)</f>
        <v>0</v>
      </c>
      <c r="N75" s="21"/>
      <c r="R75" s="3" t="str">
        <f aca="false">"Заказ на "&amp;J75&amp;" шины (от "&amp;TEXT(A75,"дд.ММ.гггг, ДДДД, ЧЧ:мм)")&amp;"   :   "&amp;CHAR(10)&amp;CHAR(10)&amp;"Артикул: "&amp;B75&amp;"   "&amp;CHAR(10)&amp;C75&amp;"   "&amp;D75&amp;"   "&amp;E75&amp;"   "&amp;F75&amp;"  "&amp;G75&amp;"  "&amp;H75&amp;" руб."&amp;CHAR(10)&amp;"проданы по "&amp;I75&amp;" руб.   "&amp;J75&amp;" шт.   за "&amp;K75&amp;" руб.   прибыль: "&amp;L75&amp;" руб."&amp;CHAR(10)&amp;"Заказчик: "&amp;M75&amp;"   Тел.: "&amp;N75&amp;"   E-mail: "&amp;O75&amp;CHAR(10)&amp;P75&amp;CHAR(10)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76" customFormat="false" ht="18.45" hidden="false" customHeight="true" outlineLevel="0" collapsed="false">
      <c r="K76" s="7" t="n">
        <f aca="false">I76*J76</f>
        <v>0</v>
      </c>
      <c r="L76" s="7" t="n">
        <f aca="false">ROUNDUP((I76-H76)*J76,-1)</f>
        <v>0</v>
      </c>
      <c r="N76" s="21"/>
      <c r="R76" s="3" t="str">
        <f aca="false">"Заказ на "&amp;J76&amp;" шины (от "&amp;TEXT(A76,"дд.ММ.гггг, ДДДД, ЧЧ:мм)")&amp;"   :   "&amp;CHAR(10)&amp;CHAR(10)&amp;"Артикул: "&amp;B76&amp;"   "&amp;CHAR(10)&amp;C76&amp;"   "&amp;D76&amp;"   "&amp;E76&amp;"   "&amp;F76&amp;"  "&amp;G76&amp;"  "&amp;H76&amp;" руб."&amp;CHAR(10)&amp;"проданы по "&amp;I76&amp;" руб.   "&amp;J76&amp;" шт.   за "&amp;K76&amp;" руб.   прибыль: "&amp;L76&amp;" руб."&amp;CHAR(10)&amp;"Заказчик: "&amp;M76&amp;"   Тел.: "&amp;N76&amp;"   E-mail: "&amp;O76&amp;CHAR(10)&amp;P76&amp;CHAR(10)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77" customFormat="false" ht="18.45" hidden="false" customHeight="true" outlineLevel="0" collapsed="false">
      <c r="K77" s="7" t="n">
        <f aca="false">I77*J77</f>
        <v>0</v>
      </c>
      <c r="L77" s="7" t="n">
        <f aca="false">ROUNDUP((I77-H77)*J77,-1)</f>
        <v>0</v>
      </c>
      <c r="N77" s="21"/>
      <c r="R77" s="3" t="str">
        <f aca="false">"Заказ на "&amp;J77&amp;" шины (от "&amp;TEXT(A77,"дд.ММ.гггг, ДДДД, ЧЧ:мм)")&amp;"   :   "&amp;CHAR(10)&amp;CHAR(10)&amp;"Артикул: "&amp;B77&amp;"   "&amp;CHAR(10)&amp;C77&amp;"   "&amp;D77&amp;"   "&amp;E77&amp;"   "&amp;F77&amp;"  "&amp;G77&amp;"  "&amp;H77&amp;" руб."&amp;CHAR(10)&amp;"проданы по "&amp;I77&amp;" руб.   "&amp;J77&amp;" шт.   за "&amp;K77&amp;" руб.   прибыль: "&amp;L77&amp;" руб."&amp;CHAR(10)&amp;"Заказчик: "&amp;M77&amp;"   Тел.: "&amp;N77&amp;"   E-mail: "&amp;O77&amp;CHAR(10)&amp;P77&amp;CHAR(10)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78" customFormat="false" ht="18.45" hidden="false" customHeight="true" outlineLevel="0" collapsed="false">
      <c r="K78" s="7" t="n">
        <f aca="false">I78*J78</f>
        <v>0</v>
      </c>
      <c r="L78" s="7" t="n">
        <f aca="false">ROUNDUP((I78-H78)*J78,-1)</f>
        <v>0</v>
      </c>
      <c r="N78" s="21"/>
      <c r="R78" s="3" t="str">
        <f aca="false">"Заказ на "&amp;J78&amp;" шины (от "&amp;TEXT(A78,"дд.ММ.гггг, ДДДД, ЧЧ:мм)")&amp;"   :   "&amp;CHAR(10)&amp;CHAR(10)&amp;"Артикул: "&amp;B78&amp;"   "&amp;CHAR(10)&amp;C78&amp;"   "&amp;D78&amp;"   "&amp;E78&amp;"   "&amp;F78&amp;"  "&amp;G78&amp;"  "&amp;H78&amp;" руб."&amp;CHAR(10)&amp;"проданы по "&amp;I78&amp;" руб.   "&amp;J78&amp;" шт.   за "&amp;K78&amp;" руб.   прибыль: "&amp;L78&amp;" руб."&amp;CHAR(10)&amp;"Заказчик: "&amp;M78&amp;"   Тел.: "&amp;N78&amp;"   E-mail: "&amp;O78&amp;CHAR(10)&amp;P78&amp;CHAR(10)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79" s="3" customFormat="true" ht="18.45" hidden="false" customHeight="true" outlineLevel="0" collapsed="false">
      <c r="H79" s="5"/>
      <c r="I79" s="5"/>
      <c r="K79" s="7" t="n">
        <f aca="false">I79*J79</f>
        <v>0</v>
      </c>
      <c r="L79" s="7" t="n">
        <f aca="false">ROUNDUP((I79-H79)*J79,-1)</f>
        <v>0</v>
      </c>
      <c r="N79" s="21"/>
      <c r="O79" s="9"/>
      <c r="R79" s="3" t="str">
        <f aca="false">"Заказ на "&amp;J79&amp;" шины (от "&amp;TEXT(A79,"дд.ММ.гггг, ДДДД, ЧЧ:мм)")&amp;"   :   "&amp;CHAR(10)&amp;CHAR(10)&amp;"Артикул: "&amp;B79&amp;"   "&amp;CHAR(10)&amp;C79&amp;"   "&amp;D79&amp;"   "&amp;E79&amp;"   "&amp;F79&amp;"  "&amp;G79&amp;"  "&amp;H79&amp;" руб."&amp;CHAR(10)&amp;"проданы по "&amp;I79&amp;" руб.   "&amp;J79&amp;" шт.   за "&amp;K79&amp;" руб.   прибыль: "&amp;L79&amp;" руб."&amp;CHAR(10)&amp;"Заказчик: "&amp;M79&amp;"   Тел.: "&amp;N79&amp;"   E-mail: "&amp;O79&amp;CHAR(10)&amp;P79&amp;CHAR(10)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80" s="3" customFormat="true" ht="18.45" hidden="false" customHeight="true" outlineLevel="0" collapsed="false">
      <c r="H80" s="5"/>
      <c r="I80" s="5"/>
      <c r="K80" s="7" t="n">
        <f aca="false">I80*J80</f>
        <v>0</v>
      </c>
      <c r="L80" s="7" t="n">
        <f aca="false">ROUNDUP((I80-H80)*J80,-1)</f>
        <v>0</v>
      </c>
      <c r="N80" s="21"/>
      <c r="O80" s="9"/>
      <c r="R80" s="3" t="str">
        <f aca="false">"Заказ на "&amp;J80&amp;" шины (от "&amp;TEXT(A80,"дд.ММ.гггг, ДДДД, ЧЧ:мм)")&amp;"   :   "&amp;CHAR(10)&amp;CHAR(10)&amp;"Артикул: "&amp;B80&amp;"   "&amp;CHAR(10)&amp;C80&amp;"   "&amp;D80&amp;"   "&amp;E80&amp;"   "&amp;F80&amp;"  "&amp;G80&amp;"  "&amp;H80&amp;" руб."&amp;CHAR(10)&amp;"проданы по "&amp;I80&amp;" руб.   "&amp;J80&amp;" шт.   за "&amp;K80&amp;" руб.   прибыль: "&amp;L80&amp;" руб."&amp;CHAR(10)&amp;"Заказчик: "&amp;M80&amp;"   Тел.: "&amp;N80&amp;"   E-mail: "&amp;O80&amp;CHAR(10)&amp;P80&amp;CHAR(10)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81" s="3" customFormat="true" ht="18.45" hidden="false" customHeight="true" outlineLevel="0" collapsed="false">
      <c r="H81" s="5"/>
      <c r="I81" s="5"/>
      <c r="K81" s="7" t="n">
        <f aca="false">I81*J81</f>
        <v>0</v>
      </c>
      <c r="L81" s="7" t="n">
        <f aca="false">ROUNDUP((I81-H81)*J81,-1)</f>
        <v>0</v>
      </c>
      <c r="N81" s="21"/>
      <c r="O81" s="9"/>
      <c r="R81" s="3" t="str">
        <f aca="false">"Заказ на "&amp;J81&amp;" шины (от "&amp;TEXT(A81,"дд.ММ.гггг, ДДДД, ЧЧ:мм)")&amp;"   :   "&amp;CHAR(10)&amp;CHAR(10)&amp;"Артикул: "&amp;B81&amp;"   "&amp;CHAR(10)&amp;C81&amp;"   "&amp;D81&amp;"   "&amp;E81&amp;"   "&amp;F81&amp;"  "&amp;G81&amp;"  "&amp;H81&amp;" руб."&amp;CHAR(10)&amp;"проданы по "&amp;I81&amp;" руб.   "&amp;J81&amp;" шт.   за "&amp;K81&amp;" руб.   прибыль: "&amp;L81&amp;" руб."&amp;CHAR(10)&amp;"Заказчик: "&amp;M81&amp;"   Тел.: "&amp;N81&amp;"   E-mail: "&amp;O81&amp;CHAR(10)&amp;P81&amp;CHAR(10)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82" s="3" customFormat="true" ht="18.45" hidden="false" customHeight="true" outlineLevel="0" collapsed="false">
      <c r="H82" s="5"/>
      <c r="I82" s="5"/>
      <c r="K82" s="7" t="n">
        <f aca="false">I82*J82</f>
        <v>0</v>
      </c>
      <c r="L82" s="7" t="n">
        <f aca="false">ROUNDUP((I82-H82)*J82,-1)</f>
        <v>0</v>
      </c>
      <c r="N82" s="21"/>
      <c r="O82" s="9"/>
      <c r="R82" s="3" t="str">
        <f aca="false">"Заказ на "&amp;J82&amp;" шины (от "&amp;TEXT(A82,"дд.ММ.гггг, ДДДД, ЧЧ:мм)")&amp;"   :   "&amp;CHAR(10)&amp;CHAR(10)&amp;"Артикул: "&amp;B82&amp;"   "&amp;CHAR(10)&amp;C82&amp;"   "&amp;D82&amp;"   "&amp;E82&amp;"   "&amp;F82&amp;"  "&amp;G82&amp;"  "&amp;H82&amp;" руб."&amp;CHAR(10)&amp;"проданы по "&amp;I82&amp;" руб.   "&amp;J82&amp;" шт.   за "&amp;K82&amp;" руб.   прибыль: "&amp;L82&amp;" руб."&amp;CHAR(10)&amp;"Заказчик: "&amp;M82&amp;"   Тел.: "&amp;N82&amp;"   E-mail: "&amp;O82&amp;CHAR(10)&amp;P82&amp;CHAR(10)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83" s="3" customFormat="true" ht="18.45" hidden="false" customHeight="true" outlineLevel="0" collapsed="false">
      <c r="H83" s="5"/>
      <c r="I83" s="5"/>
      <c r="K83" s="7" t="n">
        <f aca="false">I83*J83</f>
        <v>0</v>
      </c>
      <c r="L83" s="7" t="n">
        <f aca="false">ROUNDUP((I83-H83)*J83,-1)</f>
        <v>0</v>
      </c>
      <c r="N83" s="21"/>
      <c r="O83" s="9"/>
      <c r="R83" s="3" t="str">
        <f aca="false">"Заказ на "&amp;J83&amp;" шины (от "&amp;TEXT(A83,"дд.ММ.гггг, ДДДД, ЧЧ:мм)")&amp;"   :   "&amp;CHAR(10)&amp;CHAR(10)&amp;"Артикул: "&amp;B83&amp;"   "&amp;CHAR(10)&amp;C83&amp;"   "&amp;D83&amp;"   "&amp;E83&amp;"   "&amp;F83&amp;"  "&amp;G83&amp;"  "&amp;H83&amp;" руб."&amp;CHAR(10)&amp;"проданы по "&amp;I83&amp;" руб.   "&amp;J83&amp;" шт.   за "&amp;K83&amp;" руб.   прибыль: "&amp;L83&amp;" руб."&amp;CHAR(10)&amp;"Заказчик: "&amp;M83&amp;"   Тел.: "&amp;N83&amp;"   E-mail: "&amp;O83&amp;CHAR(10)&amp;P83&amp;CHAR(10)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84" s="3" customFormat="true" ht="18.45" hidden="false" customHeight="true" outlineLevel="0" collapsed="false">
      <c r="H84" s="5"/>
      <c r="I84" s="5"/>
      <c r="K84" s="7" t="n">
        <f aca="false">I84*J84</f>
        <v>0</v>
      </c>
      <c r="L84" s="7" t="n">
        <f aca="false">ROUNDUP((I84-H84)*J84,-1)</f>
        <v>0</v>
      </c>
      <c r="N84" s="21"/>
      <c r="O84" s="9"/>
      <c r="R84" s="3" t="str">
        <f aca="false">"Заказ на "&amp;J84&amp;" шины (от "&amp;TEXT(A84,"дд.ММ.гггг, ДДДД, ЧЧ:мм)")&amp;"   :   "&amp;CHAR(10)&amp;CHAR(10)&amp;"Артикул: "&amp;B84&amp;"   "&amp;CHAR(10)&amp;C84&amp;"   "&amp;D84&amp;"   "&amp;E84&amp;"   "&amp;F84&amp;"  "&amp;G84&amp;"  "&amp;H84&amp;" руб."&amp;CHAR(10)&amp;"проданы по "&amp;I84&amp;" руб.   "&amp;J84&amp;" шт.   за "&amp;K84&amp;" руб.   прибыль: "&amp;L84&amp;" руб."&amp;CHAR(10)&amp;"Заказчик: "&amp;M84&amp;"   Тел.: "&amp;N84&amp;"   E-mail: "&amp;O84&amp;CHAR(10)&amp;P84&amp;CHAR(10)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85" s="3" customFormat="true" ht="18.45" hidden="false" customHeight="true" outlineLevel="0" collapsed="false">
      <c r="H85" s="5"/>
      <c r="I85" s="5"/>
      <c r="K85" s="7" t="n">
        <f aca="false">I85*J85</f>
        <v>0</v>
      </c>
      <c r="L85" s="7" t="n">
        <f aca="false">ROUNDUP((I85-H85)*J85,-1)</f>
        <v>0</v>
      </c>
      <c r="N85" s="21"/>
      <c r="O85" s="9"/>
      <c r="R85" s="3" t="str">
        <f aca="false">"Заказ на "&amp;J85&amp;" шины (от "&amp;TEXT(A85,"дд.ММ.гггг, ДДДД, ЧЧ:мм)")&amp;"   :   "&amp;CHAR(10)&amp;CHAR(10)&amp;"Артикул: "&amp;B85&amp;"   "&amp;CHAR(10)&amp;C85&amp;"   "&amp;D85&amp;"   "&amp;E85&amp;"   "&amp;F85&amp;"  "&amp;G85&amp;"  "&amp;H85&amp;" руб."&amp;CHAR(10)&amp;"проданы по "&amp;I85&amp;" руб.   "&amp;J85&amp;" шт.   за "&amp;K85&amp;" руб.   прибыль: "&amp;L85&amp;" руб."&amp;CHAR(10)&amp;"Заказчик: "&amp;M85&amp;"   Тел.: "&amp;N85&amp;"   E-mail: "&amp;O85&amp;CHAR(10)&amp;P85&amp;CHAR(10)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86" s="3" customFormat="true" ht="18.45" hidden="false" customHeight="true" outlineLevel="0" collapsed="false">
      <c r="H86" s="5"/>
      <c r="I86" s="5"/>
      <c r="K86" s="7" t="n">
        <f aca="false">I86*J86</f>
        <v>0</v>
      </c>
      <c r="L86" s="7" t="n">
        <f aca="false">ROUNDUP((I86-H86)*J86,-1)</f>
        <v>0</v>
      </c>
      <c r="N86" s="21"/>
      <c r="O86" s="9"/>
      <c r="R86" s="3" t="str">
        <f aca="false">"Заказ на "&amp;J86&amp;" шины (от "&amp;TEXT(A86,"дд.ММ.гггг, ДДДД, ЧЧ:мм)")&amp;"   :   "&amp;CHAR(10)&amp;CHAR(10)&amp;"Артикул: "&amp;B86&amp;"   "&amp;CHAR(10)&amp;C86&amp;"   "&amp;D86&amp;"   "&amp;E86&amp;"   "&amp;F86&amp;"  "&amp;G86&amp;"  "&amp;H86&amp;" руб."&amp;CHAR(10)&amp;"проданы по "&amp;I86&amp;" руб.   "&amp;J86&amp;" шт.   за "&amp;K86&amp;" руб.   прибыль: "&amp;L86&amp;" руб."&amp;CHAR(10)&amp;"Заказчик: "&amp;M86&amp;"   Тел.: "&amp;N86&amp;"   E-mail: "&amp;O86&amp;CHAR(10)&amp;P86&amp;CHAR(10)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87" s="3" customFormat="true" ht="18.45" hidden="false" customHeight="true" outlineLevel="0" collapsed="false">
      <c r="H87" s="5"/>
      <c r="I87" s="5"/>
      <c r="K87" s="7" t="n">
        <f aca="false">I87*J87</f>
        <v>0</v>
      </c>
      <c r="L87" s="7" t="n">
        <f aca="false">ROUNDUP((I87-H87)*J87,-1)</f>
        <v>0</v>
      </c>
      <c r="N87" s="21"/>
      <c r="O87" s="9"/>
      <c r="R87" s="3" t="str">
        <f aca="false">"Заказ на "&amp;J87&amp;" шины (от "&amp;TEXT(A87,"дд.ММ.гггг, ДДДД, ЧЧ:мм)")&amp;"   :   "&amp;CHAR(10)&amp;CHAR(10)&amp;"Артикул: "&amp;B87&amp;"   "&amp;CHAR(10)&amp;C87&amp;"   "&amp;D87&amp;"   "&amp;E87&amp;"   "&amp;F87&amp;"  "&amp;G87&amp;"  "&amp;H87&amp;" руб."&amp;CHAR(10)&amp;"проданы по "&amp;I87&amp;" руб.   "&amp;J87&amp;" шт.   за "&amp;K87&amp;" руб.   прибыль: "&amp;L87&amp;" руб."&amp;CHAR(10)&amp;"Заказчик: "&amp;M87&amp;"   Тел.: "&amp;N87&amp;"   E-mail: "&amp;O87&amp;CHAR(10)&amp;P87&amp;CHAR(10)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88" s="3" customFormat="true" ht="18.45" hidden="false" customHeight="true" outlineLevel="0" collapsed="false">
      <c r="H88" s="5"/>
      <c r="I88" s="5"/>
      <c r="K88" s="7" t="n">
        <f aca="false">I88*J88</f>
        <v>0</v>
      </c>
      <c r="L88" s="7" t="n">
        <f aca="false">ROUNDUP((I88-H88)*J88,-1)</f>
        <v>0</v>
      </c>
      <c r="N88" s="21"/>
      <c r="O88" s="9"/>
      <c r="R88" s="3" t="str">
        <f aca="false">"Заказ на "&amp;J88&amp;" шины (от "&amp;TEXT(A88,"дд.ММ.гггг, ДДДД, ЧЧ:мм)")&amp;"   :   "&amp;CHAR(10)&amp;CHAR(10)&amp;"Артикул: "&amp;B88&amp;"   "&amp;CHAR(10)&amp;C88&amp;"   "&amp;D88&amp;"   "&amp;E88&amp;"   "&amp;F88&amp;"  "&amp;G88&amp;"  "&amp;H88&amp;" руб."&amp;CHAR(10)&amp;"проданы по "&amp;I88&amp;" руб.   "&amp;J88&amp;" шт.   за "&amp;K88&amp;" руб.   прибыль: "&amp;L88&amp;" руб."&amp;CHAR(10)&amp;"Заказчик: "&amp;M88&amp;"   Тел.: "&amp;N88&amp;"   E-mail: "&amp;O88&amp;CHAR(10)&amp;P88&amp;CHAR(10)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89" s="3" customFormat="true" ht="18.45" hidden="false" customHeight="true" outlineLevel="0" collapsed="false">
      <c r="H89" s="5"/>
      <c r="I89" s="5"/>
      <c r="K89" s="7" t="n">
        <f aca="false">I89*J89</f>
        <v>0</v>
      </c>
      <c r="L89" s="7" t="n">
        <f aca="false">ROUNDUP((I89-H89)*J89,-1)</f>
        <v>0</v>
      </c>
      <c r="N89" s="21"/>
      <c r="O89" s="9"/>
      <c r="R89" s="3" t="str">
        <f aca="false">"Заказ на "&amp;J89&amp;" шины (от "&amp;TEXT(A89,"дд.ММ.гггг, ДДДД, ЧЧ:мм)")&amp;"   :   "&amp;CHAR(10)&amp;CHAR(10)&amp;"Артикул: "&amp;B89&amp;"   "&amp;CHAR(10)&amp;C89&amp;"   "&amp;D89&amp;"   "&amp;E89&amp;"   "&amp;F89&amp;"  "&amp;G89&amp;"  "&amp;H89&amp;" руб."&amp;CHAR(10)&amp;"проданы по "&amp;I89&amp;" руб.   "&amp;J89&amp;" шт.   за "&amp;K89&amp;" руб.   прибыль: "&amp;L89&amp;" руб."&amp;CHAR(10)&amp;"Заказчик: "&amp;M89&amp;"   Тел.: "&amp;N89&amp;"   E-mail: "&amp;O89&amp;CHAR(10)&amp;P89&amp;CHAR(10)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90" s="3" customFormat="true" ht="18.45" hidden="false" customHeight="true" outlineLevel="0" collapsed="false">
      <c r="H90" s="5"/>
      <c r="I90" s="5"/>
      <c r="K90" s="7" t="n">
        <f aca="false">I90*J90</f>
        <v>0</v>
      </c>
      <c r="L90" s="7" t="n">
        <f aca="false">ROUNDUP((I90-H90)*J90,-1)</f>
        <v>0</v>
      </c>
      <c r="N90" s="21"/>
      <c r="O90" s="9"/>
      <c r="R90" s="3" t="str">
        <f aca="false">"Заказ на "&amp;J90&amp;" шины (от "&amp;TEXT(A90,"дд.ММ.гггг, ДДДД, ЧЧ:мм)")&amp;"   :   "&amp;CHAR(10)&amp;CHAR(10)&amp;"Артикул: "&amp;B90&amp;"   "&amp;CHAR(10)&amp;C90&amp;"   "&amp;D90&amp;"   "&amp;E90&amp;"   "&amp;F90&amp;"  "&amp;G90&amp;"  "&amp;H90&amp;" руб."&amp;CHAR(10)&amp;"проданы по "&amp;I90&amp;" руб.   "&amp;J90&amp;" шт.   за "&amp;K90&amp;" руб.   прибыль: "&amp;L90&amp;" руб."&amp;CHAR(10)&amp;"Заказчик: "&amp;M90&amp;"   Тел.: "&amp;N90&amp;"   E-mail: "&amp;O90&amp;CHAR(10)&amp;P90&amp;CHAR(10)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91" s="3" customFormat="true" ht="18.45" hidden="false" customHeight="true" outlineLevel="0" collapsed="false">
      <c r="H91" s="5"/>
      <c r="I91" s="5"/>
      <c r="K91" s="7" t="n">
        <f aca="false">I91*J91</f>
        <v>0</v>
      </c>
      <c r="L91" s="7" t="n">
        <f aca="false">ROUNDUP((I91-H91)*J91,-1)</f>
        <v>0</v>
      </c>
      <c r="N91" s="21"/>
      <c r="O91" s="9"/>
      <c r="R91" s="3" t="str">
        <f aca="false">"Заказ на "&amp;J91&amp;" шины (от "&amp;TEXT(A91,"дд.ММ.гггг, ДДДД, ЧЧ:мм)")&amp;"   :   "&amp;CHAR(10)&amp;CHAR(10)&amp;"Артикул: "&amp;B91&amp;"   "&amp;CHAR(10)&amp;C91&amp;"   "&amp;D91&amp;"   "&amp;E91&amp;"   "&amp;F91&amp;"  "&amp;G91&amp;"  "&amp;H91&amp;" руб."&amp;CHAR(10)&amp;"проданы по "&amp;I91&amp;" руб.   "&amp;J91&amp;" шт.   за "&amp;K91&amp;" руб.   прибыль: "&amp;L91&amp;" руб."&amp;CHAR(10)&amp;"Заказчик: "&amp;M91&amp;"   Тел.: "&amp;N91&amp;"   E-mail: "&amp;O91&amp;CHAR(10)&amp;P91&amp;CHAR(10)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92" s="3" customFormat="true" ht="18.45" hidden="false" customHeight="true" outlineLevel="0" collapsed="false">
      <c r="H92" s="5"/>
      <c r="I92" s="5"/>
      <c r="K92" s="7" t="n">
        <f aca="false">I92*J92</f>
        <v>0</v>
      </c>
      <c r="L92" s="7" t="n">
        <f aca="false">ROUNDUP((I92-H92)*J92,-1)</f>
        <v>0</v>
      </c>
      <c r="N92" s="21"/>
      <c r="O92" s="9"/>
      <c r="R92" s="3" t="str">
        <f aca="false">"Заказ на "&amp;J92&amp;" шины (от "&amp;TEXT(A92,"дд.ММ.гггг, ДДДД, ЧЧ:мм)")&amp;"   :   "&amp;CHAR(10)&amp;CHAR(10)&amp;"Артикул: "&amp;B92&amp;"   "&amp;CHAR(10)&amp;C92&amp;"   "&amp;D92&amp;"   "&amp;E92&amp;"   "&amp;F92&amp;"  "&amp;G92&amp;"  "&amp;H92&amp;" руб."&amp;CHAR(10)&amp;"проданы по "&amp;I92&amp;" руб.   "&amp;J92&amp;" шт.   за "&amp;K92&amp;" руб.   прибыль: "&amp;L92&amp;" руб."&amp;CHAR(10)&amp;"Заказчик: "&amp;M92&amp;"   Тел.: "&amp;N92&amp;"   E-mail: "&amp;O92&amp;CHAR(10)&amp;P92&amp;CHAR(10)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93" s="3" customFormat="true" ht="18.45" hidden="false" customHeight="true" outlineLevel="0" collapsed="false">
      <c r="H93" s="5"/>
      <c r="I93" s="5"/>
      <c r="K93" s="7" t="n">
        <f aca="false">I93*J93</f>
        <v>0</v>
      </c>
      <c r="L93" s="7" t="n">
        <f aca="false">ROUNDUP((I93-H93)*J93,-1)</f>
        <v>0</v>
      </c>
      <c r="N93" s="21"/>
      <c r="O93" s="9"/>
      <c r="R93" s="3" t="str">
        <f aca="false">"Заказ на "&amp;J93&amp;" шины (от "&amp;TEXT(A93,"дд.ММ.гггг, ДДДД, ЧЧ:мм)")&amp;"   :   "&amp;CHAR(10)&amp;CHAR(10)&amp;"Артикул: "&amp;B93&amp;"   "&amp;CHAR(10)&amp;C93&amp;"   "&amp;D93&amp;"   "&amp;E93&amp;"   "&amp;F93&amp;"  "&amp;G93&amp;"  "&amp;H93&amp;" руб."&amp;CHAR(10)&amp;"проданы по "&amp;I93&amp;" руб.   "&amp;J93&amp;" шт.   за "&amp;K93&amp;" руб.   прибыль: "&amp;L93&amp;" руб."&amp;CHAR(10)&amp;"Заказчик: "&amp;M93&amp;"   Тел.: "&amp;N93&amp;"   E-mail: "&amp;O93&amp;CHAR(10)&amp;P93&amp;CHAR(10)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94" s="3" customFormat="true" ht="18.45" hidden="false" customHeight="true" outlineLevel="0" collapsed="false">
      <c r="H94" s="5"/>
      <c r="I94" s="5"/>
      <c r="K94" s="7" t="n">
        <f aca="false">I94*J94</f>
        <v>0</v>
      </c>
      <c r="L94" s="7" t="n">
        <f aca="false">ROUNDUP((I94-H94)*J94,-1)</f>
        <v>0</v>
      </c>
      <c r="N94" s="21"/>
      <c r="O94" s="9"/>
      <c r="R94" s="3" t="str">
        <f aca="false">"Заказ на "&amp;J94&amp;" шины (от "&amp;TEXT(A94,"дд.ММ.гггг, ДДДД, ЧЧ:мм)")&amp;"   :   "&amp;CHAR(10)&amp;CHAR(10)&amp;"Артикул: "&amp;B94&amp;"   "&amp;CHAR(10)&amp;C94&amp;"   "&amp;D94&amp;"   "&amp;E94&amp;"   "&amp;F94&amp;"  "&amp;G94&amp;"  "&amp;H94&amp;" руб."&amp;CHAR(10)&amp;"проданы по "&amp;I94&amp;" руб.   "&amp;J94&amp;" шт.   за "&amp;K94&amp;" руб.   прибыль: "&amp;L94&amp;" руб."&amp;CHAR(10)&amp;"Заказчик: "&amp;M94&amp;"   Тел.: "&amp;N94&amp;"   E-mail: "&amp;O94&amp;CHAR(10)&amp;P94&amp;CHAR(10)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95" s="3" customFormat="true" ht="18.45" hidden="false" customHeight="true" outlineLevel="0" collapsed="false">
      <c r="H95" s="5"/>
      <c r="I95" s="5"/>
      <c r="K95" s="7" t="n">
        <f aca="false">I95*J95</f>
        <v>0</v>
      </c>
      <c r="L95" s="7" t="n">
        <f aca="false">ROUNDUP((I95-H95)*J95,-1)</f>
        <v>0</v>
      </c>
      <c r="N95" s="21"/>
      <c r="O95" s="9"/>
      <c r="R95" s="3" t="str">
        <f aca="false">"Заказ на "&amp;J95&amp;" шины (от "&amp;TEXT(A95,"дд.ММ.гггг, ДДДД, ЧЧ:мм)")&amp;"   :   "&amp;CHAR(10)&amp;CHAR(10)&amp;"Артикул: "&amp;B95&amp;"   "&amp;CHAR(10)&amp;C95&amp;"   "&amp;D95&amp;"   "&amp;E95&amp;"   "&amp;F95&amp;"  "&amp;G95&amp;"  "&amp;H95&amp;" руб."&amp;CHAR(10)&amp;"проданы по "&amp;I95&amp;" руб.   "&amp;J95&amp;" шт.   за "&amp;K95&amp;" руб.   прибыль: "&amp;L95&amp;" руб."&amp;CHAR(10)&amp;"Заказчик: "&amp;M95&amp;"   Тел.: "&amp;N95&amp;"   E-mail: "&amp;O95&amp;CHAR(10)&amp;P95&amp;CHAR(10)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96" s="3" customFormat="true" ht="18.45" hidden="false" customHeight="true" outlineLevel="0" collapsed="false">
      <c r="H96" s="5"/>
      <c r="I96" s="5"/>
      <c r="K96" s="7" t="n">
        <f aca="false">I96*J96</f>
        <v>0</v>
      </c>
      <c r="L96" s="7" t="n">
        <f aca="false">ROUNDUP((I96-H96)*J96,-1)</f>
        <v>0</v>
      </c>
      <c r="N96" s="21"/>
      <c r="O96" s="9"/>
      <c r="R96" s="3" t="str">
        <f aca="false">"Заказ на "&amp;J96&amp;" шины (от "&amp;TEXT(A96,"дд.ММ.гггг, ДДДД, ЧЧ:мм)")&amp;"   :   "&amp;CHAR(10)&amp;CHAR(10)&amp;"Артикул: "&amp;B96&amp;"   "&amp;CHAR(10)&amp;C96&amp;"   "&amp;D96&amp;"   "&amp;E96&amp;"   "&amp;F96&amp;"  "&amp;G96&amp;"  "&amp;H96&amp;" руб."&amp;CHAR(10)&amp;"проданы по "&amp;I96&amp;" руб.   "&amp;J96&amp;" шт.   за "&amp;K96&amp;" руб.   прибыль: "&amp;L96&amp;" руб."&amp;CHAR(10)&amp;"Заказчик: "&amp;M96&amp;"   Тел.: "&amp;N96&amp;"   E-mail: "&amp;O96&amp;CHAR(10)&amp;P96&amp;CHAR(10)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97" s="3" customFormat="true" ht="18.45" hidden="false" customHeight="true" outlineLevel="0" collapsed="false">
      <c r="H97" s="5"/>
      <c r="I97" s="5"/>
      <c r="K97" s="7" t="n">
        <f aca="false">I97*J97</f>
        <v>0</v>
      </c>
      <c r="L97" s="7" t="n">
        <f aca="false">ROUNDUP((I97-H97)*J97,-1)</f>
        <v>0</v>
      </c>
      <c r="N97" s="21"/>
      <c r="O97" s="9"/>
      <c r="R97" s="3" t="str">
        <f aca="false">"Заказ на "&amp;J97&amp;" шины (от "&amp;TEXT(A97,"дд.ММ.гггг, ДДДД, ЧЧ:мм)")&amp;"   :   "&amp;CHAR(10)&amp;CHAR(10)&amp;"Артикул: "&amp;B97&amp;"   "&amp;CHAR(10)&amp;C97&amp;"   "&amp;D97&amp;"   "&amp;E97&amp;"   "&amp;F97&amp;"  "&amp;G97&amp;"  "&amp;H97&amp;" руб."&amp;CHAR(10)&amp;"проданы по "&amp;I97&amp;" руб.   "&amp;J97&amp;" шт.   за "&amp;K97&amp;" руб.   прибыль: "&amp;L97&amp;" руб."&amp;CHAR(10)&amp;"Заказчик: "&amp;M97&amp;"   Тел.: "&amp;N97&amp;"   E-mail: "&amp;O97&amp;CHAR(10)&amp;P97&amp;CHAR(10)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98" s="3" customFormat="true" ht="18.45" hidden="false" customHeight="true" outlineLevel="0" collapsed="false">
      <c r="H98" s="5"/>
      <c r="I98" s="5"/>
      <c r="K98" s="7" t="n">
        <f aca="false">I98*J98</f>
        <v>0</v>
      </c>
      <c r="L98" s="7" t="n">
        <f aca="false">ROUNDUP((I98-H98)*J98,-1)</f>
        <v>0</v>
      </c>
      <c r="N98" s="21"/>
      <c r="O98" s="9"/>
      <c r="R98" s="3" t="str">
        <f aca="false">"Заказ на "&amp;J98&amp;" шины (от "&amp;TEXT(A98,"дд.ММ.гггг, ДДДД, ЧЧ:мм)")&amp;"   :   "&amp;CHAR(10)&amp;CHAR(10)&amp;"Артикул: "&amp;B98&amp;"   "&amp;CHAR(10)&amp;C98&amp;"   "&amp;D98&amp;"   "&amp;E98&amp;"   "&amp;F98&amp;"  "&amp;G98&amp;"  "&amp;H98&amp;" руб."&amp;CHAR(10)&amp;"проданы по "&amp;I98&amp;" руб.   "&amp;J98&amp;" шт.   за "&amp;K98&amp;" руб.   прибыль: "&amp;L98&amp;" руб."&amp;CHAR(10)&amp;"Заказчик: "&amp;M98&amp;"   Тел.: "&amp;N98&amp;"   E-mail: "&amp;O98&amp;CHAR(10)&amp;P98&amp;CHAR(10)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99" s="3" customFormat="true" ht="18.45" hidden="false" customHeight="true" outlineLevel="0" collapsed="false">
      <c r="H99" s="5"/>
      <c r="I99" s="5"/>
      <c r="K99" s="7" t="n">
        <f aca="false">I99*J99</f>
        <v>0</v>
      </c>
      <c r="L99" s="7" t="n">
        <f aca="false">ROUNDUP((I99-H99)*J99,-1)</f>
        <v>0</v>
      </c>
      <c r="N99" s="21"/>
      <c r="O99" s="9"/>
      <c r="R99" s="3" t="str">
        <f aca="false">"Заказ на "&amp;J99&amp;" шины (от "&amp;TEXT(A99,"дд.ММ.гггг, ДДДД, ЧЧ:мм)")&amp;"   :   "&amp;CHAR(10)&amp;CHAR(10)&amp;"Артикул: "&amp;B99&amp;"   "&amp;CHAR(10)&amp;C99&amp;"   "&amp;D99&amp;"   "&amp;E99&amp;"   "&amp;F99&amp;"  "&amp;G99&amp;"  "&amp;H99&amp;" руб."&amp;CHAR(10)&amp;"проданы по "&amp;I99&amp;" руб.   "&amp;J99&amp;" шт.   за "&amp;K99&amp;" руб.   прибыль: "&amp;L99&amp;" руб."&amp;CHAR(10)&amp;"Заказчик: "&amp;M99&amp;"   Тел.: "&amp;N99&amp;"   E-mail: "&amp;O99&amp;CHAR(10)&amp;P99&amp;CHAR(10)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00" s="3" customFormat="true" ht="18.45" hidden="false" customHeight="true" outlineLevel="0" collapsed="false">
      <c r="H100" s="5"/>
      <c r="I100" s="5"/>
      <c r="K100" s="7" t="n">
        <f aca="false">I100*J100</f>
        <v>0</v>
      </c>
      <c r="L100" s="7" t="n">
        <f aca="false">ROUNDUP((I100-H100)*J100,-1)</f>
        <v>0</v>
      </c>
      <c r="N100" s="21"/>
      <c r="O100" s="9"/>
      <c r="R100" s="3" t="str">
        <f aca="false">"Заказ на "&amp;J100&amp;" шины (от "&amp;TEXT(A100,"дд.ММ.гггг, ДДДД, ЧЧ:мм)")&amp;"   :   "&amp;CHAR(10)&amp;CHAR(10)&amp;"Артикул: "&amp;B100&amp;"   "&amp;CHAR(10)&amp;C100&amp;"   "&amp;D100&amp;"   "&amp;E100&amp;"   "&amp;F100&amp;"  "&amp;G100&amp;"  "&amp;H100&amp;" руб."&amp;CHAR(10)&amp;"проданы по "&amp;I100&amp;" руб.   "&amp;J100&amp;" шт.   за "&amp;K100&amp;" руб.   прибыль: "&amp;L100&amp;" руб."&amp;CHAR(10)&amp;"Заказчик: "&amp;M100&amp;"   Тел.: "&amp;N100&amp;"   E-mail: "&amp;O100&amp;CHAR(10)&amp;P100&amp;CHAR(10)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01" s="3" customFormat="true" ht="18.45" hidden="false" customHeight="true" outlineLevel="0" collapsed="false">
      <c r="H101" s="5"/>
      <c r="I101" s="5"/>
      <c r="K101" s="7" t="n">
        <f aca="false">I101*J101</f>
        <v>0</v>
      </c>
      <c r="L101" s="7" t="n">
        <f aca="false">ROUNDUP((I101-H101)*J101,-1)</f>
        <v>0</v>
      </c>
      <c r="N101" s="21"/>
      <c r="O101" s="9"/>
      <c r="R101" s="3" t="str">
        <f aca="false">"Заказ на "&amp;J101&amp;" шины (от "&amp;TEXT(A101,"дд.ММ.гггг, ДДДД, ЧЧ:мм)")&amp;"   :   "&amp;CHAR(10)&amp;CHAR(10)&amp;"Артикул: "&amp;B101&amp;"   "&amp;CHAR(10)&amp;C101&amp;"   "&amp;D101&amp;"   "&amp;E101&amp;"   "&amp;F101&amp;"  "&amp;G101&amp;"  "&amp;H101&amp;" руб."&amp;CHAR(10)&amp;"проданы по "&amp;I101&amp;" руб.   "&amp;J101&amp;" шт.   за "&amp;K101&amp;" руб.   прибыль: "&amp;L101&amp;" руб."&amp;CHAR(10)&amp;"Заказчик: "&amp;M101&amp;"   Тел.: "&amp;N101&amp;"   E-mail: "&amp;O101&amp;CHAR(10)&amp;P101&amp;CHAR(10)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02" s="3" customFormat="true" ht="18.45" hidden="false" customHeight="true" outlineLevel="0" collapsed="false">
      <c r="H102" s="5"/>
      <c r="I102" s="5"/>
      <c r="K102" s="7" t="n">
        <f aca="false">I102*J102</f>
        <v>0</v>
      </c>
      <c r="L102" s="7" t="n">
        <f aca="false">ROUNDUP((I102-H102)*J102,-1)</f>
        <v>0</v>
      </c>
      <c r="N102" s="21"/>
      <c r="O102" s="9"/>
      <c r="R102" s="3" t="str">
        <f aca="false">"Заказ на "&amp;J102&amp;" шины (от "&amp;TEXT(A102,"дд.ММ.гггг, ДДДД, ЧЧ:мм)")&amp;"   :   "&amp;CHAR(10)&amp;CHAR(10)&amp;"Артикул: "&amp;B102&amp;"   "&amp;CHAR(10)&amp;C102&amp;"   "&amp;D102&amp;"   "&amp;E102&amp;"   "&amp;F102&amp;"  "&amp;G102&amp;"  "&amp;H102&amp;" руб."&amp;CHAR(10)&amp;"проданы по "&amp;I102&amp;" руб.   "&amp;J102&amp;" шт.   за "&amp;K102&amp;" руб.   прибыль: "&amp;L102&amp;" руб."&amp;CHAR(10)&amp;"Заказчик: "&amp;M102&amp;"   Тел.: "&amp;N102&amp;"   E-mail: "&amp;O102&amp;CHAR(10)&amp;P102&amp;CHAR(10)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03" s="3" customFormat="true" ht="18.45" hidden="false" customHeight="true" outlineLevel="0" collapsed="false">
      <c r="H103" s="5"/>
      <c r="I103" s="5"/>
      <c r="K103" s="7" t="n">
        <f aca="false">I103*J103</f>
        <v>0</v>
      </c>
      <c r="L103" s="7" t="n">
        <f aca="false">ROUNDUP((I103-H103)*J103,-1)</f>
        <v>0</v>
      </c>
      <c r="N103" s="21"/>
      <c r="O103" s="9"/>
      <c r="R103" s="3" t="str">
        <f aca="false">"Заказ на "&amp;J103&amp;" шины (от "&amp;TEXT(A103,"дд.ММ.гггг, ДДДД, ЧЧ:мм)")&amp;"   :   "&amp;CHAR(10)&amp;CHAR(10)&amp;"Артикул: "&amp;B103&amp;"   "&amp;CHAR(10)&amp;C103&amp;"   "&amp;D103&amp;"   "&amp;E103&amp;"   "&amp;F103&amp;"  "&amp;G103&amp;"  "&amp;H103&amp;" руб."&amp;CHAR(10)&amp;"проданы по "&amp;I103&amp;" руб.   "&amp;J103&amp;" шт.   за "&amp;K103&amp;" руб.   прибыль: "&amp;L103&amp;" руб."&amp;CHAR(10)&amp;"Заказчик: "&amp;M103&amp;"   Тел.: "&amp;N103&amp;"   E-mail: "&amp;O103&amp;CHAR(10)&amp;P103&amp;CHAR(10)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04" s="3" customFormat="true" ht="18.45" hidden="false" customHeight="true" outlineLevel="0" collapsed="false">
      <c r="H104" s="5"/>
      <c r="I104" s="5"/>
      <c r="K104" s="7" t="n">
        <f aca="false">I104*J104</f>
        <v>0</v>
      </c>
      <c r="L104" s="7" t="n">
        <f aca="false">ROUNDUP((I104-H104)*J104,-1)</f>
        <v>0</v>
      </c>
      <c r="N104" s="21"/>
      <c r="O104" s="9"/>
      <c r="R104" s="3" t="str">
        <f aca="false">"Заказ на "&amp;J104&amp;" шины (от "&amp;TEXT(A104,"дд.ММ.гггг, ДДДД, ЧЧ:мм)")&amp;"   :   "&amp;CHAR(10)&amp;CHAR(10)&amp;"Артикул: "&amp;B104&amp;"   "&amp;CHAR(10)&amp;C104&amp;"   "&amp;D104&amp;"   "&amp;E104&amp;"   "&amp;F104&amp;"  "&amp;G104&amp;"  "&amp;H104&amp;" руб."&amp;CHAR(10)&amp;"проданы по "&amp;I104&amp;" руб.   "&amp;J104&amp;" шт.   за "&amp;K104&amp;" руб.   прибыль: "&amp;L104&amp;" руб."&amp;CHAR(10)&amp;"Заказчик: "&amp;M104&amp;"   Тел.: "&amp;N104&amp;"   E-mail: "&amp;O104&amp;CHAR(10)&amp;P104&amp;CHAR(10)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05" s="3" customFormat="true" ht="18.45" hidden="false" customHeight="true" outlineLevel="0" collapsed="false">
      <c r="H105" s="5"/>
      <c r="I105" s="5"/>
      <c r="K105" s="7" t="n">
        <f aca="false">I105*J105</f>
        <v>0</v>
      </c>
      <c r="L105" s="7" t="n">
        <f aca="false">ROUNDUP((I105-H105)*J105,-1)</f>
        <v>0</v>
      </c>
      <c r="N105" s="21"/>
      <c r="O105" s="9"/>
      <c r="R105" s="3" t="str">
        <f aca="false">"Заказ на "&amp;J105&amp;" шины (от "&amp;TEXT(A105,"дд.ММ.гггг, ДДДД, ЧЧ:мм)")&amp;"   :   "&amp;CHAR(10)&amp;CHAR(10)&amp;"Артикул: "&amp;B105&amp;"   "&amp;CHAR(10)&amp;C105&amp;"   "&amp;D105&amp;"   "&amp;E105&amp;"   "&amp;F105&amp;"  "&amp;G105&amp;"  "&amp;H105&amp;" руб."&amp;CHAR(10)&amp;"проданы по "&amp;I105&amp;" руб.   "&amp;J105&amp;" шт.   за "&amp;K105&amp;" руб.   прибыль: "&amp;L105&amp;" руб."&amp;CHAR(10)&amp;"Заказчик: "&amp;M105&amp;"   Тел.: "&amp;N105&amp;"   E-mail: "&amp;O105&amp;CHAR(10)&amp;P105&amp;CHAR(10)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06" s="3" customFormat="true" ht="18.45" hidden="false" customHeight="true" outlineLevel="0" collapsed="false">
      <c r="H106" s="5"/>
      <c r="I106" s="5"/>
      <c r="K106" s="7" t="n">
        <f aca="false">I106*J106</f>
        <v>0</v>
      </c>
      <c r="L106" s="7" t="n">
        <f aca="false">ROUNDUP((I106-H106)*J106,-1)</f>
        <v>0</v>
      </c>
      <c r="N106" s="21"/>
      <c r="O106" s="9"/>
      <c r="R106" s="3" t="str">
        <f aca="false">"Заказ на "&amp;J106&amp;" шины (от "&amp;TEXT(A106,"дд.ММ.гггг, ДДДД, ЧЧ:мм)")&amp;"   :   "&amp;CHAR(10)&amp;CHAR(10)&amp;"Артикул: "&amp;B106&amp;"   "&amp;CHAR(10)&amp;C106&amp;"   "&amp;D106&amp;"   "&amp;E106&amp;"   "&amp;F106&amp;"  "&amp;G106&amp;"  "&amp;H106&amp;" руб."&amp;CHAR(10)&amp;"проданы по "&amp;I106&amp;" руб.   "&amp;J106&amp;" шт.   за "&amp;K106&amp;" руб.   прибыль: "&amp;L106&amp;" руб."&amp;CHAR(10)&amp;"Заказчик: "&amp;M106&amp;"   Тел.: "&amp;N106&amp;"   E-mail: "&amp;O106&amp;CHAR(10)&amp;P106&amp;CHAR(10)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07" s="3" customFormat="true" ht="18.45" hidden="false" customHeight="true" outlineLevel="0" collapsed="false">
      <c r="H107" s="5"/>
      <c r="I107" s="5"/>
      <c r="K107" s="7" t="n">
        <f aca="false">I107*J107</f>
        <v>0</v>
      </c>
      <c r="L107" s="7" t="n">
        <f aca="false">ROUNDUP((I107-H107)*J107,-1)</f>
        <v>0</v>
      </c>
      <c r="N107" s="21"/>
      <c r="O107" s="9"/>
      <c r="R107" s="3" t="str">
        <f aca="false">"Заказ на "&amp;J107&amp;" шины (от "&amp;TEXT(A107,"дд.ММ.гггг, ДДДД, ЧЧ:мм)")&amp;"   :   "&amp;CHAR(10)&amp;CHAR(10)&amp;"Артикул: "&amp;B107&amp;"   "&amp;CHAR(10)&amp;C107&amp;"   "&amp;D107&amp;"   "&amp;E107&amp;"   "&amp;F107&amp;"  "&amp;G107&amp;"  "&amp;H107&amp;" руб."&amp;CHAR(10)&amp;"проданы по "&amp;I107&amp;" руб.   "&amp;J107&amp;" шт.   за "&amp;K107&amp;" руб.   прибыль: "&amp;L107&amp;" руб."&amp;CHAR(10)&amp;"Заказчик: "&amp;M107&amp;"   Тел.: "&amp;N107&amp;"   E-mail: "&amp;O107&amp;CHAR(10)&amp;P107&amp;CHAR(10)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08" s="3" customFormat="true" ht="18.45" hidden="false" customHeight="true" outlineLevel="0" collapsed="false">
      <c r="H108" s="5"/>
      <c r="I108" s="5"/>
      <c r="K108" s="7" t="n">
        <f aca="false">I108*J108</f>
        <v>0</v>
      </c>
      <c r="L108" s="7" t="n">
        <f aca="false">ROUNDUP((I108-H108)*J108,-1)</f>
        <v>0</v>
      </c>
      <c r="N108" s="21"/>
      <c r="O108" s="9"/>
      <c r="R108" s="3" t="str">
        <f aca="false">"Заказ на "&amp;J108&amp;" шины (от "&amp;TEXT(A108,"дд.ММ.гггг, ДДДД, ЧЧ:мм)")&amp;"   :   "&amp;CHAR(10)&amp;CHAR(10)&amp;"Артикул: "&amp;B108&amp;"   "&amp;CHAR(10)&amp;C108&amp;"   "&amp;D108&amp;"   "&amp;E108&amp;"   "&amp;F108&amp;"  "&amp;G108&amp;"  "&amp;H108&amp;" руб."&amp;CHAR(10)&amp;"проданы по "&amp;I108&amp;" руб.   "&amp;J108&amp;" шт.   за "&amp;K108&amp;" руб.   прибыль: "&amp;L108&amp;" руб."&amp;CHAR(10)&amp;"Заказчик: "&amp;M108&amp;"   Тел.: "&amp;N108&amp;"   E-mail: "&amp;O108&amp;CHAR(10)&amp;P108&amp;CHAR(10)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09" s="3" customFormat="true" ht="18.45" hidden="false" customHeight="true" outlineLevel="0" collapsed="false">
      <c r="H109" s="5"/>
      <c r="I109" s="5"/>
      <c r="K109" s="7" t="n">
        <f aca="false">I109*J109</f>
        <v>0</v>
      </c>
      <c r="L109" s="7" t="n">
        <f aca="false">ROUNDUP((I109-H109)*J109,-1)</f>
        <v>0</v>
      </c>
      <c r="N109" s="21"/>
      <c r="O109" s="9"/>
      <c r="R109" s="3" t="str">
        <f aca="false">"Заказ на "&amp;J109&amp;" шины (от "&amp;TEXT(A109,"дд.ММ.гггг, ДДДД, ЧЧ:мм)")&amp;"   :   "&amp;CHAR(10)&amp;CHAR(10)&amp;"Артикул: "&amp;B109&amp;"   "&amp;CHAR(10)&amp;C109&amp;"   "&amp;D109&amp;"   "&amp;E109&amp;"   "&amp;F109&amp;"  "&amp;G109&amp;"  "&amp;H109&amp;" руб."&amp;CHAR(10)&amp;"проданы по "&amp;I109&amp;" руб.   "&amp;J109&amp;" шт.   за "&amp;K109&amp;" руб.   прибыль: "&amp;L109&amp;" руб."&amp;CHAR(10)&amp;"Заказчик: "&amp;M109&amp;"   Тел.: "&amp;N109&amp;"   E-mail: "&amp;O109&amp;CHAR(10)&amp;P109&amp;CHAR(10)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10" s="3" customFormat="true" ht="18.45" hidden="false" customHeight="true" outlineLevel="0" collapsed="false">
      <c r="H110" s="5"/>
      <c r="I110" s="5"/>
      <c r="K110" s="7" t="n">
        <f aca="false">I110*J110</f>
        <v>0</v>
      </c>
      <c r="L110" s="7" t="n">
        <f aca="false">ROUNDUP((I110-H110)*J110,-1)</f>
        <v>0</v>
      </c>
      <c r="N110" s="21"/>
      <c r="O110" s="9"/>
      <c r="R110" s="3" t="str">
        <f aca="false">"Заказ на "&amp;J110&amp;" шины (от "&amp;TEXT(A110,"дд.ММ.гггг, ДДДД, ЧЧ:мм)")&amp;"   :   "&amp;CHAR(10)&amp;CHAR(10)&amp;"Артикул: "&amp;B110&amp;"   "&amp;CHAR(10)&amp;C110&amp;"   "&amp;D110&amp;"   "&amp;E110&amp;"   "&amp;F110&amp;"  "&amp;G110&amp;"  "&amp;H110&amp;" руб."&amp;CHAR(10)&amp;"проданы по "&amp;I110&amp;" руб.   "&amp;J110&amp;" шт.   за "&amp;K110&amp;" руб.   прибыль: "&amp;L110&amp;" руб."&amp;CHAR(10)&amp;"Заказчик: "&amp;M110&amp;"   Тел.: "&amp;N110&amp;"   E-mail: "&amp;O110&amp;CHAR(10)&amp;P110&amp;CHAR(10)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11" s="3" customFormat="true" ht="18.45" hidden="false" customHeight="true" outlineLevel="0" collapsed="false">
      <c r="H111" s="5"/>
      <c r="I111" s="5"/>
      <c r="K111" s="7" t="n">
        <f aca="false">I111*J111</f>
        <v>0</v>
      </c>
      <c r="L111" s="7" t="n">
        <f aca="false">ROUNDUP((I111-H111)*J111,-1)</f>
        <v>0</v>
      </c>
      <c r="N111" s="21"/>
      <c r="O111" s="9"/>
      <c r="R111" s="3" t="str">
        <f aca="false">"Заказ на "&amp;J111&amp;" шины (от "&amp;TEXT(A111,"дд.ММ.гггг, ДДДД, ЧЧ:мм)")&amp;"   :   "&amp;CHAR(10)&amp;CHAR(10)&amp;"Артикул: "&amp;B111&amp;"   "&amp;CHAR(10)&amp;C111&amp;"   "&amp;D111&amp;"   "&amp;E111&amp;"   "&amp;F111&amp;"  "&amp;G111&amp;"  "&amp;H111&amp;" руб."&amp;CHAR(10)&amp;"проданы по "&amp;I111&amp;" руб.   "&amp;J111&amp;" шт.   за "&amp;K111&amp;" руб.   прибыль: "&amp;L111&amp;" руб."&amp;CHAR(10)&amp;"Заказчик: "&amp;M111&amp;"   Тел.: "&amp;N111&amp;"   E-mail: "&amp;O111&amp;CHAR(10)&amp;P111&amp;CHAR(10)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12" s="3" customFormat="true" ht="18.45" hidden="false" customHeight="true" outlineLevel="0" collapsed="false">
      <c r="H112" s="5"/>
      <c r="I112" s="5"/>
      <c r="K112" s="7" t="n">
        <f aca="false">I112*J112</f>
        <v>0</v>
      </c>
      <c r="L112" s="7" t="n">
        <f aca="false">ROUNDUP((I112-H112)*J112,-1)</f>
        <v>0</v>
      </c>
      <c r="N112" s="21"/>
      <c r="O112" s="9"/>
      <c r="R112" s="3" t="str">
        <f aca="false">"Заказ на "&amp;J112&amp;" шины (от "&amp;TEXT(A112,"дд.ММ.гггг, ДДДД, ЧЧ:мм)")&amp;"   :   "&amp;CHAR(10)&amp;CHAR(10)&amp;"Артикул: "&amp;B112&amp;"   "&amp;CHAR(10)&amp;C112&amp;"   "&amp;D112&amp;"   "&amp;E112&amp;"   "&amp;F112&amp;"  "&amp;G112&amp;"  "&amp;H112&amp;" руб."&amp;CHAR(10)&amp;"проданы по "&amp;I112&amp;" руб.   "&amp;J112&amp;" шт.   за "&amp;K112&amp;" руб.   прибыль: "&amp;L112&amp;" руб."&amp;CHAR(10)&amp;"Заказчик: "&amp;M112&amp;"   Тел.: "&amp;N112&amp;"   E-mail: "&amp;O112&amp;CHAR(10)&amp;P112&amp;CHAR(10)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13" s="3" customFormat="true" ht="18.45" hidden="false" customHeight="true" outlineLevel="0" collapsed="false">
      <c r="H113" s="5"/>
      <c r="I113" s="5"/>
      <c r="K113" s="7" t="n">
        <f aca="false">I113*J113</f>
        <v>0</v>
      </c>
      <c r="L113" s="7" t="n">
        <f aca="false">ROUNDUP((I113-H113)*J113,-1)</f>
        <v>0</v>
      </c>
      <c r="N113" s="21"/>
      <c r="O113" s="9"/>
      <c r="R113" s="3" t="str">
        <f aca="false">"Заказ на "&amp;J113&amp;" шины (от "&amp;TEXT(A113,"дд.ММ.гггг, ДДДД, ЧЧ:мм)")&amp;"   :   "&amp;CHAR(10)&amp;CHAR(10)&amp;"Артикул: "&amp;B113&amp;"   "&amp;CHAR(10)&amp;C113&amp;"   "&amp;D113&amp;"   "&amp;E113&amp;"   "&amp;F113&amp;"  "&amp;G113&amp;"  "&amp;H113&amp;" руб."&amp;CHAR(10)&amp;"проданы по "&amp;I113&amp;" руб.   "&amp;J113&amp;" шт.   за "&amp;K113&amp;" руб.   прибыль: "&amp;L113&amp;" руб."&amp;CHAR(10)&amp;"Заказчик: "&amp;M113&amp;"   Тел.: "&amp;N113&amp;"   E-mail: "&amp;O113&amp;CHAR(10)&amp;P113&amp;CHAR(10)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14" s="3" customFormat="true" ht="18.45" hidden="false" customHeight="true" outlineLevel="0" collapsed="false">
      <c r="H114" s="5"/>
      <c r="I114" s="5"/>
      <c r="K114" s="7" t="n">
        <f aca="false">I114*J114</f>
        <v>0</v>
      </c>
      <c r="L114" s="7" t="n">
        <f aca="false">ROUNDUP((I114-H114)*J114,-1)</f>
        <v>0</v>
      </c>
      <c r="N114" s="21"/>
      <c r="O114" s="9"/>
      <c r="R114" s="3" t="str">
        <f aca="false">"Заказ на "&amp;J114&amp;" шины (от "&amp;TEXT(A114,"дд.ММ.гггг, ДДДД, ЧЧ:мм)")&amp;"   :   "&amp;CHAR(10)&amp;CHAR(10)&amp;"Артикул: "&amp;B114&amp;"   "&amp;CHAR(10)&amp;C114&amp;"   "&amp;D114&amp;"   "&amp;E114&amp;"   "&amp;F114&amp;"  "&amp;G114&amp;"  "&amp;H114&amp;" руб."&amp;CHAR(10)&amp;"проданы по "&amp;I114&amp;" руб.   "&amp;J114&amp;" шт.   за "&amp;K114&amp;" руб.   прибыль: "&amp;L114&amp;" руб."&amp;CHAR(10)&amp;"Заказчик: "&amp;M114&amp;"   Тел.: "&amp;N114&amp;"   E-mail: "&amp;O114&amp;CHAR(10)&amp;P114&amp;CHAR(10)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15" s="3" customFormat="true" ht="18.45" hidden="false" customHeight="true" outlineLevel="0" collapsed="false">
      <c r="H115" s="5"/>
      <c r="I115" s="5"/>
      <c r="K115" s="7" t="n">
        <f aca="false">I115*J115</f>
        <v>0</v>
      </c>
      <c r="L115" s="7" t="n">
        <f aca="false">ROUNDUP((I115-H115)*J115,-1)</f>
        <v>0</v>
      </c>
      <c r="N115" s="21"/>
      <c r="O115" s="9"/>
      <c r="R115" s="3" t="str">
        <f aca="false">"Заказ на "&amp;J115&amp;" шины (от "&amp;TEXT(A115,"дд.ММ.гггг, ДДДД, ЧЧ:мм)")&amp;"   :   "&amp;CHAR(10)&amp;CHAR(10)&amp;"Артикул: "&amp;B115&amp;"   "&amp;CHAR(10)&amp;C115&amp;"   "&amp;D115&amp;"   "&amp;E115&amp;"   "&amp;F115&amp;"  "&amp;G115&amp;"  "&amp;H115&amp;" руб."&amp;CHAR(10)&amp;"проданы по "&amp;I115&amp;" руб.   "&amp;J115&amp;" шт.   за "&amp;K115&amp;" руб.   прибыль: "&amp;L115&amp;" руб."&amp;CHAR(10)&amp;"Заказчик: "&amp;M115&amp;"   Тел.: "&amp;N115&amp;"   E-mail: "&amp;O115&amp;CHAR(10)&amp;P115&amp;CHAR(10)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16" s="3" customFormat="true" ht="18.45" hidden="false" customHeight="true" outlineLevel="0" collapsed="false">
      <c r="H116" s="5"/>
      <c r="I116" s="5"/>
      <c r="K116" s="7" t="n">
        <f aca="false">I116*J116</f>
        <v>0</v>
      </c>
      <c r="L116" s="7" t="n">
        <f aca="false">ROUNDUP((I116-H116)*J116,-1)</f>
        <v>0</v>
      </c>
      <c r="N116" s="21"/>
      <c r="O116" s="9"/>
      <c r="R116" s="3" t="str">
        <f aca="false">"Заказ на "&amp;J116&amp;" шины (от "&amp;TEXT(A116,"дд.ММ.гггг, ДДДД, ЧЧ:мм)")&amp;"   :   "&amp;CHAR(10)&amp;CHAR(10)&amp;"Артикул: "&amp;B116&amp;"   "&amp;CHAR(10)&amp;C116&amp;"   "&amp;D116&amp;"   "&amp;E116&amp;"   "&amp;F116&amp;"  "&amp;G116&amp;"  "&amp;H116&amp;" руб."&amp;CHAR(10)&amp;"проданы по "&amp;I116&amp;" руб.   "&amp;J116&amp;" шт.   за "&amp;K116&amp;" руб.   прибыль: "&amp;L116&amp;" руб."&amp;CHAR(10)&amp;"Заказчик: "&amp;M116&amp;"   Тел.: "&amp;N116&amp;"   E-mail: "&amp;O116&amp;CHAR(10)&amp;P116&amp;CHAR(10)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17" s="3" customFormat="true" ht="18.45" hidden="false" customHeight="true" outlineLevel="0" collapsed="false">
      <c r="H117" s="5"/>
      <c r="I117" s="5"/>
      <c r="K117" s="7" t="n">
        <f aca="false">I117*J117</f>
        <v>0</v>
      </c>
      <c r="L117" s="7" t="n">
        <f aca="false">ROUNDUP((I117-H117)*J117,-1)</f>
        <v>0</v>
      </c>
      <c r="N117" s="21"/>
      <c r="O117" s="9"/>
      <c r="R117" s="3" t="str">
        <f aca="false">"Заказ на "&amp;J117&amp;" шины (от "&amp;TEXT(A117,"дд.ММ.гггг, ДДДД, ЧЧ:мм)")&amp;"   :   "&amp;CHAR(10)&amp;CHAR(10)&amp;"Артикул: "&amp;B117&amp;"   "&amp;CHAR(10)&amp;C117&amp;"   "&amp;D117&amp;"   "&amp;E117&amp;"   "&amp;F117&amp;"  "&amp;G117&amp;"  "&amp;H117&amp;" руб."&amp;CHAR(10)&amp;"проданы по "&amp;I117&amp;" руб.   "&amp;J117&amp;" шт.   за "&amp;K117&amp;" руб.   прибыль: "&amp;L117&amp;" руб."&amp;CHAR(10)&amp;"Заказчик: "&amp;M117&amp;"   Тел.: "&amp;N117&amp;"   E-mail: "&amp;O117&amp;CHAR(10)&amp;P117&amp;CHAR(10)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18" s="3" customFormat="true" ht="18.45" hidden="false" customHeight="true" outlineLevel="0" collapsed="false">
      <c r="H118" s="5"/>
      <c r="I118" s="5"/>
      <c r="K118" s="7" t="n">
        <f aca="false">I118*J118</f>
        <v>0</v>
      </c>
      <c r="L118" s="7" t="n">
        <f aca="false">ROUNDUP((I118-H118)*J118,-1)</f>
        <v>0</v>
      </c>
      <c r="N118" s="21"/>
      <c r="O118" s="9"/>
      <c r="R118" s="3" t="str">
        <f aca="false">"Заказ на "&amp;J118&amp;" шины (от "&amp;TEXT(A118,"дд.ММ.гггг, ДДДД, ЧЧ:мм)")&amp;"   :   "&amp;CHAR(10)&amp;CHAR(10)&amp;"Артикул: "&amp;B118&amp;"   "&amp;CHAR(10)&amp;C118&amp;"   "&amp;D118&amp;"   "&amp;E118&amp;"   "&amp;F118&amp;"  "&amp;G118&amp;"  "&amp;H118&amp;" руб."&amp;CHAR(10)&amp;"проданы по "&amp;I118&amp;" руб.   "&amp;J118&amp;" шт.   за "&amp;K118&amp;" руб.   прибыль: "&amp;L118&amp;" руб."&amp;CHAR(10)&amp;"Заказчик: "&amp;M118&amp;"   Тел.: "&amp;N118&amp;"   E-mail: "&amp;O118&amp;CHAR(10)&amp;P118&amp;CHAR(10)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19" s="3" customFormat="true" ht="18.45" hidden="false" customHeight="true" outlineLevel="0" collapsed="false">
      <c r="H119" s="5"/>
      <c r="I119" s="5"/>
      <c r="K119" s="7" t="n">
        <f aca="false">I119*J119</f>
        <v>0</v>
      </c>
      <c r="L119" s="7" t="n">
        <f aca="false">ROUNDUP((I119-H119)*J119,-1)</f>
        <v>0</v>
      </c>
      <c r="N119" s="21"/>
      <c r="O119" s="9"/>
      <c r="R119" s="3" t="str">
        <f aca="false">"Заказ на "&amp;J119&amp;" шины (от "&amp;TEXT(A119,"дд.ММ.гггг, ДДДД, ЧЧ:мм)")&amp;"   :   "&amp;CHAR(10)&amp;CHAR(10)&amp;"Артикул: "&amp;B119&amp;"   "&amp;CHAR(10)&amp;C119&amp;"   "&amp;D119&amp;"   "&amp;E119&amp;"   "&amp;F119&amp;"  "&amp;G119&amp;"  "&amp;H119&amp;" руб."&amp;CHAR(10)&amp;"проданы по "&amp;I119&amp;" руб.   "&amp;J119&amp;" шт.   за "&amp;K119&amp;" руб.   прибыль: "&amp;L119&amp;" руб."&amp;CHAR(10)&amp;"Заказчик: "&amp;M119&amp;"   Тел.: "&amp;N119&amp;"   E-mail: "&amp;O119&amp;CHAR(10)&amp;P119&amp;CHAR(10)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20" s="3" customFormat="true" ht="18.45" hidden="false" customHeight="true" outlineLevel="0" collapsed="false">
      <c r="H120" s="5"/>
      <c r="I120" s="5"/>
      <c r="K120" s="7" t="n">
        <f aca="false">I120*J120</f>
        <v>0</v>
      </c>
      <c r="L120" s="7" t="n">
        <f aca="false">ROUNDUP((I120-H120)*J120,-1)</f>
        <v>0</v>
      </c>
      <c r="N120" s="21"/>
      <c r="O120" s="9"/>
      <c r="R120" s="3" t="str">
        <f aca="false">"Заказ на "&amp;J120&amp;" шины (от "&amp;TEXT(A120,"дд.ММ.гггг, ДДДД, ЧЧ:мм)")&amp;"   :   "&amp;CHAR(10)&amp;CHAR(10)&amp;"Артикул: "&amp;B120&amp;"   "&amp;CHAR(10)&amp;C120&amp;"   "&amp;D120&amp;"   "&amp;E120&amp;"   "&amp;F120&amp;"  "&amp;G120&amp;"  "&amp;H120&amp;" руб."&amp;CHAR(10)&amp;"проданы по "&amp;I120&amp;" руб.   "&amp;J120&amp;" шт.   за "&amp;K120&amp;" руб.   прибыль: "&amp;L120&amp;" руб."&amp;CHAR(10)&amp;"Заказчик: "&amp;M120&amp;"   Тел.: "&amp;N120&amp;"   E-mail: "&amp;O120&amp;CHAR(10)&amp;P120&amp;CHAR(10)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21" s="3" customFormat="true" ht="18.45" hidden="false" customHeight="true" outlineLevel="0" collapsed="false">
      <c r="H121" s="5"/>
      <c r="I121" s="5"/>
      <c r="K121" s="7" t="n">
        <f aca="false">I121*J121</f>
        <v>0</v>
      </c>
      <c r="L121" s="7" t="n">
        <f aca="false">ROUNDUP((I121-H121)*J121,-1)</f>
        <v>0</v>
      </c>
      <c r="N121" s="21"/>
      <c r="O121" s="9"/>
      <c r="R121" s="3" t="str">
        <f aca="false">"Заказ на "&amp;J121&amp;" шины (от "&amp;TEXT(A121,"дд.ММ.гггг, ДДДД, ЧЧ:мм)")&amp;"   :   "&amp;CHAR(10)&amp;CHAR(10)&amp;"Артикул: "&amp;B121&amp;"   "&amp;CHAR(10)&amp;C121&amp;"   "&amp;D121&amp;"   "&amp;E121&amp;"   "&amp;F121&amp;"  "&amp;G121&amp;"  "&amp;H121&amp;" руб."&amp;CHAR(10)&amp;"проданы по "&amp;I121&amp;" руб.   "&amp;J121&amp;" шт.   за "&amp;K121&amp;" руб.   прибыль: "&amp;L121&amp;" руб."&amp;CHAR(10)&amp;"Заказчик: "&amp;M121&amp;"   Тел.: "&amp;N121&amp;"   E-mail: "&amp;O121&amp;CHAR(10)&amp;P121&amp;CHAR(10)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22" s="3" customFormat="true" ht="18.45" hidden="false" customHeight="true" outlineLevel="0" collapsed="false">
      <c r="H122" s="5"/>
      <c r="I122" s="5"/>
      <c r="K122" s="7" t="n">
        <f aca="false">I122*J122</f>
        <v>0</v>
      </c>
      <c r="L122" s="7" t="n">
        <f aca="false">ROUNDUP((I122-H122)*J122,-1)</f>
        <v>0</v>
      </c>
      <c r="N122" s="21"/>
      <c r="O122" s="9"/>
      <c r="R122" s="3" t="str">
        <f aca="false">"Заказ на "&amp;J122&amp;" шины (от "&amp;TEXT(A122,"дд.ММ.гггг, ДДДД, ЧЧ:мм)")&amp;"   :   "&amp;CHAR(10)&amp;CHAR(10)&amp;"Артикул: "&amp;B122&amp;"   "&amp;CHAR(10)&amp;C122&amp;"   "&amp;D122&amp;"   "&amp;E122&amp;"   "&amp;F122&amp;"  "&amp;G122&amp;"  "&amp;H122&amp;" руб."&amp;CHAR(10)&amp;"проданы по "&amp;I122&amp;" руб.   "&amp;J122&amp;" шт.   за "&amp;K122&amp;" руб.   прибыль: "&amp;L122&amp;" руб."&amp;CHAR(10)&amp;"Заказчик: "&amp;M122&amp;"   Тел.: "&amp;N122&amp;"   E-mail: "&amp;O122&amp;CHAR(10)&amp;P122&amp;CHAR(10)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23" s="3" customFormat="true" ht="18.45" hidden="false" customHeight="true" outlineLevel="0" collapsed="false">
      <c r="H123" s="5"/>
      <c r="I123" s="5"/>
      <c r="K123" s="7" t="n">
        <f aca="false">I123*J123</f>
        <v>0</v>
      </c>
      <c r="L123" s="7" t="n">
        <f aca="false">ROUNDUP((I123-H123)*J123,-1)</f>
        <v>0</v>
      </c>
      <c r="N123" s="21"/>
      <c r="O123" s="9"/>
      <c r="R123" s="3" t="str">
        <f aca="false">"Заказ на "&amp;J123&amp;" шины (от "&amp;TEXT(A123,"дд.ММ.гггг, ДДДД, ЧЧ:мм)")&amp;"   :   "&amp;CHAR(10)&amp;CHAR(10)&amp;"Артикул: "&amp;B123&amp;"   "&amp;CHAR(10)&amp;C123&amp;"   "&amp;D123&amp;"   "&amp;E123&amp;"   "&amp;F123&amp;"  "&amp;G123&amp;"  "&amp;H123&amp;" руб."&amp;CHAR(10)&amp;"проданы по "&amp;I123&amp;" руб.   "&amp;J123&amp;" шт.   за "&amp;K123&amp;" руб.   прибыль: "&amp;L123&amp;" руб."&amp;CHAR(10)&amp;"Заказчик: "&amp;M123&amp;"   Тел.: "&amp;N123&amp;"   E-mail: "&amp;O123&amp;CHAR(10)&amp;P123&amp;CHAR(10)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24" s="3" customFormat="true" ht="18.45" hidden="false" customHeight="true" outlineLevel="0" collapsed="false">
      <c r="H124" s="5"/>
      <c r="I124" s="5"/>
      <c r="K124" s="7" t="n">
        <f aca="false">I124*J124</f>
        <v>0</v>
      </c>
      <c r="L124" s="7" t="n">
        <f aca="false">ROUNDUP((I124-H124)*J124,-1)</f>
        <v>0</v>
      </c>
      <c r="N124" s="21"/>
      <c r="O124" s="9"/>
      <c r="R124" s="3" t="str">
        <f aca="false">"Заказ на "&amp;J124&amp;" шины (от "&amp;TEXT(A124,"дд.ММ.гггг, ДДДД, ЧЧ:мм)")&amp;"   :   "&amp;CHAR(10)&amp;CHAR(10)&amp;"Артикул: "&amp;B124&amp;"   "&amp;CHAR(10)&amp;C124&amp;"   "&amp;D124&amp;"   "&amp;E124&amp;"   "&amp;F124&amp;"  "&amp;G124&amp;"  "&amp;H124&amp;" руб."&amp;CHAR(10)&amp;"проданы по "&amp;I124&amp;" руб.   "&amp;J124&amp;" шт.   за "&amp;K124&amp;" руб.   прибыль: "&amp;L124&amp;" руб."&amp;CHAR(10)&amp;"Заказчик: "&amp;M124&amp;"   Тел.: "&amp;N124&amp;"   E-mail: "&amp;O124&amp;CHAR(10)&amp;P124&amp;CHAR(10)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25" s="3" customFormat="true" ht="18.45" hidden="false" customHeight="true" outlineLevel="0" collapsed="false">
      <c r="H125" s="5"/>
      <c r="I125" s="5"/>
      <c r="K125" s="7" t="n">
        <f aca="false">I125*J125</f>
        <v>0</v>
      </c>
      <c r="L125" s="7" t="n">
        <f aca="false">ROUNDUP((I125-H125)*J125,-1)</f>
        <v>0</v>
      </c>
      <c r="N125" s="21"/>
      <c r="O125" s="9"/>
      <c r="R125" s="3" t="str">
        <f aca="false">"Заказ на "&amp;J125&amp;" шины (от "&amp;TEXT(A125,"дд.ММ.гггг, ДДДД, ЧЧ:мм)")&amp;"   :   "&amp;CHAR(10)&amp;CHAR(10)&amp;"Артикул: "&amp;B125&amp;"   "&amp;CHAR(10)&amp;C125&amp;"   "&amp;D125&amp;"   "&amp;E125&amp;"   "&amp;F125&amp;"  "&amp;G125&amp;"  "&amp;H125&amp;" руб."&amp;CHAR(10)&amp;"проданы по "&amp;I125&amp;" руб.   "&amp;J125&amp;" шт.   за "&amp;K125&amp;" руб.   прибыль: "&amp;L125&amp;" руб."&amp;CHAR(10)&amp;"Заказчик: "&amp;M125&amp;"   Тел.: "&amp;N125&amp;"   E-mail: "&amp;O125&amp;CHAR(10)&amp;P125&amp;CHAR(10)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26" s="3" customFormat="true" ht="18.45" hidden="false" customHeight="true" outlineLevel="0" collapsed="false">
      <c r="H126" s="5"/>
      <c r="I126" s="5"/>
      <c r="K126" s="7" t="n">
        <f aca="false">I126*J126</f>
        <v>0</v>
      </c>
      <c r="L126" s="7" t="n">
        <f aca="false">ROUNDUP((I126-H126)*J126,-1)</f>
        <v>0</v>
      </c>
      <c r="N126" s="21"/>
      <c r="O126" s="9"/>
      <c r="R126" s="3" t="str">
        <f aca="false">"Заказ на "&amp;J126&amp;" шины (от "&amp;TEXT(A126,"дд.ММ.гггг, ДДДД, ЧЧ:мм)")&amp;"   :   "&amp;CHAR(10)&amp;CHAR(10)&amp;"Артикул: "&amp;B126&amp;"   "&amp;CHAR(10)&amp;C126&amp;"   "&amp;D126&amp;"   "&amp;E126&amp;"   "&amp;F126&amp;"  "&amp;G126&amp;"  "&amp;H126&amp;" руб."&amp;CHAR(10)&amp;"проданы по "&amp;I126&amp;" руб.   "&amp;J126&amp;" шт.   за "&amp;K126&amp;" руб.   прибыль: "&amp;L126&amp;" руб."&amp;CHAR(10)&amp;"Заказчик: "&amp;M126&amp;"   Тел.: "&amp;N126&amp;"   E-mail: "&amp;O126&amp;CHAR(10)&amp;P126&amp;CHAR(10)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27" s="3" customFormat="true" ht="18.45" hidden="false" customHeight="true" outlineLevel="0" collapsed="false">
      <c r="H127" s="5"/>
      <c r="I127" s="5"/>
      <c r="K127" s="7" t="n">
        <f aca="false">I127*J127</f>
        <v>0</v>
      </c>
      <c r="L127" s="7" t="n">
        <f aca="false">ROUNDUP((I127-H127)*J127,-1)</f>
        <v>0</v>
      </c>
      <c r="N127" s="21"/>
      <c r="O127" s="9"/>
      <c r="R127" s="3" t="str">
        <f aca="false">"Заказ на "&amp;J127&amp;" шины (от "&amp;TEXT(A127,"дд.ММ.гггг, ДДДД, ЧЧ:мм)")&amp;"   :   "&amp;CHAR(10)&amp;CHAR(10)&amp;"Артикул: "&amp;B127&amp;"   "&amp;CHAR(10)&amp;C127&amp;"   "&amp;D127&amp;"   "&amp;E127&amp;"   "&amp;F127&amp;"  "&amp;G127&amp;"  "&amp;H127&amp;" руб."&amp;CHAR(10)&amp;"проданы по "&amp;I127&amp;" руб.   "&amp;J127&amp;" шт.   за "&amp;K127&amp;" руб.   прибыль: "&amp;L127&amp;" руб."&amp;CHAR(10)&amp;"Заказчик: "&amp;M127&amp;"   Тел.: "&amp;N127&amp;"   E-mail: "&amp;O127&amp;CHAR(10)&amp;P127&amp;CHAR(10)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28" s="3" customFormat="true" ht="18.45" hidden="false" customHeight="true" outlineLevel="0" collapsed="false">
      <c r="H128" s="5"/>
      <c r="I128" s="5"/>
      <c r="K128" s="7" t="n">
        <f aca="false">I128*J128</f>
        <v>0</v>
      </c>
      <c r="L128" s="7" t="n">
        <f aca="false">ROUNDUP((I128-H128)*J128,-1)</f>
        <v>0</v>
      </c>
      <c r="N128" s="21"/>
      <c r="O128" s="9"/>
      <c r="R128" s="3" t="str">
        <f aca="false">"Заказ на "&amp;J128&amp;" шины (от "&amp;TEXT(A128,"дд.ММ.гггг, ДДДД, ЧЧ:мм)")&amp;"   :   "&amp;CHAR(10)&amp;CHAR(10)&amp;"Артикул: "&amp;B128&amp;"   "&amp;CHAR(10)&amp;C128&amp;"   "&amp;D128&amp;"   "&amp;E128&amp;"   "&amp;F128&amp;"  "&amp;G128&amp;"  "&amp;H128&amp;" руб."&amp;CHAR(10)&amp;"проданы по "&amp;I128&amp;" руб.   "&amp;J128&amp;" шт.   за "&amp;K128&amp;" руб.   прибыль: "&amp;L128&amp;" руб."&amp;CHAR(10)&amp;"Заказчик: "&amp;M128&amp;"   Тел.: "&amp;N128&amp;"   E-mail: "&amp;O128&amp;CHAR(10)&amp;P128&amp;CHAR(10)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29" s="3" customFormat="true" ht="18.45" hidden="false" customHeight="true" outlineLevel="0" collapsed="false">
      <c r="H129" s="5"/>
      <c r="I129" s="5"/>
      <c r="K129" s="7" t="n">
        <f aca="false">I129*J129</f>
        <v>0</v>
      </c>
      <c r="L129" s="7" t="n">
        <f aca="false">ROUNDUP((I129-H129)*J129,-1)</f>
        <v>0</v>
      </c>
      <c r="N129" s="21"/>
      <c r="O129" s="9"/>
      <c r="R129" s="3" t="str">
        <f aca="false">"Заказ на "&amp;J129&amp;" шины (от "&amp;TEXT(A129,"дд.ММ.гггг, ДДДД, ЧЧ:мм)")&amp;"   :   "&amp;CHAR(10)&amp;CHAR(10)&amp;"Артикул: "&amp;B129&amp;"   "&amp;CHAR(10)&amp;C129&amp;"   "&amp;D129&amp;"   "&amp;E129&amp;"   "&amp;F129&amp;"  "&amp;G129&amp;"  "&amp;H129&amp;" руб."&amp;CHAR(10)&amp;"проданы по "&amp;I129&amp;" руб.   "&amp;J129&amp;" шт.   за "&amp;K129&amp;" руб.   прибыль: "&amp;L129&amp;" руб."&amp;CHAR(10)&amp;"Заказчик: "&amp;M129&amp;"   Тел.: "&amp;N129&amp;"   E-mail: "&amp;O129&amp;CHAR(10)&amp;P129&amp;CHAR(10)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30" s="3" customFormat="true" ht="18.45" hidden="false" customHeight="true" outlineLevel="0" collapsed="false">
      <c r="H130" s="5"/>
      <c r="I130" s="5"/>
      <c r="K130" s="7" t="n">
        <f aca="false">I130*J130</f>
        <v>0</v>
      </c>
      <c r="L130" s="7" t="n">
        <f aca="false">ROUNDUP((I130-H130)*J130,-1)</f>
        <v>0</v>
      </c>
      <c r="N130" s="21"/>
      <c r="O130" s="9"/>
      <c r="R130" s="3" t="str">
        <f aca="false">"Заказ на "&amp;J130&amp;" шины (от "&amp;TEXT(A130,"дд.ММ.гггг, ДДДД, ЧЧ:мм)")&amp;"   :   "&amp;CHAR(10)&amp;CHAR(10)&amp;"Артикул: "&amp;B130&amp;"   "&amp;CHAR(10)&amp;C130&amp;"   "&amp;D130&amp;"   "&amp;E130&amp;"   "&amp;F130&amp;"  "&amp;G130&amp;"  "&amp;H130&amp;" руб."&amp;CHAR(10)&amp;"проданы по "&amp;I130&amp;" руб.   "&amp;J130&amp;" шт.   за "&amp;K130&amp;" руб.   прибыль: "&amp;L130&amp;" руб."&amp;CHAR(10)&amp;"Заказчик: "&amp;M130&amp;"   Тел.: "&amp;N130&amp;"   E-mail: "&amp;O130&amp;CHAR(10)&amp;P130&amp;CHAR(10)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31" s="3" customFormat="true" ht="18.45" hidden="false" customHeight="true" outlineLevel="0" collapsed="false">
      <c r="H131" s="5"/>
      <c r="I131" s="5"/>
      <c r="K131" s="7" t="n">
        <f aca="false">I131*J131</f>
        <v>0</v>
      </c>
      <c r="L131" s="7" t="n">
        <f aca="false">ROUNDUP((I131-H131)*J131,-1)</f>
        <v>0</v>
      </c>
      <c r="N131" s="21"/>
      <c r="O131" s="9"/>
      <c r="R131" s="3" t="str">
        <f aca="false">"Заказ на "&amp;J131&amp;" шины (от "&amp;TEXT(A131,"дд.ММ.гггг, ДДДД, ЧЧ:мм)")&amp;"   :   "&amp;CHAR(10)&amp;CHAR(10)&amp;"Артикул: "&amp;B131&amp;"   "&amp;CHAR(10)&amp;C131&amp;"   "&amp;D131&amp;"   "&amp;E131&amp;"   "&amp;F131&amp;"  "&amp;G131&amp;"  "&amp;H131&amp;" руб."&amp;CHAR(10)&amp;"проданы по "&amp;I131&amp;" руб.   "&amp;J131&amp;" шт.   за "&amp;K131&amp;" руб.   прибыль: "&amp;L131&amp;" руб."&amp;CHAR(10)&amp;"Заказчик: "&amp;M131&amp;"   Тел.: "&amp;N131&amp;"   E-mail: "&amp;O131&amp;CHAR(10)&amp;P131&amp;CHAR(10)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32" s="3" customFormat="true" ht="18.45" hidden="false" customHeight="true" outlineLevel="0" collapsed="false">
      <c r="H132" s="5"/>
      <c r="I132" s="5"/>
      <c r="K132" s="7" t="n">
        <f aca="false">I132*J132</f>
        <v>0</v>
      </c>
      <c r="L132" s="7" t="n">
        <f aca="false">ROUNDUP((I132-H132)*J132,-1)</f>
        <v>0</v>
      </c>
      <c r="N132" s="21"/>
      <c r="O132" s="9"/>
      <c r="R132" s="3" t="str">
        <f aca="false">"Заказ на "&amp;J132&amp;" шины (от "&amp;TEXT(A132,"дд.ММ.гггг, ДДДД, ЧЧ:мм)")&amp;"   :   "&amp;CHAR(10)&amp;CHAR(10)&amp;"Артикул: "&amp;B132&amp;"   "&amp;CHAR(10)&amp;C132&amp;"   "&amp;D132&amp;"   "&amp;E132&amp;"   "&amp;F132&amp;"  "&amp;G132&amp;"  "&amp;H132&amp;" руб."&amp;CHAR(10)&amp;"проданы по "&amp;I132&amp;" руб.   "&amp;J132&amp;" шт.   за "&amp;K132&amp;" руб.   прибыль: "&amp;L132&amp;" руб."&amp;CHAR(10)&amp;"Заказчик: "&amp;M132&amp;"   Тел.: "&amp;N132&amp;"   E-mail: "&amp;O132&amp;CHAR(10)&amp;P132&amp;CHAR(10)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33" s="3" customFormat="true" ht="18.45" hidden="false" customHeight="true" outlineLevel="0" collapsed="false">
      <c r="H133" s="5"/>
      <c r="I133" s="5"/>
      <c r="K133" s="7" t="n">
        <f aca="false">I133*J133</f>
        <v>0</v>
      </c>
      <c r="L133" s="7" t="n">
        <f aca="false">ROUNDUP((I133-H133)*J133,-1)</f>
        <v>0</v>
      </c>
      <c r="N133" s="21"/>
      <c r="O133" s="9"/>
      <c r="R133" s="3" t="str">
        <f aca="false">"Заказ на "&amp;J133&amp;" шины (от "&amp;TEXT(A133,"дд.ММ.гггг, ДДДД, ЧЧ:мм)")&amp;"   :   "&amp;CHAR(10)&amp;CHAR(10)&amp;"Артикул: "&amp;B133&amp;"   "&amp;CHAR(10)&amp;C133&amp;"   "&amp;D133&amp;"   "&amp;E133&amp;"   "&amp;F133&amp;"  "&amp;G133&amp;"  "&amp;H133&amp;" руб."&amp;CHAR(10)&amp;"проданы по "&amp;I133&amp;" руб.   "&amp;J133&amp;" шт.   за "&amp;K133&amp;" руб.   прибыль: "&amp;L133&amp;" руб."&amp;CHAR(10)&amp;"Заказчик: "&amp;M133&amp;"   Тел.: "&amp;N133&amp;"   E-mail: "&amp;O133&amp;CHAR(10)&amp;P133&amp;CHAR(10)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34" s="3" customFormat="true" ht="18.45" hidden="false" customHeight="true" outlineLevel="0" collapsed="false">
      <c r="H134" s="5"/>
      <c r="I134" s="5"/>
      <c r="K134" s="7" t="n">
        <f aca="false">I134*J134</f>
        <v>0</v>
      </c>
      <c r="L134" s="7" t="n">
        <f aca="false">ROUNDUP((I134-H134)*J134,-1)</f>
        <v>0</v>
      </c>
      <c r="N134" s="21"/>
      <c r="O134" s="9"/>
      <c r="R134" s="3" t="str">
        <f aca="false">"Заказ на "&amp;J134&amp;" шины (от "&amp;TEXT(A134,"дд.ММ.гггг, ДДДД, ЧЧ:мм)")&amp;"   :   "&amp;CHAR(10)&amp;CHAR(10)&amp;"Артикул: "&amp;B134&amp;"   "&amp;CHAR(10)&amp;C134&amp;"   "&amp;D134&amp;"   "&amp;E134&amp;"   "&amp;F134&amp;"  "&amp;G134&amp;"  "&amp;H134&amp;" руб."&amp;CHAR(10)&amp;"проданы по "&amp;I134&amp;" руб.   "&amp;J134&amp;" шт.   за "&amp;K134&amp;" руб.   прибыль: "&amp;L134&amp;" руб."&amp;CHAR(10)&amp;"Заказчик: "&amp;M134&amp;"   Тел.: "&amp;N134&amp;"   E-mail: "&amp;O134&amp;CHAR(10)&amp;P134&amp;CHAR(10)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35" s="3" customFormat="true" ht="18.45" hidden="false" customHeight="true" outlineLevel="0" collapsed="false">
      <c r="H135" s="5"/>
      <c r="I135" s="5"/>
      <c r="K135" s="7" t="n">
        <f aca="false">I135*J135</f>
        <v>0</v>
      </c>
      <c r="L135" s="7" t="n">
        <f aca="false">ROUNDUP((I135-H135)*J135,-1)</f>
        <v>0</v>
      </c>
      <c r="N135" s="21"/>
      <c r="O135" s="9"/>
      <c r="R135" s="3" t="str">
        <f aca="false">"Заказ на "&amp;J135&amp;" шины (от "&amp;TEXT(A135,"дд.ММ.гггг, ДДДД, ЧЧ:мм)")&amp;"   :   "&amp;CHAR(10)&amp;CHAR(10)&amp;"Артикул: "&amp;B135&amp;"   "&amp;CHAR(10)&amp;C135&amp;"   "&amp;D135&amp;"   "&amp;E135&amp;"   "&amp;F135&amp;"  "&amp;G135&amp;"  "&amp;H135&amp;" руб."&amp;CHAR(10)&amp;"проданы по "&amp;I135&amp;" руб.   "&amp;J135&amp;" шт.   за "&amp;K135&amp;" руб.   прибыль: "&amp;L135&amp;" руб."&amp;CHAR(10)&amp;"Заказчик: "&amp;M135&amp;"   Тел.: "&amp;N135&amp;"   E-mail: "&amp;O135&amp;CHAR(10)&amp;P135&amp;CHAR(10)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36" s="3" customFormat="true" ht="18.45" hidden="false" customHeight="true" outlineLevel="0" collapsed="false">
      <c r="H136" s="5"/>
      <c r="I136" s="5"/>
      <c r="K136" s="7" t="n">
        <f aca="false">I136*J136</f>
        <v>0</v>
      </c>
      <c r="L136" s="7" t="n">
        <f aca="false">ROUNDUP((I136-H136)*J136,-1)</f>
        <v>0</v>
      </c>
      <c r="N136" s="21"/>
      <c r="O136" s="9"/>
      <c r="R136" s="3" t="str">
        <f aca="false">"Заказ на "&amp;J136&amp;" шины (от "&amp;TEXT(A136,"дд.ММ.гггг, ДДДД, ЧЧ:мм)")&amp;"   :   "&amp;CHAR(10)&amp;CHAR(10)&amp;"Артикул: "&amp;B136&amp;"   "&amp;CHAR(10)&amp;C136&amp;"   "&amp;D136&amp;"   "&amp;E136&amp;"   "&amp;F136&amp;"  "&amp;G136&amp;"  "&amp;H136&amp;" руб."&amp;CHAR(10)&amp;"проданы по "&amp;I136&amp;" руб.   "&amp;J136&amp;" шт.   за "&amp;K136&amp;" руб.   прибыль: "&amp;L136&amp;" руб."&amp;CHAR(10)&amp;"Заказчик: "&amp;M136&amp;"   Тел.: "&amp;N136&amp;"   E-mail: "&amp;O136&amp;CHAR(10)&amp;P136&amp;CHAR(10)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37" s="3" customFormat="true" ht="18.45" hidden="false" customHeight="true" outlineLevel="0" collapsed="false">
      <c r="H137" s="5"/>
      <c r="I137" s="5"/>
      <c r="K137" s="7" t="n">
        <f aca="false">I137*J137</f>
        <v>0</v>
      </c>
      <c r="L137" s="7" t="n">
        <f aca="false">ROUNDUP((I137-H137)*J137,-1)</f>
        <v>0</v>
      </c>
      <c r="N137" s="21"/>
      <c r="O137" s="9"/>
      <c r="R137" s="3" t="str">
        <f aca="false">"Заказ на "&amp;J137&amp;" шины (от "&amp;TEXT(A137,"дд.ММ.гггг, ДДДД, ЧЧ:мм)")&amp;"   :   "&amp;CHAR(10)&amp;CHAR(10)&amp;"Артикул: "&amp;B137&amp;"   "&amp;CHAR(10)&amp;C137&amp;"   "&amp;D137&amp;"   "&amp;E137&amp;"   "&amp;F137&amp;"  "&amp;G137&amp;"  "&amp;H137&amp;" руб."&amp;CHAR(10)&amp;"проданы по "&amp;I137&amp;" руб.   "&amp;J137&amp;" шт.   за "&amp;K137&amp;" руб.   прибыль: "&amp;L137&amp;" руб."&amp;CHAR(10)&amp;"Заказчик: "&amp;M137&amp;"   Тел.: "&amp;N137&amp;"   E-mail: "&amp;O137&amp;CHAR(10)&amp;P137&amp;CHAR(10)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38" s="3" customFormat="true" ht="18.45" hidden="false" customHeight="true" outlineLevel="0" collapsed="false">
      <c r="H138" s="5"/>
      <c r="I138" s="5"/>
      <c r="K138" s="7" t="n">
        <f aca="false">I138*J138</f>
        <v>0</v>
      </c>
      <c r="L138" s="7" t="n">
        <f aca="false">ROUNDUP((I138-H138)*J138,-1)</f>
        <v>0</v>
      </c>
      <c r="N138" s="21"/>
      <c r="O138" s="9"/>
      <c r="R138" s="3" t="str">
        <f aca="false">"Заказ на "&amp;J138&amp;" шины (от "&amp;TEXT(A138,"дд.ММ.гггг, ДДДД, ЧЧ:мм)")&amp;"   :   "&amp;CHAR(10)&amp;CHAR(10)&amp;"Артикул: "&amp;B138&amp;"   "&amp;CHAR(10)&amp;C138&amp;"   "&amp;D138&amp;"   "&amp;E138&amp;"   "&amp;F138&amp;"  "&amp;G138&amp;"  "&amp;H138&amp;" руб."&amp;CHAR(10)&amp;"проданы по "&amp;I138&amp;" руб.   "&amp;J138&amp;" шт.   за "&amp;K138&amp;" руб.   прибыль: "&amp;L138&amp;" руб."&amp;CHAR(10)&amp;"Заказчик: "&amp;M138&amp;"   Тел.: "&amp;N138&amp;"   E-mail: "&amp;O138&amp;CHAR(10)&amp;P138&amp;CHAR(10)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39" s="3" customFormat="true" ht="18.45" hidden="false" customHeight="true" outlineLevel="0" collapsed="false">
      <c r="H139" s="5"/>
      <c r="I139" s="5"/>
      <c r="K139" s="7" t="n">
        <f aca="false">I139*J139</f>
        <v>0</v>
      </c>
      <c r="L139" s="7" t="n">
        <f aca="false">ROUNDUP((I139-H139)*J139,-1)</f>
        <v>0</v>
      </c>
      <c r="N139" s="21"/>
      <c r="O139" s="9"/>
      <c r="R139" s="3" t="str">
        <f aca="false">"Заказ на "&amp;J139&amp;" шины (от "&amp;TEXT(A139,"дд.ММ.гггг, ДДДД, ЧЧ:мм)")&amp;"   :   "&amp;CHAR(10)&amp;CHAR(10)&amp;"Артикул: "&amp;B139&amp;"   "&amp;CHAR(10)&amp;C139&amp;"   "&amp;D139&amp;"   "&amp;E139&amp;"   "&amp;F139&amp;"  "&amp;G139&amp;"  "&amp;H139&amp;" руб."&amp;CHAR(10)&amp;"проданы по "&amp;I139&amp;" руб.   "&amp;J139&amp;" шт.   за "&amp;K139&amp;" руб.   прибыль: "&amp;L139&amp;" руб."&amp;CHAR(10)&amp;"Заказчик: "&amp;M139&amp;"   Тел.: "&amp;N139&amp;"   E-mail: "&amp;O139&amp;CHAR(10)&amp;P139&amp;CHAR(10)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40" s="3" customFormat="true" ht="18.45" hidden="false" customHeight="true" outlineLevel="0" collapsed="false">
      <c r="H140" s="5"/>
      <c r="I140" s="5"/>
      <c r="K140" s="7" t="n">
        <f aca="false">I140*J140</f>
        <v>0</v>
      </c>
      <c r="L140" s="7" t="n">
        <f aca="false">ROUNDUP((I140-H140)*J140,-1)</f>
        <v>0</v>
      </c>
      <c r="N140" s="21"/>
      <c r="O140" s="9"/>
      <c r="R140" s="3" t="str">
        <f aca="false">"Заказ на "&amp;J140&amp;" шины (от "&amp;TEXT(A140,"дд.ММ.гггг, ДДДД, ЧЧ:мм)")&amp;"   :   "&amp;CHAR(10)&amp;CHAR(10)&amp;"Артикул: "&amp;B140&amp;"   "&amp;CHAR(10)&amp;C140&amp;"   "&amp;D140&amp;"   "&amp;E140&amp;"   "&amp;F140&amp;"  "&amp;G140&amp;"  "&amp;H140&amp;" руб."&amp;CHAR(10)&amp;"проданы по "&amp;I140&amp;" руб.   "&amp;J140&amp;" шт.   за "&amp;K140&amp;" руб.   прибыль: "&amp;L140&amp;" руб."&amp;CHAR(10)&amp;"Заказчик: "&amp;M140&amp;"   Тел.: "&amp;N140&amp;"   E-mail: "&amp;O140&amp;CHAR(10)&amp;P140&amp;CHAR(10)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41" s="3" customFormat="true" ht="18.45" hidden="false" customHeight="true" outlineLevel="0" collapsed="false">
      <c r="H141" s="5"/>
      <c r="I141" s="5"/>
      <c r="K141" s="7" t="n">
        <f aca="false">I141*J141</f>
        <v>0</v>
      </c>
      <c r="L141" s="7" t="n">
        <f aca="false">ROUNDUP((I141-H141)*J141,-1)</f>
        <v>0</v>
      </c>
      <c r="N141" s="21"/>
      <c r="O141" s="9"/>
      <c r="R141" s="3" t="str">
        <f aca="false">"Заказ на "&amp;J141&amp;" шины (от "&amp;TEXT(A141,"дд.ММ.гггг, ДДДД, ЧЧ:мм)")&amp;"   :   "&amp;CHAR(10)&amp;CHAR(10)&amp;"Артикул: "&amp;B141&amp;"   "&amp;CHAR(10)&amp;C141&amp;"   "&amp;D141&amp;"   "&amp;E141&amp;"   "&amp;F141&amp;"  "&amp;G141&amp;"  "&amp;H141&amp;" руб."&amp;CHAR(10)&amp;"проданы по "&amp;I141&amp;" руб.   "&amp;J141&amp;" шт.   за "&amp;K141&amp;" руб.   прибыль: "&amp;L141&amp;" руб."&amp;CHAR(10)&amp;"Заказчик: "&amp;M141&amp;"   Тел.: "&amp;N141&amp;"   E-mail: "&amp;O141&amp;CHAR(10)&amp;P141&amp;CHAR(10)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42" s="3" customFormat="true" ht="18.45" hidden="false" customHeight="true" outlineLevel="0" collapsed="false">
      <c r="H142" s="5"/>
      <c r="I142" s="5"/>
      <c r="K142" s="7" t="n">
        <f aca="false">I142*J142</f>
        <v>0</v>
      </c>
      <c r="L142" s="7" t="n">
        <f aca="false">ROUNDUP((I142-H142)*J142,-1)</f>
        <v>0</v>
      </c>
      <c r="N142" s="21"/>
      <c r="O142" s="9"/>
      <c r="R142" s="3" t="str">
        <f aca="false">"Заказ на "&amp;J142&amp;" шины (от "&amp;TEXT(A142,"дд.ММ.гггг, ДДДД, ЧЧ:мм)")&amp;"   :   "&amp;CHAR(10)&amp;CHAR(10)&amp;"Артикул: "&amp;B142&amp;"   "&amp;CHAR(10)&amp;C142&amp;"   "&amp;D142&amp;"   "&amp;E142&amp;"   "&amp;F142&amp;"  "&amp;G142&amp;"  "&amp;H142&amp;" руб."&amp;CHAR(10)&amp;"проданы по "&amp;I142&amp;" руб.   "&amp;J142&amp;" шт.   за "&amp;K142&amp;" руб.   прибыль: "&amp;L142&amp;" руб."&amp;CHAR(10)&amp;"Заказчик: "&amp;M142&amp;"   Тел.: "&amp;N142&amp;"   E-mail: "&amp;O142&amp;CHAR(10)&amp;P142&amp;CHAR(10)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43" s="3" customFormat="true" ht="18.45" hidden="false" customHeight="true" outlineLevel="0" collapsed="false">
      <c r="H143" s="5"/>
      <c r="I143" s="5"/>
      <c r="K143" s="7" t="n">
        <f aca="false">I143*J143</f>
        <v>0</v>
      </c>
      <c r="L143" s="7" t="n">
        <f aca="false">ROUNDUP((I143-H143)*J143,-1)</f>
        <v>0</v>
      </c>
      <c r="N143" s="21"/>
      <c r="O143" s="9"/>
      <c r="R143" s="3" t="str">
        <f aca="false">"Заказ на "&amp;J143&amp;" шины (от "&amp;TEXT(A143,"дд.ММ.гггг, ДДДД, ЧЧ:мм)")&amp;"   :   "&amp;CHAR(10)&amp;CHAR(10)&amp;"Артикул: "&amp;B143&amp;"   "&amp;CHAR(10)&amp;C143&amp;"   "&amp;D143&amp;"   "&amp;E143&amp;"   "&amp;F143&amp;"  "&amp;G143&amp;"  "&amp;H143&amp;" руб."&amp;CHAR(10)&amp;"проданы по "&amp;I143&amp;" руб.   "&amp;J143&amp;" шт.   за "&amp;K143&amp;" руб.   прибыль: "&amp;L143&amp;" руб."&amp;CHAR(10)&amp;"Заказчик: "&amp;M143&amp;"   Тел.: "&amp;N143&amp;"   E-mail: "&amp;O143&amp;CHAR(10)&amp;P143&amp;CHAR(10)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44" s="3" customFormat="true" ht="18.45" hidden="false" customHeight="true" outlineLevel="0" collapsed="false">
      <c r="H144" s="5"/>
      <c r="I144" s="5"/>
      <c r="K144" s="7" t="n">
        <f aca="false">I144*J144</f>
        <v>0</v>
      </c>
      <c r="L144" s="7" t="n">
        <f aca="false">ROUNDUP((I144-H144)*J144,-1)</f>
        <v>0</v>
      </c>
      <c r="N144" s="21"/>
      <c r="O144" s="9"/>
      <c r="R144" s="3" t="str">
        <f aca="false">"Заказ на "&amp;J144&amp;" шины (от "&amp;TEXT(A144,"дд.ММ.гггг, ДДДД, ЧЧ:мм)")&amp;"   :   "&amp;CHAR(10)&amp;CHAR(10)&amp;"Артикул: "&amp;B144&amp;"   "&amp;CHAR(10)&amp;C144&amp;"   "&amp;D144&amp;"   "&amp;E144&amp;"   "&amp;F144&amp;"  "&amp;G144&amp;"  "&amp;H144&amp;" руб."&amp;CHAR(10)&amp;"проданы по "&amp;I144&amp;" руб.   "&amp;J144&amp;" шт.   за "&amp;K144&amp;" руб.   прибыль: "&amp;L144&amp;" руб."&amp;CHAR(10)&amp;"Заказчик: "&amp;M144&amp;"   Тел.: "&amp;N144&amp;"   E-mail: "&amp;O144&amp;CHAR(10)&amp;P144&amp;CHAR(10)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45" s="3" customFormat="true" ht="18.45" hidden="false" customHeight="true" outlineLevel="0" collapsed="false">
      <c r="H145" s="5"/>
      <c r="I145" s="5"/>
      <c r="K145" s="7" t="n">
        <f aca="false">I145*J145</f>
        <v>0</v>
      </c>
      <c r="L145" s="7" t="n">
        <f aca="false">ROUNDUP((I145-H145)*J145,-1)</f>
        <v>0</v>
      </c>
      <c r="N145" s="21"/>
      <c r="O145" s="9"/>
      <c r="R145" s="3" t="str">
        <f aca="false">"Заказ на "&amp;J145&amp;" шины (от "&amp;TEXT(A145,"дд.ММ.гггг, ДДДД, ЧЧ:мм)")&amp;"   :   "&amp;CHAR(10)&amp;CHAR(10)&amp;"Артикул: "&amp;B145&amp;"   "&amp;CHAR(10)&amp;C145&amp;"   "&amp;D145&amp;"   "&amp;E145&amp;"   "&amp;F145&amp;"  "&amp;G145&amp;"  "&amp;H145&amp;" руб."&amp;CHAR(10)&amp;"проданы по "&amp;I145&amp;" руб.   "&amp;J145&amp;" шт.   за "&amp;K145&amp;" руб.   прибыль: "&amp;L145&amp;" руб."&amp;CHAR(10)&amp;"Заказчик: "&amp;M145&amp;"   Тел.: "&amp;N145&amp;"   E-mail: "&amp;O145&amp;CHAR(10)&amp;P145&amp;CHAR(10)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46" s="3" customFormat="true" ht="18.45" hidden="false" customHeight="true" outlineLevel="0" collapsed="false">
      <c r="H146" s="5"/>
      <c r="I146" s="5"/>
      <c r="K146" s="7" t="n">
        <f aca="false">I146*J146</f>
        <v>0</v>
      </c>
      <c r="L146" s="7" t="n">
        <f aca="false">ROUNDUP((I146-H146)*J146,-1)</f>
        <v>0</v>
      </c>
      <c r="N146" s="21"/>
      <c r="O146" s="9"/>
      <c r="R146" s="3" t="str">
        <f aca="false">"Заказ на "&amp;J146&amp;" шины (от "&amp;TEXT(A146,"дд.ММ.гггг, ДДДД, ЧЧ:мм)")&amp;"   :   "&amp;CHAR(10)&amp;CHAR(10)&amp;"Артикул: "&amp;B146&amp;"   "&amp;CHAR(10)&amp;C146&amp;"   "&amp;D146&amp;"   "&amp;E146&amp;"   "&amp;F146&amp;"  "&amp;G146&amp;"  "&amp;H146&amp;" руб."&amp;CHAR(10)&amp;"проданы по "&amp;I146&amp;" руб.   "&amp;J146&amp;" шт.   за "&amp;K146&amp;" руб.   прибыль: "&amp;L146&amp;" руб."&amp;CHAR(10)&amp;"Заказчик: "&amp;M146&amp;"   Тел.: "&amp;N146&amp;"   E-mail: "&amp;O146&amp;CHAR(10)&amp;P146&amp;CHAR(10)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47" s="3" customFormat="true" ht="18.45" hidden="false" customHeight="true" outlineLevel="0" collapsed="false">
      <c r="H147" s="5"/>
      <c r="I147" s="5"/>
      <c r="K147" s="7" t="n">
        <f aca="false">I147*J147</f>
        <v>0</v>
      </c>
      <c r="L147" s="7" t="n">
        <f aca="false">ROUNDUP((I147-H147)*J147,-1)</f>
        <v>0</v>
      </c>
      <c r="N147" s="21"/>
      <c r="O147" s="9"/>
      <c r="R147" s="3" t="str">
        <f aca="false">"Заказ на "&amp;J147&amp;" шины (от "&amp;TEXT(A147,"дд.ММ.гггг, ДДДД, ЧЧ:мм)")&amp;"   :   "&amp;CHAR(10)&amp;CHAR(10)&amp;"Артикул: "&amp;B147&amp;"   "&amp;CHAR(10)&amp;C147&amp;"   "&amp;D147&amp;"   "&amp;E147&amp;"   "&amp;F147&amp;"  "&amp;G147&amp;"  "&amp;H147&amp;" руб."&amp;CHAR(10)&amp;"проданы по "&amp;I147&amp;" руб.   "&amp;J147&amp;" шт.   за "&amp;K147&amp;" руб.   прибыль: "&amp;L147&amp;" руб."&amp;CHAR(10)&amp;"Заказчик: "&amp;M147&amp;"   Тел.: "&amp;N147&amp;"   E-mail: "&amp;O147&amp;CHAR(10)&amp;P147&amp;CHAR(10)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48" s="3" customFormat="true" ht="18.45" hidden="false" customHeight="true" outlineLevel="0" collapsed="false">
      <c r="H148" s="5"/>
      <c r="I148" s="5"/>
      <c r="K148" s="7" t="n">
        <f aca="false">I148*J148</f>
        <v>0</v>
      </c>
      <c r="L148" s="7" t="n">
        <f aca="false">ROUNDUP((I148-H148)*J148,-1)</f>
        <v>0</v>
      </c>
      <c r="N148" s="21"/>
      <c r="O148" s="9"/>
      <c r="R148" s="3" t="str">
        <f aca="false">"Заказ на "&amp;J148&amp;" шины (от "&amp;TEXT(A148,"дд.ММ.гггг, ДДДД, ЧЧ:мм)")&amp;"   :   "&amp;CHAR(10)&amp;CHAR(10)&amp;"Артикул: "&amp;B148&amp;"   "&amp;CHAR(10)&amp;C148&amp;"   "&amp;D148&amp;"   "&amp;E148&amp;"   "&amp;F148&amp;"  "&amp;G148&amp;"  "&amp;H148&amp;" руб."&amp;CHAR(10)&amp;"проданы по "&amp;I148&amp;" руб.   "&amp;J148&amp;" шт.   за "&amp;K148&amp;" руб.   прибыль: "&amp;L148&amp;" руб."&amp;CHAR(10)&amp;"Заказчик: "&amp;M148&amp;"   Тел.: "&amp;N148&amp;"   E-mail: "&amp;O148&amp;CHAR(10)&amp;P148&amp;CHAR(10)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49" s="3" customFormat="true" ht="18.45" hidden="false" customHeight="true" outlineLevel="0" collapsed="false">
      <c r="H149" s="5"/>
      <c r="I149" s="5"/>
      <c r="K149" s="7" t="n">
        <f aca="false">I149*J149</f>
        <v>0</v>
      </c>
      <c r="L149" s="7" t="n">
        <f aca="false">ROUNDUP((I149-H149)*J149,-1)</f>
        <v>0</v>
      </c>
      <c r="N149" s="21"/>
      <c r="O149" s="9"/>
      <c r="R149" s="3" t="str">
        <f aca="false">"Заказ на "&amp;J149&amp;" шины (от "&amp;TEXT(A149,"дд.ММ.гггг, ДДДД, ЧЧ:мм)")&amp;"   :   "&amp;CHAR(10)&amp;CHAR(10)&amp;"Артикул: "&amp;B149&amp;"   "&amp;CHAR(10)&amp;C149&amp;"   "&amp;D149&amp;"   "&amp;E149&amp;"   "&amp;F149&amp;"  "&amp;G149&amp;"  "&amp;H149&amp;" руб."&amp;CHAR(10)&amp;"проданы по "&amp;I149&amp;" руб.   "&amp;J149&amp;" шт.   за "&amp;K149&amp;" руб.   прибыль: "&amp;L149&amp;" руб."&amp;CHAR(10)&amp;"Заказчик: "&amp;M149&amp;"   Тел.: "&amp;N149&amp;"   E-mail: "&amp;O149&amp;CHAR(10)&amp;P149&amp;CHAR(10)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50" s="3" customFormat="true" ht="18.45" hidden="false" customHeight="true" outlineLevel="0" collapsed="false">
      <c r="H150" s="5"/>
      <c r="I150" s="5"/>
      <c r="K150" s="7" t="n">
        <f aca="false">I150*J150</f>
        <v>0</v>
      </c>
      <c r="L150" s="7" t="n">
        <f aca="false">ROUNDUP((I150-H150)*J150,-1)</f>
        <v>0</v>
      </c>
      <c r="N150" s="21"/>
      <c r="O150" s="9"/>
      <c r="R150" s="3" t="str">
        <f aca="false">"Заказ на "&amp;J150&amp;" шины (от "&amp;TEXT(A150,"дд.ММ.гггг, ДДДД, ЧЧ:мм)")&amp;"   :   "&amp;CHAR(10)&amp;CHAR(10)&amp;"Артикул: "&amp;B150&amp;"   "&amp;CHAR(10)&amp;C150&amp;"   "&amp;D150&amp;"   "&amp;E150&amp;"   "&amp;F150&amp;"  "&amp;G150&amp;"  "&amp;H150&amp;" руб."&amp;CHAR(10)&amp;"проданы по "&amp;I150&amp;" руб.   "&amp;J150&amp;" шт.   за "&amp;K150&amp;" руб.   прибыль: "&amp;L150&amp;" руб."&amp;CHAR(10)&amp;"Заказчик: "&amp;M150&amp;"   Тел.: "&amp;N150&amp;"   E-mail: "&amp;O150&amp;CHAR(10)&amp;P150&amp;CHAR(10)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51" s="3" customFormat="true" ht="18.45" hidden="false" customHeight="true" outlineLevel="0" collapsed="false">
      <c r="H151" s="5"/>
      <c r="I151" s="5"/>
      <c r="K151" s="7" t="n">
        <f aca="false">I151*J151</f>
        <v>0</v>
      </c>
      <c r="L151" s="7" t="n">
        <f aca="false">ROUNDUP((I151-H151)*J151,-1)</f>
        <v>0</v>
      </c>
      <c r="N151" s="21"/>
      <c r="O151" s="9"/>
      <c r="R151" s="3" t="str">
        <f aca="false">"Заказ на "&amp;J151&amp;" шины (от "&amp;TEXT(A151,"дд.ММ.гггг, ДДДД, ЧЧ:мм)")&amp;"   :   "&amp;CHAR(10)&amp;CHAR(10)&amp;"Артикул: "&amp;B151&amp;"   "&amp;CHAR(10)&amp;C151&amp;"   "&amp;D151&amp;"   "&amp;E151&amp;"   "&amp;F151&amp;"  "&amp;G151&amp;"  "&amp;H151&amp;" руб."&amp;CHAR(10)&amp;"проданы по "&amp;I151&amp;" руб.   "&amp;J151&amp;" шт.   за "&amp;K151&amp;" руб.   прибыль: "&amp;L151&amp;" руб."&amp;CHAR(10)&amp;"Заказчик: "&amp;M151&amp;"   Тел.: "&amp;N151&amp;"   E-mail: "&amp;O151&amp;CHAR(10)&amp;P151&amp;CHAR(10)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52" s="3" customFormat="true" ht="18.45" hidden="false" customHeight="true" outlineLevel="0" collapsed="false">
      <c r="H152" s="5"/>
      <c r="I152" s="5"/>
      <c r="K152" s="7" t="n">
        <f aca="false">I152*J152</f>
        <v>0</v>
      </c>
      <c r="L152" s="7" t="n">
        <f aca="false">ROUNDUP((I152-H152)*J152,-1)</f>
        <v>0</v>
      </c>
      <c r="N152" s="21"/>
      <c r="O152" s="9"/>
      <c r="R152" s="3" t="str">
        <f aca="false">"Заказ на "&amp;J152&amp;" шины (от "&amp;TEXT(A152,"дд.ММ.гггг, ДДДД, ЧЧ:мм)")&amp;"   :   "&amp;CHAR(10)&amp;CHAR(10)&amp;"Артикул: "&amp;B152&amp;"   "&amp;CHAR(10)&amp;C152&amp;"   "&amp;D152&amp;"   "&amp;E152&amp;"   "&amp;F152&amp;"  "&amp;G152&amp;"  "&amp;H152&amp;" руб."&amp;CHAR(10)&amp;"проданы по "&amp;I152&amp;" руб.   "&amp;J152&amp;" шт.   за "&amp;K152&amp;" руб.   прибыль: "&amp;L152&amp;" руб."&amp;CHAR(10)&amp;"Заказчик: "&amp;M152&amp;"   Тел.: "&amp;N152&amp;"   E-mail: "&amp;O152&amp;CHAR(10)&amp;P152&amp;CHAR(10)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53" s="3" customFormat="true" ht="18.45" hidden="false" customHeight="true" outlineLevel="0" collapsed="false">
      <c r="H153" s="5"/>
      <c r="I153" s="5"/>
      <c r="K153" s="7" t="n">
        <f aca="false">I153*J153</f>
        <v>0</v>
      </c>
      <c r="L153" s="7" t="n">
        <f aca="false">ROUNDUP((I153-H153)*J153,-1)</f>
        <v>0</v>
      </c>
      <c r="N153" s="21"/>
      <c r="O153" s="9"/>
      <c r="R153" s="3" t="str">
        <f aca="false">"Заказ на "&amp;J153&amp;" шины (от "&amp;TEXT(A153,"дд.ММ.гггг, ДДДД, ЧЧ:мм)")&amp;"   :   "&amp;CHAR(10)&amp;CHAR(10)&amp;"Артикул: "&amp;B153&amp;"   "&amp;CHAR(10)&amp;C153&amp;"   "&amp;D153&amp;"   "&amp;E153&amp;"   "&amp;F153&amp;"  "&amp;G153&amp;"  "&amp;H153&amp;" руб."&amp;CHAR(10)&amp;"проданы по "&amp;I153&amp;" руб.   "&amp;J153&amp;" шт.   за "&amp;K153&amp;" руб.   прибыль: "&amp;L153&amp;" руб."&amp;CHAR(10)&amp;"Заказчик: "&amp;M153&amp;"   Тел.: "&amp;N153&amp;"   E-mail: "&amp;O153&amp;CHAR(10)&amp;P153&amp;CHAR(10)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54" s="3" customFormat="true" ht="18.45" hidden="false" customHeight="true" outlineLevel="0" collapsed="false">
      <c r="H154" s="5"/>
      <c r="I154" s="5"/>
      <c r="K154" s="7" t="n">
        <f aca="false">I154*J154</f>
        <v>0</v>
      </c>
      <c r="L154" s="7" t="n">
        <f aca="false">ROUNDUP((I154-H154)*J154,-1)</f>
        <v>0</v>
      </c>
      <c r="N154" s="21"/>
      <c r="O154" s="9"/>
      <c r="R154" s="3" t="str">
        <f aca="false">"Заказ на "&amp;J154&amp;" шины (от "&amp;TEXT(A154,"дд.ММ.гггг, ДДДД, ЧЧ:мм)")&amp;"   :   "&amp;CHAR(10)&amp;CHAR(10)&amp;"Артикул: "&amp;B154&amp;"   "&amp;CHAR(10)&amp;C154&amp;"   "&amp;D154&amp;"   "&amp;E154&amp;"   "&amp;F154&amp;"  "&amp;G154&amp;"  "&amp;H154&amp;" руб."&amp;CHAR(10)&amp;"проданы по "&amp;I154&amp;" руб.   "&amp;J154&amp;" шт.   за "&amp;K154&amp;" руб.   прибыль: "&amp;L154&amp;" руб."&amp;CHAR(10)&amp;"Заказчик: "&amp;M154&amp;"   Тел.: "&amp;N154&amp;"   E-mail: "&amp;O154&amp;CHAR(10)&amp;P154&amp;CHAR(10)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55" s="3" customFormat="true" ht="18.45" hidden="false" customHeight="true" outlineLevel="0" collapsed="false">
      <c r="H155" s="5"/>
      <c r="I155" s="5"/>
      <c r="K155" s="7" t="n">
        <f aca="false">I155*J155</f>
        <v>0</v>
      </c>
      <c r="L155" s="7" t="n">
        <f aca="false">ROUNDUP((I155-H155)*J155,-1)</f>
        <v>0</v>
      </c>
      <c r="N155" s="21"/>
      <c r="O155" s="9"/>
      <c r="R155" s="3" t="str">
        <f aca="false">"Заказ на "&amp;J155&amp;" шины (от "&amp;TEXT(A155,"дд.ММ.гггг, ДДДД, ЧЧ:мм)")&amp;"   :   "&amp;CHAR(10)&amp;CHAR(10)&amp;"Артикул: "&amp;B155&amp;"   "&amp;CHAR(10)&amp;C155&amp;"   "&amp;D155&amp;"   "&amp;E155&amp;"   "&amp;F155&amp;"  "&amp;G155&amp;"  "&amp;H155&amp;" руб."&amp;CHAR(10)&amp;"проданы по "&amp;I155&amp;" руб.   "&amp;J155&amp;" шт.   за "&amp;K155&amp;" руб.   прибыль: "&amp;L155&amp;" руб."&amp;CHAR(10)&amp;"Заказчик: "&amp;M155&amp;"   Тел.: "&amp;N155&amp;"   E-mail: "&amp;O155&amp;CHAR(10)&amp;P155&amp;CHAR(10)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56" s="3" customFormat="true" ht="18.45" hidden="false" customHeight="true" outlineLevel="0" collapsed="false">
      <c r="H156" s="5"/>
      <c r="I156" s="5"/>
      <c r="K156" s="7" t="n">
        <f aca="false">I156*J156</f>
        <v>0</v>
      </c>
      <c r="L156" s="7" t="n">
        <f aca="false">ROUNDUP((I156-H156)*J156,-1)</f>
        <v>0</v>
      </c>
      <c r="N156" s="21"/>
      <c r="O156" s="9"/>
      <c r="R156" s="3" t="str">
        <f aca="false">"Заказ на "&amp;J156&amp;" шины (от "&amp;TEXT(A156,"дд.ММ.гггг, ДДДД, ЧЧ:мм)")&amp;"   :   "&amp;CHAR(10)&amp;CHAR(10)&amp;"Артикул: "&amp;B156&amp;"   "&amp;CHAR(10)&amp;C156&amp;"   "&amp;D156&amp;"   "&amp;E156&amp;"   "&amp;F156&amp;"  "&amp;G156&amp;"  "&amp;H156&amp;" руб."&amp;CHAR(10)&amp;"проданы по "&amp;I156&amp;" руб.   "&amp;J156&amp;" шт.   за "&amp;K156&amp;" руб.   прибыль: "&amp;L156&amp;" руб."&amp;CHAR(10)&amp;"Заказчик: "&amp;M156&amp;"   Тел.: "&amp;N156&amp;"   E-mail: "&amp;O156&amp;CHAR(10)&amp;P156&amp;CHAR(10)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57" s="3" customFormat="true" ht="18.45" hidden="false" customHeight="true" outlineLevel="0" collapsed="false">
      <c r="H157" s="5"/>
      <c r="I157" s="5"/>
      <c r="K157" s="7" t="n">
        <f aca="false">I157*J157</f>
        <v>0</v>
      </c>
      <c r="L157" s="7" t="n">
        <f aca="false">ROUNDUP((I157-H157)*J157,-1)</f>
        <v>0</v>
      </c>
      <c r="N157" s="21"/>
      <c r="O157" s="9"/>
      <c r="R157" s="3" t="str">
        <f aca="false">"Заказ на "&amp;J157&amp;" шины (от "&amp;TEXT(A157,"дд.ММ.гггг, ДДДД, ЧЧ:мм)")&amp;"   :   "&amp;CHAR(10)&amp;CHAR(10)&amp;"Артикул: "&amp;B157&amp;"   "&amp;CHAR(10)&amp;C157&amp;"   "&amp;D157&amp;"   "&amp;E157&amp;"   "&amp;F157&amp;"  "&amp;G157&amp;"  "&amp;H157&amp;" руб."&amp;CHAR(10)&amp;"проданы по "&amp;I157&amp;" руб.   "&amp;J157&amp;" шт.   за "&amp;K157&amp;" руб.   прибыль: "&amp;L157&amp;" руб."&amp;CHAR(10)&amp;"Заказчик: "&amp;M157&amp;"   Тел.: "&amp;N157&amp;"   E-mail: "&amp;O157&amp;CHAR(10)&amp;P157&amp;CHAR(10)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58" s="3" customFormat="true" ht="18.45" hidden="false" customHeight="true" outlineLevel="0" collapsed="false">
      <c r="H158" s="5"/>
      <c r="I158" s="5"/>
      <c r="K158" s="7" t="n">
        <f aca="false">I158*J158</f>
        <v>0</v>
      </c>
      <c r="L158" s="7" t="n">
        <f aca="false">ROUNDUP((I158-H158)*J158,-1)</f>
        <v>0</v>
      </c>
      <c r="N158" s="21"/>
      <c r="O158" s="9"/>
      <c r="R158" s="3" t="str">
        <f aca="false">"Заказ на "&amp;J158&amp;" шины (от "&amp;TEXT(A158,"дд.ММ.гггг, ДДДД, ЧЧ:мм)")&amp;"   :   "&amp;CHAR(10)&amp;CHAR(10)&amp;"Артикул: "&amp;B158&amp;"   "&amp;CHAR(10)&amp;C158&amp;"   "&amp;D158&amp;"   "&amp;E158&amp;"   "&amp;F158&amp;"  "&amp;G158&amp;"  "&amp;H158&amp;" руб."&amp;CHAR(10)&amp;"проданы по "&amp;I158&amp;" руб.   "&amp;J158&amp;" шт.   за "&amp;K158&amp;" руб.   прибыль: "&amp;L158&amp;" руб."&amp;CHAR(10)&amp;"Заказчик: "&amp;M158&amp;"   Тел.: "&amp;N158&amp;"   E-mail: "&amp;O158&amp;CHAR(10)&amp;P158&amp;CHAR(10)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59" s="3" customFormat="true" ht="18.45" hidden="false" customHeight="true" outlineLevel="0" collapsed="false">
      <c r="H159" s="5"/>
      <c r="I159" s="5"/>
      <c r="K159" s="7" t="n">
        <f aca="false">I159*J159</f>
        <v>0</v>
      </c>
      <c r="L159" s="7" t="n">
        <f aca="false">ROUNDUP((I159-H159)*J159,-1)</f>
        <v>0</v>
      </c>
      <c r="N159" s="21"/>
      <c r="O159" s="9"/>
      <c r="R159" s="3" t="str">
        <f aca="false">"Заказ на "&amp;J159&amp;" шины (от "&amp;TEXT(A159,"дд.ММ.гггг, ДДДД, ЧЧ:мм)")&amp;"   :   "&amp;CHAR(10)&amp;CHAR(10)&amp;"Артикул: "&amp;B159&amp;"   "&amp;CHAR(10)&amp;C159&amp;"   "&amp;D159&amp;"   "&amp;E159&amp;"   "&amp;F159&amp;"  "&amp;G159&amp;"  "&amp;H159&amp;" руб."&amp;CHAR(10)&amp;"проданы по "&amp;I159&amp;" руб.   "&amp;J159&amp;" шт.   за "&amp;K159&amp;" руб.   прибыль: "&amp;L159&amp;" руб."&amp;CHAR(10)&amp;"Заказчик: "&amp;M159&amp;"   Тел.: "&amp;N159&amp;"   E-mail: "&amp;O159&amp;CHAR(10)&amp;P159&amp;CHAR(10)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60" s="3" customFormat="true" ht="18.45" hidden="false" customHeight="true" outlineLevel="0" collapsed="false">
      <c r="H160" s="5"/>
      <c r="I160" s="5"/>
      <c r="K160" s="7" t="n">
        <f aca="false">I160*J160</f>
        <v>0</v>
      </c>
      <c r="L160" s="7" t="n">
        <f aca="false">ROUNDUP((I160-H160)*J160,-1)</f>
        <v>0</v>
      </c>
      <c r="N160" s="21"/>
      <c r="O160" s="9"/>
      <c r="R160" s="3" t="str">
        <f aca="false">"Заказ на "&amp;J160&amp;" шины (от "&amp;TEXT(A160,"дд.ММ.гггг, ДДДД, ЧЧ:мм)")&amp;"   :   "&amp;CHAR(10)&amp;CHAR(10)&amp;"Артикул: "&amp;B160&amp;"   "&amp;CHAR(10)&amp;C160&amp;"   "&amp;D160&amp;"   "&amp;E160&amp;"   "&amp;F160&amp;"  "&amp;G160&amp;"  "&amp;H160&amp;" руб."&amp;CHAR(10)&amp;"проданы по "&amp;I160&amp;" руб.   "&amp;J160&amp;" шт.   за "&amp;K160&amp;" руб.   прибыль: "&amp;L160&amp;" руб."&amp;CHAR(10)&amp;"Заказчик: "&amp;M160&amp;"   Тел.: "&amp;N160&amp;"   E-mail: "&amp;O160&amp;CHAR(10)&amp;P160&amp;CHAR(10)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61" s="3" customFormat="true" ht="18.45" hidden="false" customHeight="true" outlineLevel="0" collapsed="false">
      <c r="H161" s="5"/>
      <c r="I161" s="5"/>
      <c r="K161" s="7" t="n">
        <f aca="false">I161*J161</f>
        <v>0</v>
      </c>
      <c r="L161" s="7" t="n">
        <f aca="false">ROUNDUP((I161-H161)*J161,-1)</f>
        <v>0</v>
      </c>
      <c r="N161" s="21"/>
      <c r="O161" s="9"/>
      <c r="R161" s="3" t="str">
        <f aca="false">"Заказ на "&amp;J161&amp;" шины (от "&amp;TEXT(A161,"дд.ММ.гггг, ДДДД, ЧЧ:мм)")&amp;"   :   "&amp;CHAR(10)&amp;CHAR(10)&amp;"Артикул: "&amp;B161&amp;"   "&amp;CHAR(10)&amp;C161&amp;"   "&amp;D161&amp;"   "&amp;E161&amp;"   "&amp;F161&amp;"  "&amp;G161&amp;"  "&amp;H161&amp;" руб."&amp;CHAR(10)&amp;"проданы по "&amp;I161&amp;" руб.   "&amp;J161&amp;" шт.   за "&amp;K161&amp;" руб.   прибыль: "&amp;L161&amp;" руб."&amp;CHAR(10)&amp;"Заказчик: "&amp;M161&amp;"   Тел.: "&amp;N161&amp;"   E-mail: "&amp;O161&amp;CHAR(10)&amp;P161&amp;CHAR(10)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62" s="3" customFormat="true" ht="18.45" hidden="false" customHeight="true" outlineLevel="0" collapsed="false">
      <c r="H162" s="5"/>
      <c r="I162" s="5"/>
      <c r="K162" s="7" t="n">
        <f aca="false">I162*J162</f>
        <v>0</v>
      </c>
      <c r="L162" s="7" t="n">
        <f aca="false">ROUNDUP((I162-H162)*J162,-1)</f>
        <v>0</v>
      </c>
      <c r="N162" s="21"/>
      <c r="O162" s="9"/>
      <c r="R162" s="3" t="str">
        <f aca="false">"Заказ на "&amp;J162&amp;" шины (от "&amp;TEXT(A162,"дд.ММ.гггг, ДДДД, ЧЧ:мм)")&amp;"   :   "&amp;CHAR(10)&amp;CHAR(10)&amp;"Артикул: "&amp;B162&amp;"   "&amp;CHAR(10)&amp;C162&amp;"   "&amp;D162&amp;"   "&amp;E162&amp;"   "&amp;F162&amp;"  "&amp;G162&amp;"  "&amp;H162&amp;" руб."&amp;CHAR(10)&amp;"проданы по "&amp;I162&amp;" руб.   "&amp;J162&amp;" шт.   за "&amp;K162&amp;" руб.   прибыль: "&amp;L162&amp;" руб."&amp;CHAR(10)&amp;"Заказчик: "&amp;M162&amp;"   Тел.: "&amp;N162&amp;"   E-mail: "&amp;O162&amp;CHAR(10)&amp;P162&amp;CHAR(10)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63" s="3" customFormat="true" ht="18.45" hidden="false" customHeight="true" outlineLevel="0" collapsed="false">
      <c r="H163" s="5"/>
      <c r="I163" s="5"/>
      <c r="K163" s="7" t="n">
        <f aca="false">I163*J163</f>
        <v>0</v>
      </c>
      <c r="L163" s="7" t="n">
        <f aca="false">ROUNDUP((I163-H163)*J163,-1)</f>
        <v>0</v>
      </c>
      <c r="N163" s="21"/>
      <c r="O163" s="9"/>
      <c r="R163" s="3" t="str">
        <f aca="false">"Заказ на "&amp;J163&amp;" шины (от "&amp;TEXT(A163,"дд.ММ.гггг, ДДДД, ЧЧ:мм)")&amp;"   :   "&amp;CHAR(10)&amp;CHAR(10)&amp;"Артикул: "&amp;B163&amp;"   "&amp;CHAR(10)&amp;C163&amp;"   "&amp;D163&amp;"   "&amp;E163&amp;"   "&amp;F163&amp;"  "&amp;G163&amp;"  "&amp;H163&amp;" руб."&amp;CHAR(10)&amp;"проданы по "&amp;I163&amp;" руб.   "&amp;J163&amp;" шт.   за "&amp;K163&amp;" руб.   прибыль: "&amp;L163&amp;" руб."&amp;CHAR(10)&amp;"Заказчик: "&amp;M163&amp;"   Тел.: "&amp;N163&amp;"   E-mail: "&amp;O163&amp;CHAR(10)&amp;P163&amp;CHAR(10)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64" s="3" customFormat="true" ht="18.45" hidden="false" customHeight="true" outlineLevel="0" collapsed="false">
      <c r="H164" s="5"/>
      <c r="I164" s="5"/>
      <c r="K164" s="7" t="n">
        <f aca="false">I164*J164</f>
        <v>0</v>
      </c>
      <c r="L164" s="7" t="n">
        <f aca="false">ROUNDUP((I164-H164)*J164,-1)</f>
        <v>0</v>
      </c>
      <c r="N164" s="21"/>
      <c r="O164" s="9"/>
      <c r="R164" s="3" t="str">
        <f aca="false">"Заказ на "&amp;J164&amp;" шины (от "&amp;TEXT(A164,"дд.ММ.гггг, ДДДД, ЧЧ:мм)")&amp;"   :   "&amp;CHAR(10)&amp;CHAR(10)&amp;"Артикул: "&amp;B164&amp;"   "&amp;CHAR(10)&amp;C164&amp;"   "&amp;D164&amp;"   "&amp;E164&amp;"   "&amp;F164&amp;"  "&amp;G164&amp;"  "&amp;H164&amp;" руб."&amp;CHAR(10)&amp;"проданы по "&amp;I164&amp;" руб.   "&amp;J164&amp;" шт.   за "&amp;K164&amp;" руб.   прибыль: "&amp;L164&amp;" руб."&amp;CHAR(10)&amp;"Заказчик: "&amp;M164&amp;"   Тел.: "&amp;N164&amp;"   E-mail: "&amp;O164&amp;CHAR(10)&amp;P164&amp;CHAR(10)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65" s="3" customFormat="true" ht="18.45" hidden="false" customHeight="true" outlineLevel="0" collapsed="false">
      <c r="H165" s="5"/>
      <c r="I165" s="5"/>
      <c r="K165" s="7" t="n">
        <f aca="false">I165*J165</f>
        <v>0</v>
      </c>
      <c r="L165" s="7" t="n">
        <f aca="false">ROUNDUP((I165-H165)*J165,-1)</f>
        <v>0</v>
      </c>
      <c r="N165" s="21"/>
      <c r="O165" s="9"/>
      <c r="R165" s="3" t="str">
        <f aca="false">"Заказ на "&amp;J165&amp;" шины (от "&amp;TEXT(A165,"дд.ММ.гггг, ДДДД, ЧЧ:мм)")&amp;"   :   "&amp;CHAR(10)&amp;CHAR(10)&amp;"Артикул: "&amp;B165&amp;"   "&amp;CHAR(10)&amp;C165&amp;"   "&amp;D165&amp;"   "&amp;E165&amp;"   "&amp;F165&amp;"  "&amp;G165&amp;"  "&amp;H165&amp;" руб."&amp;CHAR(10)&amp;"проданы по "&amp;I165&amp;" руб.   "&amp;J165&amp;" шт.   за "&amp;K165&amp;" руб.   прибыль: "&amp;L165&amp;" руб."&amp;CHAR(10)&amp;"Заказчик: "&amp;M165&amp;"   Тел.: "&amp;N165&amp;"   E-mail: "&amp;O165&amp;CHAR(10)&amp;P165&amp;CHAR(10)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66" s="3" customFormat="true" ht="18.45" hidden="false" customHeight="true" outlineLevel="0" collapsed="false">
      <c r="H166" s="5"/>
      <c r="I166" s="5"/>
      <c r="K166" s="7" t="n">
        <f aca="false">I166*J166</f>
        <v>0</v>
      </c>
      <c r="L166" s="7" t="n">
        <f aca="false">ROUNDUP((I166-H166)*J166,-1)</f>
        <v>0</v>
      </c>
      <c r="N166" s="21"/>
      <c r="O166" s="9"/>
      <c r="R166" s="3" t="str">
        <f aca="false">"Заказ на "&amp;J166&amp;" шины (от "&amp;TEXT(A166,"дд.ММ.гггг, ДДДД, ЧЧ:мм)")&amp;"   :   "&amp;CHAR(10)&amp;CHAR(10)&amp;"Артикул: "&amp;B166&amp;"   "&amp;CHAR(10)&amp;C166&amp;"   "&amp;D166&amp;"   "&amp;E166&amp;"   "&amp;F166&amp;"  "&amp;G166&amp;"  "&amp;H166&amp;" руб."&amp;CHAR(10)&amp;"проданы по "&amp;I166&amp;" руб.   "&amp;J166&amp;" шт.   за "&amp;K166&amp;" руб.   прибыль: "&amp;L166&amp;" руб."&amp;CHAR(10)&amp;"Заказчик: "&amp;M166&amp;"   Тел.: "&amp;N166&amp;"   E-mail: "&amp;O166&amp;CHAR(10)&amp;P166&amp;CHAR(10)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67" s="3" customFormat="true" ht="18.45" hidden="false" customHeight="true" outlineLevel="0" collapsed="false">
      <c r="H167" s="5"/>
      <c r="I167" s="5"/>
      <c r="K167" s="7" t="n">
        <f aca="false">I167*J167</f>
        <v>0</v>
      </c>
      <c r="L167" s="7" t="n">
        <f aca="false">ROUNDUP((I167-H167)*J167,-1)</f>
        <v>0</v>
      </c>
      <c r="N167" s="21"/>
      <c r="O167" s="9"/>
      <c r="R167" s="3" t="str">
        <f aca="false">"Заказ на "&amp;J167&amp;" шины (от "&amp;TEXT(A167,"дд.ММ.гггг, ДДДД, ЧЧ:мм)")&amp;"   :   "&amp;CHAR(10)&amp;CHAR(10)&amp;"Артикул: "&amp;B167&amp;"   "&amp;CHAR(10)&amp;C167&amp;"   "&amp;D167&amp;"   "&amp;E167&amp;"   "&amp;F167&amp;"  "&amp;G167&amp;"  "&amp;H167&amp;" руб."&amp;CHAR(10)&amp;"проданы по "&amp;I167&amp;" руб.   "&amp;J167&amp;" шт.   за "&amp;K167&amp;" руб.   прибыль: "&amp;L167&amp;" руб."&amp;CHAR(10)&amp;"Заказчик: "&amp;M167&amp;"   Тел.: "&amp;N167&amp;"   E-mail: "&amp;O167&amp;CHAR(10)&amp;P167&amp;CHAR(10)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68" s="3" customFormat="true" ht="18.45" hidden="false" customHeight="true" outlineLevel="0" collapsed="false">
      <c r="H168" s="5"/>
      <c r="I168" s="5"/>
      <c r="K168" s="7" t="n">
        <f aca="false">I168*J168</f>
        <v>0</v>
      </c>
      <c r="L168" s="7" t="n">
        <f aca="false">ROUNDUP((I168-H168)*J168,-1)</f>
        <v>0</v>
      </c>
      <c r="N168" s="21"/>
      <c r="O168" s="9"/>
      <c r="R168" s="3" t="str">
        <f aca="false">"Заказ на "&amp;J168&amp;" шины (от "&amp;TEXT(A168,"дд.ММ.гггг, ДДДД, ЧЧ:мм)")&amp;"   :   "&amp;CHAR(10)&amp;CHAR(10)&amp;"Артикул: "&amp;B168&amp;"   "&amp;CHAR(10)&amp;C168&amp;"   "&amp;D168&amp;"   "&amp;E168&amp;"   "&amp;F168&amp;"  "&amp;G168&amp;"  "&amp;H168&amp;" руб."&amp;CHAR(10)&amp;"проданы по "&amp;I168&amp;" руб.   "&amp;J168&amp;" шт.   за "&amp;K168&amp;" руб.   прибыль: "&amp;L168&amp;" руб."&amp;CHAR(10)&amp;"Заказчик: "&amp;M168&amp;"   Тел.: "&amp;N168&amp;"   E-mail: "&amp;O168&amp;CHAR(10)&amp;P168&amp;CHAR(10)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69" s="3" customFormat="true" ht="18.45" hidden="false" customHeight="true" outlineLevel="0" collapsed="false">
      <c r="H169" s="5"/>
      <c r="I169" s="5"/>
      <c r="K169" s="7" t="n">
        <f aca="false">I169*J169</f>
        <v>0</v>
      </c>
      <c r="L169" s="7" t="n">
        <f aca="false">ROUNDUP((I169-H169)*J169,-1)</f>
        <v>0</v>
      </c>
      <c r="N169" s="21"/>
      <c r="O169" s="9"/>
      <c r="R169" s="3" t="str">
        <f aca="false">"Заказ на "&amp;J169&amp;" шины (от "&amp;TEXT(A169,"дд.ММ.гггг, ДДДД, ЧЧ:мм)")&amp;"   :   "&amp;CHAR(10)&amp;CHAR(10)&amp;"Артикул: "&amp;B169&amp;"   "&amp;CHAR(10)&amp;C169&amp;"   "&amp;D169&amp;"   "&amp;E169&amp;"   "&amp;F169&amp;"  "&amp;G169&amp;"  "&amp;H169&amp;" руб."&amp;CHAR(10)&amp;"проданы по "&amp;I169&amp;" руб.   "&amp;J169&amp;" шт.   за "&amp;K169&amp;" руб.   прибыль: "&amp;L169&amp;" руб."&amp;CHAR(10)&amp;"Заказчик: "&amp;M169&amp;"   Тел.: "&amp;N169&amp;"   E-mail: "&amp;O169&amp;CHAR(10)&amp;P169&amp;CHAR(10)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70" s="3" customFormat="true" ht="18.45" hidden="false" customHeight="true" outlineLevel="0" collapsed="false">
      <c r="H170" s="5"/>
      <c r="I170" s="5"/>
      <c r="K170" s="7" t="n">
        <f aca="false">I170*J170</f>
        <v>0</v>
      </c>
      <c r="L170" s="7" t="n">
        <f aca="false">ROUNDUP((I170-H170)*J170,-1)</f>
        <v>0</v>
      </c>
      <c r="N170" s="21"/>
      <c r="O170" s="9"/>
      <c r="R170" s="3" t="str">
        <f aca="false">"Заказ на "&amp;J170&amp;" шины (от "&amp;TEXT(A170,"дд.ММ.гггг, ДДДД, ЧЧ:мм)")&amp;"   :   "&amp;CHAR(10)&amp;CHAR(10)&amp;"Артикул: "&amp;B170&amp;"   "&amp;CHAR(10)&amp;C170&amp;"   "&amp;D170&amp;"   "&amp;E170&amp;"   "&amp;F170&amp;"  "&amp;G170&amp;"  "&amp;H170&amp;" руб."&amp;CHAR(10)&amp;"проданы по "&amp;I170&amp;" руб.   "&amp;J170&amp;" шт.   за "&amp;K170&amp;" руб.   прибыль: "&amp;L170&amp;" руб."&amp;CHAR(10)&amp;"Заказчик: "&amp;M170&amp;"   Тел.: "&amp;N170&amp;"   E-mail: "&amp;O170&amp;CHAR(10)&amp;P170&amp;CHAR(10)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71" s="3" customFormat="true" ht="18.45" hidden="false" customHeight="true" outlineLevel="0" collapsed="false">
      <c r="H171" s="5"/>
      <c r="I171" s="5"/>
      <c r="K171" s="7" t="n">
        <f aca="false">I171*J171</f>
        <v>0</v>
      </c>
      <c r="L171" s="7" t="n">
        <f aca="false">ROUNDUP((I171-H171)*J171,-1)</f>
        <v>0</v>
      </c>
      <c r="N171" s="21"/>
      <c r="O171" s="9"/>
      <c r="R171" s="3" t="str">
        <f aca="false">"Заказ на "&amp;J171&amp;" шины (от "&amp;TEXT(A171,"дд.ММ.гггг, ДДДД, ЧЧ:мм)")&amp;"   :   "&amp;CHAR(10)&amp;CHAR(10)&amp;"Артикул: "&amp;B171&amp;"   "&amp;CHAR(10)&amp;C171&amp;"   "&amp;D171&amp;"   "&amp;E171&amp;"   "&amp;F171&amp;"  "&amp;G171&amp;"  "&amp;H171&amp;" руб."&amp;CHAR(10)&amp;"проданы по "&amp;I171&amp;" руб.   "&amp;J171&amp;" шт.   за "&amp;K171&amp;" руб.   прибыль: "&amp;L171&amp;" руб."&amp;CHAR(10)&amp;"Заказчик: "&amp;M171&amp;"   Тел.: "&amp;N171&amp;"   E-mail: "&amp;O171&amp;CHAR(10)&amp;P171&amp;CHAR(10)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72" s="3" customFormat="true" ht="18.45" hidden="false" customHeight="true" outlineLevel="0" collapsed="false">
      <c r="H172" s="5"/>
      <c r="I172" s="5"/>
      <c r="K172" s="7" t="n">
        <f aca="false">I172*J172</f>
        <v>0</v>
      </c>
      <c r="L172" s="7" t="n">
        <f aca="false">ROUNDUP((I172-H172)*J172,-1)</f>
        <v>0</v>
      </c>
      <c r="N172" s="21"/>
      <c r="O172" s="9"/>
      <c r="R172" s="3" t="str">
        <f aca="false">"Заказ на "&amp;J172&amp;" шины (от "&amp;TEXT(A172,"дд.ММ.гггг, ДДДД, ЧЧ:мм)")&amp;"   :   "&amp;CHAR(10)&amp;CHAR(10)&amp;"Артикул: "&amp;B172&amp;"   "&amp;CHAR(10)&amp;C172&amp;"   "&amp;D172&amp;"   "&amp;E172&amp;"   "&amp;F172&amp;"  "&amp;G172&amp;"  "&amp;H172&amp;" руб."&amp;CHAR(10)&amp;"проданы по "&amp;I172&amp;" руб.   "&amp;J172&amp;" шт.   за "&amp;K172&amp;" руб.   прибыль: "&amp;L172&amp;" руб."&amp;CHAR(10)&amp;"Заказчик: "&amp;M172&amp;"   Тел.: "&amp;N172&amp;"   E-mail: "&amp;O172&amp;CHAR(10)&amp;P172&amp;CHAR(10)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73" s="3" customFormat="true" ht="18.45" hidden="false" customHeight="true" outlineLevel="0" collapsed="false">
      <c r="H173" s="5"/>
      <c r="I173" s="5"/>
      <c r="K173" s="7" t="n">
        <f aca="false">I173*J173</f>
        <v>0</v>
      </c>
      <c r="L173" s="7" t="n">
        <f aca="false">ROUNDUP((I173-H173)*J173,-1)</f>
        <v>0</v>
      </c>
      <c r="N173" s="21"/>
      <c r="O173" s="9"/>
      <c r="R173" s="3" t="str">
        <f aca="false">"Заказ на "&amp;J173&amp;" шины (от "&amp;TEXT(A173,"дд.ММ.гггг, ДДДД, ЧЧ:мм)")&amp;"   :   "&amp;CHAR(10)&amp;CHAR(10)&amp;"Артикул: "&amp;B173&amp;"   "&amp;CHAR(10)&amp;C173&amp;"   "&amp;D173&amp;"   "&amp;E173&amp;"   "&amp;F173&amp;"  "&amp;G173&amp;"  "&amp;H173&amp;" руб."&amp;CHAR(10)&amp;"проданы по "&amp;I173&amp;" руб.   "&amp;J173&amp;" шт.   за "&amp;K173&amp;" руб.   прибыль: "&amp;L173&amp;" руб."&amp;CHAR(10)&amp;"Заказчик: "&amp;M173&amp;"   Тел.: "&amp;N173&amp;"   E-mail: "&amp;O173&amp;CHAR(10)&amp;P173&amp;CHAR(10)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74" s="3" customFormat="true" ht="18.45" hidden="false" customHeight="true" outlineLevel="0" collapsed="false">
      <c r="H174" s="5"/>
      <c r="I174" s="5"/>
      <c r="K174" s="7" t="n">
        <f aca="false">I174*J174</f>
        <v>0</v>
      </c>
      <c r="L174" s="7" t="n">
        <f aca="false">ROUNDUP((I174-H174)*J174,-1)</f>
        <v>0</v>
      </c>
      <c r="N174" s="21"/>
      <c r="O174" s="9"/>
      <c r="R174" s="3" t="str">
        <f aca="false">"Заказ на "&amp;J174&amp;" шины (от "&amp;TEXT(A174,"дд.ММ.гггг, ДДДД, ЧЧ:мм)")&amp;"   :   "&amp;CHAR(10)&amp;CHAR(10)&amp;"Артикул: "&amp;B174&amp;"   "&amp;CHAR(10)&amp;C174&amp;"   "&amp;D174&amp;"   "&amp;E174&amp;"   "&amp;F174&amp;"  "&amp;G174&amp;"  "&amp;H174&amp;" руб."&amp;CHAR(10)&amp;"проданы по "&amp;I174&amp;" руб.   "&amp;J174&amp;" шт.   за "&amp;K174&amp;" руб.   прибыль: "&amp;L174&amp;" руб."&amp;CHAR(10)&amp;"Заказчик: "&amp;M174&amp;"   Тел.: "&amp;N174&amp;"   E-mail: "&amp;O174&amp;CHAR(10)&amp;P174&amp;CHAR(10)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75" s="3" customFormat="true" ht="18.45" hidden="false" customHeight="true" outlineLevel="0" collapsed="false">
      <c r="H175" s="5"/>
      <c r="I175" s="5"/>
      <c r="K175" s="7" t="n">
        <f aca="false">I175*J175</f>
        <v>0</v>
      </c>
      <c r="L175" s="7" t="n">
        <f aca="false">ROUNDUP((I175-H175)*J175,-1)</f>
        <v>0</v>
      </c>
      <c r="N175" s="21"/>
      <c r="O175" s="9"/>
      <c r="R175" s="3" t="str">
        <f aca="false">"Заказ на "&amp;J175&amp;" шины (от "&amp;TEXT(A175,"дд.ММ.гггг, ДДДД, ЧЧ:мм)")&amp;"   :   "&amp;CHAR(10)&amp;CHAR(10)&amp;"Артикул: "&amp;B175&amp;"   "&amp;CHAR(10)&amp;C175&amp;"   "&amp;D175&amp;"   "&amp;E175&amp;"   "&amp;F175&amp;"  "&amp;G175&amp;"  "&amp;H175&amp;" руб."&amp;CHAR(10)&amp;"проданы по "&amp;I175&amp;" руб.   "&amp;J175&amp;" шт.   за "&amp;K175&amp;" руб.   прибыль: "&amp;L175&amp;" руб."&amp;CHAR(10)&amp;"Заказчик: "&amp;M175&amp;"   Тел.: "&amp;N175&amp;"   E-mail: "&amp;O175&amp;CHAR(10)&amp;P175&amp;CHAR(10)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76" s="3" customFormat="true" ht="18.45" hidden="false" customHeight="true" outlineLevel="0" collapsed="false">
      <c r="H176" s="5"/>
      <c r="I176" s="5"/>
      <c r="K176" s="7" t="n">
        <f aca="false">I176*J176</f>
        <v>0</v>
      </c>
      <c r="L176" s="7" t="n">
        <f aca="false">ROUNDUP((I176-H176)*J176,-1)</f>
        <v>0</v>
      </c>
      <c r="N176" s="21"/>
      <c r="O176" s="9"/>
      <c r="R176" s="3" t="str">
        <f aca="false">"Заказ на "&amp;J176&amp;" шины (от "&amp;TEXT(A176,"дд.ММ.гггг, ДДДД, ЧЧ:мм)")&amp;"   :   "&amp;CHAR(10)&amp;CHAR(10)&amp;"Артикул: "&amp;B176&amp;"   "&amp;CHAR(10)&amp;C176&amp;"   "&amp;D176&amp;"   "&amp;E176&amp;"   "&amp;F176&amp;"  "&amp;G176&amp;"  "&amp;H176&amp;" руб."&amp;CHAR(10)&amp;"проданы по "&amp;I176&amp;" руб.   "&amp;J176&amp;" шт.   за "&amp;K176&amp;" руб.   прибыль: "&amp;L176&amp;" руб."&amp;CHAR(10)&amp;"Заказчик: "&amp;M176&amp;"   Тел.: "&amp;N176&amp;"   E-mail: "&amp;O176&amp;CHAR(10)&amp;P176&amp;CHAR(10)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77" s="3" customFormat="true" ht="18.45" hidden="false" customHeight="true" outlineLevel="0" collapsed="false">
      <c r="H177" s="5"/>
      <c r="I177" s="5"/>
      <c r="K177" s="7" t="n">
        <f aca="false">I177*J177</f>
        <v>0</v>
      </c>
      <c r="L177" s="7" t="n">
        <f aca="false">ROUNDUP((I177-H177)*J177,-1)</f>
        <v>0</v>
      </c>
      <c r="N177" s="21"/>
      <c r="O177" s="9"/>
      <c r="R177" s="3" t="str">
        <f aca="false">"Заказ на "&amp;J177&amp;" шины (от "&amp;TEXT(A177,"дд.ММ.гггг, ДДДД, ЧЧ:мм)")&amp;"   :   "&amp;CHAR(10)&amp;CHAR(10)&amp;"Артикул: "&amp;B177&amp;"   "&amp;CHAR(10)&amp;C177&amp;"   "&amp;D177&amp;"   "&amp;E177&amp;"   "&amp;F177&amp;"  "&amp;G177&amp;"  "&amp;H177&amp;" руб."&amp;CHAR(10)&amp;"проданы по "&amp;I177&amp;" руб.   "&amp;J177&amp;" шт.   за "&amp;K177&amp;" руб.   прибыль: "&amp;L177&amp;" руб."&amp;CHAR(10)&amp;"Заказчик: "&amp;M177&amp;"   Тел.: "&amp;N177&amp;"   E-mail: "&amp;O177&amp;CHAR(10)&amp;P177&amp;CHAR(10)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78" s="3" customFormat="true" ht="18.45" hidden="false" customHeight="true" outlineLevel="0" collapsed="false">
      <c r="H178" s="5"/>
      <c r="I178" s="5"/>
      <c r="K178" s="7" t="n">
        <f aca="false">I178*J178</f>
        <v>0</v>
      </c>
      <c r="L178" s="7" t="n">
        <f aca="false">ROUNDUP((I178-H178)*J178,-1)</f>
        <v>0</v>
      </c>
      <c r="N178" s="21"/>
      <c r="O178" s="9"/>
      <c r="R178" s="3" t="str">
        <f aca="false">"Заказ на "&amp;J178&amp;" шины (от "&amp;TEXT(A178,"дд.ММ.гггг, ДДДД, ЧЧ:мм)")&amp;"   :   "&amp;CHAR(10)&amp;CHAR(10)&amp;"Артикул: "&amp;B178&amp;"   "&amp;CHAR(10)&amp;C178&amp;"   "&amp;D178&amp;"   "&amp;E178&amp;"   "&amp;F178&amp;"  "&amp;G178&amp;"  "&amp;H178&amp;" руб."&amp;CHAR(10)&amp;"проданы по "&amp;I178&amp;" руб.   "&amp;J178&amp;" шт.   за "&amp;K178&amp;" руб.   прибыль: "&amp;L178&amp;" руб."&amp;CHAR(10)&amp;"Заказчик: "&amp;M178&amp;"   Тел.: "&amp;N178&amp;"   E-mail: "&amp;O178&amp;CHAR(10)&amp;P178&amp;CHAR(10)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79" s="3" customFormat="true" ht="18.45" hidden="false" customHeight="true" outlineLevel="0" collapsed="false">
      <c r="H179" s="5"/>
      <c r="I179" s="5"/>
      <c r="K179" s="7" t="n">
        <f aca="false">I179*J179</f>
        <v>0</v>
      </c>
      <c r="L179" s="7" t="n">
        <f aca="false">ROUNDUP((I179-H179)*J179,-1)</f>
        <v>0</v>
      </c>
      <c r="N179" s="21"/>
      <c r="O179" s="9"/>
      <c r="R179" s="3" t="str">
        <f aca="false">"Заказ на "&amp;J179&amp;" шины (от "&amp;TEXT(A179,"дд.ММ.гггг, ДДДД, ЧЧ:мм)")&amp;"   :   "&amp;CHAR(10)&amp;CHAR(10)&amp;"Артикул: "&amp;B179&amp;"   "&amp;CHAR(10)&amp;C179&amp;"   "&amp;D179&amp;"   "&amp;E179&amp;"   "&amp;F179&amp;"  "&amp;G179&amp;"  "&amp;H179&amp;" руб."&amp;CHAR(10)&amp;"проданы по "&amp;I179&amp;" руб.   "&amp;J179&amp;" шт.   за "&amp;K179&amp;" руб.   прибыль: "&amp;L179&amp;" руб."&amp;CHAR(10)&amp;"Заказчик: "&amp;M179&amp;"   Тел.: "&amp;N179&amp;"   E-mail: "&amp;O179&amp;CHAR(10)&amp;P179&amp;CHAR(10)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80" s="3" customFormat="true" ht="18.45" hidden="false" customHeight="true" outlineLevel="0" collapsed="false">
      <c r="H180" s="5"/>
      <c r="I180" s="5"/>
      <c r="K180" s="7" t="n">
        <f aca="false">I180*J180</f>
        <v>0</v>
      </c>
      <c r="L180" s="7" t="n">
        <f aca="false">ROUNDUP((I180-H180)*J180,-1)</f>
        <v>0</v>
      </c>
      <c r="N180" s="21"/>
      <c r="O180" s="9"/>
      <c r="R180" s="3" t="str">
        <f aca="false">"Заказ на "&amp;J180&amp;" шины (от "&amp;TEXT(A180,"дд.ММ.гггг, ДДДД, ЧЧ:мм)")&amp;"   :   "&amp;CHAR(10)&amp;CHAR(10)&amp;"Артикул: "&amp;B180&amp;"   "&amp;CHAR(10)&amp;C180&amp;"   "&amp;D180&amp;"   "&amp;E180&amp;"   "&amp;F180&amp;"  "&amp;G180&amp;"  "&amp;H180&amp;" руб."&amp;CHAR(10)&amp;"проданы по "&amp;I180&amp;" руб.   "&amp;J180&amp;" шт.   за "&amp;K180&amp;" руб.   прибыль: "&amp;L180&amp;" руб."&amp;CHAR(10)&amp;"Заказчик: "&amp;M180&amp;"   Тел.: "&amp;N180&amp;"   E-mail: "&amp;O180&amp;CHAR(10)&amp;P180&amp;CHAR(10)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81" s="3" customFormat="true" ht="18.45" hidden="false" customHeight="true" outlineLevel="0" collapsed="false">
      <c r="H181" s="5"/>
      <c r="I181" s="5"/>
      <c r="K181" s="7" t="n">
        <f aca="false">I181*J181</f>
        <v>0</v>
      </c>
      <c r="L181" s="7" t="n">
        <f aca="false">ROUNDUP((I181-H181)*J181,-1)</f>
        <v>0</v>
      </c>
      <c r="N181" s="21"/>
      <c r="O181" s="9"/>
      <c r="R181" s="3" t="str">
        <f aca="false">"Заказ на "&amp;J181&amp;" шины (от "&amp;TEXT(A181,"дд.ММ.гггг, ДДДД, ЧЧ:мм)")&amp;"   :   "&amp;CHAR(10)&amp;CHAR(10)&amp;"Артикул: "&amp;B181&amp;"   "&amp;CHAR(10)&amp;C181&amp;"   "&amp;D181&amp;"   "&amp;E181&amp;"   "&amp;F181&amp;"  "&amp;G181&amp;"  "&amp;H181&amp;" руб."&amp;CHAR(10)&amp;"проданы по "&amp;I181&amp;" руб.   "&amp;J181&amp;" шт.   за "&amp;K181&amp;" руб.   прибыль: "&amp;L181&amp;" руб."&amp;CHAR(10)&amp;"Заказчик: "&amp;M181&amp;"   Тел.: "&amp;N181&amp;"   E-mail: "&amp;O181&amp;CHAR(10)&amp;P181&amp;CHAR(10)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82" s="3" customFormat="true" ht="18.45" hidden="false" customHeight="true" outlineLevel="0" collapsed="false">
      <c r="H182" s="5"/>
      <c r="I182" s="5"/>
      <c r="K182" s="7" t="n">
        <f aca="false">I182*J182</f>
        <v>0</v>
      </c>
      <c r="L182" s="7" t="n">
        <f aca="false">ROUNDUP((I182-H182)*J182,-1)</f>
        <v>0</v>
      </c>
      <c r="N182" s="21"/>
      <c r="O182" s="9"/>
      <c r="R182" s="3" t="str">
        <f aca="false">"Заказ на "&amp;J182&amp;" шины (от "&amp;TEXT(A182,"дд.ММ.гггг, ДДДД, ЧЧ:мм)")&amp;"   :   "&amp;CHAR(10)&amp;CHAR(10)&amp;"Артикул: "&amp;B182&amp;"   "&amp;CHAR(10)&amp;C182&amp;"   "&amp;D182&amp;"   "&amp;E182&amp;"   "&amp;F182&amp;"  "&amp;G182&amp;"  "&amp;H182&amp;" руб."&amp;CHAR(10)&amp;"проданы по "&amp;I182&amp;" руб.   "&amp;J182&amp;" шт.   за "&amp;K182&amp;" руб.   прибыль: "&amp;L182&amp;" руб."&amp;CHAR(10)&amp;"Заказчик: "&amp;M182&amp;"   Тел.: "&amp;N182&amp;"   E-mail: "&amp;O182&amp;CHAR(10)&amp;P182&amp;CHAR(10)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83" s="3" customFormat="true" ht="18.45" hidden="false" customHeight="true" outlineLevel="0" collapsed="false">
      <c r="H183" s="5"/>
      <c r="I183" s="5"/>
      <c r="K183" s="7" t="n">
        <f aca="false">I183*J183</f>
        <v>0</v>
      </c>
      <c r="L183" s="7" t="n">
        <f aca="false">ROUNDUP((I183-H183)*J183,-1)</f>
        <v>0</v>
      </c>
      <c r="N183" s="21"/>
      <c r="O183" s="9"/>
      <c r="R183" s="3" t="str">
        <f aca="false">"Заказ на "&amp;J183&amp;" шины (от "&amp;TEXT(A183,"дд.ММ.гггг, ДДДД, ЧЧ:мм)")&amp;"   :   "&amp;CHAR(10)&amp;CHAR(10)&amp;"Артикул: "&amp;B183&amp;"   "&amp;CHAR(10)&amp;C183&amp;"   "&amp;D183&amp;"   "&amp;E183&amp;"   "&amp;F183&amp;"  "&amp;G183&amp;"  "&amp;H183&amp;" руб."&amp;CHAR(10)&amp;"проданы по "&amp;I183&amp;" руб.   "&amp;J183&amp;" шт.   за "&amp;K183&amp;" руб.   прибыль: "&amp;L183&amp;" руб."&amp;CHAR(10)&amp;"Заказчик: "&amp;M183&amp;"   Тел.: "&amp;N183&amp;"   E-mail: "&amp;O183&amp;CHAR(10)&amp;P183&amp;CHAR(10)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84" s="3" customFormat="true" ht="18.45" hidden="false" customHeight="true" outlineLevel="0" collapsed="false">
      <c r="H184" s="5"/>
      <c r="I184" s="5"/>
      <c r="K184" s="7" t="n">
        <f aca="false">I184*J184</f>
        <v>0</v>
      </c>
      <c r="L184" s="7" t="n">
        <f aca="false">ROUNDUP((I184-H184)*J184,-1)</f>
        <v>0</v>
      </c>
      <c r="N184" s="21"/>
      <c r="O184" s="9"/>
      <c r="R184" s="3" t="str">
        <f aca="false">"Заказ на "&amp;J184&amp;" шины (от "&amp;TEXT(A184,"дд.ММ.гггг, ДДДД, ЧЧ:мм)")&amp;"   :   "&amp;CHAR(10)&amp;CHAR(10)&amp;"Артикул: "&amp;B184&amp;"   "&amp;CHAR(10)&amp;C184&amp;"   "&amp;D184&amp;"   "&amp;E184&amp;"   "&amp;F184&amp;"  "&amp;G184&amp;"  "&amp;H184&amp;" руб."&amp;CHAR(10)&amp;"проданы по "&amp;I184&amp;" руб.   "&amp;J184&amp;" шт.   за "&amp;K184&amp;" руб.   прибыль: "&amp;L184&amp;" руб."&amp;CHAR(10)&amp;"Заказчик: "&amp;M184&amp;"   Тел.: "&amp;N184&amp;"   E-mail: "&amp;O184&amp;CHAR(10)&amp;P184&amp;CHAR(10)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85" s="3" customFormat="true" ht="18.45" hidden="false" customHeight="true" outlineLevel="0" collapsed="false">
      <c r="H185" s="5"/>
      <c r="I185" s="5"/>
      <c r="K185" s="7" t="n">
        <f aca="false">I185*J185</f>
        <v>0</v>
      </c>
      <c r="L185" s="7" t="n">
        <f aca="false">ROUNDUP((I185-H185)*J185,-1)</f>
        <v>0</v>
      </c>
      <c r="N185" s="21"/>
      <c r="O185" s="9"/>
      <c r="R185" s="3" t="str">
        <f aca="false">"Заказ на "&amp;J185&amp;" шины (от "&amp;TEXT(A185,"дд.ММ.гггг, ДДДД, ЧЧ:мм)")&amp;"   :   "&amp;CHAR(10)&amp;CHAR(10)&amp;"Артикул: "&amp;B185&amp;"   "&amp;CHAR(10)&amp;C185&amp;"   "&amp;D185&amp;"   "&amp;E185&amp;"   "&amp;F185&amp;"  "&amp;G185&amp;"  "&amp;H185&amp;" руб."&amp;CHAR(10)&amp;"проданы по "&amp;I185&amp;" руб.   "&amp;J185&amp;" шт.   за "&amp;K185&amp;" руб.   прибыль: "&amp;L185&amp;" руб."&amp;CHAR(10)&amp;"Заказчик: "&amp;M185&amp;"   Тел.: "&amp;N185&amp;"   E-mail: "&amp;O185&amp;CHAR(10)&amp;P185&amp;CHAR(10)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86" s="3" customFormat="true" ht="18.45" hidden="false" customHeight="true" outlineLevel="0" collapsed="false">
      <c r="H186" s="5"/>
      <c r="I186" s="5"/>
      <c r="K186" s="7" t="n">
        <f aca="false">I186*J186</f>
        <v>0</v>
      </c>
      <c r="L186" s="7" t="n">
        <f aca="false">ROUNDUP((I186-H186)*J186,-1)</f>
        <v>0</v>
      </c>
      <c r="N186" s="21"/>
      <c r="O186" s="9"/>
      <c r="R186" s="3" t="str">
        <f aca="false">"Заказ на "&amp;J186&amp;" шины (от "&amp;TEXT(A186,"дд.ММ.гггг, ДДДД, ЧЧ:мм)")&amp;"   :   "&amp;CHAR(10)&amp;CHAR(10)&amp;"Артикул: "&amp;B186&amp;"   "&amp;CHAR(10)&amp;C186&amp;"   "&amp;D186&amp;"   "&amp;E186&amp;"   "&amp;F186&amp;"  "&amp;G186&amp;"  "&amp;H186&amp;" руб."&amp;CHAR(10)&amp;"проданы по "&amp;I186&amp;" руб.   "&amp;J186&amp;" шт.   за "&amp;K186&amp;" руб.   прибыль: "&amp;L186&amp;" руб."&amp;CHAR(10)&amp;"Заказчик: "&amp;M186&amp;"   Тел.: "&amp;N186&amp;"   E-mail: "&amp;O186&amp;CHAR(10)&amp;P186&amp;CHAR(10)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87" s="3" customFormat="true" ht="18.45" hidden="false" customHeight="true" outlineLevel="0" collapsed="false">
      <c r="H187" s="5"/>
      <c r="I187" s="5"/>
      <c r="K187" s="7" t="n">
        <f aca="false">I187*J187</f>
        <v>0</v>
      </c>
      <c r="L187" s="7" t="n">
        <f aca="false">ROUNDUP((I187-H187)*J187,-1)</f>
        <v>0</v>
      </c>
      <c r="N187" s="21"/>
      <c r="O187" s="9"/>
      <c r="R187" s="3" t="str">
        <f aca="false">"Заказ на "&amp;J187&amp;" шины (от "&amp;TEXT(A187,"дд.ММ.гггг, ДДДД, ЧЧ:мм)")&amp;"   :   "&amp;CHAR(10)&amp;CHAR(10)&amp;"Артикул: "&amp;B187&amp;"   "&amp;CHAR(10)&amp;C187&amp;"   "&amp;D187&amp;"   "&amp;E187&amp;"   "&amp;F187&amp;"  "&amp;G187&amp;"  "&amp;H187&amp;" руб."&amp;CHAR(10)&amp;"проданы по "&amp;I187&amp;" руб.   "&amp;J187&amp;" шт.   за "&amp;K187&amp;" руб.   прибыль: "&amp;L187&amp;" руб."&amp;CHAR(10)&amp;"Заказчик: "&amp;M187&amp;"   Тел.: "&amp;N187&amp;"   E-mail: "&amp;O187&amp;CHAR(10)&amp;P187&amp;CHAR(10)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88" s="3" customFormat="true" ht="18.45" hidden="false" customHeight="true" outlineLevel="0" collapsed="false">
      <c r="H188" s="5"/>
      <c r="I188" s="5"/>
      <c r="K188" s="7" t="n">
        <f aca="false">I188*J188</f>
        <v>0</v>
      </c>
      <c r="L188" s="7" t="n">
        <f aca="false">ROUNDUP((I188-H188)*J188,-1)</f>
        <v>0</v>
      </c>
      <c r="N188" s="21"/>
      <c r="O188" s="9"/>
      <c r="R188" s="3" t="str">
        <f aca="false">"Заказ на "&amp;J188&amp;" шины (от "&amp;TEXT(A188,"дд.ММ.гггг, ДДДД, ЧЧ:мм)")&amp;"   :   "&amp;CHAR(10)&amp;CHAR(10)&amp;"Артикул: "&amp;B188&amp;"   "&amp;CHAR(10)&amp;C188&amp;"   "&amp;D188&amp;"   "&amp;E188&amp;"   "&amp;F188&amp;"  "&amp;G188&amp;"  "&amp;H188&amp;" руб."&amp;CHAR(10)&amp;"проданы по "&amp;I188&amp;" руб.   "&amp;J188&amp;" шт.   за "&amp;K188&amp;" руб.   прибыль: "&amp;L188&amp;" руб."&amp;CHAR(10)&amp;"Заказчик: "&amp;M188&amp;"   Тел.: "&amp;N188&amp;"   E-mail: "&amp;O188&amp;CHAR(10)&amp;P188&amp;CHAR(10)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89" s="3" customFormat="true" ht="18.45" hidden="false" customHeight="true" outlineLevel="0" collapsed="false">
      <c r="H189" s="5"/>
      <c r="I189" s="5"/>
      <c r="K189" s="7" t="n">
        <f aca="false">I189*J189</f>
        <v>0</v>
      </c>
      <c r="L189" s="7" t="n">
        <f aca="false">ROUNDUP((I189-H189)*J189,-1)</f>
        <v>0</v>
      </c>
      <c r="N189" s="21"/>
      <c r="O189" s="9"/>
      <c r="R189" s="3" t="str">
        <f aca="false">"Заказ на "&amp;J189&amp;" шины (от "&amp;TEXT(A189,"дд.ММ.гггг, ДДДД, ЧЧ:мм)")&amp;"   :   "&amp;CHAR(10)&amp;CHAR(10)&amp;"Артикул: "&amp;B189&amp;"   "&amp;CHAR(10)&amp;C189&amp;"   "&amp;D189&amp;"   "&amp;E189&amp;"   "&amp;F189&amp;"  "&amp;G189&amp;"  "&amp;H189&amp;" руб."&amp;CHAR(10)&amp;"проданы по "&amp;I189&amp;" руб.   "&amp;J189&amp;" шт.   за "&amp;K189&amp;" руб.   прибыль: "&amp;L189&amp;" руб."&amp;CHAR(10)&amp;"Заказчик: "&amp;M189&amp;"   Тел.: "&amp;N189&amp;"   E-mail: "&amp;O189&amp;CHAR(10)&amp;P189&amp;CHAR(10)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90" s="3" customFormat="true" ht="18.45" hidden="false" customHeight="true" outlineLevel="0" collapsed="false">
      <c r="H190" s="5"/>
      <c r="I190" s="5"/>
      <c r="K190" s="7" t="n">
        <f aca="false">I190*J190</f>
        <v>0</v>
      </c>
      <c r="L190" s="7" t="n">
        <f aca="false">ROUNDUP((I190-H190)*J190,-1)</f>
        <v>0</v>
      </c>
      <c r="N190" s="21"/>
      <c r="O190" s="9"/>
      <c r="R190" s="3" t="str">
        <f aca="false">"Заказ на "&amp;J190&amp;" шины (от "&amp;TEXT(A190,"дд.ММ.гггг, ДДДД, ЧЧ:мм)")&amp;"   :   "&amp;CHAR(10)&amp;CHAR(10)&amp;"Артикул: "&amp;B190&amp;"   "&amp;CHAR(10)&amp;C190&amp;"   "&amp;D190&amp;"   "&amp;E190&amp;"   "&amp;F190&amp;"  "&amp;G190&amp;"  "&amp;H190&amp;" руб."&amp;CHAR(10)&amp;"проданы по "&amp;I190&amp;" руб.   "&amp;J190&amp;" шт.   за "&amp;K190&amp;" руб.   прибыль: "&amp;L190&amp;" руб."&amp;CHAR(10)&amp;"Заказчик: "&amp;M190&amp;"   Тел.: "&amp;N190&amp;"   E-mail: "&amp;O190&amp;CHAR(10)&amp;P190&amp;CHAR(10)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91" s="3" customFormat="true" ht="18.45" hidden="false" customHeight="true" outlineLevel="0" collapsed="false">
      <c r="H191" s="5"/>
      <c r="I191" s="5"/>
      <c r="K191" s="7" t="n">
        <f aca="false">I191*J191</f>
        <v>0</v>
      </c>
      <c r="L191" s="7" t="n">
        <f aca="false">ROUNDUP((I191-H191)*J191,-1)</f>
        <v>0</v>
      </c>
      <c r="N191" s="21"/>
      <c r="O191" s="9"/>
      <c r="R191" s="3" t="str">
        <f aca="false">"Заказ на "&amp;J191&amp;" шины (от "&amp;TEXT(A191,"дд.ММ.гггг, ДДДД, ЧЧ:мм)")&amp;"   :   "&amp;CHAR(10)&amp;CHAR(10)&amp;"Артикул: "&amp;B191&amp;"   "&amp;CHAR(10)&amp;C191&amp;"   "&amp;D191&amp;"   "&amp;E191&amp;"   "&amp;F191&amp;"  "&amp;G191&amp;"  "&amp;H191&amp;" руб."&amp;CHAR(10)&amp;"проданы по "&amp;I191&amp;" руб.   "&amp;J191&amp;" шт.   за "&amp;K191&amp;" руб.   прибыль: "&amp;L191&amp;" руб."&amp;CHAR(10)&amp;"Заказчик: "&amp;M191&amp;"   Тел.: "&amp;N191&amp;"   E-mail: "&amp;O191&amp;CHAR(10)&amp;P191&amp;CHAR(10)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92" s="3" customFormat="true" ht="18.45" hidden="false" customHeight="true" outlineLevel="0" collapsed="false">
      <c r="H192" s="5"/>
      <c r="I192" s="5"/>
      <c r="K192" s="7" t="n">
        <f aca="false">I192*J192</f>
        <v>0</v>
      </c>
      <c r="L192" s="7" t="n">
        <f aca="false">ROUNDUP((I192-H192)*J192,-1)</f>
        <v>0</v>
      </c>
      <c r="N192" s="21"/>
      <c r="O192" s="9"/>
      <c r="R192" s="3" t="str">
        <f aca="false">"Заказ на "&amp;J192&amp;" шины (от "&amp;TEXT(A192,"дд.ММ.гггг, ДДДД, ЧЧ:мм)")&amp;"   :   "&amp;CHAR(10)&amp;CHAR(10)&amp;"Артикул: "&amp;B192&amp;"   "&amp;CHAR(10)&amp;C192&amp;"   "&amp;D192&amp;"   "&amp;E192&amp;"   "&amp;F192&amp;"  "&amp;G192&amp;"  "&amp;H192&amp;" руб."&amp;CHAR(10)&amp;"проданы по "&amp;I192&amp;" руб.   "&amp;J192&amp;" шт.   за "&amp;K192&amp;" руб.   прибыль: "&amp;L192&amp;" руб."&amp;CHAR(10)&amp;"Заказчик: "&amp;M192&amp;"   Тел.: "&amp;N192&amp;"   E-mail: "&amp;O192&amp;CHAR(10)&amp;P192&amp;CHAR(10)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93" s="3" customFormat="true" ht="18.45" hidden="false" customHeight="true" outlineLevel="0" collapsed="false">
      <c r="H193" s="5"/>
      <c r="I193" s="5"/>
      <c r="K193" s="7" t="n">
        <f aca="false">I193*J193</f>
        <v>0</v>
      </c>
      <c r="L193" s="7" t="n">
        <f aca="false">ROUNDUP((I193-H193)*J193,-1)</f>
        <v>0</v>
      </c>
      <c r="N193" s="21"/>
      <c r="O193" s="9"/>
      <c r="R193" s="3" t="str">
        <f aca="false">"Заказ на "&amp;J193&amp;" шины (от "&amp;TEXT(A193,"дд.ММ.гггг, ДДДД, ЧЧ:мм)")&amp;"   :   "&amp;CHAR(10)&amp;CHAR(10)&amp;"Артикул: "&amp;B193&amp;"   "&amp;CHAR(10)&amp;C193&amp;"   "&amp;D193&amp;"   "&amp;E193&amp;"   "&amp;F193&amp;"  "&amp;G193&amp;"  "&amp;H193&amp;" руб."&amp;CHAR(10)&amp;"проданы по "&amp;I193&amp;" руб.   "&amp;J193&amp;" шт.   за "&amp;K193&amp;" руб.   прибыль: "&amp;L193&amp;" руб."&amp;CHAR(10)&amp;"Заказчик: "&amp;M193&amp;"   Тел.: "&amp;N193&amp;"   E-mail: "&amp;O193&amp;CHAR(10)&amp;P193&amp;CHAR(10)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94" s="3" customFormat="true" ht="18.45" hidden="false" customHeight="true" outlineLevel="0" collapsed="false">
      <c r="H194" s="5"/>
      <c r="I194" s="5"/>
      <c r="K194" s="7" t="n">
        <f aca="false">I194*J194</f>
        <v>0</v>
      </c>
      <c r="L194" s="7" t="n">
        <f aca="false">ROUNDUP((I194-H194)*J194,-1)</f>
        <v>0</v>
      </c>
      <c r="N194" s="21"/>
      <c r="O194" s="9"/>
      <c r="R194" s="3" t="str">
        <f aca="false">"Заказ на "&amp;J194&amp;" шины (от "&amp;TEXT(A194,"дд.ММ.гггг, ДДДД, ЧЧ:мм)")&amp;"   :   "&amp;CHAR(10)&amp;CHAR(10)&amp;"Артикул: "&amp;B194&amp;"   "&amp;CHAR(10)&amp;C194&amp;"   "&amp;D194&amp;"   "&amp;E194&amp;"   "&amp;F194&amp;"  "&amp;G194&amp;"  "&amp;H194&amp;" руб."&amp;CHAR(10)&amp;"проданы по "&amp;I194&amp;" руб.   "&amp;J194&amp;" шт.   за "&amp;K194&amp;" руб.   прибыль: "&amp;L194&amp;" руб."&amp;CHAR(10)&amp;"Заказчик: "&amp;M194&amp;"   Тел.: "&amp;N194&amp;"   E-mail: "&amp;O194&amp;CHAR(10)&amp;P194&amp;CHAR(10)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95" s="3" customFormat="true" ht="18.45" hidden="false" customHeight="true" outlineLevel="0" collapsed="false">
      <c r="H195" s="5"/>
      <c r="I195" s="5"/>
      <c r="K195" s="7" t="n">
        <f aca="false">I195*J195</f>
        <v>0</v>
      </c>
      <c r="L195" s="7" t="n">
        <f aca="false">ROUNDUP((I195-H195)*J195,-1)</f>
        <v>0</v>
      </c>
      <c r="N195" s="21"/>
      <c r="O195" s="9"/>
      <c r="R195" s="3" t="str">
        <f aca="false">"Заказ на "&amp;J195&amp;" шины (от "&amp;TEXT(A195,"дд.ММ.гггг, ДДДД, ЧЧ:мм)")&amp;"   :   "&amp;CHAR(10)&amp;CHAR(10)&amp;"Артикул: "&amp;B195&amp;"   "&amp;CHAR(10)&amp;C195&amp;"   "&amp;D195&amp;"   "&amp;E195&amp;"   "&amp;F195&amp;"  "&amp;G195&amp;"  "&amp;H195&amp;" руб."&amp;CHAR(10)&amp;"проданы по "&amp;I195&amp;" руб.   "&amp;J195&amp;" шт.   за "&amp;K195&amp;" руб.   прибыль: "&amp;L195&amp;" руб."&amp;CHAR(10)&amp;"Заказчик: "&amp;M195&amp;"   Тел.: "&amp;N195&amp;"   E-mail: "&amp;O195&amp;CHAR(10)&amp;P195&amp;CHAR(10)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96" s="3" customFormat="true" ht="18.45" hidden="false" customHeight="true" outlineLevel="0" collapsed="false">
      <c r="H196" s="5"/>
      <c r="I196" s="5"/>
      <c r="K196" s="7" t="n">
        <f aca="false">I196*J196</f>
        <v>0</v>
      </c>
      <c r="L196" s="7" t="n">
        <f aca="false">ROUNDUP((I196-H196)*J196,-1)</f>
        <v>0</v>
      </c>
      <c r="N196" s="21"/>
      <c r="O196" s="9"/>
      <c r="R196" s="3" t="str">
        <f aca="false">"Заказ на "&amp;J196&amp;" шины (от "&amp;TEXT(A196,"дд.ММ.гггг, ДДДД, ЧЧ:мм)")&amp;"   :   "&amp;CHAR(10)&amp;CHAR(10)&amp;"Артикул: "&amp;B196&amp;"   "&amp;CHAR(10)&amp;C196&amp;"   "&amp;D196&amp;"   "&amp;E196&amp;"   "&amp;F196&amp;"  "&amp;G196&amp;"  "&amp;H196&amp;" руб."&amp;CHAR(10)&amp;"проданы по "&amp;I196&amp;" руб.   "&amp;J196&amp;" шт.   за "&amp;K196&amp;" руб.   прибыль: "&amp;L196&amp;" руб."&amp;CHAR(10)&amp;"Заказчик: "&amp;M196&amp;"   Тел.: "&amp;N196&amp;"   E-mail: "&amp;O196&amp;CHAR(10)&amp;P196&amp;CHAR(10)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97" s="3" customFormat="true" ht="18.45" hidden="false" customHeight="true" outlineLevel="0" collapsed="false">
      <c r="H197" s="5"/>
      <c r="I197" s="5"/>
      <c r="K197" s="7" t="n">
        <f aca="false">I197*J197</f>
        <v>0</v>
      </c>
      <c r="L197" s="7" t="n">
        <f aca="false">ROUNDUP((I197-H197)*J197,-1)</f>
        <v>0</v>
      </c>
      <c r="N197" s="21"/>
      <c r="O197" s="9"/>
      <c r="R197" s="3" t="str">
        <f aca="false">"Заказ на "&amp;J197&amp;" шины (от "&amp;TEXT(A197,"дд.ММ.гггг, ДДДД, ЧЧ:мм)")&amp;"   :   "&amp;CHAR(10)&amp;CHAR(10)&amp;"Артикул: "&amp;B197&amp;"   "&amp;CHAR(10)&amp;C197&amp;"   "&amp;D197&amp;"   "&amp;E197&amp;"   "&amp;F197&amp;"  "&amp;G197&amp;"  "&amp;H197&amp;" руб."&amp;CHAR(10)&amp;"проданы по "&amp;I197&amp;" руб.   "&amp;J197&amp;" шт.   за "&amp;K197&amp;" руб.   прибыль: "&amp;L197&amp;" руб."&amp;CHAR(10)&amp;"Заказчик: "&amp;M197&amp;"   Тел.: "&amp;N197&amp;"   E-mail: "&amp;O197&amp;CHAR(10)&amp;P197&amp;CHAR(10)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98" s="3" customFormat="true" ht="18.45" hidden="false" customHeight="true" outlineLevel="0" collapsed="false">
      <c r="H198" s="5"/>
      <c r="I198" s="5"/>
      <c r="K198" s="7" t="n">
        <f aca="false">I198*J198</f>
        <v>0</v>
      </c>
      <c r="L198" s="7" t="n">
        <f aca="false">ROUNDUP((I198-H198)*J198,-1)</f>
        <v>0</v>
      </c>
      <c r="N198" s="21"/>
      <c r="O198" s="9"/>
      <c r="R198" s="3" t="str">
        <f aca="false">"Заказ на "&amp;J198&amp;" шины (от "&amp;TEXT(A198,"дд.ММ.гггг, ДДДД, ЧЧ:мм)")&amp;"   :   "&amp;CHAR(10)&amp;CHAR(10)&amp;"Артикул: "&amp;B198&amp;"   "&amp;CHAR(10)&amp;C198&amp;"   "&amp;D198&amp;"   "&amp;E198&amp;"   "&amp;F198&amp;"  "&amp;G198&amp;"  "&amp;H198&amp;" руб."&amp;CHAR(10)&amp;"проданы по "&amp;I198&amp;" руб.   "&amp;J198&amp;" шт.   за "&amp;K198&amp;" руб.   прибыль: "&amp;L198&amp;" руб."&amp;CHAR(10)&amp;"Заказчик: "&amp;M198&amp;"   Тел.: "&amp;N198&amp;"   E-mail: "&amp;O198&amp;CHAR(10)&amp;P198&amp;CHAR(10)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99" s="3" customFormat="true" ht="18.45" hidden="false" customHeight="true" outlineLevel="0" collapsed="false">
      <c r="H199" s="5"/>
      <c r="I199" s="5"/>
      <c r="K199" s="7" t="n">
        <f aca="false">I199*J199</f>
        <v>0</v>
      </c>
      <c r="L199" s="7" t="n">
        <f aca="false">ROUNDUP((I199-H199)*J199,-1)</f>
        <v>0</v>
      </c>
      <c r="N199" s="21"/>
      <c r="O199" s="9"/>
      <c r="R199" s="3" t="str">
        <f aca="false">"Заказ на "&amp;J199&amp;" шины (от "&amp;TEXT(A199,"дд.ММ.гггг, ДДДД, ЧЧ:мм)")&amp;"   :   "&amp;CHAR(10)&amp;CHAR(10)&amp;"Артикул: "&amp;B199&amp;"   "&amp;CHAR(10)&amp;C199&amp;"   "&amp;D199&amp;"   "&amp;E199&amp;"   "&amp;F199&amp;"  "&amp;G199&amp;"  "&amp;H199&amp;" руб."&amp;CHAR(10)&amp;"проданы по "&amp;I199&amp;" руб.   "&amp;J199&amp;" шт.   за "&amp;K199&amp;" руб.   прибыль: "&amp;L199&amp;" руб."&amp;CHAR(10)&amp;"Заказчик: "&amp;M199&amp;"   Тел.: "&amp;N199&amp;"   E-mail: "&amp;O199&amp;CHAR(10)&amp;P199&amp;CHAR(10)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00" s="3" customFormat="true" ht="18.45" hidden="false" customHeight="true" outlineLevel="0" collapsed="false">
      <c r="H200" s="5"/>
      <c r="I200" s="5"/>
      <c r="K200" s="7" t="n">
        <f aca="false">I200*J200</f>
        <v>0</v>
      </c>
      <c r="L200" s="7" t="n">
        <f aca="false">ROUNDUP((I200-H200)*J200,-1)</f>
        <v>0</v>
      </c>
      <c r="N200" s="21"/>
      <c r="O200" s="9"/>
      <c r="R200" s="3" t="str">
        <f aca="false">"Заказ на "&amp;J200&amp;" шины (от "&amp;TEXT(A200,"дд.ММ.гггг, ДДДД, ЧЧ:мм)")&amp;"   :   "&amp;CHAR(10)&amp;CHAR(10)&amp;"Артикул: "&amp;B200&amp;"   "&amp;CHAR(10)&amp;C200&amp;"   "&amp;D200&amp;"   "&amp;E200&amp;"   "&amp;F200&amp;"  "&amp;G200&amp;"  "&amp;H200&amp;" руб."&amp;CHAR(10)&amp;"проданы по "&amp;I200&amp;" руб.   "&amp;J200&amp;" шт.   за "&amp;K200&amp;" руб.   прибыль: "&amp;L200&amp;" руб."&amp;CHAR(10)&amp;"Заказчик: "&amp;M200&amp;"   Тел.: "&amp;N200&amp;"   E-mail: "&amp;O200&amp;CHAR(10)&amp;P200&amp;CHAR(10)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01" s="3" customFormat="true" ht="18.45" hidden="false" customHeight="true" outlineLevel="0" collapsed="false">
      <c r="H201" s="5"/>
      <c r="I201" s="5"/>
      <c r="K201" s="7" t="n">
        <f aca="false">I201*J201</f>
        <v>0</v>
      </c>
      <c r="L201" s="7" t="n">
        <f aca="false">ROUNDUP((I201-H201)*J201,-1)</f>
        <v>0</v>
      </c>
      <c r="N201" s="21"/>
      <c r="O201" s="9"/>
      <c r="R201" s="3" t="str">
        <f aca="false">"Заказ на "&amp;J201&amp;" шины (от "&amp;TEXT(A201,"дд.ММ.гггг, ДДДД, ЧЧ:мм)")&amp;"   :   "&amp;CHAR(10)&amp;CHAR(10)&amp;"Артикул: "&amp;B201&amp;"   "&amp;CHAR(10)&amp;C201&amp;"   "&amp;D201&amp;"   "&amp;E201&amp;"   "&amp;F201&amp;"  "&amp;G201&amp;"  "&amp;H201&amp;" руб."&amp;CHAR(10)&amp;"проданы по "&amp;I201&amp;" руб.   "&amp;J201&amp;" шт.   за "&amp;K201&amp;" руб.   прибыль: "&amp;L201&amp;" руб."&amp;CHAR(10)&amp;"Заказчик: "&amp;M201&amp;"   Тел.: "&amp;N201&amp;"   E-mail: "&amp;O201&amp;CHAR(10)&amp;P201&amp;CHAR(10)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02" s="3" customFormat="true" ht="18.45" hidden="false" customHeight="true" outlineLevel="0" collapsed="false">
      <c r="H202" s="5"/>
      <c r="I202" s="5"/>
      <c r="K202" s="7" t="n">
        <f aca="false">I202*J202</f>
        <v>0</v>
      </c>
      <c r="L202" s="7" t="n">
        <f aca="false">ROUNDUP((I202-H202)*J202,-1)</f>
        <v>0</v>
      </c>
      <c r="N202" s="21"/>
      <c r="O202" s="9"/>
      <c r="R202" s="3" t="str">
        <f aca="false">"Заказ на "&amp;J202&amp;" шины (от "&amp;TEXT(A202,"дд.ММ.гггг, ДДДД, ЧЧ:мм)")&amp;"   :   "&amp;CHAR(10)&amp;CHAR(10)&amp;"Артикул: "&amp;B202&amp;"   "&amp;CHAR(10)&amp;C202&amp;"   "&amp;D202&amp;"   "&amp;E202&amp;"   "&amp;F202&amp;"  "&amp;G202&amp;"  "&amp;H202&amp;" руб."&amp;CHAR(10)&amp;"проданы по "&amp;I202&amp;" руб.   "&amp;J202&amp;" шт.   за "&amp;K202&amp;" руб.   прибыль: "&amp;L202&amp;" руб."&amp;CHAR(10)&amp;"Заказчик: "&amp;M202&amp;"   Тел.: "&amp;N202&amp;"   E-mail: "&amp;O202&amp;CHAR(10)&amp;P202&amp;CHAR(10)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03" s="3" customFormat="true" ht="18.45" hidden="false" customHeight="true" outlineLevel="0" collapsed="false">
      <c r="H203" s="5"/>
      <c r="I203" s="5"/>
      <c r="K203" s="7" t="n">
        <f aca="false">I203*J203</f>
        <v>0</v>
      </c>
      <c r="L203" s="7" t="n">
        <f aca="false">ROUNDUP((I203-H203)*J203,-1)</f>
        <v>0</v>
      </c>
      <c r="N203" s="21"/>
      <c r="O203" s="9"/>
      <c r="R203" s="3" t="str">
        <f aca="false">"Заказ на "&amp;J203&amp;" шины (от "&amp;TEXT(A203,"дд.ММ.гггг, ДДДД, ЧЧ:мм)")&amp;"   :   "&amp;CHAR(10)&amp;CHAR(10)&amp;"Артикул: "&amp;B203&amp;"   "&amp;CHAR(10)&amp;C203&amp;"   "&amp;D203&amp;"   "&amp;E203&amp;"   "&amp;F203&amp;"  "&amp;G203&amp;"  "&amp;H203&amp;" руб."&amp;CHAR(10)&amp;"проданы по "&amp;I203&amp;" руб.   "&amp;J203&amp;" шт.   за "&amp;K203&amp;" руб.   прибыль: "&amp;L203&amp;" руб."&amp;CHAR(10)&amp;"Заказчик: "&amp;M203&amp;"   Тел.: "&amp;N203&amp;"   E-mail: "&amp;O203&amp;CHAR(10)&amp;P203&amp;CHAR(10)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04" s="3" customFormat="true" ht="18.45" hidden="false" customHeight="true" outlineLevel="0" collapsed="false">
      <c r="H204" s="5"/>
      <c r="I204" s="5"/>
      <c r="K204" s="7" t="n">
        <f aca="false">I204*J204</f>
        <v>0</v>
      </c>
      <c r="L204" s="7" t="n">
        <f aca="false">ROUNDUP((I204-H204)*J204,-1)</f>
        <v>0</v>
      </c>
      <c r="N204" s="21"/>
      <c r="O204" s="9"/>
      <c r="R204" s="3" t="str">
        <f aca="false">"Заказ на "&amp;J204&amp;" шины (от "&amp;TEXT(A204,"дд.ММ.гггг, ДДДД, ЧЧ:мм)")&amp;"   :   "&amp;CHAR(10)&amp;CHAR(10)&amp;"Артикул: "&amp;B204&amp;"   "&amp;CHAR(10)&amp;C204&amp;"   "&amp;D204&amp;"   "&amp;E204&amp;"   "&amp;F204&amp;"  "&amp;G204&amp;"  "&amp;H204&amp;" руб."&amp;CHAR(10)&amp;"проданы по "&amp;I204&amp;" руб.   "&amp;J204&amp;" шт.   за "&amp;K204&amp;" руб.   прибыль: "&amp;L204&amp;" руб."&amp;CHAR(10)&amp;"Заказчик: "&amp;M204&amp;"   Тел.: "&amp;N204&amp;"   E-mail: "&amp;O204&amp;CHAR(10)&amp;P204&amp;CHAR(10)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05" s="3" customFormat="true" ht="18.45" hidden="false" customHeight="true" outlineLevel="0" collapsed="false">
      <c r="H205" s="5"/>
      <c r="I205" s="5"/>
      <c r="K205" s="7" t="n">
        <f aca="false">I205*J205</f>
        <v>0</v>
      </c>
      <c r="L205" s="7" t="n">
        <f aca="false">ROUNDUP((I205-H205)*J205,-1)</f>
        <v>0</v>
      </c>
      <c r="N205" s="21"/>
      <c r="O205" s="9"/>
      <c r="R205" s="3" t="str">
        <f aca="false">"Заказ на "&amp;J205&amp;" шины (от "&amp;TEXT(A205,"дд.ММ.гггг, ДДДД, ЧЧ:мм)")&amp;"   :   "&amp;CHAR(10)&amp;CHAR(10)&amp;"Артикул: "&amp;B205&amp;"   "&amp;CHAR(10)&amp;C205&amp;"   "&amp;D205&amp;"   "&amp;E205&amp;"   "&amp;F205&amp;"  "&amp;G205&amp;"  "&amp;H205&amp;" руб."&amp;CHAR(10)&amp;"проданы по "&amp;I205&amp;" руб.   "&amp;J205&amp;" шт.   за "&amp;K205&amp;" руб.   прибыль: "&amp;L205&amp;" руб."&amp;CHAR(10)&amp;"Заказчик: "&amp;M205&amp;"   Тел.: "&amp;N205&amp;"   E-mail: "&amp;O205&amp;CHAR(10)&amp;P205&amp;CHAR(10)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06" s="3" customFormat="true" ht="18.45" hidden="false" customHeight="true" outlineLevel="0" collapsed="false">
      <c r="H206" s="5"/>
      <c r="I206" s="5"/>
      <c r="K206" s="7" t="n">
        <f aca="false">I206*J206</f>
        <v>0</v>
      </c>
      <c r="L206" s="7" t="n">
        <f aca="false">ROUNDUP((I206-H206)*J206,-1)</f>
        <v>0</v>
      </c>
      <c r="N206" s="21"/>
      <c r="O206" s="9"/>
      <c r="R206" s="3" t="str">
        <f aca="false">"Заказ на "&amp;J206&amp;" шины (от "&amp;TEXT(A206,"дд.ММ.гггг, ДДДД, ЧЧ:мм)")&amp;"   :   "&amp;CHAR(10)&amp;CHAR(10)&amp;"Артикул: "&amp;B206&amp;"   "&amp;CHAR(10)&amp;C206&amp;"   "&amp;D206&amp;"   "&amp;E206&amp;"   "&amp;F206&amp;"  "&amp;G206&amp;"  "&amp;H206&amp;" руб."&amp;CHAR(10)&amp;"проданы по "&amp;I206&amp;" руб.   "&amp;J206&amp;" шт.   за "&amp;K206&amp;" руб.   прибыль: "&amp;L206&amp;" руб."&amp;CHAR(10)&amp;"Заказчик: "&amp;M206&amp;"   Тел.: "&amp;N206&amp;"   E-mail: "&amp;O206&amp;CHAR(10)&amp;P206&amp;CHAR(10)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07" s="3" customFormat="true" ht="18.45" hidden="false" customHeight="true" outlineLevel="0" collapsed="false">
      <c r="H207" s="5"/>
      <c r="I207" s="5"/>
      <c r="K207" s="7" t="n">
        <f aca="false">I207*J207</f>
        <v>0</v>
      </c>
      <c r="L207" s="7" t="n">
        <f aca="false">ROUNDUP((I207-H207)*J207,-1)</f>
        <v>0</v>
      </c>
      <c r="N207" s="21"/>
      <c r="O207" s="9"/>
      <c r="R207" s="3" t="str">
        <f aca="false">"Заказ на "&amp;J207&amp;" шины (от "&amp;TEXT(A207,"дд.ММ.гггг, ДДДД, ЧЧ:мм)")&amp;"   :   "&amp;CHAR(10)&amp;CHAR(10)&amp;"Артикул: "&amp;B207&amp;"   "&amp;CHAR(10)&amp;C207&amp;"   "&amp;D207&amp;"   "&amp;E207&amp;"   "&amp;F207&amp;"  "&amp;G207&amp;"  "&amp;H207&amp;" руб."&amp;CHAR(10)&amp;"проданы по "&amp;I207&amp;" руб.   "&amp;J207&amp;" шт.   за "&amp;K207&amp;" руб.   прибыль: "&amp;L207&amp;" руб."&amp;CHAR(10)&amp;"Заказчик: "&amp;M207&amp;"   Тел.: "&amp;N207&amp;"   E-mail: "&amp;O207&amp;CHAR(10)&amp;P207&amp;CHAR(10)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08" s="3" customFormat="true" ht="18.45" hidden="false" customHeight="true" outlineLevel="0" collapsed="false">
      <c r="H208" s="5"/>
      <c r="I208" s="5"/>
      <c r="K208" s="7" t="n">
        <f aca="false">I208*J208</f>
        <v>0</v>
      </c>
      <c r="L208" s="7" t="n">
        <f aca="false">ROUNDUP((I208-H208)*J208,-1)</f>
        <v>0</v>
      </c>
      <c r="N208" s="21"/>
      <c r="O208" s="9"/>
      <c r="R208" s="3" t="str">
        <f aca="false">"Заказ на "&amp;J208&amp;" шины (от "&amp;TEXT(A208,"дд.ММ.гггг, ДДДД, ЧЧ:мм)")&amp;"   :   "&amp;CHAR(10)&amp;CHAR(10)&amp;"Артикул: "&amp;B208&amp;"   "&amp;CHAR(10)&amp;C208&amp;"   "&amp;D208&amp;"   "&amp;E208&amp;"   "&amp;F208&amp;"  "&amp;G208&amp;"  "&amp;H208&amp;" руб."&amp;CHAR(10)&amp;"проданы по "&amp;I208&amp;" руб.   "&amp;J208&amp;" шт.   за "&amp;K208&amp;" руб.   прибыль: "&amp;L208&amp;" руб."&amp;CHAR(10)&amp;"Заказчик: "&amp;M208&amp;"   Тел.: "&amp;N208&amp;"   E-mail: "&amp;O208&amp;CHAR(10)&amp;P208&amp;CHAR(10)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09" s="3" customFormat="true" ht="18.45" hidden="false" customHeight="true" outlineLevel="0" collapsed="false">
      <c r="H209" s="5"/>
      <c r="I209" s="5"/>
      <c r="K209" s="7" t="n">
        <f aca="false">I209*J209</f>
        <v>0</v>
      </c>
      <c r="L209" s="7" t="n">
        <f aca="false">ROUNDUP((I209-H209)*J209,-1)</f>
        <v>0</v>
      </c>
      <c r="N209" s="21"/>
      <c r="O209" s="9"/>
      <c r="R209" s="3" t="str">
        <f aca="false">"Заказ на "&amp;J209&amp;" шины (от "&amp;TEXT(A209,"дд.ММ.гггг, ДДДД, ЧЧ:мм)")&amp;"   :   "&amp;CHAR(10)&amp;CHAR(10)&amp;"Артикул: "&amp;B209&amp;"   "&amp;CHAR(10)&amp;C209&amp;"   "&amp;D209&amp;"   "&amp;E209&amp;"   "&amp;F209&amp;"  "&amp;G209&amp;"  "&amp;H209&amp;" руб."&amp;CHAR(10)&amp;"проданы по "&amp;I209&amp;" руб.   "&amp;J209&amp;" шт.   за "&amp;K209&amp;" руб.   прибыль: "&amp;L209&amp;" руб."&amp;CHAR(10)&amp;"Заказчик: "&amp;M209&amp;"   Тел.: "&amp;N209&amp;"   E-mail: "&amp;O209&amp;CHAR(10)&amp;P209&amp;CHAR(10)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10" s="3" customFormat="true" ht="18.45" hidden="false" customHeight="true" outlineLevel="0" collapsed="false">
      <c r="H210" s="5"/>
      <c r="I210" s="5"/>
      <c r="K210" s="7" t="n">
        <f aca="false">I210*J210</f>
        <v>0</v>
      </c>
      <c r="L210" s="7" t="n">
        <f aca="false">ROUNDUP((I210-H210)*J210,-1)</f>
        <v>0</v>
      </c>
      <c r="N210" s="21"/>
      <c r="O210" s="9"/>
      <c r="R210" s="3" t="str">
        <f aca="false">"Заказ на "&amp;J210&amp;" шины (от "&amp;TEXT(A210,"дд.ММ.гггг, ДДДД, ЧЧ:мм)")&amp;"   :   "&amp;CHAR(10)&amp;CHAR(10)&amp;"Артикул: "&amp;B210&amp;"   "&amp;CHAR(10)&amp;C210&amp;"   "&amp;D210&amp;"   "&amp;E210&amp;"   "&amp;F210&amp;"  "&amp;G210&amp;"  "&amp;H210&amp;" руб."&amp;CHAR(10)&amp;"проданы по "&amp;I210&amp;" руб.   "&amp;J210&amp;" шт.   за "&amp;K210&amp;" руб.   прибыль: "&amp;L210&amp;" руб."&amp;CHAR(10)&amp;"Заказчик: "&amp;M210&amp;"   Тел.: "&amp;N210&amp;"   E-mail: "&amp;O210&amp;CHAR(10)&amp;P210&amp;CHAR(10)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11" s="3" customFormat="true" ht="18.45" hidden="false" customHeight="true" outlineLevel="0" collapsed="false">
      <c r="H211" s="5"/>
      <c r="I211" s="5"/>
      <c r="K211" s="7" t="n">
        <f aca="false">I211*J211</f>
        <v>0</v>
      </c>
      <c r="L211" s="7" t="n">
        <f aca="false">ROUNDUP((I211-H211)*J211,-1)</f>
        <v>0</v>
      </c>
      <c r="N211" s="21"/>
      <c r="O211" s="9"/>
      <c r="R211" s="3" t="str">
        <f aca="false">"Заказ на "&amp;J211&amp;" шины (от "&amp;TEXT(A211,"дд.ММ.гггг, ДДДД, ЧЧ:мм)")&amp;"   :   "&amp;CHAR(10)&amp;CHAR(10)&amp;"Артикул: "&amp;B211&amp;"   "&amp;CHAR(10)&amp;C211&amp;"   "&amp;D211&amp;"   "&amp;E211&amp;"   "&amp;F211&amp;"  "&amp;G211&amp;"  "&amp;H211&amp;" руб."&amp;CHAR(10)&amp;"проданы по "&amp;I211&amp;" руб.   "&amp;J211&amp;" шт.   за "&amp;K211&amp;" руб.   прибыль: "&amp;L211&amp;" руб."&amp;CHAR(10)&amp;"Заказчик: "&amp;M211&amp;"   Тел.: "&amp;N211&amp;"   E-mail: "&amp;O211&amp;CHAR(10)&amp;P211&amp;CHAR(10)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12" s="3" customFormat="true" ht="18.45" hidden="false" customHeight="true" outlineLevel="0" collapsed="false">
      <c r="H212" s="5"/>
      <c r="I212" s="5"/>
      <c r="K212" s="7" t="n">
        <f aca="false">I212*J212</f>
        <v>0</v>
      </c>
      <c r="L212" s="7" t="n">
        <f aca="false">ROUNDUP((I212-H212)*J212,-1)</f>
        <v>0</v>
      </c>
      <c r="N212" s="21"/>
      <c r="O212" s="9"/>
      <c r="R212" s="3" t="str">
        <f aca="false">"Заказ на "&amp;J212&amp;" шины (от "&amp;TEXT(A212,"дд.ММ.гггг, ДДДД, ЧЧ:мм)")&amp;"   :   "&amp;CHAR(10)&amp;CHAR(10)&amp;"Артикул: "&amp;B212&amp;"   "&amp;CHAR(10)&amp;C212&amp;"   "&amp;D212&amp;"   "&amp;E212&amp;"   "&amp;F212&amp;"  "&amp;G212&amp;"  "&amp;H212&amp;" руб."&amp;CHAR(10)&amp;"проданы по "&amp;I212&amp;" руб.   "&amp;J212&amp;" шт.   за "&amp;K212&amp;" руб.   прибыль: "&amp;L212&amp;" руб."&amp;CHAR(10)&amp;"Заказчик: "&amp;M212&amp;"   Тел.: "&amp;N212&amp;"   E-mail: "&amp;O212&amp;CHAR(10)&amp;P212&amp;CHAR(10)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13" s="3" customFormat="true" ht="18.45" hidden="false" customHeight="true" outlineLevel="0" collapsed="false">
      <c r="H213" s="5"/>
      <c r="I213" s="5"/>
      <c r="K213" s="7" t="n">
        <f aca="false">I213*J213</f>
        <v>0</v>
      </c>
      <c r="L213" s="7" t="n">
        <f aca="false">ROUNDUP((I213-H213)*J213,-1)</f>
        <v>0</v>
      </c>
      <c r="N213" s="21"/>
      <c r="O213" s="9"/>
      <c r="R213" s="3" t="str">
        <f aca="false">"Заказ на "&amp;J213&amp;" шины (от "&amp;TEXT(A213,"дд.ММ.гггг, ДДДД, ЧЧ:мм)")&amp;"   :   "&amp;CHAR(10)&amp;CHAR(10)&amp;"Артикул: "&amp;B213&amp;"   "&amp;CHAR(10)&amp;C213&amp;"   "&amp;D213&amp;"   "&amp;E213&amp;"   "&amp;F213&amp;"  "&amp;G213&amp;"  "&amp;H213&amp;" руб."&amp;CHAR(10)&amp;"проданы по "&amp;I213&amp;" руб.   "&amp;J213&amp;" шт.   за "&amp;K213&amp;" руб.   прибыль: "&amp;L213&amp;" руб."&amp;CHAR(10)&amp;"Заказчик: "&amp;M213&amp;"   Тел.: "&amp;N213&amp;"   E-mail: "&amp;O213&amp;CHAR(10)&amp;P213&amp;CHAR(10)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14" s="3" customFormat="true" ht="18.45" hidden="false" customHeight="true" outlineLevel="0" collapsed="false">
      <c r="H214" s="5"/>
      <c r="I214" s="5"/>
      <c r="K214" s="7" t="n">
        <f aca="false">I214*J214</f>
        <v>0</v>
      </c>
      <c r="L214" s="7" t="n">
        <f aca="false">ROUNDUP((I214-H214)*J214,-1)</f>
        <v>0</v>
      </c>
      <c r="N214" s="21"/>
      <c r="O214" s="9"/>
      <c r="R214" s="3" t="str">
        <f aca="false">"Заказ на "&amp;J214&amp;" шины (от "&amp;TEXT(A214,"дд.ММ.гггг, ДДДД, ЧЧ:мм)")&amp;"   :   "&amp;CHAR(10)&amp;CHAR(10)&amp;"Артикул: "&amp;B214&amp;"   "&amp;CHAR(10)&amp;C214&amp;"   "&amp;D214&amp;"   "&amp;E214&amp;"   "&amp;F214&amp;"  "&amp;G214&amp;"  "&amp;H214&amp;" руб."&amp;CHAR(10)&amp;"проданы по "&amp;I214&amp;" руб.   "&amp;J214&amp;" шт.   за "&amp;K214&amp;" руб.   прибыль: "&amp;L214&amp;" руб."&amp;CHAR(10)&amp;"Заказчик: "&amp;M214&amp;"   Тел.: "&amp;N214&amp;"   E-mail: "&amp;O214&amp;CHAR(10)&amp;P214&amp;CHAR(10)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15" s="3" customFormat="true" ht="18.45" hidden="false" customHeight="true" outlineLevel="0" collapsed="false">
      <c r="H215" s="5"/>
      <c r="I215" s="5"/>
      <c r="K215" s="7" t="n">
        <f aca="false">I215*J215</f>
        <v>0</v>
      </c>
      <c r="L215" s="7" t="n">
        <f aca="false">ROUNDUP((I215-H215)*J215,-1)</f>
        <v>0</v>
      </c>
      <c r="N215" s="21"/>
      <c r="O215" s="9"/>
      <c r="R215" s="3" t="str">
        <f aca="false">"Заказ на "&amp;J215&amp;" шины (от "&amp;TEXT(A215,"дд.ММ.гггг, ДДДД, ЧЧ:мм)")&amp;"   :   "&amp;CHAR(10)&amp;CHAR(10)&amp;"Артикул: "&amp;B215&amp;"   "&amp;CHAR(10)&amp;C215&amp;"   "&amp;D215&amp;"   "&amp;E215&amp;"   "&amp;F215&amp;"  "&amp;G215&amp;"  "&amp;H215&amp;" руб."&amp;CHAR(10)&amp;"проданы по "&amp;I215&amp;" руб.   "&amp;J215&amp;" шт.   за "&amp;K215&amp;" руб.   прибыль: "&amp;L215&amp;" руб."&amp;CHAR(10)&amp;"Заказчик: "&amp;M215&amp;"   Тел.: "&amp;N215&amp;"   E-mail: "&amp;O215&amp;CHAR(10)&amp;P215&amp;CHAR(10)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16" s="3" customFormat="true" ht="18.45" hidden="false" customHeight="true" outlineLevel="0" collapsed="false">
      <c r="H216" s="5"/>
      <c r="I216" s="5"/>
      <c r="K216" s="7" t="n">
        <f aca="false">I216*J216</f>
        <v>0</v>
      </c>
      <c r="L216" s="7" t="n">
        <f aca="false">ROUNDUP((I216-H216)*J216,-1)</f>
        <v>0</v>
      </c>
      <c r="N216" s="21"/>
      <c r="O216" s="9"/>
      <c r="R216" s="3" t="str">
        <f aca="false">"Заказ на "&amp;J216&amp;" шины (от "&amp;TEXT(A216,"дд.ММ.гггг, ДДДД, ЧЧ:мм)")&amp;"   :   "&amp;CHAR(10)&amp;CHAR(10)&amp;"Артикул: "&amp;B216&amp;"   "&amp;CHAR(10)&amp;C216&amp;"   "&amp;D216&amp;"   "&amp;E216&amp;"   "&amp;F216&amp;"  "&amp;G216&amp;"  "&amp;H216&amp;" руб."&amp;CHAR(10)&amp;"проданы по "&amp;I216&amp;" руб.   "&amp;J216&amp;" шт.   за "&amp;K216&amp;" руб.   прибыль: "&amp;L216&amp;" руб."&amp;CHAR(10)&amp;"Заказчик: "&amp;M216&amp;"   Тел.: "&amp;N216&amp;"   E-mail: "&amp;O216&amp;CHAR(10)&amp;P216&amp;CHAR(10)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17" s="3" customFormat="true" ht="18.45" hidden="false" customHeight="true" outlineLevel="0" collapsed="false">
      <c r="H217" s="5"/>
      <c r="I217" s="5"/>
      <c r="K217" s="7" t="n">
        <f aca="false">I217*J217</f>
        <v>0</v>
      </c>
      <c r="L217" s="7" t="n">
        <f aca="false">ROUNDUP((I217-H217)*J217,-1)</f>
        <v>0</v>
      </c>
      <c r="N217" s="21"/>
      <c r="O217" s="9"/>
      <c r="R217" s="3" t="str">
        <f aca="false">"Заказ на "&amp;J217&amp;" шины (от "&amp;TEXT(A217,"дд.ММ.гггг, ДДДД, ЧЧ:мм)")&amp;"   :   "&amp;CHAR(10)&amp;CHAR(10)&amp;"Артикул: "&amp;B217&amp;"   "&amp;CHAR(10)&amp;C217&amp;"   "&amp;D217&amp;"   "&amp;E217&amp;"   "&amp;F217&amp;"  "&amp;G217&amp;"  "&amp;H217&amp;" руб."&amp;CHAR(10)&amp;"проданы по "&amp;I217&amp;" руб.   "&amp;J217&amp;" шт.   за "&amp;K217&amp;" руб.   прибыль: "&amp;L217&amp;" руб."&amp;CHAR(10)&amp;"Заказчик: "&amp;M217&amp;"   Тел.: "&amp;N217&amp;"   E-mail: "&amp;O217&amp;CHAR(10)&amp;P217&amp;CHAR(10)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18" s="3" customFormat="true" ht="18.45" hidden="false" customHeight="true" outlineLevel="0" collapsed="false">
      <c r="H218" s="5"/>
      <c r="I218" s="5"/>
      <c r="K218" s="7" t="n">
        <f aca="false">I218*J218</f>
        <v>0</v>
      </c>
      <c r="L218" s="7" t="n">
        <f aca="false">ROUNDUP((I218-H218)*J218,-1)</f>
        <v>0</v>
      </c>
      <c r="N218" s="21"/>
      <c r="O218" s="9"/>
      <c r="R218" s="3" t="str">
        <f aca="false">"Заказ на "&amp;J218&amp;" шины (от "&amp;TEXT(A218,"дд.ММ.гггг, ДДДД, ЧЧ:мм)")&amp;"   :   "&amp;CHAR(10)&amp;CHAR(10)&amp;"Артикул: "&amp;B218&amp;"   "&amp;CHAR(10)&amp;C218&amp;"   "&amp;D218&amp;"   "&amp;E218&amp;"   "&amp;F218&amp;"  "&amp;G218&amp;"  "&amp;H218&amp;" руб."&amp;CHAR(10)&amp;"проданы по "&amp;I218&amp;" руб.   "&amp;J218&amp;" шт.   за "&amp;K218&amp;" руб.   прибыль: "&amp;L218&amp;" руб."&amp;CHAR(10)&amp;"Заказчик: "&amp;M218&amp;"   Тел.: "&amp;N218&amp;"   E-mail: "&amp;O218&amp;CHAR(10)&amp;P218&amp;CHAR(10)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19" s="3" customFormat="true" ht="18.45" hidden="false" customHeight="true" outlineLevel="0" collapsed="false">
      <c r="H219" s="5"/>
      <c r="I219" s="5"/>
      <c r="K219" s="7" t="n">
        <f aca="false">I219*J219</f>
        <v>0</v>
      </c>
      <c r="L219" s="7" t="n">
        <f aca="false">ROUNDUP((I219-H219)*J219,-1)</f>
        <v>0</v>
      </c>
      <c r="N219" s="21"/>
      <c r="O219" s="9"/>
      <c r="R219" s="3" t="str">
        <f aca="false">"Заказ на "&amp;J219&amp;" шины (от "&amp;TEXT(A219,"дд.ММ.гггг, ДДДД, ЧЧ:мм)")&amp;"   :   "&amp;CHAR(10)&amp;CHAR(10)&amp;"Артикул: "&amp;B219&amp;"   "&amp;CHAR(10)&amp;C219&amp;"   "&amp;D219&amp;"   "&amp;E219&amp;"   "&amp;F219&amp;"  "&amp;G219&amp;"  "&amp;H219&amp;" руб."&amp;CHAR(10)&amp;"проданы по "&amp;I219&amp;" руб.   "&amp;J219&amp;" шт.   за "&amp;K219&amp;" руб.   прибыль: "&amp;L219&amp;" руб."&amp;CHAR(10)&amp;"Заказчик: "&amp;M219&amp;"   Тел.: "&amp;N219&amp;"   E-mail: "&amp;O219&amp;CHAR(10)&amp;P219&amp;CHAR(10)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20" s="3" customFormat="true" ht="18.45" hidden="false" customHeight="true" outlineLevel="0" collapsed="false">
      <c r="H220" s="5"/>
      <c r="I220" s="5"/>
      <c r="K220" s="7" t="n">
        <f aca="false">I220*J220</f>
        <v>0</v>
      </c>
      <c r="L220" s="7" t="n">
        <f aca="false">ROUNDUP((I220-H220)*J220,-1)</f>
        <v>0</v>
      </c>
      <c r="N220" s="21"/>
      <c r="O220" s="9"/>
      <c r="R220" s="3" t="str">
        <f aca="false">"Заказ на "&amp;J220&amp;" шины (от "&amp;TEXT(A220,"дд.ММ.гггг, ДДДД, ЧЧ:мм)")&amp;"   :   "&amp;CHAR(10)&amp;CHAR(10)&amp;"Артикул: "&amp;B220&amp;"   "&amp;CHAR(10)&amp;C220&amp;"   "&amp;D220&amp;"   "&amp;E220&amp;"   "&amp;F220&amp;"  "&amp;G220&amp;"  "&amp;H220&amp;" руб."&amp;CHAR(10)&amp;"проданы по "&amp;I220&amp;" руб.   "&amp;J220&amp;" шт.   за "&amp;K220&amp;" руб.   прибыль: "&amp;L220&amp;" руб."&amp;CHAR(10)&amp;"Заказчик: "&amp;M220&amp;"   Тел.: "&amp;N220&amp;"   E-mail: "&amp;O220&amp;CHAR(10)&amp;P220&amp;CHAR(10)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21" s="3" customFormat="true" ht="18.45" hidden="false" customHeight="true" outlineLevel="0" collapsed="false">
      <c r="H221" s="5"/>
      <c r="I221" s="5"/>
      <c r="K221" s="7" t="n">
        <f aca="false">I221*J221</f>
        <v>0</v>
      </c>
      <c r="L221" s="7" t="n">
        <f aca="false">ROUNDUP((I221-H221)*J221,-1)</f>
        <v>0</v>
      </c>
      <c r="N221" s="21"/>
      <c r="O221" s="9"/>
      <c r="R221" s="3" t="str">
        <f aca="false">"Заказ на "&amp;J221&amp;" шины (от "&amp;TEXT(A221,"дд.ММ.гггг, ДДДД, ЧЧ:мм)")&amp;"   :   "&amp;CHAR(10)&amp;CHAR(10)&amp;"Артикул: "&amp;B221&amp;"   "&amp;CHAR(10)&amp;C221&amp;"   "&amp;D221&amp;"   "&amp;E221&amp;"   "&amp;F221&amp;"  "&amp;G221&amp;"  "&amp;H221&amp;" руб."&amp;CHAR(10)&amp;"проданы по "&amp;I221&amp;" руб.   "&amp;J221&amp;" шт.   за "&amp;K221&amp;" руб.   прибыль: "&amp;L221&amp;" руб."&amp;CHAR(10)&amp;"Заказчик: "&amp;M221&amp;"   Тел.: "&amp;N221&amp;"   E-mail: "&amp;O221&amp;CHAR(10)&amp;P221&amp;CHAR(10)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22" s="3" customFormat="true" ht="18.45" hidden="false" customHeight="true" outlineLevel="0" collapsed="false">
      <c r="H222" s="5"/>
      <c r="I222" s="5"/>
      <c r="K222" s="7" t="n">
        <f aca="false">I222*J222</f>
        <v>0</v>
      </c>
      <c r="L222" s="7" t="n">
        <f aca="false">ROUNDUP((I222-H222)*J222,-1)</f>
        <v>0</v>
      </c>
      <c r="N222" s="21"/>
      <c r="O222" s="9"/>
      <c r="R222" s="3" t="str">
        <f aca="false">"Заказ на "&amp;J222&amp;" шины (от "&amp;TEXT(A222,"дд.ММ.гггг, ДДДД, ЧЧ:мм)")&amp;"   :   "&amp;CHAR(10)&amp;CHAR(10)&amp;"Артикул: "&amp;B222&amp;"   "&amp;CHAR(10)&amp;C222&amp;"   "&amp;D222&amp;"   "&amp;E222&amp;"   "&amp;F222&amp;"  "&amp;G222&amp;"  "&amp;H222&amp;" руб."&amp;CHAR(10)&amp;"проданы по "&amp;I222&amp;" руб.   "&amp;J222&amp;" шт.   за "&amp;K222&amp;" руб.   прибыль: "&amp;L222&amp;" руб."&amp;CHAR(10)&amp;"Заказчик: "&amp;M222&amp;"   Тел.: "&amp;N222&amp;"   E-mail: "&amp;O222&amp;CHAR(10)&amp;P222&amp;CHAR(10)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23" s="3" customFormat="true" ht="18.45" hidden="false" customHeight="true" outlineLevel="0" collapsed="false">
      <c r="H223" s="5"/>
      <c r="I223" s="5"/>
      <c r="K223" s="7" t="n">
        <f aca="false">I223*J223</f>
        <v>0</v>
      </c>
      <c r="L223" s="7" t="n">
        <f aca="false">ROUNDUP((I223-H223)*J223,-1)</f>
        <v>0</v>
      </c>
      <c r="N223" s="21"/>
      <c r="O223" s="9"/>
      <c r="R223" s="3" t="str">
        <f aca="false">"Заказ на "&amp;J223&amp;" шины (от "&amp;TEXT(A223,"дд.ММ.гггг, ДДДД, ЧЧ:мм)")&amp;"   :   "&amp;CHAR(10)&amp;CHAR(10)&amp;"Артикул: "&amp;B223&amp;"   "&amp;CHAR(10)&amp;C223&amp;"   "&amp;D223&amp;"   "&amp;E223&amp;"   "&amp;F223&amp;"  "&amp;G223&amp;"  "&amp;H223&amp;" руб."&amp;CHAR(10)&amp;"проданы по "&amp;I223&amp;" руб.   "&amp;J223&amp;" шт.   за "&amp;K223&amp;" руб.   прибыль: "&amp;L223&amp;" руб."&amp;CHAR(10)&amp;"Заказчик: "&amp;M223&amp;"   Тел.: "&amp;N223&amp;"   E-mail: "&amp;O223&amp;CHAR(10)&amp;P223&amp;CHAR(10)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24" s="3" customFormat="true" ht="18.45" hidden="false" customHeight="true" outlineLevel="0" collapsed="false">
      <c r="H224" s="5"/>
      <c r="I224" s="5"/>
      <c r="K224" s="7" t="n">
        <f aca="false">I224*J224</f>
        <v>0</v>
      </c>
      <c r="L224" s="7" t="n">
        <f aca="false">ROUNDUP((I224-H224)*J224,-1)</f>
        <v>0</v>
      </c>
      <c r="N224" s="21"/>
      <c r="O224" s="9"/>
      <c r="R224" s="3" t="str">
        <f aca="false">"Заказ на "&amp;J224&amp;" шины (от "&amp;TEXT(A224,"дд.ММ.гггг, ДДДД, ЧЧ:мм)")&amp;"   :   "&amp;CHAR(10)&amp;CHAR(10)&amp;"Артикул: "&amp;B224&amp;"   "&amp;CHAR(10)&amp;C224&amp;"   "&amp;D224&amp;"   "&amp;E224&amp;"   "&amp;F224&amp;"  "&amp;G224&amp;"  "&amp;H224&amp;" руб."&amp;CHAR(10)&amp;"проданы по "&amp;I224&amp;" руб.   "&amp;J224&amp;" шт.   за "&amp;K224&amp;" руб.   прибыль: "&amp;L224&amp;" руб."&amp;CHAR(10)&amp;"Заказчик: "&amp;M224&amp;"   Тел.: "&amp;N224&amp;"   E-mail: "&amp;O224&amp;CHAR(10)&amp;P224&amp;CHAR(10)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25" s="3" customFormat="true" ht="18.45" hidden="false" customHeight="true" outlineLevel="0" collapsed="false">
      <c r="H225" s="5"/>
      <c r="I225" s="5"/>
      <c r="K225" s="7" t="n">
        <f aca="false">I225*J225</f>
        <v>0</v>
      </c>
      <c r="L225" s="7" t="n">
        <f aca="false">ROUNDUP((I225-H225)*J225,-1)</f>
        <v>0</v>
      </c>
      <c r="N225" s="21"/>
      <c r="O225" s="9"/>
      <c r="R225" s="3" t="str">
        <f aca="false">"Заказ на "&amp;J225&amp;" шины (от "&amp;TEXT(A225,"дд.ММ.гггг, ДДДД, ЧЧ:мм)")&amp;"   :   "&amp;CHAR(10)&amp;CHAR(10)&amp;"Артикул: "&amp;B225&amp;"   "&amp;CHAR(10)&amp;C225&amp;"   "&amp;D225&amp;"   "&amp;E225&amp;"   "&amp;F225&amp;"  "&amp;G225&amp;"  "&amp;H225&amp;" руб."&amp;CHAR(10)&amp;"проданы по "&amp;I225&amp;" руб.   "&amp;J225&amp;" шт.   за "&amp;K225&amp;" руб.   прибыль: "&amp;L225&amp;" руб."&amp;CHAR(10)&amp;"Заказчик: "&amp;M225&amp;"   Тел.: "&amp;N225&amp;"   E-mail: "&amp;O225&amp;CHAR(10)&amp;P225&amp;CHAR(10)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26" s="3" customFormat="true" ht="18.45" hidden="false" customHeight="true" outlineLevel="0" collapsed="false">
      <c r="H226" s="5"/>
      <c r="I226" s="5"/>
      <c r="K226" s="7" t="n">
        <f aca="false">I226*J226</f>
        <v>0</v>
      </c>
      <c r="L226" s="7" t="n">
        <f aca="false">ROUNDUP((I226-H226)*J226,-1)</f>
        <v>0</v>
      </c>
      <c r="N226" s="21"/>
      <c r="O226" s="9"/>
      <c r="R226" s="3" t="str">
        <f aca="false">"Заказ на "&amp;J226&amp;" шины (от "&amp;TEXT(A226,"дд.ММ.гггг, ДДДД, ЧЧ:мм)")&amp;"   :   "&amp;CHAR(10)&amp;CHAR(10)&amp;"Артикул: "&amp;B226&amp;"   "&amp;CHAR(10)&amp;C226&amp;"   "&amp;D226&amp;"   "&amp;E226&amp;"   "&amp;F226&amp;"  "&amp;G226&amp;"  "&amp;H226&amp;" руб."&amp;CHAR(10)&amp;"проданы по "&amp;I226&amp;" руб.   "&amp;J226&amp;" шт.   за "&amp;K226&amp;" руб.   прибыль: "&amp;L226&amp;" руб."&amp;CHAR(10)&amp;"Заказчик: "&amp;M226&amp;"   Тел.: "&amp;N226&amp;"   E-mail: "&amp;O226&amp;CHAR(10)&amp;P226&amp;CHAR(10)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27" s="3" customFormat="true" ht="18.45" hidden="false" customHeight="true" outlineLevel="0" collapsed="false">
      <c r="H227" s="5"/>
      <c r="I227" s="5"/>
      <c r="K227" s="7" t="n">
        <f aca="false">I227*J227</f>
        <v>0</v>
      </c>
      <c r="L227" s="7" t="n">
        <f aca="false">ROUNDUP((I227-H227)*J227,-1)</f>
        <v>0</v>
      </c>
      <c r="N227" s="21"/>
      <c r="O227" s="9"/>
      <c r="R227" s="3" t="str">
        <f aca="false">"Заказ на "&amp;J227&amp;" шины (от "&amp;TEXT(A227,"дд.ММ.гггг, ДДДД, ЧЧ:мм)")&amp;"   :   "&amp;CHAR(10)&amp;CHAR(10)&amp;"Артикул: "&amp;B227&amp;"   "&amp;CHAR(10)&amp;C227&amp;"   "&amp;D227&amp;"   "&amp;E227&amp;"   "&amp;F227&amp;"  "&amp;G227&amp;"  "&amp;H227&amp;" руб."&amp;CHAR(10)&amp;"проданы по "&amp;I227&amp;" руб.   "&amp;J227&amp;" шт.   за "&amp;K227&amp;" руб.   прибыль: "&amp;L227&amp;" руб."&amp;CHAR(10)&amp;"Заказчик: "&amp;M227&amp;"   Тел.: "&amp;N227&amp;"   E-mail: "&amp;O227&amp;CHAR(10)&amp;P227&amp;CHAR(10)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28" s="3" customFormat="true" ht="18.45" hidden="false" customHeight="true" outlineLevel="0" collapsed="false">
      <c r="H228" s="5"/>
      <c r="I228" s="5"/>
      <c r="K228" s="7" t="n">
        <f aca="false">I228*J228</f>
        <v>0</v>
      </c>
      <c r="L228" s="7" t="n">
        <f aca="false">ROUNDUP((I228-H228)*J228,-1)</f>
        <v>0</v>
      </c>
      <c r="N228" s="21"/>
      <c r="O228" s="9"/>
      <c r="R228" s="3" t="str">
        <f aca="false">"Заказ на "&amp;J228&amp;" шины (от "&amp;TEXT(A228,"дд.ММ.гггг, ДДДД, ЧЧ:мм)")&amp;"   :   "&amp;CHAR(10)&amp;CHAR(10)&amp;"Артикул: "&amp;B228&amp;"   "&amp;CHAR(10)&amp;C228&amp;"   "&amp;D228&amp;"   "&amp;E228&amp;"   "&amp;F228&amp;"  "&amp;G228&amp;"  "&amp;H228&amp;" руб."&amp;CHAR(10)&amp;"проданы по "&amp;I228&amp;" руб.   "&amp;J228&amp;" шт.   за "&amp;K228&amp;" руб.   прибыль: "&amp;L228&amp;" руб."&amp;CHAR(10)&amp;"Заказчик: "&amp;M228&amp;"   Тел.: "&amp;N228&amp;"   E-mail: "&amp;O228&amp;CHAR(10)&amp;P228&amp;CHAR(10)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29" s="3" customFormat="true" ht="18.45" hidden="false" customHeight="true" outlineLevel="0" collapsed="false">
      <c r="H229" s="5"/>
      <c r="I229" s="5"/>
      <c r="K229" s="7" t="n">
        <f aca="false">I229*J229</f>
        <v>0</v>
      </c>
      <c r="L229" s="7" t="n">
        <f aca="false">ROUNDUP((I229-H229)*J229,-1)</f>
        <v>0</v>
      </c>
      <c r="N229" s="21"/>
      <c r="O229" s="9"/>
      <c r="R229" s="3" t="str">
        <f aca="false">"Заказ на "&amp;J229&amp;" шины (от "&amp;TEXT(A229,"дд.ММ.гггг, ДДДД, ЧЧ:мм)")&amp;"   :   "&amp;CHAR(10)&amp;CHAR(10)&amp;"Артикул: "&amp;B229&amp;"   "&amp;CHAR(10)&amp;C229&amp;"   "&amp;D229&amp;"   "&amp;E229&amp;"   "&amp;F229&amp;"  "&amp;G229&amp;"  "&amp;H229&amp;" руб."&amp;CHAR(10)&amp;"проданы по "&amp;I229&amp;" руб.   "&amp;J229&amp;" шт.   за "&amp;K229&amp;" руб.   прибыль: "&amp;L229&amp;" руб."&amp;CHAR(10)&amp;"Заказчик: "&amp;M229&amp;"   Тел.: "&amp;N229&amp;"   E-mail: "&amp;O229&amp;CHAR(10)&amp;P229&amp;CHAR(10)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30" s="3" customFormat="true" ht="18.45" hidden="false" customHeight="true" outlineLevel="0" collapsed="false">
      <c r="H230" s="5"/>
      <c r="I230" s="5"/>
      <c r="K230" s="7" t="n">
        <f aca="false">I230*J230</f>
        <v>0</v>
      </c>
      <c r="L230" s="7" t="n">
        <f aca="false">ROUNDUP((I230-H230)*J230,-1)</f>
        <v>0</v>
      </c>
      <c r="N230" s="21"/>
      <c r="O230" s="9"/>
      <c r="R230" s="3" t="str">
        <f aca="false">"Заказ на "&amp;J230&amp;" шины (от "&amp;TEXT(A230,"дд.ММ.гггг, ДДДД, ЧЧ:мм)")&amp;"   :   "&amp;CHAR(10)&amp;CHAR(10)&amp;"Артикул: "&amp;B230&amp;"   "&amp;CHAR(10)&amp;C230&amp;"   "&amp;D230&amp;"   "&amp;E230&amp;"   "&amp;F230&amp;"  "&amp;G230&amp;"  "&amp;H230&amp;" руб."&amp;CHAR(10)&amp;"проданы по "&amp;I230&amp;" руб.   "&amp;J230&amp;" шт.   за "&amp;K230&amp;" руб.   прибыль: "&amp;L230&amp;" руб."&amp;CHAR(10)&amp;"Заказчик: "&amp;M230&amp;"   Тел.: "&amp;N230&amp;"   E-mail: "&amp;O230&amp;CHAR(10)&amp;P230&amp;CHAR(10)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31" s="3" customFormat="true" ht="18.45" hidden="false" customHeight="true" outlineLevel="0" collapsed="false">
      <c r="H231" s="5"/>
      <c r="I231" s="5"/>
      <c r="K231" s="7" t="n">
        <f aca="false">I231*J231</f>
        <v>0</v>
      </c>
      <c r="L231" s="7" t="n">
        <f aca="false">ROUNDUP((I231-H231)*J231,-1)</f>
        <v>0</v>
      </c>
      <c r="N231" s="21"/>
      <c r="O231" s="9"/>
      <c r="R231" s="3" t="str">
        <f aca="false">"Заказ на "&amp;J231&amp;" шины (от "&amp;TEXT(A231,"дд.ММ.гггг, ДДДД, ЧЧ:мм)")&amp;"   :   "&amp;CHAR(10)&amp;CHAR(10)&amp;"Артикул: "&amp;B231&amp;"   "&amp;CHAR(10)&amp;C231&amp;"   "&amp;D231&amp;"   "&amp;E231&amp;"   "&amp;F231&amp;"  "&amp;G231&amp;"  "&amp;H231&amp;" руб."&amp;CHAR(10)&amp;"проданы по "&amp;I231&amp;" руб.   "&amp;J231&amp;" шт.   за "&amp;K231&amp;" руб.   прибыль: "&amp;L231&amp;" руб."&amp;CHAR(10)&amp;"Заказчик: "&amp;M231&amp;"   Тел.: "&amp;N231&amp;"   E-mail: "&amp;O231&amp;CHAR(10)&amp;P231&amp;CHAR(10)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32" s="3" customFormat="true" ht="18.45" hidden="false" customHeight="true" outlineLevel="0" collapsed="false">
      <c r="H232" s="5"/>
      <c r="I232" s="5"/>
      <c r="K232" s="7" t="n">
        <f aca="false">I232*J232</f>
        <v>0</v>
      </c>
      <c r="L232" s="7" t="n">
        <f aca="false">ROUNDUP((I232-H232)*J232,-1)</f>
        <v>0</v>
      </c>
      <c r="N232" s="21"/>
      <c r="O232" s="9"/>
      <c r="R232" s="3" t="str">
        <f aca="false">"Заказ на "&amp;J232&amp;" шины (от "&amp;TEXT(A232,"дд.ММ.гггг, ДДДД, ЧЧ:мм)")&amp;"   :   "&amp;CHAR(10)&amp;CHAR(10)&amp;"Артикул: "&amp;B232&amp;"   "&amp;CHAR(10)&amp;C232&amp;"   "&amp;D232&amp;"   "&amp;E232&amp;"   "&amp;F232&amp;"  "&amp;G232&amp;"  "&amp;H232&amp;" руб."&amp;CHAR(10)&amp;"проданы по "&amp;I232&amp;" руб.   "&amp;J232&amp;" шт.   за "&amp;K232&amp;" руб.   прибыль: "&amp;L232&amp;" руб."&amp;CHAR(10)&amp;"Заказчик: "&amp;M232&amp;"   Тел.: "&amp;N232&amp;"   E-mail: "&amp;O232&amp;CHAR(10)&amp;P232&amp;CHAR(10)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33" s="3" customFormat="true" ht="18.45" hidden="false" customHeight="true" outlineLevel="0" collapsed="false">
      <c r="H233" s="5"/>
      <c r="I233" s="5"/>
      <c r="K233" s="7" t="n">
        <f aca="false">I233*J233</f>
        <v>0</v>
      </c>
      <c r="L233" s="7" t="n">
        <f aca="false">ROUNDUP((I233-H233)*J233,-1)</f>
        <v>0</v>
      </c>
      <c r="N233" s="21"/>
      <c r="O233" s="9"/>
      <c r="R233" s="3" t="str">
        <f aca="false">"Заказ на "&amp;J233&amp;" шины (от "&amp;TEXT(A233,"дд.ММ.гггг, ДДДД, ЧЧ:мм)")&amp;"   :   "&amp;CHAR(10)&amp;CHAR(10)&amp;"Артикул: "&amp;B233&amp;"   "&amp;CHAR(10)&amp;C233&amp;"   "&amp;D233&amp;"   "&amp;E233&amp;"   "&amp;F233&amp;"  "&amp;G233&amp;"  "&amp;H233&amp;" руб."&amp;CHAR(10)&amp;"проданы по "&amp;I233&amp;" руб.   "&amp;J233&amp;" шт.   за "&amp;K233&amp;" руб.   прибыль: "&amp;L233&amp;" руб."&amp;CHAR(10)&amp;"Заказчик: "&amp;M233&amp;"   Тел.: "&amp;N233&amp;"   E-mail: "&amp;O233&amp;CHAR(10)&amp;P233&amp;CHAR(10)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34" s="3" customFormat="true" ht="18.45" hidden="false" customHeight="true" outlineLevel="0" collapsed="false">
      <c r="H234" s="5"/>
      <c r="I234" s="5"/>
      <c r="K234" s="7" t="n">
        <f aca="false">I234*J234</f>
        <v>0</v>
      </c>
      <c r="L234" s="7" t="n">
        <f aca="false">ROUNDUP((I234-H234)*J234,-1)</f>
        <v>0</v>
      </c>
      <c r="N234" s="21"/>
      <c r="O234" s="9"/>
      <c r="R234" s="3" t="str">
        <f aca="false">"Заказ на "&amp;J234&amp;" шины (от "&amp;TEXT(A234,"дд.ММ.гггг, ДДДД, ЧЧ:мм)")&amp;"   :   "&amp;CHAR(10)&amp;CHAR(10)&amp;"Артикул: "&amp;B234&amp;"   "&amp;CHAR(10)&amp;C234&amp;"   "&amp;D234&amp;"   "&amp;E234&amp;"   "&amp;F234&amp;"  "&amp;G234&amp;"  "&amp;H234&amp;" руб."&amp;CHAR(10)&amp;"проданы по "&amp;I234&amp;" руб.   "&amp;J234&amp;" шт.   за "&amp;K234&amp;" руб.   прибыль: "&amp;L234&amp;" руб."&amp;CHAR(10)&amp;"Заказчик: "&amp;M234&amp;"   Тел.: "&amp;N234&amp;"   E-mail: "&amp;O234&amp;CHAR(10)&amp;P234&amp;CHAR(10)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35" s="3" customFormat="true" ht="18.45" hidden="false" customHeight="true" outlineLevel="0" collapsed="false">
      <c r="H235" s="5"/>
      <c r="I235" s="5"/>
      <c r="K235" s="7" t="n">
        <f aca="false">I235*J235</f>
        <v>0</v>
      </c>
      <c r="L235" s="7" t="n">
        <f aca="false">ROUNDUP((I235-H235)*J235,-1)</f>
        <v>0</v>
      </c>
      <c r="N235" s="21"/>
      <c r="O235" s="9"/>
      <c r="R235" s="3" t="str">
        <f aca="false">"Заказ на "&amp;J235&amp;" шины (от "&amp;TEXT(A235,"дд.ММ.гггг, ДДДД, ЧЧ:мм)")&amp;"   :   "&amp;CHAR(10)&amp;CHAR(10)&amp;"Артикул: "&amp;B235&amp;"   "&amp;CHAR(10)&amp;C235&amp;"   "&amp;D235&amp;"   "&amp;E235&amp;"   "&amp;F235&amp;"  "&amp;G235&amp;"  "&amp;H235&amp;" руб."&amp;CHAR(10)&amp;"проданы по "&amp;I235&amp;" руб.   "&amp;J235&amp;" шт.   за "&amp;K235&amp;" руб.   прибыль: "&amp;L235&amp;" руб."&amp;CHAR(10)&amp;"Заказчик: "&amp;M235&amp;"   Тел.: "&amp;N235&amp;"   E-mail: "&amp;O235&amp;CHAR(10)&amp;P235&amp;CHAR(10)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36" s="3" customFormat="true" ht="18.45" hidden="false" customHeight="true" outlineLevel="0" collapsed="false">
      <c r="H236" s="5"/>
      <c r="I236" s="5"/>
      <c r="K236" s="7" t="n">
        <f aca="false">I236*J236</f>
        <v>0</v>
      </c>
      <c r="L236" s="7" t="n">
        <f aca="false">ROUNDUP((I236-H236)*J236,-1)</f>
        <v>0</v>
      </c>
      <c r="N236" s="21"/>
      <c r="O236" s="9"/>
      <c r="R236" s="3" t="str">
        <f aca="false">"Заказ на "&amp;J236&amp;" шины (от "&amp;TEXT(A236,"дд.ММ.гггг, ДДДД, ЧЧ:мм)")&amp;"   :   "&amp;CHAR(10)&amp;CHAR(10)&amp;"Артикул: "&amp;B236&amp;"   "&amp;CHAR(10)&amp;C236&amp;"   "&amp;D236&amp;"   "&amp;E236&amp;"   "&amp;F236&amp;"  "&amp;G236&amp;"  "&amp;H236&amp;" руб."&amp;CHAR(10)&amp;"проданы по "&amp;I236&amp;" руб.   "&amp;J236&amp;" шт.   за "&amp;K236&amp;" руб.   прибыль: "&amp;L236&amp;" руб."&amp;CHAR(10)&amp;"Заказчик: "&amp;M236&amp;"   Тел.: "&amp;N236&amp;"   E-mail: "&amp;O236&amp;CHAR(10)&amp;P236&amp;CHAR(10)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37" s="3" customFormat="true" ht="18.45" hidden="false" customHeight="true" outlineLevel="0" collapsed="false">
      <c r="H237" s="5"/>
      <c r="I237" s="5"/>
      <c r="K237" s="7" t="n">
        <f aca="false">I237*J237</f>
        <v>0</v>
      </c>
      <c r="L237" s="7" t="n">
        <f aca="false">ROUNDUP((I237-H237)*J237,-1)</f>
        <v>0</v>
      </c>
      <c r="N237" s="21"/>
      <c r="O237" s="9"/>
      <c r="R237" s="3" t="str">
        <f aca="false">"Заказ на "&amp;J237&amp;" шины (от "&amp;TEXT(A237,"дд.ММ.гггг, ДДДД, ЧЧ:мм)")&amp;"   :   "&amp;CHAR(10)&amp;CHAR(10)&amp;"Артикул: "&amp;B237&amp;"   "&amp;CHAR(10)&amp;C237&amp;"   "&amp;D237&amp;"   "&amp;E237&amp;"   "&amp;F237&amp;"  "&amp;G237&amp;"  "&amp;H237&amp;" руб."&amp;CHAR(10)&amp;"проданы по "&amp;I237&amp;" руб.   "&amp;J237&amp;" шт.   за "&amp;K237&amp;" руб.   прибыль: "&amp;L237&amp;" руб."&amp;CHAR(10)&amp;"Заказчик: "&amp;M237&amp;"   Тел.: "&amp;N237&amp;"   E-mail: "&amp;O237&amp;CHAR(10)&amp;P237&amp;CHAR(10)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38" s="3" customFormat="true" ht="18.45" hidden="false" customHeight="true" outlineLevel="0" collapsed="false">
      <c r="H238" s="5"/>
      <c r="I238" s="5"/>
      <c r="K238" s="7" t="n">
        <f aca="false">I238*J238</f>
        <v>0</v>
      </c>
      <c r="L238" s="7" t="n">
        <f aca="false">ROUNDUP((I238-H238)*J238,-1)</f>
        <v>0</v>
      </c>
      <c r="N238" s="21"/>
      <c r="O238" s="9"/>
      <c r="R238" s="3" t="str">
        <f aca="false">"Заказ на "&amp;J238&amp;" шины (от "&amp;TEXT(A238,"дд.ММ.гггг, ДДДД, ЧЧ:мм)")&amp;"   :   "&amp;CHAR(10)&amp;CHAR(10)&amp;"Артикул: "&amp;B238&amp;"   "&amp;CHAR(10)&amp;C238&amp;"   "&amp;D238&amp;"   "&amp;E238&amp;"   "&amp;F238&amp;"  "&amp;G238&amp;"  "&amp;H238&amp;" руб."&amp;CHAR(10)&amp;"проданы по "&amp;I238&amp;" руб.   "&amp;J238&amp;" шт.   за "&amp;K238&amp;" руб.   прибыль: "&amp;L238&amp;" руб."&amp;CHAR(10)&amp;"Заказчик: "&amp;M238&amp;"   Тел.: "&amp;N238&amp;"   E-mail: "&amp;O238&amp;CHAR(10)&amp;P238&amp;CHAR(10)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39" s="3" customFormat="true" ht="18.45" hidden="false" customHeight="true" outlineLevel="0" collapsed="false">
      <c r="H239" s="5"/>
      <c r="I239" s="5"/>
      <c r="K239" s="7" t="n">
        <f aca="false">I239*J239</f>
        <v>0</v>
      </c>
      <c r="L239" s="7" t="n">
        <f aca="false">ROUNDUP((I239-H239)*J239,-1)</f>
        <v>0</v>
      </c>
      <c r="N239" s="21"/>
      <c r="O239" s="9"/>
      <c r="R239" s="3" t="str">
        <f aca="false">"Заказ на "&amp;J239&amp;" шины (от "&amp;TEXT(A239,"дд.ММ.гггг, ДДДД, ЧЧ:мм)")&amp;"   :   "&amp;CHAR(10)&amp;CHAR(10)&amp;"Артикул: "&amp;B239&amp;"   "&amp;CHAR(10)&amp;C239&amp;"   "&amp;D239&amp;"   "&amp;E239&amp;"   "&amp;F239&amp;"  "&amp;G239&amp;"  "&amp;H239&amp;" руб."&amp;CHAR(10)&amp;"проданы по "&amp;I239&amp;" руб.   "&amp;J239&amp;" шт.   за "&amp;K239&amp;" руб.   прибыль: "&amp;L239&amp;" руб."&amp;CHAR(10)&amp;"Заказчик: "&amp;M239&amp;"   Тел.: "&amp;N239&amp;"   E-mail: "&amp;O239&amp;CHAR(10)&amp;P239&amp;CHAR(10)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40" s="3" customFormat="true" ht="18.45" hidden="false" customHeight="true" outlineLevel="0" collapsed="false">
      <c r="H240" s="5"/>
      <c r="I240" s="5"/>
      <c r="K240" s="7" t="n">
        <f aca="false">I240*J240</f>
        <v>0</v>
      </c>
      <c r="L240" s="7" t="n">
        <f aca="false">ROUNDUP((I240-H240)*J240,-1)</f>
        <v>0</v>
      </c>
      <c r="N240" s="21"/>
      <c r="O240" s="9"/>
      <c r="R240" s="3" t="str">
        <f aca="false">"Заказ на "&amp;J240&amp;" шины (от "&amp;TEXT(A240,"дд.ММ.гггг, ДДДД, ЧЧ:мм)")&amp;"   :   "&amp;CHAR(10)&amp;CHAR(10)&amp;"Артикул: "&amp;B240&amp;"   "&amp;CHAR(10)&amp;C240&amp;"   "&amp;D240&amp;"   "&amp;E240&amp;"   "&amp;F240&amp;"  "&amp;G240&amp;"  "&amp;H240&amp;" руб."&amp;CHAR(10)&amp;"проданы по "&amp;I240&amp;" руб.   "&amp;J240&amp;" шт.   за "&amp;K240&amp;" руб.   прибыль: "&amp;L240&amp;" руб."&amp;CHAR(10)&amp;"Заказчик: "&amp;M240&amp;"   Тел.: "&amp;N240&amp;"   E-mail: "&amp;O240&amp;CHAR(10)&amp;P240&amp;CHAR(10)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41" s="3" customFormat="true" ht="18.45" hidden="false" customHeight="true" outlineLevel="0" collapsed="false">
      <c r="H241" s="5"/>
      <c r="I241" s="5"/>
      <c r="K241" s="7" t="n">
        <f aca="false">I241*J241</f>
        <v>0</v>
      </c>
      <c r="L241" s="7" t="n">
        <f aca="false">ROUNDUP((I241-H241)*J241,-1)</f>
        <v>0</v>
      </c>
      <c r="N241" s="21"/>
      <c r="O241" s="9"/>
      <c r="R241" s="3" t="str">
        <f aca="false">"Заказ на "&amp;J241&amp;" шины (от "&amp;TEXT(A241,"дд.ММ.гггг, ДДДД, ЧЧ:мм)")&amp;"   :   "&amp;CHAR(10)&amp;CHAR(10)&amp;"Артикул: "&amp;B241&amp;"   "&amp;CHAR(10)&amp;C241&amp;"   "&amp;D241&amp;"   "&amp;E241&amp;"   "&amp;F241&amp;"  "&amp;G241&amp;"  "&amp;H241&amp;" руб."&amp;CHAR(10)&amp;"проданы по "&amp;I241&amp;" руб.   "&amp;J241&amp;" шт.   за "&amp;K241&amp;" руб.   прибыль: "&amp;L241&amp;" руб."&amp;CHAR(10)&amp;"Заказчик: "&amp;M241&amp;"   Тел.: "&amp;N241&amp;"   E-mail: "&amp;O241&amp;CHAR(10)&amp;P241&amp;CHAR(10)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42" s="3" customFormat="true" ht="18.45" hidden="false" customHeight="true" outlineLevel="0" collapsed="false">
      <c r="H242" s="5"/>
      <c r="I242" s="5"/>
      <c r="K242" s="7" t="n">
        <f aca="false">I242*J242</f>
        <v>0</v>
      </c>
      <c r="L242" s="7" t="n">
        <f aca="false">ROUNDUP((I242-H242)*J242,-1)</f>
        <v>0</v>
      </c>
      <c r="N242" s="21"/>
      <c r="O242" s="9"/>
      <c r="R242" s="3" t="str">
        <f aca="false">"Заказ на "&amp;J242&amp;" шины (от "&amp;TEXT(A242,"дд.ММ.гггг, ДДДД, ЧЧ:мм)")&amp;"   :   "&amp;CHAR(10)&amp;CHAR(10)&amp;"Артикул: "&amp;B242&amp;"   "&amp;CHAR(10)&amp;C242&amp;"   "&amp;D242&amp;"   "&amp;E242&amp;"   "&amp;F242&amp;"  "&amp;G242&amp;"  "&amp;H242&amp;" руб."&amp;CHAR(10)&amp;"проданы по "&amp;I242&amp;" руб.   "&amp;J242&amp;" шт.   за "&amp;K242&amp;" руб.   прибыль: "&amp;L242&amp;" руб."&amp;CHAR(10)&amp;"Заказчик: "&amp;M242&amp;"   Тел.: "&amp;N242&amp;"   E-mail: "&amp;O242&amp;CHAR(10)&amp;P242&amp;CHAR(10)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43" s="3" customFormat="true" ht="18.45" hidden="false" customHeight="true" outlineLevel="0" collapsed="false">
      <c r="H243" s="5"/>
      <c r="I243" s="5"/>
      <c r="K243" s="7" t="n">
        <f aca="false">I243*J243</f>
        <v>0</v>
      </c>
      <c r="L243" s="7" t="n">
        <f aca="false">ROUNDUP((I243-H243)*J243,-1)</f>
        <v>0</v>
      </c>
      <c r="N243" s="21"/>
      <c r="O243" s="9"/>
      <c r="R243" s="3" t="str">
        <f aca="false">"Заказ на "&amp;J243&amp;" шины (от "&amp;TEXT(A243,"дд.ММ.гггг, ДДДД, ЧЧ:мм)")&amp;"   :   "&amp;CHAR(10)&amp;CHAR(10)&amp;"Артикул: "&amp;B243&amp;"   "&amp;CHAR(10)&amp;C243&amp;"   "&amp;D243&amp;"   "&amp;E243&amp;"   "&amp;F243&amp;"  "&amp;G243&amp;"  "&amp;H243&amp;" руб."&amp;CHAR(10)&amp;"проданы по "&amp;I243&amp;" руб.   "&amp;J243&amp;" шт.   за "&amp;K243&amp;" руб.   прибыль: "&amp;L243&amp;" руб."&amp;CHAR(10)&amp;"Заказчик: "&amp;M243&amp;"   Тел.: "&amp;N243&amp;"   E-mail: "&amp;O243&amp;CHAR(10)&amp;P243&amp;CHAR(10)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44" s="3" customFormat="true" ht="18.45" hidden="false" customHeight="true" outlineLevel="0" collapsed="false">
      <c r="H244" s="5"/>
      <c r="I244" s="5"/>
      <c r="K244" s="7" t="n">
        <f aca="false">I244*J244</f>
        <v>0</v>
      </c>
      <c r="L244" s="7" t="n">
        <f aca="false">ROUNDUP((I244-H244)*J244,-1)</f>
        <v>0</v>
      </c>
      <c r="N244" s="21"/>
      <c r="O244" s="9"/>
      <c r="R244" s="3" t="str">
        <f aca="false">"Заказ на "&amp;J244&amp;" шины (от "&amp;TEXT(A244,"дд.ММ.гггг, ДДДД, ЧЧ:мм)")&amp;"   :   "&amp;CHAR(10)&amp;CHAR(10)&amp;"Артикул: "&amp;B244&amp;"   "&amp;CHAR(10)&amp;C244&amp;"   "&amp;D244&amp;"   "&amp;E244&amp;"   "&amp;F244&amp;"  "&amp;G244&amp;"  "&amp;H244&amp;" руб."&amp;CHAR(10)&amp;"проданы по "&amp;I244&amp;" руб.   "&amp;J244&amp;" шт.   за "&amp;K244&amp;" руб.   прибыль: "&amp;L244&amp;" руб."&amp;CHAR(10)&amp;"Заказчик: "&amp;M244&amp;"   Тел.: "&amp;N244&amp;"   E-mail: "&amp;O244&amp;CHAR(10)&amp;P244&amp;CHAR(10)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45" s="3" customFormat="true" ht="18.45" hidden="false" customHeight="true" outlineLevel="0" collapsed="false">
      <c r="H245" s="5"/>
      <c r="I245" s="5"/>
      <c r="K245" s="7" t="n">
        <f aca="false">I245*J245</f>
        <v>0</v>
      </c>
      <c r="L245" s="7" t="n">
        <f aca="false">ROUNDUP((I245-H245)*J245,-1)</f>
        <v>0</v>
      </c>
      <c r="N245" s="21"/>
      <c r="O245" s="9"/>
      <c r="R245" s="3" t="str">
        <f aca="false">"Заказ на "&amp;J245&amp;" шины (от "&amp;TEXT(A245,"дд.ММ.гггг, ДДДД, ЧЧ:мм)")&amp;"   :   "&amp;CHAR(10)&amp;CHAR(10)&amp;"Артикул: "&amp;B245&amp;"   "&amp;CHAR(10)&amp;C245&amp;"   "&amp;D245&amp;"   "&amp;E245&amp;"   "&amp;F245&amp;"  "&amp;G245&amp;"  "&amp;H245&amp;" руб."&amp;CHAR(10)&amp;"проданы по "&amp;I245&amp;" руб.   "&amp;J245&amp;" шт.   за "&amp;K245&amp;" руб.   прибыль: "&amp;L245&amp;" руб."&amp;CHAR(10)&amp;"Заказчик: "&amp;M245&amp;"   Тел.: "&amp;N245&amp;"   E-mail: "&amp;O245&amp;CHAR(10)&amp;P245&amp;CHAR(10)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46" s="3" customFormat="true" ht="18.45" hidden="false" customHeight="true" outlineLevel="0" collapsed="false">
      <c r="H246" s="5"/>
      <c r="I246" s="5"/>
      <c r="K246" s="7" t="n">
        <f aca="false">I246*J246</f>
        <v>0</v>
      </c>
      <c r="L246" s="7" t="n">
        <f aca="false">ROUNDUP((I246-H246)*J246,-1)</f>
        <v>0</v>
      </c>
      <c r="N246" s="21"/>
      <c r="O246" s="9"/>
      <c r="R246" s="3" t="str">
        <f aca="false">"Заказ на "&amp;J246&amp;" шины (от "&amp;TEXT(A246,"дд.ММ.гггг, ДДДД, ЧЧ:мм)")&amp;"   :   "&amp;CHAR(10)&amp;CHAR(10)&amp;"Артикул: "&amp;B246&amp;"   "&amp;CHAR(10)&amp;C246&amp;"   "&amp;D246&amp;"   "&amp;E246&amp;"   "&amp;F246&amp;"  "&amp;G246&amp;"  "&amp;H246&amp;" руб."&amp;CHAR(10)&amp;"проданы по "&amp;I246&amp;" руб.   "&amp;J246&amp;" шт.   за "&amp;K246&amp;" руб.   прибыль: "&amp;L246&amp;" руб."&amp;CHAR(10)&amp;"Заказчик: "&amp;M246&amp;"   Тел.: "&amp;N246&amp;"   E-mail: "&amp;O246&amp;CHAR(10)&amp;P246&amp;CHAR(10)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47" s="3" customFormat="true" ht="18.45" hidden="false" customHeight="true" outlineLevel="0" collapsed="false">
      <c r="H247" s="5"/>
      <c r="I247" s="5"/>
      <c r="K247" s="7" t="n">
        <f aca="false">I247*J247</f>
        <v>0</v>
      </c>
      <c r="L247" s="7" t="n">
        <f aca="false">ROUNDUP((I247-H247)*J247,-1)</f>
        <v>0</v>
      </c>
      <c r="N247" s="21"/>
      <c r="O247" s="9"/>
      <c r="R247" s="3" t="str">
        <f aca="false">"Заказ на "&amp;J247&amp;" шины (от "&amp;TEXT(A247,"дд.ММ.гггг, ДДДД, ЧЧ:мм)")&amp;"   :   "&amp;CHAR(10)&amp;CHAR(10)&amp;"Артикул: "&amp;B247&amp;"   "&amp;CHAR(10)&amp;C247&amp;"   "&amp;D247&amp;"   "&amp;E247&amp;"   "&amp;F247&amp;"  "&amp;G247&amp;"  "&amp;H247&amp;" руб."&amp;CHAR(10)&amp;"проданы по "&amp;I247&amp;" руб.   "&amp;J247&amp;" шт.   за "&amp;K247&amp;" руб.   прибыль: "&amp;L247&amp;" руб."&amp;CHAR(10)&amp;"Заказчик: "&amp;M247&amp;"   Тел.: "&amp;N247&amp;"   E-mail: "&amp;O247&amp;CHAR(10)&amp;P247&amp;CHAR(10)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48" s="3" customFormat="true" ht="18.45" hidden="false" customHeight="true" outlineLevel="0" collapsed="false">
      <c r="H248" s="5"/>
      <c r="I248" s="5"/>
      <c r="K248" s="7" t="n">
        <f aca="false">I248*J248</f>
        <v>0</v>
      </c>
      <c r="L248" s="7" t="n">
        <f aca="false">ROUNDUP((I248-H248)*J248,-1)</f>
        <v>0</v>
      </c>
      <c r="N248" s="21"/>
      <c r="O248" s="9"/>
      <c r="R248" s="3" t="str">
        <f aca="false">"Заказ на "&amp;J248&amp;" шины (от "&amp;TEXT(A248,"дд.ММ.гггг, ДДДД, ЧЧ:мм)")&amp;"   :   "&amp;CHAR(10)&amp;CHAR(10)&amp;"Артикул: "&amp;B248&amp;"   "&amp;CHAR(10)&amp;C248&amp;"   "&amp;D248&amp;"   "&amp;E248&amp;"   "&amp;F248&amp;"  "&amp;G248&amp;"  "&amp;H248&amp;" руб."&amp;CHAR(10)&amp;"проданы по "&amp;I248&amp;" руб.   "&amp;J248&amp;" шт.   за "&amp;K248&amp;" руб.   прибыль: "&amp;L248&amp;" руб."&amp;CHAR(10)&amp;"Заказчик: "&amp;M248&amp;"   Тел.: "&amp;N248&amp;"   E-mail: "&amp;O248&amp;CHAR(10)&amp;P248&amp;CHAR(10)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49" s="3" customFormat="true" ht="18.45" hidden="false" customHeight="true" outlineLevel="0" collapsed="false">
      <c r="H249" s="5"/>
      <c r="I249" s="5"/>
      <c r="K249" s="7" t="n">
        <f aca="false">I249*J249</f>
        <v>0</v>
      </c>
      <c r="L249" s="7" t="n">
        <f aca="false">ROUNDUP((I249-H249)*J249,-1)</f>
        <v>0</v>
      </c>
      <c r="N249" s="21"/>
      <c r="O249" s="9"/>
      <c r="R249" s="3" t="str">
        <f aca="false">"Заказ на "&amp;J249&amp;" шины (от "&amp;TEXT(A249,"дд.ММ.гггг, ДДДД, ЧЧ:мм)")&amp;"   :   "&amp;CHAR(10)&amp;CHAR(10)&amp;"Артикул: "&amp;B249&amp;"   "&amp;CHAR(10)&amp;C249&amp;"   "&amp;D249&amp;"   "&amp;E249&amp;"   "&amp;F249&amp;"  "&amp;G249&amp;"  "&amp;H249&amp;" руб."&amp;CHAR(10)&amp;"проданы по "&amp;I249&amp;" руб.   "&amp;J249&amp;" шт.   за "&amp;K249&amp;" руб.   прибыль: "&amp;L249&amp;" руб."&amp;CHAR(10)&amp;"Заказчик: "&amp;M249&amp;"   Тел.: "&amp;N249&amp;"   E-mail: "&amp;O249&amp;CHAR(10)&amp;P249&amp;CHAR(10)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50" s="3" customFormat="true" ht="18.45" hidden="false" customHeight="true" outlineLevel="0" collapsed="false">
      <c r="H250" s="5"/>
      <c r="I250" s="5"/>
      <c r="K250" s="7" t="n">
        <f aca="false">I250*J250</f>
        <v>0</v>
      </c>
      <c r="L250" s="7" t="n">
        <f aca="false">ROUNDUP((I250-H250)*J250,-1)</f>
        <v>0</v>
      </c>
      <c r="N250" s="21"/>
      <c r="O250" s="9"/>
      <c r="R250" s="3" t="str">
        <f aca="false">"Заказ на "&amp;J250&amp;" шины (от "&amp;TEXT(A250,"дд.ММ.гггг, ДДДД, ЧЧ:мм)")&amp;"   :   "&amp;CHAR(10)&amp;CHAR(10)&amp;"Артикул: "&amp;B250&amp;"   "&amp;CHAR(10)&amp;C250&amp;"   "&amp;D250&amp;"   "&amp;E250&amp;"   "&amp;F250&amp;"  "&amp;G250&amp;"  "&amp;H250&amp;" руб."&amp;CHAR(10)&amp;"проданы по "&amp;I250&amp;" руб.   "&amp;J250&amp;" шт.   за "&amp;K250&amp;" руб.   прибыль: "&amp;L250&amp;" руб."&amp;CHAR(10)&amp;"Заказчик: "&amp;M250&amp;"   Тел.: "&amp;N250&amp;"   E-mail: "&amp;O250&amp;CHAR(10)&amp;P250&amp;CHAR(10)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51" s="3" customFormat="true" ht="18.45" hidden="false" customHeight="true" outlineLevel="0" collapsed="false">
      <c r="H251" s="5"/>
      <c r="I251" s="5"/>
      <c r="K251" s="7" t="n">
        <f aca="false">I251*J251</f>
        <v>0</v>
      </c>
      <c r="L251" s="7" t="n">
        <f aca="false">ROUNDUP((I251-H251)*J251,-1)</f>
        <v>0</v>
      </c>
      <c r="N251" s="21"/>
      <c r="O251" s="9"/>
      <c r="R251" s="3" t="str">
        <f aca="false">"Заказ на "&amp;J251&amp;" шины (от "&amp;TEXT(A251,"дд.ММ.гггг, ДДДД, ЧЧ:мм)")&amp;"   :   "&amp;CHAR(10)&amp;CHAR(10)&amp;"Артикул: "&amp;B251&amp;"   "&amp;CHAR(10)&amp;C251&amp;"   "&amp;D251&amp;"   "&amp;E251&amp;"   "&amp;F251&amp;"  "&amp;G251&amp;"  "&amp;H251&amp;" руб."&amp;CHAR(10)&amp;"проданы по "&amp;I251&amp;" руб.   "&amp;J251&amp;" шт.   за "&amp;K251&amp;" руб.   прибыль: "&amp;L251&amp;" руб."&amp;CHAR(10)&amp;"Заказчик: "&amp;M251&amp;"   Тел.: "&amp;N251&amp;"   E-mail: "&amp;O251&amp;CHAR(10)&amp;P251&amp;CHAR(10)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52" s="3" customFormat="true" ht="18.45" hidden="false" customHeight="true" outlineLevel="0" collapsed="false">
      <c r="H252" s="5"/>
      <c r="I252" s="5"/>
      <c r="K252" s="7" t="n">
        <f aca="false">I252*J252</f>
        <v>0</v>
      </c>
      <c r="L252" s="7" t="n">
        <f aca="false">ROUNDUP((I252-H252)*J252,-1)</f>
        <v>0</v>
      </c>
      <c r="N252" s="21"/>
      <c r="O252" s="9"/>
      <c r="R252" s="3" t="str">
        <f aca="false">"Заказ на "&amp;J252&amp;" шины (от "&amp;TEXT(A252,"дд.ММ.гггг, ДДДД, ЧЧ:мм)")&amp;"   :   "&amp;CHAR(10)&amp;CHAR(10)&amp;"Артикул: "&amp;B252&amp;"   "&amp;CHAR(10)&amp;C252&amp;"   "&amp;D252&amp;"   "&amp;E252&amp;"   "&amp;F252&amp;"  "&amp;G252&amp;"  "&amp;H252&amp;" руб."&amp;CHAR(10)&amp;"проданы по "&amp;I252&amp;" руб.   "&amp;J252&amp;" шт.   за "&amp;K252&amp;" руб.   прибыль: "&amp;L252&amp;" руб."&amp;CHAR(10)&amp;"Заказчик: "&amp;M252&amp;"   Тел.: "&amp;N252&amp;"   E-mail: "&amp;O252&amp;CHAR(10)&amp;P252&amp;CHAR(10)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53" s="3" customFormat="true" ht="18.45" hidden="false" customHeight="true" outlineLevel="0" collapsed="false">
      <c r="H253" s="5"/>
      <c r="I253" s="5"/>
      <c r="K253" s="7" t="n">
        <f aca="false">I253*J253</f>
        <v>0</v>
      </c>
      <c r="L253" s="7" t="n">
        <f aca="false">ROUNDUP((I253-H253)*J253,-1)</f>
        <v>0</v>
      </c>
      <c r="N253" s="21"/>
      <c r="O253" s="9"/>
      <c r="R253" s="3" t="str">
        <f aca="false">"Заказ на "&amp;J253&amp;" шины (от "&amp;TEXT(A253,"дд.ММ.гггг, ДДДД, ЧЧ:мм)")&amp;"   :   "&amp;CHAR(10)&amp;CHAR(10)&amp;"Артикул: "&amp;B253&amp;"   "&amp;CHAR(10)&amp;C253&amp;"   "&amp;D253&amp;"   "&amp;E253&amp;"   "&amp;F253&amp;"  "&amp;G253&amp;"  "&amp;H253&amp;" руб."&amp;CHAR(10)&amp;"проданы по "&amp;I253&amp;" руб.   "&amp;J253&amp;" шт.   за "&amp;K253&amp;" руб.   прибыль: "&amp;L253&amp;" руб."&amp;CHAR(10)&amp;"Заказчик: "&amp;M253&amp;"   Тел.: "&amp;N253&amp;"   E-mail: "&amp;O253&amp;CHAR(10)&amp;P253&amp;CHAR(10)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54" s="3" customFormat="true" ht="18.45" hidden="false" customHeight="true" outlineLevel="0" collapsed="false">
      <c r="H254" s="5"/>
      <c r="I254" s="5"/>
      <c r="K254" s="7" t="n">
        <f aca="false">I254*J254</f>
        <v>0</v>
      </c>
      <c r="L254" s="7" t="n">
        <f aca="false">ROUNDUP((I254-H254)*J254,-1)</f>
        <v>0</v>
      </c>
      <c r="N254" s="21"/>
      <c r="O254" s="9"/>
      <c r="R254" s="3" t="str">
        <f aca="false">"Заказ на "&amp;J254&amp;" шины (от "&amp;TEXT(A254,"дд.ММ.гггг, ДДДД, ЧЧ:мм)")&amp;"   :   "&amp;CHAR(10)&amp;CHAR(10)&amp;"Артикул: "&amp;B254&amp;"   "&amp;CHAR(10)&amp;C254&amp;"   "&amp;D254&amp;"   "&amp;E254&amp;"   "&amp;F254&amp;"  "&amp;G254&amp;"  "&amp;H254&amp;" руб."&amp;CHAR(10)&amp;"проданы по "&amp;I254&amp;" руб.   "&amp;J254&amp;" шт.   за "&amp;K254&amp;" руб.   прибыль: "&amp;L254&amp;" руб."&amp;CHAR(10)&amp;"Заказчик: "&amp;M254&amp;"   Тел.: "&amp;N254&amp;"   E-mail: "&amp;O254&amp;CHAR(10)&amp;P254&amp;CHAR(10)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55" s="3" customFormat="true" ht="18.45" hidden="false" customHeight="true" outlineLevel="0" collapsed="false">
      <c r="H255" s="5"/>
      <c r="I255" s="5"/>
      <c r="K255" s="7" t="n">
        <f aca="false">I255*J255</f>
        <v>0</v>
      </c>
      <c r="L255" s="7" t="n">
        <f aca="false">ROUNDUP((I255-H255)*J255,-1)</f>
        <v>0</v>
      </c>
      <c r="N255" s="21"/>
      <c r="O255" s="9"/>
      <c r="R255" s="3" t="str">
        <f aca="false">"Заказ на "&amp;J255&amp;" шины (от "&amp;TEXT(A255,"дд.ММ.гггг, ДДДД, ЧЧ:мм)")&amp;"   :   "&amp;CHAR(10)&amp;CHAR(10)&amp;"Артикул: "&amp;B255&amp;"   "&amp;CHAR(10)&amp;C255&amp;"   "&amp;D255&amp;"   "&amp;E255&amp;"   "&amp;F255&amp;"  "&amp;G255&amp;"  "&amp;H255&amp;" руб."&amp;CHAR(10)&amp;"проданы по "&amp;I255&amp;" руб.   "&amp;J255&amp;" шт.   за "&amp;K255&amp;" руб.   прибыль: "&amp;L255&amp;" руб."&amp;CHAR(10)&amp;"Заказчик: "&amp;M255&amp;"   Тел.: "&amp;N255&amp;"   E-mail: "&amp;O255&amp;CHAR(10)&amp;P255&amp;CHAR(10)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56" s="3" customFormat="true" ht="18.45" hidden="false" customHeight="true" outlineLevel="0" collapsed="false">
      <c r="H256" s="5"/>
      <c r="I256" s="5"/>
      <c r="K256" s="7" t="n">
        <f aca="false">I256*J256</f>
        <v>0</v>
      </c>
      <c r="L256" s="7" t="n">
        <f aca="false">ROUNDUP((I256-H256)*J256,-1)</f>
        <v>0</v>
      </c>
      <c r="N256" s="21"/>
      <c r="O256" s="9"/>
      <c r="R256" s="3" t="str">
        <f aca="false">"Заказ на "&amp;J256&amp;" шины (от "&amp;TEXT(A256,"дд.ММ.гггг, ДДДД, ЧЧ:мм)")&amp;"   :   "&amp;CHAR(10)&amp;CHAR(10)&amp;"Артикул: "&amp;B256&amp;"   "&amp;CHAR(10)&amp;C256&amp;"   "&amp;D256&amp;"   "&amp;E256&amp;"   "&amp;F256&amp;"  "&amp;G256&amp;"  "&amp;H256&amp;" руб."&amp;CHAR(10)&amp;"проданы по "&amp;I256&amp;" руб.   "&amp;J256&amp;" шт.   за "&amp;K256&amp;" руб.   прибыль: "&amp;L256&amp;" руб."&amp;CHAR(10)&amp;"Заказчик: "&amp;M256&amp;"   Тел.: "&amp;N256&amp;"   E-mail: "&amp;O256&amp;CHAR(10)&amp;P256&amp;CHAR(10)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57" s="3" customFormat="true" ht="18.45" hidden="false" customHeight="true" outlineLevel="0" collapsed="false">
      <c r="H257" s="5"/>
      <c r="I257" s="5"/>
      <c r="K257" s="7" t="n">
        <f aca="false">I257*J257</f>
        <v>0</v>
      </c>
      <c r="L257" s="7" t="n">
        <f aca="false">ROUNDUP((I257-H257)*J257,-1)</f>
        <v>0</v>
      </c>
      <c r="N257" s="21"/>
      <c r="O257" s="9"/>
      <c r="R257" s="3" t="str">
        <f aca="false">"Заказ на "&amp;J257&amp;" шины (от "&amp;TEXT(A257,"дд.ММ.гггг, ДДДД, ЧЧ:мм)")&amp;"   :   "&amp;CHAR(10)&amp;CHAR(10)&amp;"Артикул: "&amp;B257&amp;"   "&amp;CHAR(10)&amp;C257&amp;"   "&amp;D257&amp;"   "&amp;E257&amp;"   "&amp;F257&amp;"  "&amp;G257&amp;"  "&amp;H257&amp;" руб."&amp;CHAR(10)&amp;"проданы по "&amp;I257&amp;" руб.   "&amp;J257&amp;" шт.   за "&amp;K257&amp;" руб.   прибыль: "&amp;L257&amp;" руб."&amp;CHAR(10)&amp;"Заказчик: "&amp;M257&amp;"   Тел.: "&amp;N257&amp;"   E-mail: "&amp;O257&amp;CHAR(10)&amp;P257&amp;CHAR(10)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58" s="3" customFormat="true" ht="18.45" hidden="false" customHeight="true" outlineLevel="0" collapsed="false">
      <c r="H258" s="5"/>
      <c r="I258" s="5"/>
      <c r="K258" s="7" t="n">
        <f aca="false">I258*J258</f>
        <v>0</v>
      </c>
      <c r="L258" s="7" t="n">
        <f aca="false">ROUNDUP((I258-H258)*J258,-1)</f>
        <v>0</v>
      </c>
      <c r="N258" s="21"/>
      <c r="O258" s="9"/>
      <c r="R258" s="3" t="str">
        <f aca="false">"Заказ на "&amp;J258&amp;" шины (от "&amp;TEXT(A258,"дд.ММ.гггг, ДДДД, ЧЧ:мм)")&amp;"   :   "&amp;CHAR(10)&amp;CHAR(10)&amp;"Артикул: "&amp;B258&amp;"   "&amp;CHAR(10)&amp;C258&amp;"   "&amp;D258&amp;"   "&amp;E258&amp;"   "&amp;F258&amp;"  "&amp;G258&amp;"  "&amp;H258&amp;" руб."&amp;CHAR(10)&amp;"проданы по "&amp;I258&amp;" руб.   "&amp;J258&amp;" шт.   за "&amp;K258&amp;" руб.   прибыль: "&amp;L258&amp;" руб."&amp;CHAR(10)&amp;"Заказчик: "&amp;M258&amp;"   Тел.: "&amp;N258&amp;"   E-mail: "&amp;O258&amp;CHAR(10)&amp;P258&amp;CHAR(10)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59" s="3" customFormat="true" ht="18.45" hidden="false" customHeight="true" outlineLevel="0" collapsed="false">
      <c r="H259" s="5"/>
      <c r="I259" s="5"/>
      <c r="K259" s="7" t="n">
        <f aca="false">I259*J259</f>
        <v>0</v>
      </c>
      <c r="L259" s="7" t="n">
        <f aca="false">ROUNDUP((I259-H259)*J259,-1)</f>
        <v>0</v>
      </c>
      <c r="N259" s="21"/>
      <c r="O259" s="9"/>
      <c r="R259" s="3" t="str">
        <f aca="false">"Заказ на "&amp;J259&amp;" шины (от "&amp;TEXT(A259,"дд.ММ.гггг, ДДДД, ЧЧ:мм)")&amp;"   :   "&amp;CHAR(10)&amp;CHAR(10)&amp;"Артикул: "&amp;B259&amp;"   "&amp;CHAR(10)&amp;C259&amp;"   "&amp;D259&amp;"   "&amp;E259&amp;"   "&amp;F259&amp;"  "&amp;G259&amp;"  "&amp;H259&amp;" руб."&amp;CHAR(10)&amp;"проданы по "&amp;I259&amp;" руб.   "&amp;J259&amp;" шт.   за "&amp;K259&amp;" руб.   прибыль: "&amp;L259&amp;" руб."&amp;CHAR(10)&amp;"Заказчик: "&amp;M259&amp;"   Тел.: "&amp;N259&amp;"   E-mail: "&amp;O259&amp;CHAR(10)&amp;P259&amp;CHAR(10)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60" s="3" customFormat="true" ht="18.45" hidden="false" customHeight="true" outlineLevel="0" collapsed="false">
      <c r="H260" s="5"/>
      <c r="I260" s="5"/>
      <c r="K260" s="7" t="n">
        <f aca="false">I260*J260</f>
        <v>0</v>
      </c>
      <c r="L260" s="7" t="n">
        <f aca="false">ROUNDUP((I260-H260)*J260,-1)</f>
        <v>0</v>
      </c>
      <c r="N260" s="21"/>
      <c r="O260" s="9"/>
      <c r="R260" s="3" t="str">
        <f aca="false">"Заказ на "&amp;J260&amp;" шины (от "&amp;TEXT(A260,"дд.ММ.гггг, ДДДД, ЧЧ:мм)")&amp;"   :   "&amp;CHAR(10)&amp;CHAR(10)&amp;"Артикул: "&amp;B260&amp;"   "&amp;CHAR(10)&amp;C260&amp;"   "&amp;D260&amp;"   "&amp;E260&amp;"   "&amp;F260&amp;"  "&amp;G260&amp;"  "&amp;H260&amp;" руб."&amp;CHAR(10)&amp;"проданы по "&amp;I260&amp;" руб.   "&amp;J260&amp;" шт.   за "&amp;K260&amp;" руб.   прибыль: "&amp;L260&amp;" руб."&amp;CHAR(10)&amp;"Заказчик: "&amp;M260&amp;"   Тел.: "&amp;N260&amp;"   E-mail: "&amp;O260&amp;CHAR(10)&amp;P260&amp;CHAR(10)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61" s="3" customFormat="true" ht="18.45" hidden="false" customHeight="true" outlineLevel="0" collapsed="false">
      <c r="H261" s="5"/>
      <c r="I261" s="5"/>
      <c r="K261" s="7" t="n">
        <f aca="false">I261*J261</f>
        <v>0</v>
      </c>
      <c r="L261" s="7" t="n">
        <f aca="false">ROUNDUP((I261-H261)*J261,-1)</f>
        <v>0</v>
      </c>
      <c r="N261" s="21"/>
      <c r="O261" s="9"/>
      <c r="R261" s="3" t="str">
        <f aca="false">"Заказ на "&amp;J261&amp;" шины (от "&amp;TEXT(A261,"дд.ММ.гггг, ДДДД, ЧЧ:мм)")&amp;"   :   "&amp;CHAR(10)&amp;CHAR(10)&amp;"Артикул: "&amp;B261&amp;"   "&amp;CHAR(10)&amp;C261&amp;"   "&amp;D261&amp;"   "&amp;E261&amp;"   "&amp;F261&amp;"  "&amp;G261&amp;"  "&amp;H261&amp;" руб."&amp;CHAR(10)&amp;"проданы по "&amp;I261&amp;" руб.   "&amp;J261&amp;" шт.   за "&amp;K261&amp;" руб.   прибыль: "&amp;L261&amp;" руб."&amp;CHAR(10)&amp;"Заказчик: "&amp;M261&amp;"   Тел.: "&amp;N261&amp;"   E-mail: "&amp;O261&amp;CHAR(10)&amp;P261&amp;CHAR(10)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62" s="3" customFormat="true" ht="18.45" hidden="false" customHeight="true" outlineLevel="0" collapsed="false">
      <c r="H262" s="5"/>
      <c r="I262" s="5"/>
      <c r="K262" s="7" t="n">
        <f aca="false">I262*J262</f>
        <v>0</v>
      </c>
      <c r="L262" s="7" t="n">
        <f aca="false">ROUNDUP((I262-H262)*J262,-1)</f>
        <v>0</v>
      </c>
      <c r="N262" s="21"/>
      <c r="O262" s="9"/>
      <c r="R262" s="3" t="str">
        <f aca="false">"Заказ на "&amp;J262&amp;" шины (от "&amp;TEXT(A262,"дд.ММ.гггг, ДДДД, ЧЧ:мм)")&amp;"   :   "&amp;CHAR(10)&amp;CHAR(10)&amp;"Артикул: "&amp;B262&amp;"   "&amp;CHAR(10)&amp;C262&amp;"   "&amp;D262&amp;"   "&amp;E262&amp;"   "&amp;F262&amp;"  "&amp;G262&amp;"  "&amp;H262&amp;" руб."&amp;CHAR(10)&amp;"проданы по "&amp;I262&amp;" руб.   "&amp;J262&amp;" шт.   за "&amp;K262&amp;" руб.   прибыль: "&amp;L262&amp;" руб."&amp;CHAR(10)&amp;"Заказчик: "&amp;M262&amp;"   Тел.: "&amp;N262&amp;"   E-mail: "&amp;O262&amp;CHAR(10)&amp;P262&amp;CHAR(10)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63" s="3" customFormat="true" ht="18.45" hidden="false" customHeight="true" outlineLevel="0" collapsed="false">
      <c r="H263" s="5"/>
      <c r="I263" s="5"/>
      <c r="K263" s="7" t="n">
        <f aca="false">I263*J263</f>
        <v>0</v>
      </c>
      <c r="L263" s="7" t="n">
        <f aca="false">ROUNDUP((I263-H263)*J263,-1)</f>
        <v>0</v>
      </c>
      <c r="N263" s="21"/>
      <c r="O263" s="9"/>
      <c r="R263" s="3" t="str">
        <f aca="false">"Заказ на "&amp;J263&amp;" шины (от "&amp;TEXT(A263,"дд.ММ.гггг, ДДДД, ЧЧ:мм)")&amp;"   :   "&amp;CHAR(10)&amp;CHAR(10)&amp;"Артикул: "&amp;B263&amp;"   "&amp;CHAR(10)&amp;C263&amp;"   "&amp;D263&amp;"   "&amp;E263&amp;"   "&amp;F263&amp;"  "&amp;G263&amp;"  "&amp;H263&amp;" руб."&amp;CHAR(10)&amp;"проданы по "&amp;I263&amp;" руб.   "&amp;J263&amp;" шт.   за "&amp;K263&amp;" руб.   прибыль: "&amp;L263&amp;" руб."&amp;CHAR(10)&amp;"Заказчик: "&amp;M263&amp;"   Тел.: "&amp;N263&amp;"   E-mail: "&amp;O263&amp;CHAR(10)&amp;P263&amp;CHAR(10)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64" s="3" customFormat="true" ht="18.45" hidden="false" customHeight="true" outlineLevel="0" collapsed="false">
      <c r="H264" s="5"/>
      <c r="I264" s="5"/>
      <c r="K264" s="7" t="n">
        <f aca="false">I264*J264</f>
        <v>0</v>
      </c>
      <c r="L264" s="7" t="n">
        <f aca="false">ROUNDUP((I264-H264)*J264,-1)</f>
        <v>0</v>
      </c>
      <c r="N264" s="21"/>
      <c r="O264" s="9"/>
      <c r="R264" s="3" t="str">
        <f aca="false">"Заказ на "&amp;J264&amp;" шины (от "&amp;TEXT(A264,"дд.ММ.гггг, ДДДД, ЧЧ:мм)")&amp;"   :   "&amp;CHAR(10)&amp;CHAR(10)&amp;"Артикул: "&amp;B264&amp;"   "&amp;CHAR(10)&amp;C264&amp;"   "&amp;D264&amp;"   "&amp;E264&amp;"   "&amp;F264&amp;"  "&amp;G264&amp;"  "&amp;H264&amp;" руб."&amp;CHAR(10)&amp;"проданы по "&amp;I264&amp;" руб.   "&amp;J264&amp;" шт.   за "&amp;K264&amp;" руб.   прибыль: "&amp;L264&amp;" руб."&amp;CHAR(10)&amp;"Заказчик: "&amp;M264&amp;"   Тел.: "&amp;N264&amp;"   E-mail: "&amp;O264&amp;CHAR(10)&amp;P264&amp;CHAR(10)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65" s="3" customFormat="true" ht="18.45" hidden="false" customHeight="true" outlineLevel="0" collapsed="false">
      <c r="H265" s="5"/>
      <c r="I265" s="5"/>
      <c r="K265" s="7" t="n">
        <f aca="false">I265*J265</f>
        <v>0</v>
      </c>
      <c r="L265" s="7" t="n">
        <f aca="false">ROUNDUP((I265-H265)*J265,-1)</f>
        <v>0</v>
      </c>
      <c r="N265" s="21"/>
      <c r="O265" s="9"/>
      <c r="R265" s="3" t="str">
        <f aca="false">"Заказ на "&amp;J265&amp;" шины (от "&amp;TEXT(A265,"дд.ММ.гггг, ДДДД, ЧЧ:мм)")&amp;"   :   "&amp;CHAR(10)&amp;CHAR(10)&amp;"Артикул: "&amp;B265&amp;"   "&amp;CHAR(10)&amp;C265&amp;"   "&amp;D265&amp;"   "&amp;E265&amp;"   "&amp;F265&amp;"  "&amp;G265&amp;"  "&amp;H265&amp;" руб."&amp;CHAR(10)&amp;"проданы по "&amp;I265&amp;" руб.   "&amp;J265&amp;" шт.   за "&amp;K265&amp;" руб.   прибыль: "&amp;L265&amp;" руб."&amp;CHAR(10)&amp;"Заказчик: "&amp;M265&amp;"   Тел.: "&amp;N265&amp;"   E-mail: "&amp;O265&amp;CHAR(10)&amp;P265&amp;CHAR(10)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66" s="3" customFormat="true" ht="18.45" hidden="false" customHeight="true" outlineLevel="0" collapsed="false">
      <c r="H266" s="5"/>
      <c r="I266" s="5"/>
      <c r="K266" s="7" t="n">
        <f aca="false">I266*J266</f>
        <v>0</v>
      </c>
      <c r="L266" s="7" t="n">
        <f aca="false">ROUNDUP((I266-H266)*J266,-1)</f>
        <v>0</v>
      </c>
      <c r="N266" s="21"/>
      <c r="O266" s="9"/>
      <c r="R266" s="3" t="str">
        <f aca="false">"Заказ на "&amp;J266&amp;" шины (от "&amp;TEXT(A266,"дд.ММ.гггг, ДДДД, ЧЧ:мм)")&amp;"   :   "&amp;CHAR(10)&amp;CHAR(10)&amp;"Артикул: "&amp;B266&amp;"   "&amp;CHAR(10)&amp;C266&amp;"   "&amp;D266&amp;"   "&amp;E266&amp;"   "&amp;F266&amp;"  "&amp;G266&amp;"  "&amp;H266&amp;" руб."&amp;CHAR(10)&amp;"проданы по "&amp;I266&amp;" руб.   "&amp;J266&amp;" шт.   за "&amp;K266&amp;" руб.   прибыль: "&amp;L266&amp;" руб."&amp;CHAR(10)&amp;"Заказчик: "&amp;M266&amp;"   Тел.: "&amp;N266&amp;"   E-mail: "&amp;O266&amp;CHAR(10)&amp;P266&amp;CHAR(10)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67" s="3" customFormat="true" ht="18.45" hidden="false" customHeight="true" outlineLevel="0" collapsed="false">
      <c r="H267" s="5"/>
      <c r="I267" s="5"/>
      <c r="K267" s="7" t="n">
        <f aca="false">I267*J267</f>
        <v>0</v>
      </c>
      <c r="L267" s="7" t="n">
        <f aca="false">ROUNDUP((I267-H267)*J267,-1)</f>
        <v>0</v>
      </c>
      <c r="N267" s="21"/>
      <c r="O267" s="9"/>
      <c r="R267" s="3" t="str">
        <f aca="false">"Заказ на "&amp;J267&amp;" шины (от "&amp;TEXT(A267,"дд.ММ.гггг, ДДДД, ЧЧ:мм)")&amp;"   :   "&amp;CHAR(10)&amp;CHAR(10)&amp;"Артикул: "&amp;B267&amp;"   "&amp;CHAR(10)&amp;C267&amp;"   "&amp;D267&amp;"   "&amp;E267&amp;"   "&amp;F267&amp;"  "&amp;G267&amp;"  "&amp;H267&amp;" руб."&amp;CHAR(10)&amp;"проданы по "&amp;I267&amp;" руб.   "&amp;J267&amp;" шт.   за "&amp;K267&amp;" руб.   прибыль: "&amp;L267&amp;" руб."&amp;CHAR(10)&amp;"Заказчик: "&amp;M267&amp;"   Тел.: "&amp;N267&amp;"   E-mail: "&amp;O267&amp;CHAR(10)&amp;P267&amp;CHAR(10)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68" s="3" customFormat="true" ht="18.45" hidden="false" customHeight="true" outlineLevel="0" collapsed="false">
      <c r="H268" s="5"/>
      <c r="I268" s="5"/>
      <c r="K268" s="7" t="n">
        <f aca="false">I268*J268</f>
        <v>0</v>
      </c>
      <c r="L268" s="7" t="n">
        <f aca="false">ROUNDUP((I268-H268)*J268,-1)</f>
        <v>0</v>
      </c>
      <c r="N268" s="21"/>
      <c r="O268" s="9"/>
      <c r="R268" s="3" t="str">
        <f aca="false">"Заказ на "&amp;J268&amp;" шины (от "&amp;TEXT(A268,"дд.ММ.гггг, ДДДД, ЧЧ:мм)")&amp;"   :   "&amp;CHAR(10)&amp;CHAR(10)&amp;"Артикул: "&amp;B268&amp;"   "&amp;CHAR(10)&amp;C268&amp;"   "&amp;D268&amp;"   "&amp;E268&amp;"   "&amp;F268&amp;"  "&amp;G268&amp;"  "&amp;H268&amp;" руб."&amp;CHAR(10)&amp;"проданы по "&amp;I268&amp;" руб.   "&amp;J268&amp;" шт.   за "&amp;K268&amp;" руб.   прибыль: "&amp;L268&amp;" руб."&amp;CHAR(10)&amp;"Заказчик: "&amp;M268&amp;"   Тел.: "&amp;N268&amp;"   E-mail: "&amp;O268&amp;CHAR(10)&amp;P268&amp;CHAR(10)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69" s="3" customFormat="true" ht="18.45" hidden="false" customHeight="true" outlineLevel="0" collapsed="false">
      <c r="H269" s="5"/>
      <c r="I269" s="5"/>
      <c r="K269" s="7" t="n">
        <f aca="false">I269*J269</f>
        <v>0</v>
      </c>
      <c r="L269" s="7" t="n">
        <f aca="false">ROUNDUP((I269-H269)*J269,-1)</f>
        <v>0</v>
      </c>
      <c r="N269" s="21"/>
      <c r="O269" s="9"/>
      <c r="R269" s="3" t="str">
        <f aca="false">"Заказ на "&amp;J269&amp;" шины (от "&amp;TEXT(A269,"дд.ММ.гггг, ДДДД, ЧЧ:мм)")&amp;"   :   "&amp;CHAR(10)&amp;CHAR(10)&amp;"Артикул: "&amp;B269&amp;"   "&amp;CHAR(10)&amp;C269&amp;"   "&amp;D269&amp;"   "&amp;E269&amp;"   "&amp;F269&amp;"  "&amp;G269&amp;"  "&amp;H269&amp;" руб."&amp;CHAR(10)&amp;"проданы по "&amp;I269&amp;" руб.   "&amp;J269&amp;" шт.   за "&amp;K269&amp;" руб.   прибыль: "&amp;L269&amp;" руб."&amp;CHAR(10)&amp;"Заказчик: "&amp;M269&amp;"   Тел.: "&amp;N269&amp;"   E-mail: "&amp;O269&amp;CHAR(10)&amp;P269&amp;CHAR(10)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70" s="3" customFormat="true" ht="18.45" hidden="false" customHeight="true" outlineLevel="0" collapsed="false">
      <c r="H270" s="5"/>
      <c r="I270" s="5"/>
      <c r="K270" s="7" t="n">
        <f aca="false">I270*J270</f>
        <v>0</v>
      </c>
      <c r="L270" s="7" t="n">
        <f aca="false">ROUNDUP((I270-H270)*J270,-1)</f>
        <v>0</v>
      </c>
      <c r="N270" s="21"/>
      <c r="O270" s="9"/>
      <c r="R270" s="3" t="str">
        <f aca="false">"Заказ на "&amp;J270&amp;" шины (от "&amp;TEXT(A270,"дд.ММ.гггг, ДДДД, ЧЧ:мм)")&amp;"   :   "&amp;CHAR(10)&amp;CHAR(10)&amp;"Артикул: "&amp;B270&amp;"   "&amp;CHAR(10)&amp;C270&amp;"   "&amp;D270&amp;"   "&amp;E270&amp;"   "&amp;F270&amp;"  "&amp;G270&amp;"  "&amp;H270&amp;" руб."&amp;CHAR(10)&amp;"проданы по "&amp;I270&amp;" руб.   "&amp;J270&amp;" шт.   за "&amp;K270&amp;" руб.   прибыль: "&amp;L270&amp;" руб."&amp;CHAR(10)&amp;"Заказчик: "&amp;M270&amp;"   Тел.: "&amp;N270&amp;"   E-mail: "&amp;O270&amp;CHAR(10)&amp;P270&amp;CHAR(10)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71" s="3" customFormat="true" ht="18.45" hidden="false" customHeight="true" outlineLevel="0" collapsed="false">
      <c r="H271" s="5"/>
      <c r="I271" s="5"/>
      <c r="K271" s="7" t="n">
        <f aca="false">I271*J271</f>
        <v>0</v>
      </c>
      <c r="L271" s="7" t="n">
        <f aca="false">ROUNDUP((I271-H271)*J271,-1)</f>
        <v>0</v>
      </c>
      <c r="N271" s="21"/>
      <c r="O271" s="9"/>
      <c r="R271" s="3" t="str">
        <f aca="false">"Заказ на "&amp;J271&amp;" шины (от "&amp;TEXT(A271,"дд.ММ.гггг, ДДДД, ЧЧ:мм)")&amp;"   :   "&amp;CHAR(10)&amp;CHAR(10)&amp;"Артикул: "&amp;B271&amp;"   "&amp;CHAR(10)&amp;C271&amp;"   "&amp;D271&amp;"   "&amp;E271&amp;"   "&amp;F271&amp;"  "&amp;G271&amp;"  "&amp;H271&amp;" руб."&amp;CHAR(10)&amp;"проданы по "&amp;I271&amp;" руб.   "&amp;J271&amp;" шт.   за "&amp;K271&amp;" руб.   прибыль: "&amp;L271&amp;" руб."&amp;CHAR(10)&amp;"Заказчик: "&amp;M271&amp;"   Тел.: "&amp;N271&amp;"   E-mail: "&amp;O271&amp;CHAR(10)&amp;P271&amp;CHAR(10)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72" s="3" customFormat="true" ht="18.45" hidden="false" customHeight="true" outlineLevel="0" collapsed="false">
      <c r="H272" s="5"/>
      <c r="I272" s="5"/>
      <c r="K272" s="7" t="n">
        <f aca="false">I272*J272</f>
        <v>0</v>
      </c>
      <c r="L272" s="7" t="n">
        <f aca="false">ROUNDUP((I272-H272)*J272,-1)</f>
        <v>0</v>
      </c>
      <c r="N272" s="21"/>
      <c r="O272" s="9"/>
      <c r="R272" s="3" t="str">
        <f aca="false">"Заказ на "&amp;J272&amp;" шины (от "&amp;TEXT(A272,"дд.ММ.гггг, ДДДД, ЧЧ:мм)")&amp;"   :   "&amp;CHAR(10)&amp;CHAR(10)&amp;"Артикул: "&amp;B272&amp;"   "&amp;CHAR(10)&amp;C272&amp;"   "&amp;D272&amp;"   "&amp;E272&amp;"   "&amp;F272&amp;"  "&amp;G272&amp;"  "&amp;H272&amp;" руб."&amp;CHAR(10)&amp;"проданы по "&amp;I272&amp;" руб.   "&amp;J272&amp;" шт.   за "&amp;K272&amp;" руб.   прибыль: "&amp;L272&amp;" руб."&amp;CHAR(10)&amp;"Заказчик: "&amp;M272&amp;"   Тел.: "&amp;N272&amp;"   E-mail: "&amp;O272&amp;CHAR(10)&amp;P272&amp;CHAR(10)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73" s="3" customFormat="true" ht="18.45" hidden="false" customHeight="true" outlineLevel="0" collapsed="false">
      <c r="H273" s="5"/>
      <c r="I273" s="5"/>
      <c r="K273" s="7" t="n">
        <f aca="false">I273*J273</f>
        <v>0</v>
      </c>
      <c r="L273" s="7" t="n">
        <f aca="false">ROUNDUP((I273-H273)*J273,-1)</f>
        <v>0</v>
      </c>
      <c r="N273" s="21"/>
      <c r="O273" s="9"/>
      <c r="R273" s="3" t="str">
        <f aca="false">"Заказ на "&amp;J273&amp;" шины (от "&amp;TEXT(A273,"дд.ММ.гггг, ДДДД, ЧЧ:мм)")&amp;"   :   "&amp;CHAR(10)&amp;CHAR(10)&amp;"Артикул: "&amp;B273&amp;"   "&amp;CHAR(10)&amp;C273&amp;"   "&amp;D273&amp;"   "&amp;E273&amp;"   "&amp;F273&amp;"  "&amp;G273&amp;"  "&amp;H273&amp;" руб."&amp;CHAR(10)&amp;"проданы по "&amp;I273&amp;" руб.   "&amp;J273&amp;" шт.   за "&amp;K273&amp;" руб.   прибыль: "&amp;L273&amp;" руб."&amp;CHAR(10)&amp;"Заказчик: "&amp;M273&amp;"   Тел.: "&amp;N273&amp;"   E-mail: "&amp;O273&amp;CHAR(10)&amp;P273&amp;CHAR(10)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74" s="3" customFormat="true" ht="18.45" hidden="false" customHeight="true" outlineLevel="0" collapsed="false">
      <c r="H274" s="5"/>
      <c r="I274" s="5"/>
      <c r="K274" s="7" t="n">
        <f aca="false">I274*J274</f>
        <v>0</v>
      </c>
      <c r="L274" s="7" t="n">
        <f aca="false">ROUNDUP((I274-H274)*J274,-1)</f>
        <v>0</v>
      </c>
      <c r="N274" s="21"/>
      <c r="O274" s="9"/>
      <c r="R274" s="3" t="str">
        <f aca="false">"Заказ на "&amp;J274&amp;" шины (от "&amp;TEXT(A274,"дд.ММ.гггг, ДДДД, ЧЧ:мм)")&amp;"   :   "&amp;CHAR(10)&amp;CHAR(10)&amp;"Артикул: "&amp;B274&amp;"   "&amp;CHAR(10)&amp;C274&amp;"   "&amp;D274&amp;"   "&amp;E274&amp;"   "&amp;F274&amp;"  "&amp;G274&amp;"  "&amp;H274&amp;" руб."&amp;CHAR(10)&amp;"проданы по "&amp;I274&amp;" руб.   "&amp;J274&amp;" шт.   за "&amp;K274&amp;" руб.   прибыль: "&amp;L274&amp;" руб."&amp;CHAR(10)&amp;"Заказчик: "&amp;M274&amp;"   Тел.: "&amp;N274&amp;"   E-mail: "&amp;O274&amp;CHAR(10)&amp;P274&amp;CHAR(10)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75" s="3" customFormat="true" ht="18.45" hidden="false" customHeight="true" outlineLevel="0" collapsed="false">
      <c r="H275" s="5"/>
      <c r="I275" s="5"/>
      <c r="K275" s="7" t="n">
        <f aca="false">I275*J275</f>
        <v>0</v>
      </c>
      <c r="L275" s="7" t="n">
        <f aca="false">ROUNDUP((I275-H275)*J275,-1)</f>
        <v>0</v>
      </c>
      <c r="N275" s="21"/>
      <c r="O275" s="9"/>
      <c r="R275" s="3" t="str">
        <f aca="false">"Заказ на "&amp;J275&amp;" шины (от "&amp;TEXT(A275,"дд.ММ.гггг, ДДДД, ЧЧ:мм)")&amp;"   :   "&amp;CHAR(10)&amp;CHAR(10)&amp;"Артикул: "&amp;B275&amp;"   "&amp;CHAR(10)&amp;C275&amp;"   "&amp;D275&amp;"   "&amp;E275&amp;"   "&amp;F275&amp;"  "&amp;G275&amp;"  "&amp;H275&amp;" руб."&amp;CHAR(10)&amp;"проданы по "&amp;I275&amp;" руб.   "&amp;J275&amp;" шт.   за "&amp;K275&amp;" руб.   прибыль: "&amp;L275&amp;" руб."&amp;CHAR(10)&amp;"Заказчик: "&amp;M275&amp;"   Тел.: "&amp;N275&amp;"   E-mail: "&amp;O275&amp;CHAR(10)&amp;P275&amp;CHAR(10)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76" s="3" customFormat="true" ht="18.45" hidden="false" customHeight="true" outlineLevel="0" collapsed="false">
      <c r="H276" s="5"/>
      <c r="I276" s="5"/>
      <c r="K276" s="7" t="n">
        <f aca="false">I276*J276</f>
        <v>0</v>
      </c>
      <c r="L276" s="7" t="n">
        <f aca="false">ROUNDUP((I276-H276)*J276,-1)</f>
        <v>0</v>
      </c>
      <c r="N276" s="21"/>
      <c r="O276" s="9"/>
      <c r="R276" s="3" t="str">
        <f aca="false">"Заказ на "&amp;J276&amp;" шины (от "&amp;TEXT(A276,"дд.ММ.гггг, ДДДД, ЧЧ:мм)")&amp;"   :   "&amp;CHAR(10)&amp;CHAR(10)&amp;"Артикул: "&amp;B276&amp;"   "&amp;CHAR(10)&amp;C276&amp;"   "&amp;D276&amp;"   "&amp;E276&amp;"   "&amp;F276&amp;"  "&amp;G276&amp;"  "&amp;H276&amp;" руб."&amp;CHAR(10)&amp;"проданы по "&amp;I276&amp;" руб.   "&amp;J276&amp;" шт.   за "&amp;K276&amp;" руб.   прибыль: "&amp;L276&amp;" руб."&amp;CHAR(10)&amp;"Заказчик: "&amp;M276&amp;"   Тел.: "&amp;N276&amp;"   E-mail: "&amp;O276&amp;CHAR(10)&amp;P276&amp;CHAR(10)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77" s="3" customFormat="true" ht="18.45" hidden="false" customHeight="true" outlineLevel="0" collapsed="false">
      <c r="H277" s="5"/>
      <c r="I277" s="5"/>
      <c r="K277" s="7" t="n">
        <f aca="false">I277*J277</f>
        <v>0</v>
      </c>
      <c r="L277" s="7" t="n">
        <f aca="false">ROUNDUP((I277-H277)*J277,-1)</f>
        <v>0</v>
      </c>
      <c r="N277" s="21"/>
      <c r="O277" s="9"/>
      <c r="R277" s="3" t="str">
        <f aca="false">"Заказ на "&amp;J277&amp;" шины (от "&amp;TEXT(A277,"дд.ММ.гггг, ДДДД, ЧЧ:мм)")&amp;"   :   "&amp;CHAR(10)&amp;CHAR(10)&amp;"Артикул: "&amp;B277&amp;"   "&amp;CHAR(10)&amp;C277&amp;"   "&amp;D277&amp;"   "&amp;E277&amp;"   "&amp;F277&amp;"  "&amp;G277&amp;"  "&amp;H277&amp;" руб."&amp;CHAR(10)&amp;"проданы по "&amp;I277&amp;" руб.   "&amp;J277&amp;" шт.   за "&amp;K277&amp;" руб.   прибыль: "&amp;L277&amp;" руб."&amp;CHAR(10)&amp;"Заказчик: "&amp;M277&amp;"   Тел.: "&amp;N277&amp;"   E-mail: "&amp;O277&amp;CHAR(10)&amp;P277&amp;CHAR(10)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78" s="3" customFormat="true" ht="18.45" hidden="false" customHeight="true" outlineLevel="0" collapsed="false">
      <c r="H278" s="5"/>
      <c r="I278" s="5"/>
      <c r="K278" s="7" t="n">
        <f aca="false">I278*J278</f>
        <v>0</v>
      </c>
      <c r="L278" s="7" t="n">
        <f aca="false">ROUNDUP((I278-H278)*J278,-1)</f>
        <v>0</v>
      </c>
      <c r="N278" s="21"/>
      <c r="O278" s="9"/>
      <c r="R278" s="3" t="str">
        <f aca="false">"Заказ на "&amp;J278&amp;" шины (от "&amp;TEXT(A278,"дд.ММ.гггг, ДДДД, ЧЧ:мм)")&amp;"   :   "&amp;CHAR(10)&amp;CHAR(10)&amp;"Артикул: "&amp;B278&amp;"   "&amp;CHAR(10)&amp;C278&amp;"   "&amp;D278&amp;"   "&amp;E278&amp;"   "&amp;F278&amp;"  "&amp;G278&amp;"  "&amp;H278&amp;" руб."&amp;CHAR(10)&amp;"проданы по "&amp;I278&amp;" руб.   "&amp;J278&amp;" шт.   за "&amp;K278&amp;" руб.   прибыль: "&amp;L278&amp;" руб."&amp;CHAR(10)&amp;"Заказчик: "&amp;M278&amp;"   Тел.: "&amp;N278&amp;"   E-mail: "&amp;O278&amp;CHAR(10)&amp;P278&amp;CHAR(10)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79" s="3" customFormat="true" ht="18.45" hidden="false" customHeight="true" outlineLevel="0" collapsed="false">
      <c r="H279" s="5"/>
      <c r="I279" s="5"/>
      <c r="K279" s="7" t="n">
        <f aca="false">I279*J279</f>
        <v>0</v>
      </c>
      <c r="L279" s="7" t="n">
        <f aca="false">ROUNDUP((I279-H279)*J279,-1)</f>
        <v>0</v>
      </c>
      <c r="N279" s="21"/>
      <c r="O279" s="9"/>
      <c r="R279" s="3" t="str">
        <f aca="false">"Заказ на "&amp;J279&amp;" шины (от "&amp;TEXT(A279,"дд.ММ.гггг, ДДДД, ЧЧ:мм)")&amp;"   :   "&amp;CHAR(10)&amp;CHAR(10)&amp;"Артикул: "&amp;B279&amp;"   "&amp;CHAR(10)&amp;C279&amp;"   "&amp;D279&amp;"   "&amp;E279&amp;"   "&amp;F279&amp;"  "&amp;G279&amp;"  "&amp;H279&amp;" руб."&amp;CHAR(10)&amp;"проданы по "&amp;I279&amp;" руб.   "&amp;J279&amp;" шт.   за "&amp;K279&amp;" руб.   прибыль: "&amp;L279&amp;" руб."&amp;CHAR(10)&amp;"Заказчик: "&amp;M279&amp;"   Тел.: "&amp;N279&amp;"   E-mail: "&amp;O279&amp;CHAR(10)&amp;P279&amp;CHAR(10)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80" s="3" customFormat="true" ht="18.45" hidden="false" customHeight="true" outlineLevel="0" collapsed="false">
      <c r="H280" s="5"/>
      <c r="I280" s="5"/>
      <c r="K280" s="7" t="n">
        <f aca="false">I280*J280</f>
        <v>0</v>
      </c>
      <c r="L280" s="7" t="n">
        <f aca="false">ROUNDUP((I280-H280)*J280,-1)</f>
        <v>0</v>
      </c>
      <c r="N280" s="21"/>
      <c r="O280" s="9"/>
      <c r="R280" s="3" t="str">
        <f aca="false">"Заказ на "&amp;J280&amp;" шины (от "&amp;TEXT(A280,"дд.ММ.гггг, ДДДД, ЧЧ:мм)")&amp;"   :   "&amp;CHAR(10)&amp;CHAR(10)&amp;"Артикул: "&amp;B280&amp;"   "&amp;CHAR(10)&amp;C280&amp;"   "&amp;D280&amp;"   "&amp;E280&amp;"   "&amp;F280&amp;"  "&amp;G280&amp;"  "&amp;H280&amp;" руб."&amp;CHAR(10)&amp;"проданы по "&amp;I280&amp;" руб.   "&amp;J280&amp;" шт.   за "&amp;K280&amp;" руб.   прибыль: "&amp;L280&amp;" руб."&amp;CHAR(10)&amp;"Заказчик: "&amp;M280&amp;"   Тел.: "&amp;N280&amp;"   E-mail: "&amp;O280&amp;CHAR(10)&amp;P280&amp;CHAR(10)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81" s="3" customFormat="true" ht="18.45" hidden="false" customHeight="true" outlineLevel="0" collapsed="false">
      <c r="H281" s="5"/>
      <c r="I281" s="5"/>
      <c r="K281" s="7" t="n">
        <f aca="false">I281*J281</f>
        <v>0</v>
      </c>
      <c r="L281" s="7" t="n">
        <f aca="false">ROUNDUP((I281-H281)*J281,-1)</f>
        <v>0</v>
      </c>
      <c r="N281" s="21"/>
      <c r="O281" s="9"/>
      <c r="R281" s="3" t="str">
        <f aca="false">"Заказ на "&amp;J281&amp;" шины (от "&amp;TEXT(A281,"дд.ММ.гггг, ДДДД, ЧЧ:мм)")&amp;"   :   "&amp;CHAR(10)&amp;CHAR(10)&amp;"Артикул: "&amp;B281&amp;"   "&amp;CHAR(10)&amp;C281&amp;"   "&amp;D281&amp;"   "&amp;E281&amp;"   "&amp;F281&amp;"  "&amp;G281&amp;"  "&amp;H281&amp;" руб."&amp;CHAR(10)&amp;"проданы по "&amp;I281&amp;" руб.   "&amp;J281&amp;" шт.   за "&amp;K281&amp;" руб.   прибыль: "&amp;L281&amp;" руб."&amp;CHAR(10)&amp;"Заказчик: "&amp;M281&amp;"   Тел.: "&amp;N281&amp;"   E-mail: "&amp;O281&amp;CHAR(10)&amp;P281&amp;CHAR(10)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82" s="3" customFormat="true" ht="18.45" hidden="false" customHeight="true" outlineLevel="0" collapsed="false">
      <c r="H282" s="5"/>
      <c r="I282" s="5"/>
      <c r="K282" s="7" t="n">
        <f aca="false">I282*J282</f>
        <v>0</v>
      </c>
      <c r="L282" s="7" t="n">
        <f aca="false">ROUNDUP((I282-H282)*J282,-1)</f>
        <v>0</v>
      </c>
      <c r="N282" s="21"/>
      <c r="O282" s="9"/>
      <c r="R282" s="3" t="str">
        <f aca="false">"Заказ на "&amp;J282&amp;" шины (от "&amp;TEXT(A282,"дд.ММ.гггг, ДДДД, ЧЧ:мм)")&amp;"   :   "&amp;CHAR(10)&amp;CHAR(10)&amp;"Артикул: "&amp;B282&amp;"   "&amp;CHAR(10)&amp;C282&amp;"   "&amp;D282&amp;"   "&amp;E282&amp;"   "&amp;F282&amp;"  "&amp;G282&amp;"  "&amp;H282&amp;" руб."&amp;CHAR(10)&amp;"проданы по "&amp;I282&amp;" руб.   "&amp;J282&amp;" шт.   за "&amp;K282&amp;" руб.   прибыль: "&amp;L282&amp;" руб."&amp;CHAR(10)&amp;"Заказчик: "&amp;M282&amp;"   Тел.: "&amp;N282&amp;"   E-mail: "&amp;O282&amp;CHAR(10)&amp;P282&amp;CHAR(10)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83" s="3" customFormat="true" ht="18.45" hidden="false" customHeight="true" outlineLevel="0" collapsed="false">
      <c r="H283" s="5"/>
      <c r="I283" s="5"/>
      <c r="K283" s="7" t="n">
        <f aca="false">I283*J283</f>
        <v>0</v>
      </c>
      <c r="L283" s="7" t="n">
        <f aca="false">ROUNDUP((I283-H283)*J283,-1)</f>
        <v>0</v>
      </c>
      <c r="N283" s="21"/>
      <c r="O283" s="9"/>
      <c r="R283" s="3" t="str">
        <f aca="false">"Заказ на "&amp;J283&amp;" шины (от "&amp;TEXT(A283,"дд.ММ.гггг, ДДДД, ЧЧ:мм)")&amp;"   :   "&amp;CHAR(10)&amp;CHAR(10)&amp;"Артикул: "&amp;B283&amp;"   "&amp;CHAR(10)&amp;C283&amp;"   "&amp;D283&amp;"   "&amp;E283&amp;"   "&amp;F283&amp;"  "&amp;G283&amp;"  "&amp;H283&amp;" руб."&amp;CHAR(10)&amp;"проданы по "&amp;I283&amp;" руб.   "&amp;J283&amp;" шт.   за "&amp;K283&amp;" руб.   прибыль: "&amp;L283&amp;" руб."&amp;CHAR(10)&amp;"Заказчик: "&amp;M283&amp;"   Тел.: "&amp;N283&amp;"   E-mail: "&amp;O283&amp;CHAR(10)&amp;P283&amp;CHAR(10)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84" s="3" customFormat="true" ht="18.45" hidden="false" customHeight="true" outlineLevel="0" collapsed="false">
      <c r="H284" s="5"/>
      <c r="I284" s="5"/>
      <c r="K284" s="7" t="n">
        <f aca="false">I284*J284</f>
        <v>0</v>
      </c>
      <c r="L284" s="7" t="n">
        <f aca="false">ROUNDUP((I284-H284)*J284,-1)</f>
        <v>0</v>
      </c>
      <c r="N284" s="21"/>
      <c r="O284" s="9"/>
      <c r="R284" s="3" t="str">
        <f aca="false">"Заказ на "&amp;J284&amp;" шины (от "&amp;TEXT(A284,"дд.ММ.гггг, ДДДД, ЧЧ:мм)")&amp;"   :   "&amp;CHAR(10)&amp;CHAR(10)&amp;"Артикул: "&amp;B284&amp;"   "&amp;CHAR(10)&amp;C284&amp;"   "&amp;D284&amp;"   "&amp;E284&amp;"   "&amp;F284&amp;"  "&amp;G284&amp;"  "&amp;H284&amp;" руб."&amp;CHAR(10)&amp;"проданы по "&amp;I284&amp;" руб.   "&amp;J284&amp;" шт.   за "&amp;K284&amp;" руб.   прибыль: "&amp;L284&amp;" руб."&amp;CHAR(10)&amp;"Заказчик: "&amp;M284&amp;"   Тел.: "&amp;N284&amp;"   E-mail: "&amp;O284&amp;CHAR(10)&amp;P284&amp;CHAR(10)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85" s="3" customFormat="true" ht="18.45" hidden="false" customHeight="true" outlineLevel="0" collapsed="false">
      <c r="H285" s="5"/>
      <c r="I285" s="5"/>
      <c r="K285" s="7" t="n">
        <f aca="false">I285*J285</f>
        <v>0</v>
      </c>
      <c r="L285" s="7" t="n">
        <f aca="false">ROUNDUP((I285-H285)*J285,-1)</f>
        <v>0</v>
      </c>
      <c r="N285" s="21"/>
      <c r="O285" s="9"/>
      <c r="R285" s="3" t="str">
        <f aca="false">"Заказ на "&amp;J285&amp;" шины (от "&amp;TEXT(A285,"дд.ММ.гггг, ДДДД, ЧЧ:мм)")&amp;"   :   "&amp;CHAR(10)&amp;CHAR(10)&amp;"Артикул: "&amp;B285&amp;"   "&amp;CHAR(10)&amp;C285&amp;"   "&amp;D285&amp;"   "&amp;E285&amp;"   "&amp;F285&amp;"  "&amp;G285&amp;"  "&amp;H285&amp;" руб."&amp;CHAR(10)&amp;"проданы по "&amp;I285&amp;" руб.   "&amp;J285&amp;" шт.   за "&amp;K285&amp;" руб.   прибыль: "&amp;L285&amp;" руб."&amp;CHAR(10)&amp;"Заказчик: "&amp;M285&amp;"   Тел.: "&amp;N285&amp;"   E-mail: "&amp;O285&amp;CHAR(10)&amp;P285&amp;CHAR(10)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86" s="3" customFormat="true" ht="18.45" hidden="false" customHeight="true" outlineLevel="0" collapsed="false">
      <c r="H286" s="5"/>
      <c r="I286" s="5"/>
      <c r="K286" s="7" t="n">
        <f aca="false">I286*J286</f>
        <v>0</v>
      </c>
      <c r="L286" s="7" t="n">
        <f aca="false">ROUNDUP((I286-H286)*J286,-1)</f>
        <v>0</v>
      </c>
      <c r="N286" s="21"/>
      <c r="O286" s="9"/>
      <c r="R286" s="3" t="str">
        <f aca="false">"Заказ на "&amp;J286&amp;" шины (от "&amp;TEXT(A286,"дд.ММ.гггг, ДДДД, ЧЧ:мм)")&amp;"   :   "&amp;CHAR(10)&amp;CHAR(10)&amp;"Артикул: "&amp;B286&amp;"   "&amp;CHAR(10)&amp;C286&amp;"   "&amp;D286&amp;"   "&amp;E286&amp;"   "&amp;F286&amp;"  "&amp;G286&amp;"  "&amp;H286&amp;" руб."&amp;CHAR(10)&amp;"проданы по "&amp;I286&amp;" руб.   "&amp;J286&amp;" шт.   за "&amp;K286&amp;" руб.   прибыль: "&amp;L286&amp;" руб."&amp;CHAR(10)&amp;"Заказчик: "&amp;M286&amp;"   Тел.: "&amp;N286&amp;"   E-mail: "&amp;O286&amp;CHAR(10)&amp;P286&amp;CHAR(10)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87" s="3" customFormat="true" ht="18.45" hidden="false" customHeight="true" outlineLevel="0" collapsed="false">
      <c r="H287" s="5"/>
      <c r="I287" s="5"/>
      <c r="K287" s="7" t="n">
        <f aca="false">I287*J287</f>
        <v>0</v>
      </c>
      <c r="L287" s="7" t="n">
        <f aca="false">ROUNDUP((I287-H287)*J287,-1)</f>
        <v>0</v>
      </c>
      <c r="N287" s="21"/>
      <c r="O287" s="9"/>
      <c r="R287" s="3" t="str">
        <f aca="false">"Заказ на "&amp;J287&amp;" шины (от "&amp;TEXT(A287,"дд.ММ.гггг, ДДДД, ЧЧ:мм)")&amp;"   :   "&amp;CHAR(10)&amp;CHAR(10)&amp;"Артикул: "&amp;B287&amp;"   "&amp;CHAR(10)&amp;C287&amp;"   "&amp;D287&amp;"   "&amp;E287&amp;"   "&amp;F287&amp;"  "&amp;G287&amp;"  "&amp;H287&amp;" руб."&amp;CHAR(10)&amp;"проданы по "&amp;I287&amp;" руб.   "&amp;J287&amp;" шт.   за "&amp;K287&amp;" руб.   прибыль: "&amp;L287&amp;" руб."&amp;CHAR(10)&amp;"Заказчик: "&amp;M287&amp;"   Тел.: "&amp;N287&amp;"   E-mail: "&amp;O287&amp;CHAR(10)&amp;P287&amp;CHAR(10)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88" s="3" customFormat="true" ht="18.45" hidden="false" customHeight="true" outlineLevel="0" collapsed="false">
      <c r="H288" s="5"/>
      <c r="I288" s="5"/>
      <c r="K288" s="7" t="n">
        <f aca="false">I288*J288</f>
        <v>0</v>
      </c>
      <c r="L288" s="7" t="n">
        <f aca="false">ROUNDUP((I288-H288)*J288,-1)</f>
        <v>0</v>
      </c>
      <c r="N288" s="21"/>
      <c r="O288" s="9"/>
      <c r="R288" s="3" t="str">
        <f aca="false">"Заказ на "&amp;J288&amp;" шины (от "&amp;TEXT(A288,"дд.ММ.гггг, ДДДД, ЧЧ:мм)")&amp;"   :   "&amp;CHAR(10)&amp;CHAR(10)&amp;"Артикул: "&amp;B288&amp;"   "&amp;CHAR(10)&amp;C288&amp;"   "&amp;D288&amp;"   "&amp;E288&amp;"   "&amp;F288&amp;"  "&amp;G288&amp;"  "&amp;H288&amp;" руб."&amp;CHAR(10)&amp;"проданы по "&amp;I288&amp;" руб.   "&amp;J288&amp;" шт.   за "&amp;K288&amp;" руб.   прибыль: "&amp;L288&amp;" руб."&amp;CHAR(10)&amp;"Заказчик: "&amp;M288&amp;"   Тел.: "&amp;N288&amp;"   E-mail: "&amp;O288&amp;CHAR(10)&amp;P288&amp;CHAR(10)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89" s="3" customFormat="true" ht="18.45" hidden="false" customHeight="true" outlineLevel="0" collapsed="false">
      <c r="H289" s="5"/>
      <c r="I289" s="5"/>
      <c r="K289" s="7" t="n">
        <f aca="false">I289*J289</f>
        <v>0</v>
      </c>
      <c r="L289" s="7" t="n">
        <f aca="false">ROUNDUP((I289-H289)*J289,-1)</f>
        <v>0</v>
      </c>
      <c r="N289" s="21"/>
      <c r="O289" s="9"/>
      <c r="R289" s="3" t="str">
        <f aca="false">"Заказ на "&amp;J289&amp;" шины (от "&amp;TEXT(A289,"дд.ММ.гггг, ДДДД, ЧЧ:мм)")&amp;"   :   "&amp;CHAR(10)&amp;CHAR(10)&amp;"Артикул: "&amp;B289&amp;"   "&amp;CHAR(10)&amp;C289&amp;"   "&amp;D289&amp;"   "&amp;E289&amp;"   "&amp;F289&amp;"  "&amp;G289&amp;"  "&amp;H289&amp;" руб."&amp;CHAR(10)&amp;"проданы по "&amp;I289&amp;" руб.   "&amp;J289&amp;" шт.   за "&amp;K289&amp;" руб.   прибыль: "&amp;L289&amp;" руб."&amp;CHAR(10)&amp;"Заказчик: "&amp;M289&amp;"   Тел.: "&amp;N289&amp;"   E-mail: "&amp;O289&amp;CHAR(10)&amp;P289&amp;CHAR(10)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90" s="3" customFormat="true" ht="18.45" hidden="false" customHeight="true" outlineLevel="0" collapsed="false">
      <c r="H290" s="5"/>
      <c r="I290" s="5"/>
      <c r="K290" s="7" t="n">
        <f aca="false">I290*J290</f>
        <v>0</v>
      </c>
      <c r="L290" s="7" t="n">
        <f aca="false">ROUNDUP((I290-H290)*J290,-1)</f>
        <v>0</v>
      </c>
      <c r="N290" s="21"/>
      <c r="O290" s="9"/>
      <c r="R290" s="3" t="str">
        <f aca="false">"Заказ на "&amp;J290&amp;" шины (от "&amp;TEXT(A290,"дд.ММ.гггг, ДДДД, ЧЧ:мм)")&amp;"   :   "&amp;CHAR(10)&amp;CHAR(10)&amp;"Артикул: "&amp;B290&amp;"   "&amp;CHAR(10)&amp;C290&amp;"   "&amp;D290&amp;"   "&amp;E290&amp;"   "&amp;F290&amp;"  "&amp;G290&amp;"  "&amp;H290&amp;" руб."&amp;CHAR(10)&amp;"проданы по "&amp;I290&amp;" руб.   "&amp;J290&amp;" шт.   за "&amp;K290&amp;" руб.   прибыль: "&amp;L290&amp;" руб."&amp;CHAR(10)&amp;"Заказчик: "&amp;M290&amp;"   Тел.: "&amp;N290&amp;"   E-mail: "&amp;O290&amp;CHAR(10)&amp;P290&amp;CHAR(10)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91" s="3" customFormat="true" ht="18.45" hidden="false" customHeight="true" outlineLevel="0" collapsed="false">
      <c r="H291" s="5"/>
      <c r="I291" s="5"/>
      <c r="K291" s="7" t="n">
        <f aca="false">I291*J291</f>
        <v>0</v>
      </c>
      <c r="L291" s="7" t="n">
        <f aca="false">ROUNDUP((I291-H291)*J291,-1)</f>
        <v>0</v>
      </c>
      <c r="N291" s="21"/>
      <c r="O291" s="9"/>
      <c r="R291" s="3" t="str">
        <f aca="false">"Заказ на "&amp;J291&amp;" шины (от "&amp;TEXT(A291,"дд.ММ.гггг, ДДДД, ЧЧ:мм)")&amp;"   :   "&amp;CHAR(10)&amp;CHAR(10)&amp;"Артикул: "&amp;B291&amp;"   "&amp;CHAR(10)&amp;C291&amp;"   "&amp;D291&amp;"   "&amp;E291&amp;"   "&amp;F291&amp;"  "&amp;G291&amp;"  "&amp;H291&amp;" руб."&amp;CHAR(10)&amp;"проданы по "&amp;I291&amp;" руб.   "&amp;J291&amp;" шт.   за "&amp;K291&amp;" руб.   прибыль: "&amp;L291&amp;" руб."&amp;CHAR(10)&amp;"Заказчик: "&amp;M291&amp;"   Тел.: "&amp;N291&amp;"   E-mail: "&amp;O291&amp;CHAR(10)&amp;P291&amp;CHAR(10)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92" s="3" customFormat="true" ht="18.45" hidden="false" customHeight="true" outlineLevel="0" collapsed="false">
      <c r="H292" s="5"/>
      <c r="I292" s="5"/>
      <c r="K292" s="7" t="n">
        <f aca="false">I292*J292</f>
        <v>0</v>
      </c>
      <c r="L292" s="7" t="n">
        <f aca="false">ROUNDUP((I292-H292)*J292,-1)</f>
        <v>0</v>
      </c>
      <c r="N292" s="21"/>
      <c r="O292" s="9"/>
      <c r="R292" s="3" t="str">
        <f aca="false">"Заказ на "&amp;J292&amp;" шины (от "&amp;TEXT(A292,"дд.ММ.гггг, ДДДД, ЧЧ:мм)")&amp;"   :   "&amp;CHAR(10)&amp;CHAR(10)&amp;"Артикул: "&amp;B292&amp;"   "&amp;CHAR(10)&amp;C292&amp;"   "&amp;D292&amp;"   "&amp;E292&amp;"   "&amp;F292&amp;"  "&amp;G292&amp;"  "&amp;H292&amp;" руб."&amp;CHAR(10)&amp;"проданы по "&amp;I292&amp;" руб.   "&amp;J292&amp;" шт.   за "&amp;K292&amp;" руб.   прибыль: "&amp;L292&amp;" руб."&amp;CHAR(10)&amp;"Заказчик: "&amp;M292&amp;"   Тел.: "&amp;N292&amp;"   E-mail: "&amp;O292&amp;CHAR(10)&amp;P292&amp;CHAR(10)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93" s="3" customFormat="true" ht="18.45" hidden="false" customHeight="true" outlineLevel="0" collapsed="false">
      <c r="H293" s="5"/>
      <c r="I293" s="5"/>
      <c r="K293" s="7" t="n">
        <f aca="false">I293*J293</f>
        <v>0</v>
      </c>
      <c r="L293" s="7" t="n">
        <f aca="false">ROUNDUP((I293-H293)*J293,-1)</f>
        <v>0</v>
      </c>
      <c r="N293" s="21"/>
      <c r="O293" s="9"/>
      <c r="R293" s="3" t="str">
        <f aca="false">"Заказ на "&amp;J293&amp;" шины (от "&amp;TEXT(A293,"дд.ММ.гггг, ДДДД, ЧЧ:мм)")&amp;"   :   "&amp;CHAR(10)&amp;CHAR(10)&amp;"Артикул: "&amp;B293&amp;"   "&amp;CHAR(10)&amp;C293&amp;"   "&amp;D293&amp;"   "&amp;E293&amp;"   "&amp;F293&amp;"  "&amp;G293&amp;"  "&amp;H293&amp;" руб."&amp;CHAR(10)&amp;"проданы по "&amp;I293&amp;" руб.   "&amp;J293&amp;" шт.   за "&amp;K293&amp;" руб.   прибыль: "&amp;L293&amp;" руб."&amp;CHAR(10)&amp;"Заказчик: "&amp;M293&amp;"   Тел.: "&amp;N293&amp;"   E-mail: "&amp;O293&amp;CHAR(10)&amp;P293&amp;CHAR(10)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94" s="3" customFormat="true" ht="18.45" hidden="false" customHeight="true" outlineLevel="0" collapsed="false">
      <c r="H294" s="5"/>
      <c r="I294" s="5"/>
      <c r="K294" s="7" t="n">
        <f aca="false">I294*J294</f>
        <v>0</v>
      </c>
      <c r="L294" s="7" t="n">
        <f aca="false">ROUNDUP((I294-H294)*J294,-1)</f>
        <v>0</v>
      </c>
      <c r="N294" s="21"/>
      <c r="O294" s="9"/>
      <c r="R294" s="3" t="str">
        <f aca="false">"Заказ на "&amp;J294&amp;" шины (от "&amp;TEXT(A294,"дд.ММ.гггг, ДДДД, ЧЧ:мм)")&amp;"   :   "&amp;CHAR(10)&amp;CHAR(10)&amp;"Артикул: "&amp;B294&amp;"   "&amp;CHAR(10)&amp;C294&amp;"   "&amp;D294&amp;"   "&amp;E294&amp;"   "&amp;F294&amp;"  "&amp;G294&amp;"  "&amp;H294&amp;" руб."&amp;CHAR(10)&amp;"проданы по "&amp;I294&amp;" руб.   "&amp;J294&amp;" шт.   за "&amp;K294&amp;" руб.   прибыль: "&amp;L294&amp;" руб."&amp;CHAR(10)&amp;"Заказчик: "&amp;M294&amp;"   Тел.: "&amp;N294&amp;"   E-mail: "&amp;O294&amp;CHAR(10)&amp;P294&amp;CHAR(10)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95" s="3" customFormat="true" ht="18.45" hidden="false" customHeight="true" outlineLevel="0" collapsed="false">
      <c r="H295" s="5"/>
      <c r="I295" s="5"/>
      <c r="K295" s="7" t="n">
        <f aca="false">I295*J295</f>
        <v>0</v>
      </c>
      <c r="L295" s="7" t="n">
        <f aca="false">ROUNDUP((I295-H295)*J295,-1)</f>
        <v>0</v>
      </c>
      <c r="N295" s="21"/>
      <c r="O295" s="9"/>
      <c r="R295" s="3" t="str">
        <f aca="false">"Заказ на "&amp;J295&amp;" шины (от "&amp;TEXT(A295,"дд.ММ.гггг, ДДДД, ЧЧ:мм)")&amp;"   :   "&amp;CHAR(10)&amp;CHAR(10)&amp;"Артикул: "&amp;B295&amp;"   "&amp;CHAR(10)&amp;C295&amp;"   "&amp;D295&amp;"   "&amp;E295&amp;"   "&amp;F295&amp;"  "&amp;G295&amp;"  "&amp;H295&amp;" руб."&amp;CHAR(10)&amp;"проданы по "&amp;I295&amp;" руб.   "&amp;J295&amp;" шт.   за "&amp;K295&amp;" руб.   прибыль: "&amp;L295&amp;" руб."&amp;CHAR(10)&amp;"Заказчик: "&amp;M295&amp;"   Тел.: "&amp;N295&amp;"   E-mail: "&amp;O295&amp;CHAR(10)&amp;P295&amp;CHAR(10)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96" s="3" customFormat="true" ht="18.45" hidden="false" customHeight="true" outlineLevel="0" collapsed="false">
      <c r="H296" s="5"/>
      <c r="I296" s="5"/>
      <c r="K296" s="7" t="n">
        <f aca="false">I296*J296</f>
        <v>0</v>
      </c>
      <c r="L296" s="7" t="n">
        <f aca="false">ROUNDUP((I296-H296)*J296,-1)</f>
        <v>0</v>
      </c>
      <c r="N296" s="21"/>
      <c r="O296" s="9"/>
      <c r="R296" s="3" t="str">
        <f aca="false">"Заказ на "&amp;J296&amp;" шины (от "&amp;TEXT(A296,"дд.ММ.гггг, ДДДД, ЧЧ:мм)")&amp;"   :   "&amp;CHAR(10)&amp;CHAR(10)&amp;"Артикул: "&amp;B296&amp;"   "&amp;CHAR(10)&amp;C296&amp;"   "&amp;D296&amp;"   "&amp;E296&amp;"   "&amp;F296&amp;"  "&amp;G296&amp;"  "&amp;H296&amp;" руб."&amp;CHAR(10)&amp;"проданы по "&amp;I296&amp;" руб.   "&amp;J296&amp;" шт.   за "&amp;K296&amp;" руб.   прибыль: "&amp;L296&amp;" руб."&amp;CHAR(10)&amp;"Заказчик: "&amp;M296&amp;"   Тел.: "&amp;N296&amp;"   E-mail: "&amp;O296&amp;CHAR(10)&amp;P296&amp;CHAR(10)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97" s="3" customFormat="true" ht="18.45" hidden="false" customHeight="true" outlineLevel="0" collapsed="false">
      <c r="H297" s="5"/>
      <c r="I297" s="5"/>
      <c r="K297" s="7" t="n">
        <f aca="false">I297*J297</f>
        <v>0</v>
      </c>
      <c r="L297" s="7" t="n">
        <f aca="false">ROUNDUP((I297-H297)*J297,-1)</f>
        <v>0</v>
      </c>
      <c r="N297" s="21"/>
      <c r="O297" s="9"/>
      <c r="R297" s="3" t="str">
        <f aca="false">"Заказ на "&amp;J297&amp;" шины (от "&amp;TEXT(A297,"дд.ММ.гггг, ДДДД, ЧЧ:мм)")&amp;"   :   "&amp;CHAR(10)&amp;CHAR(10)&amp;"Артикул: "&amp;B297&amp;"   "&amp;CHAR(10)&amp;C297&amp;"   "&amp;D297&amp;"   "&amp;E297&amp;"   "&amp;F297&amp;"  "&amp;G297&amp;"  "&amp;H297&amp;" руб."&amp;CHAR(10)&amp;"проданы по "&amp;I297&amp;" руб.   "&amp;J297&amp;" шт.   за "&amp;K297&amp;" руб.   прибыль: "&amp;L297&amp;" руб."&amp;CHAR(10)&amp;"Заказчик: "&amp;M297&amp;"   Тел.: "&amp;N297&amp;"   E-mail: "&amp;O297&amp;CHAR(10)&amp;P297&amp;CHAR(10)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98" s="3" customFormat="true" ht="18.45" hidden="false" customHeight="true" outlineLevel="0" collapsed="false">
      <c r="H298" s="5"/>
      <c r="I298" s="5"/>
      <c r="K298" s="7" t="n">
        <f aca="false">I298*J298</f>
        <v>0</v>
      </c>
      <c r="L298" s="7" t="n">
        <f aca="false">ROUNDUP((I298-H298)*J298,-1)</f>
        <v>0</v>
      </c>
      <c r="N298" s="21"/>
      <c r="O298" s="9"/>
      <c r="R298" s="3" t="str">
        <f aca="false">"Заказ на "&amp;J298&amp;" шины (от "&amp;TEXT(A298,"дд.ММ.гггг, ДДДД, ЧЧ:мм)")&amp;"   :   "&amp;CHAR(10)&amp;CHAR(10)&amp;"Артикул: "&amp;B298&amp;"   "&amp;CHAR(10)&amp;C298&amp;"   "&amp;D298&amp;"   "&amp;E298&amp;"   "&amp;F298&amp;"  "&amp;G298&amp;"  "&amp;H298&amp;" руб."&amp;CHAR(10)&amp;"проданы по "&amp;I298&amp;" руб.   "&amp;J298&amp;" шт.   за "&amp;K298&amp;" руб.   прибыль: "&amp;L298&amp;" руб."&amp;CHAR(10)&amp;"Заказчик: "&amp;M298&amp;"   Тел.: "&amp;N298&amp;"   E-mail: "&amp;O298&amp;CHAR(10)&amp;P298&amp;CHAR(10)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299" s="3" customFormat="true" ht="18.45" hidden="false" customHeight="true" outlineLevel="0" collapsed="false">
      <c r="H299" s="5"/>
      <c r="I299" s="5"/>
      <c r="K299" s="7" t="n">
        <f aca="false">I299*J299</f>
        <v>0</v>
      </c>
      <c r="L299" s="7" t="n">
        <f aca="false">ROUNDUP((I299-H299)*J299,-1)</f>
        <v>0</v>
      </c>
      <c r="N299" s="21"/>
      <c r="O299" s="9"/>
      <c r="R299" s="3" t="str">
        <f aca="false">"Заказ на "&amp;J299&amp;" шины (от "&amp;TEXT(A299,"дд.ММ.гггг, ДДДД, ЧЧ:мм)")&amp;"   :   "&amp;CHAR(10)&amp;CHAR(10)&amp;"Артикул: "&amp;B299&amp;"   "&amp;CHAR(10)&amp;C299&amp;"   "&amp;D299&amp;"   "&amp;E299&amp;"   "&amp;F299&amp;"  "&amp;G299&amp;"  "&amp;H299&amp;" руб."&amp;CHAR(10)&amp;"проданы по "&amp;I299&amp;" руб.   "&amp;J299&amp;" шт.   за "&amp;K299&amp;" руб.   прибыль: "&amp;L299&amp;" руб."&amp;CHAR(10)&amp;"Заказчик: "&amp;M299&amp;"   Тел.: "&amp;N299&amp;"   E-mail: "&amp;O299&amp;CHAR(10)&amp;P299&amp;CHAR(10)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00" s="3" customFormat="true" ht="18.45" hidden="false" customHeight="true" outlineLevel="0" collapsed="false">
      <c r="H300" s="5"/>
      <c r="I300" s="5"/>
      <c r="K300" s="7" t="n">
        <f aca="false">I300*J300</f>
        <v>0</v>
      </c>
      <c r="L300" s="7" t="n">
        <f aca="false">ROUNDUP((I300-H300)*J300,-1)</f>
        <v>0</v>
      </c>
      <c r="N300" s="21"/>
      <c r="O300" s="9"/>
      <c r="R300" s="3" t="str">
        <f aca="false">"Заказ на "&amp;J300&amp;" шины (от "&amp;TEXT(A300,"дд.ММ.гггг, ДДДД, ЧЧ:мм)")&amp;"   :   "&amp;CHAR(10)&amp;CHAR(10)&amp;"Артикул: "&amp;B300&amp;"   "&amp;CHAR(10)&amp;C300&amp;"   "&amp;D300&amp;"   "&amp;E300&amp;"   "&amp;F300&amp;"  "&amp;G300&amp;"  "&amp;H300&amp;" руб."&amp;CHAR(10)&amp;"проданы по "&amp;I300&amp;" руб.   "&amp;J300&amp;" шт.   за "&amp;K300&amp;" руб.   прибыль: "&amp;L300&amp;" руб."&amp;CHAR(10)&amp;"Заказчик: "&amp;M300&amp;"   Тел.: "&amp;N300&amp;"   E-mail: "&amp;O300&amp;CHAR(10)&amp;P300&amp;CHAR(10)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01" s="3" customFormat="true" ht="18.45" hidden="false" customHeight="true" outlineLevel="0" collapsed="false">
      <c r="H301" s="5"/>
      <c r="I301" s="5"/>
      <c r="K301" s="7" t="n">
        <f aca="false">I301*J301</f>
        <v>0</v>
      </c>
      <c r="L301" s="7" t="n">
        <f aca="false">ROUNDUP((I301-H301)*J301,-1)</f>
        <v>0</v>
      </c>
      <c r="N301" s="21"/>
      <c r="O301" s="9"/>
      <c r="R301" s="3" t="str">
        <f aca="false">"Заказ на "&amp;J301&amp;" шины (от "&amp;TEXT(A301,"дд.ММ.гггг, ДДДД, ЧЧ:мм)")&amp;"   :   "&amp;CHAR(10)&amp;CHAR(10)&amp;"Артикул: "&amp;B301&amp;"   "&amp;CHAR(10)&amp;C301&amp;"   "&amp;D301&amp;"   "&amp;E301&amp;"   "&amp;F301&amp;"  "&amp;G301&amp;"  "&amp;H301&amp;" руб."&amp;CHAR(10)&amp;"проданы по "&amp;I301&amp;" руб.   "&amp;J301&amp;" шт.   за "&amp;K301&amp;" руб.   прибыль: "&amp;L301&amp;" руб."&amp;CHAR(10)&amp;"Заказчик: "&amp;M301&amp;"   Тел.: "&amp;N301&amp;"   E-mail: "&amp;O301&amp;CHAR(10)&amp;P301&amp;CHAR(10)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02" s="3" customFormat="true" ht="18.45" hidden="false" customHeight="true" outlineLevel="0" collapsed="false">
      <c r="H302" s="5"/>
      <c r="I302" s="5"/>
      <c r="K302" s="7" t="n">
        <f aca="false">I302*J302</f>
        <v>0</v>
      </c>
      <c r="L302" s="7" t="n">
        <f aca="false">ROUNDUP((I302-H302)*J302,-1)</f>
        <v>0</v>
      </c>
      <c r="N302" s="21"/>
      <c r="O302" s="9"/>
      <c r="R302" s="3" t="str">
        <f aca="false">"Заказ на "&amp;J302&amp;" шины (от "&amp;TEXT(A302,"дд.ММ.гггг, ДДДД, ЧЧ:мм)")&amp;"   :   "&amp;CHAR(10)&amp;CHAR(10)&amp;"Артикул: "&amp;B302&amp;"   "&amp;CHAR(10)&amp;C302&amp;"   "&amp;D302&amp;"   "&amp;E302&amp;"   "&amp;F302&amp;"  "&amp;G302&amp;"  "&amp;H302&amp;" руб."&amp;CHAR(10)&amp;"проданы по "&amp;I302&amp;" руб.   "&amp;J302&amp;" шт.   за "&amp;K302&amp;" руб.   прибыль: "&amp;L302&amp;" руб."&amp;CHAR(10)&amp;"Заказчик: "&amp;M302&amp;"   Тел.: "&amp;N302&amp;"   E-mail: "&amp;O302&amp;CHAR(10)&amp;P302&amp;CHAR(10)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03" s="3" customFormat="true" ht="18.45" hidden="false" customHeight="true" outlineLevel="0" collapsed="false">
      <c r="H303" s="5"/>
      <c r="I303" s="5"/>
      <c r="K303" s="7" t="n">
        <f aca="false">I303*J303</f>
        <v>0</v>
      </c>
      <c r="L303" s="7" t="n">
        <f aca="false">ROUNDUP((I303-H303)*J303,-1)</f>
        <v>0</v>
      </c>
      <c r="N303" s="21"/>
      <c r="O303" s="9"/>
      <c r="R303" s="3" t="str">
        <f aca="false">"Заказ на "&amp;J303&amp;" шины (от "&amp;TEXT(A303,"дд.ММ.гггг, ДДДД, ЧЧ:мм)")&amp;"   :   "&amp;CHAR(10)&amp;CHAR(10)&amp;"Артикул: "&amp;B303&amp;"   "&amp;CHAR(10)&amp;C303&amp;"   "&amp;D303&amp;"   "&amp;E303&amp;"   "&amp;F303&amp;"  "&amp;G303&amp;"  "&amp;H303&amp;" руб."&amp;CHAR(10)&amp;"проданы по "&amp;I303&amp;" руб.   "&amp;J303&amp;" шт.   за "&amp;K303&amp;" руб.   прибыль: "&amp;L303&amp;" руб."&amp;CHAR(10)&amp;"Заказчик: "&amp;M303&amp;"   Тел.: "&amp;N303&amp;"   E-mail: "&amp;O303&amp;CHAR(10)&amp;P303&amp;CHAR(10)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04" s="3" customFormat="true" ht="18.45" hidden="false" customHeight="true" outlineLevel="0" collapsed="false">
      <c r="H304" s="5"/>
      <c r="I304" s="5"/>
      <c r="K304" s="7" t="n">
        <f aca="false">I304*J304</f>
        <v>0</v>
      </c>
      <c r="L304" s="7" t="n">
        <f aca="false">ROUNDUP((I304-H304)*J304,-1)</f>
        <v>0</v>
      </c>
      <c r="N304" s="21"/>
      <c r="O304" s="9"/>
      <c r="R304" s="3" t="str">
        <f aca="false">"Заказ на "&amp;J304&amp;" шины (от "&amp;TEXT(A304,"дд.ММ.гггг, ДДДД, ЧЧ:мм)")&amp;"   :   "&amp;CHAR(10)&amp;CHAR(10)&amp;"Артикул: "&amp;B304&amp;"   "&amp;CHAR(10)&amp;C304&amp;"   "&amp;D304&amp;"   "&amp;E304&amp;"   "&amp;F304&amp;"  "&amp;G304&amp;"  "&amp;H304&amp;" руб."&amp;CHAR(10)&amp;"проданы по "&amp;I304&amp;" руб.   "&amp;J304&amp;" шт.   за "&amp;K304&amp;" руб.   прибыль: "&amp;L304&amp;" руб."&amp;CHAR(10)&amp;"Заказчик: "&amp;M304&amp;"   Тел.: "&amp;N304&amp;"   E-mail: "&amp;O304&amp;CHAR(10)&amp;P304&amp;CHAR(10)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05" s="3" customFormat="true" ht="18.45" hidden="false" customHeight="true" outlineLevel="0" collapsed="false">
      <c r="H305" s="5"/>
      <c r="I305" s="5"/>
      <c r="K305" s="7" t="n">
        <f aca="false">I305*J305</f>
        <v>0</v>
      </c>
      <c r="L305" s="7" t="n">
        <f aca="false">ROUNDUP((I305-H305)*J305,-1)</f>
        <v>0</v>
      </c>
      <c r="N305" s="21"/>
      <c r="O305" s="9"/>
      <c r="R305" s="3" t="str">
        <f aca="false">"Заказ на "&amp;J305&amp;" шины (от "&amp;TEXT(A305,"дд.ММ.гггг, ДДДД, ЧЧ:мм)")&amp;"   :   "&amp;CHAR(10)&amp;CHAR(10)&amp;"Артикул: "&amp;B305&amp;"   "&amp;CHAR(10)&amp;C305&amp;"   "&amp;D305&amp;"   "&amp;E305&amp;"   "&amp;F305&amp;"  "&amp;G305&amp;"  "&amp;H305&amp;" руб."&amp;CHAR(10)&amp;"проданы по "&amp;I305&amp;" руб.   "&amp;J305&amp;" шт.   за "&amp;K305&amp;" руб.   прибыль: "&amp;L305&amp;" руб."&amp;CHAR(10)&amp;"Заказчик: "&amp;M305&amp;"   Тел.: "&amp;N305&amp;"   E-mail: "&amp;O305&amp;CHAR(10)&amp;P305&amp;CHAR(10)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06" s="3" customFormat="true" ht="18.45" hidden="false" customHeight="true" outlineLevel="0" collapsed="false">
      <c r="H306" s="5"/>
      <c r="I306" s="5"/>
      <c r="K306" s="7" t="n">
        <f aca="false">I306*J306</f>
        <v>0</v>
      </c>
      <c r="L306" s="7" t="n">
        <f aca="false">ROUNDUP((I306-H306)*J306,-1)</f>
        <v>0</v>
      </c>
      <c r="N306" s="21"/>
      <c r="O306" s="9"/>
      <c r="R306" s="3" t="str">
        <f aca="false">"Заказ на "&amp;J306&amp;" шины (от "&amp;TEXT(A306,"дд.ММ.гггг, ДДДД, ЧЧ:мм)")&amp;"   :   "&amp;CHAR(10)&amp;CHAR(10)&amp;"Артикул: "&amp;B306&amp;"   "&amp;CHAR(10)&amp;C306&amp;"   "&amp;D306&amp;"   "&amp;E306&amp;"   "&amp;F306&amp;"  "&amp;G306&amp;"  "&amp;H306&amp;" руб."&amp;CHAR(10)&amp;"проданы по "&amp;I306&amp;" руб.   "&amp;J306&amp;" шт.   за "&amp;K306&amp;" руб.   прибыль: "&amp;L306&amp;" руб."&amp;CHAR(10)&amp;"Заказчик: "&amp;M306&amp;"   Тел.: "&amp;N306&amp;"   E-mail: "&amp;O306&amp;CHAR(10)&amp;P306&amp;CHAR(10)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07" s="3" customFormat="true" ht="18.45" hidden="false" customHeight="true" outlineLevel="0" collapsed="false">
      <c r="H307" s="5"/>
      <c r="I307" s="5"/>
      <c r="K307" s="7" t="n">
        <f aca="false">I307*J307</f>
        <v>0</v>
      </c>
      <c r="L307" s="7" t="n">
        <f aca="false">ROUNDUP((I307-H307)*J307,-1)</f>
        <v>0</v>
      </c>
      <c r="N307" s="21"/>
      <c r="O307" s="9"/>
      <c r="R307" s="3" t="str">
        <f aca="false">"Заказ на "&amp;J307&amp;" шины (от "&amp;TEXT(A307,"дд.ММ.гггг, ДДДД, ЧЧ:мм)")&amp;"   :   "&amp;CHAR(10)&amp;CHAR(10)&amp;"Артикул: "&amp;B307&amp;"   "&amp;CHAR(10)&amp;C307&amp;"   "&amp;D307&amp;"   "&amp;E307&amp;"   "&amp;F307&amp;"  "&amp;G307&amp;"  "&amp;H307&amp;" руб."&amp;CHAR(10)&amp;"проданы по "&amp;I307&amp;" руб.   "&amp;J307&amp;" шт.   за "&amp;K307&amp;" руб.   прибыль: "&amp;L307&amp;" руб."&amp;CHAR(10)&amp;"Заказчик: "&amp;M307&amp;"   Тел.: "&amp;N307&amp;"   E-mail: "&amp;O307&amp;CHAR(10)&amp;P307&amp;CHAR(10)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08" s="3" customFormat="true" ht="18.45" hidden="false" customHeight="true" outlineLevel="0" collapsed="false">
      <c r="H308" s="5"/>
      <c r="I308" s="5"/>
      <c r="K308" s="7" t="n">
        <f aca="false">I308*J308</f>
        <v>0</v>
      </c>
      <c r="L308" s="7" t="n">
        <f aca="false">ROUNDUP((I308-H308)*J308,-1)</f>
        <v>0</v>
      </c>
      <c r="N308" s="21"/>
      <c r="O308" s="9"/>
      <c r="R308" s="3" t="str">
        <f aca="false">"Заказ на "&amp;J308&amp;" шины (от "&amp;TEXT(A308,"дд.ММ.гггг, ДДДД, ЧЧ:мм)")&amp;"   :   "&amp;CHAR(10)&amp;CHAR(10)&amp;"Артикул: "&amp;B308&amp;"   "&amp;CHAR(10)&amp;C308&amp;"   "&amp;D308&amp;"   "&amp;E308&amp;"   "&amp;F308&amp;"  "&amp;G308&amp;"  "&amp;H308&amp;" руб."&amp;CHAR(10)&amp;"проданы по "&amp;I308&amp;" руб.   "&amp;J308&amp;" шт.   за "&amp;K308&amp;" руб.   прибыль: "&amp;L308&amp;" руб."&amp;CHAR(10)&amp;"Заказчик: "&amp;M308&amp;"   Тел.: "&amp;N308&amp;"   E-mail: "&amp;O308&amp;CHAR(10)&amp;P308&amp;CHAR(10)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09" s="3" customFormat="true" ht="18.45" hidden="false" customHeight="true" outlineLevel="0" collapsed="false">
      <c r="H309" s="5"/>
      <c r="I309" s="5"/>
      <c r="K309" s="7" t="n">
        <f aca="false">I309*J309</f>
        <v>0</v>
      </c>
      <c r="L309" s="7" t="n">
        <f aca="false">ROUNDUP((I309-H309)*J309,-1)</f>
        <v>0</v>
      </c>
      <c r="N309" s="21"/>
      <c r="O309" s="9"/>
      <c r="R309" s="3" t="str">
        <f aca="false">"Заказ на "&amp;J309&amp;" шины (от "&amp;TEXT(A309,"дд.ММ.гггг, ДДДД, ЧЧ:мм)")&amp;"   :   "&amp;CHAR(10)&amp;CHAR(10)&amp;"Артикул: "&amp;B309&amp;"   "&amp;CHAR(10)&amp;C309&amp;"   "&amp;D309&amp;"   "&amp;E309&amp;"   "&amp;F309&amp;"  "&amp;G309&amp;"  "&amp;H309&amp;" руб."&amp;CHAR(10)&amp;"проданы по "&amp;I309&amp;" руб.   "&amp;J309&amp;" шт.   за "&amp;K309&amp;" руб.   прибыль: "&amp;L309&amp;" руб."&amp;CHAR(10)&amp;"Заказчик: "&amp;M309&amp;"   Тел.: "&amp;N309&amp;"   E-mail: "&amp;O309&amp;CHAR(10)&amp;P309&amp;CHAR(10)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10" s="3" customFormat="true" ht="18.45" hidden="false" customHeight="true" outlineLevel="0" collapsed="false">
      <c r="H310" s="5"/>
      <c r="I310" s="5"/>
      <c r="K310" s="7" t="n">
        <f aca="false">I310*J310</f>
        <v>0</v>
      </c>
      <c r="L310" s="7" t="n">
        <f aca="false">ROUNDUP((I310-H310)*J310,-1)</f>
        <v>0</v>
      </c>
      <c r="N310" s="21"/>
      <c r="O310" s="9"/>
      <c r="R310" s="3" t="str">
        <f aca="false">"Заказ на "&amp;J310&amp;" шины (от "&amp;TEXT(A310,"дд.ММ.гггг, ДДДД, ЧЧ:мм)")&amp;"   :   "&amp;CHAR(10)&amp;CHAR(10)&amp;"Артикул: "&amp;B310&amp;"   "&amp;CHAR(10)&amp;C310&amp;"   "&amp;D310&amp;"   "&amp;E310&amp;"   "&amp;F310&amp;"  "&amp;G310&amp;"  "&amp;H310&amp;" руб."&amp;CHAR(10)&amp;"проданы по "&amp;I310&amp;" руб.   "&amp;J310&amp;" шт.   за "&amp;K310&amp;" руб.   прибыль: "&amp;L310&amp;" руб."&amp;CHAR(10)&amp;"Заказчик: "&amp;M310&amp;"   Тел.: "&amp;N310&amp;"   E-mail: "&amp;O310&amp;CHAR(10)&amp;P310&amp;CHAR(10)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11" s="3" customFormat="true" ht="18.45" hidden="false" customHeight="true" outlineLevel="0" collapsed="false">
      <c r="H311" s="5"/>
      <c r="I311" s="5"/>
      <c r="K311" s="7" t="n">
        <f aca="false">I311*J311</f>
        <v>0</v>
      </c>
      <c r="L311" s="7" t="n">
        <f aca="false">ROUNDUP((I311-H311)*J311,-1)</f>
        <v>0</v>
      </c>
      <c r="N311" s="21"/>
      <c r="O311" s="9"/>
      <c r="R311" s="3" t="str">
        <f aca="false">"Заказ на "&amp;J311&amp;" шины (от "&amp;TEXT(A311,"дд.ММ.гггг, ДДДД, ЧЧ:мм)")&amp;"   :   "&amp;CHAR(10)&amp;CHAR(10)&amp;"Артикул: "&amp;B311&amp;"   "&amp;CHAR(10)&amp;C311&amp;"   "&amp;D311&amp;"   "&amp;E311&amp;"   "&amp;F311&amp;"  "&amp;G311&amp;"  "&amp;H311&amp;" руб."&amp;CHAR(10)&amp;"проданы по "&amp;I311&amp;" руб.   "&amp;J311&amp;" шт.   за "&amp;K311&amp;" руб.   прибыль: "&amp;L311&amp;" руб."&amp;CHAR(10)&amp;"Заказчик: "&amp;M311&amp;"   Тел.: "&amp;N311&amp;"   E-mail: "&amp;O311&amp;CHAR(10)&amp;P311&amp;CHAR(10)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12" s="3" customFormat="true" ht="18.45" hidden="false" customHeight="true" outlineLevel="0" collapsed="false">
      <c r="H312" s="5"/>
      <c r="I312" s="5"/>
      <c r="K312" s="7" t="n">
        <f aca="false">I312*J312</f>
        <v>0</v>
      </c>
      <c r="L312" s="7" t="n">
        <f aca="false">ROUNDUP((I312-H312)*J312,-1)</f>
        <v>0</v>
      </c>
      <c r="N312" s="21"/>
      <c r="O312" s="9"/>
      <c r="R312" s="3" t="str">
        <f aca="false">"Заказ на "&amp;J312&amp;" шины (от "&amp;TEXT(A312,"дд.ММ.гггг, ДДДД, ЧЧ:мм)")&amp;"   :   "&amp;CHAR(10)&amp;CHAR(10)&amp;"Артикул: "&amp;B312&amp;"   "&amp;CHAR(10)&amp;C312&amp;"   "&amp;D312&amp;"   "&amp;E312&amp;"   "&amp;F312&amp;"  "&amp;G312&amp;"  "&amp;H312&amp;" руб."&amp;CHAR(10)&amp;"проданы по "&amp;I312&amp;" руб.   "&amp;J312&amp;" шт.   за "&amp;K312&amp;" руб.   прибыль: "&amp;L312&amp;" руб."&amp;CHAR(10)&amp;"Заказчик: "&amp;M312&amp;"   Тел.: "&amp;N312&amp;"   E-mail: "&amp;O312&amp;CHAR(10)&amp;P312&amp;CHAR(10)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13" s="3" customFormat="true" ht="18.45" hidden="false" customHeight="true" outlineLevel="0" collapsed="false">
      <c r="H313" s="5"/>
      <c r="I313" s="5"/>
      <c r="K313" s="7" t="n">
        <f aca="false">I313*J313</f>
        <v>0</v>
      </c>
      <c r="L313" s="7" t="n">
        <f aca="false">ROUNDUP((I313-H313)*J313,-1)</f>
        <v>0</v>
      </c>
      <c r="N313" s="21"/>
      <c r="O313" s="9"/>
      <c r="R313" s="3" t="str">
        <f aca="false">"Заказ на "&amp;J313&amp;" шины (от "&amp;TEXT(A313,"дд.ММ.гггг, ДДДД, ЧЧ:мм)")&amp;"   :   "&amp;CHAR(10)&amp;CHAR(10)&amp;"Артикул: "&amp;B313&amp;"   "&amp;CHAR(10)&amp;C313&amp;"   "&amp;D313&amp;"   "&amp;E313&amp;"   "&amp;F313&amp;"  "&amp;G313&amp;"  "&amp;H313&amp;" руб."&amp;CHAR(10)&amp;"проданы по "&amp;I313&amp;" руб.   "&amp;J313&amp;" шт.   за "&amp;K313&amp;" руб.   прибыль: "&amp;L313&amp;" руб."&amp;CHAR(10)&amp;"Заказчик: "&amp;M313&amp;"   Тел.: "&amp;N313&amp;"   E-mail: "&amp;O313&amp;CHAR(10)&amp;P313&amp;CHAR(10)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14" s="3" customFormat="true" ht="18.45" hidden="false" customHeight="true" outlineLevel="0" collapsed="false">
      <c r="H314" s="5"/>
      <c r="I314" s="5"/>
      <c r="K314" s="7" t="n">
        <f aca="false">I314*J314</f>
        <v>0</v>
      </c>
      <c r="L314" s="7" t="n">
        <f aca="false">ROUNDUP((I314-H314)*J314,-1)</f>
        <v>0</v>
      </c>
      <c r="N314" s="21"/>
      <c r="O314" s="9"/>
      <c r="R314" s="3" t="str">
        <f aca="false">"Заказ на "&amp;J314&amp;" шины (от "&amp;TEXT(A314,"дд.ММ.гггг, ДДДД, ЧЧ:мм)")&amp;"   :   "&amp;CHAR(10)&amp;CHAR(10)&amp;"Артикул: "&amp;B314&amp;"   "&amp;CHAR(10)&amp;C314&amp;"   "&amp;D314&amp;"   "&amp;E314&amp;"   "&amp;F314&amp;"  "&amp;G314&amp;"  "&amp;H314&amp;" руб."&amp;CHAR(10)&amp;"проданы по "&amp;I314&amp;" руб.   "&amp;J314&amp;" шт.   за "&amp;K314&amp;" руб.   прибыль: "&amp;L314&amp;" руб."&amp;CHAR(10)&amp;"Заказчик: "&amp;M314&amp;"   Тел.: "&amp;N314&amp;"   E-mail: "&amp;O314&amp;CHAR(10)&amp;P314&amp;CHAR(10)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15" s="3" customFormat="true" ht="18.45" hidden="false" customHeight="true" outlineLevel="0" collapsed="false">
      <c r="H315" s="5"/>
      <c r="I315" s="5"/>
      <c r="K315" s="7" t="n">
        <f aca="false">I315*J315</f>
        <v>0</v>
      </c>
      <c r="L315" s="7" t="n">
        <f aca="false">ROUNDUP((I315-H315)*J315,-1)</f>
        <v>0</v>
      </c>
      <c r="N315" s="21"/>
      <c r="O315" s="9"/>
      <c r="R315" s="3" t="str">
        <f aca="false">"Заказ на "&amp;J315&amp;" шины (от "&amp;TEXT(A315,"дд.ММ.гггг, ДДДД, ЧЧ:мм)")&amp;"   :   "&amp;CHAR(10)&amp;CHAR(10)&amp;"Артикул: "&amp;B315&amp;"   "&amp;CHAR(10)&amp;C315&amp;"   "&amp;D315&amp;"   "&amp;E315&amp;"   "&amp;F315&amp;"  "&amp;G315&amp;"  "&amp;H315&amp;" руб."&amp;CHAR(10)&amp;"проданы по "&amp;I315&amp;" руб.   "&amp;J315&amp;" шт.   за "&amp;K315&amp;" руб.   прибыль: "&amp;L315&amp;" руб."&amp;CHAR(10)&amp;"Заказчик: "&amp;M315&amp;"   Тел.: "&amp;N315&amp;"   E-mail: "&amp;O315&amp;CHAR(10)&amp;P315&amp;CHAR(10)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16" s="3" customFormat="true" ht="18.45" hidden="false" customHeight="true" outlineLevel="0" collapsed="false">
      <c r="H316" s="5"/>
      <c r="I316" s="5"/>
      <c r="K316" s="7" t="n">
        <f aca="false">I316*J316</f>
        <v>0</v>
      </c>
      <c r="L316" s="7" t="n">
        <f aca="false">ROUNDUP((I316-H316)*J316,-1)</f>
        <v>0</v>
      </c>
      <c r="N316" s="21"/>
      <c r="O316" s="9"/>
      <c r="R316" s="3" t="str">
        <f aca="false">"Заказ на "&amp;J316&amp;" шины (от "&amp;TEXT(A316,"дд.ММ.гггг, ДДДД, ЧЧ:мм)")&amp;"   :   "&amp;CHAR(10)&amp;CHAR(10)&amp;"Артикул: "&amp;B316&amp;"   "&amp;CHAR(10)&amp;C316&amp;"   "&amp;D316&amp;"   "&amp;E316&amp;"   "&amp;F316&amp;"  "&amp;G316&amp;"  "&amp;H316&amp;" руб."&amp;CHAR(10)&amp;"проданы по "&amp;I316&amp;" руб.   "&amp;J316&amp;" шт.   за "&amp;K316&amp;" руб.   прибыль: "&amp;L316&amp;" руб."&amp;CHAR(10)&amp;"Заказчик: "&amp;M316&amp;"   Тел.: "&amp;N316&amp;"   E-mail: "&amp;O316&amp;CHAR(10)&amp;P316&amp;CHAR(10)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17" s="3" customFormat="true" ht="18.45" hidden="false" customHeight="true" outlineLevel="0" collapsed="false">
      <c r="H317" s="5"/>
      <c r="I317" s="5"/>
      <c r="K317" s="7" t="n">
        <f aca="false">I317*J317</f>
        <v>0</v>
      </c>
      <c r="L317" s="7" t="n">
        <f aca="false">ROUNDUP((I317-H317)*J317,-1)</f>
        <v>0</v>
      </c>
      <c r="N317" s="21"/>
      <c r="O317" s="9"/>
      <c r="R317" s="3" t="str">
        <f aca="false">"Заказ на "&amp;J317&amp;" шины (от "&amp;TEXT(A317,"дд.ММ.гггг, ДДДД, ЧЧ:мм)")&amp;"   :   "&amp;CHAR(10)&amp;CHAR(10)&amp;"Артикул: "&amp;B317&amp;"   "&amp;CHAR(10)&amp;C317&amp;"   "&amp;D317&amp;"   "&amp;E317&amp;"   "&amp;F317&amp;"  "&amp;G317&amp;"  "&amp;H317&amp;" руб."&amp;CHAR(10)&amp;"проданы по "&amp;I317&amp;" руб.   "&amp;J317&amp;" шт.   за "&amp;K317&amp;" руб.   прибыль: "&amp;L317&amp;" руб."&amp;CHAR(10)&amp;"Заказчик: "&amp;M317&amp;"   Тел.: "&amp;N317&amp;"   E-mail: "&amp;O317&amp;CHAR(10)&amp;P317&amp;CHAR(10)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18" s="3" customFormat="true" ht="18.45" hidden="false" customHeight="true" outlineLevel="0" collapsed="false">
      <c r="H318" s="5"/>
      <c r="I318" s="5"/>
      <c r="K318" s="7" t="n">
        <f aca="false">I318*J318</f>
        <v>0</v>
      </c>
      <c r="L318" s="7" t="n">
        <f aca="false">ROUNDUP((I318-H318)*J318,-1)</f>
        <v>0</v>
      </c>
      <c r="N318" s="21"/>
      <c r="O318" s="9"/>
      <c r="R318" s="3" t="str">
        <f aca="false">"Заказ на "&amp;J318&amp;" шины (от "&amp;TEXT(A318,"дд.ММ.гггг, ДДДД, ЧЧ:мм)")&amp;"   :   "&amp;CHAR(10)&amp;CHAR(10)&amp;"Артикул: "&amp;B318&amp;"   "&amp;CHAR(10)&amp;C318&amp;"   "&amp;D318&amp;"   "&amp;E318&amp;"   "&amp;F318&amp;"  "&amp;G318&amp;"  "&amp;H318&amp;" руб."&amp;CHAR(10)&amp;"проданы по "&amp;I318&amp;" руб.   "&amp;J318&amp;" шт.   за "&amp;K318&amp;" руб.   прибыль: "&amp;L318&amp;" руб."&amp;CHAR(10)&amp;"Заказчик: "&amp;M318&amp;"   Тел.: "&amp;N318&amp;"   E-mail: "&amp;O318&amp;CHAR(10)&amp;P318&amp;CHAR(10)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19" s="3" customFormat="true" ht="18.45" hidden="false" customHeight="true" outlineLevel="0" collapsed="false">
      <c r="H319" s="5"/>
      <c r="I319" s="5"/>
      <c r="K319" s="7" t="n">
        <f aca="false">I319*J319</f>
        <v>0</v>
      </c>
      <c r="L319" s="7" t="n">
        <f aca="false">ROUNDUP((I319-H319)*J319,-1)</f>
        <v>0</v>
      </c>
      <c r="N319" s="21"/>
      <c r="O319" s="9"/>
      <c r="R319" s="3" t="str">
        <f aca="false">"Заказ на "&amp;J319&amp;" шины (от "&amp;TEXT(A319,"дд.ММ.гггг, ДДДД, ЧЧ:мм)")&amp;"   :   "&amp;CHAR(10)&amp;CHAR(10)&amp;"Артикул: "&amp;B319&amp;"   "&amp;CHAR(10)&amp;C319&amp;"   "&amp;D319&amp;"   "&amp;E319&amp;"   "&amp;F319&amp;"  "&amp;G319&amp;"  "&amp;H319&amp;" руб."&amp;CHAR(10)&amp;"проданы по "&amp;I319&amp;" руб.   "&amp;J319&amp;" шт.   за "&amp;K319&amp;" руб.   прибыль: "&amp;L319&amp;" руб."&amp;CHAR(10)&amp;"Заказчик: "&amp;M319&amp;"   Тел.: "&amp;N319&amp;"   E-mail: "&amp;O319&amp;CHAR(10)&amp;P319&amp;CHAR(10)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20" s="3" customFormat="true" ht="18.45" hidden="false" customHeight="true" outlineLevel="0" collapsed="false">
      <c r="H320" s="5"/>
      <c r="I320" s="5"/>
      <c r="K320" s="7" t="n">
        <f aca="false">I320*J320</f>
        <v>0</v>
      </c>
      <c r="L320" s="7" t="n">
        <f aca="false">ROUNDUP((I320-H320)*J320,-1)</f>
        <v>0</v>
      </c>
      <c r="N320" s="21"/>
      <c r="O320" s="9"/>
      <c r="R320" s="3" t="str">
        <f aca="false">"Заказ на "&amp;J320&amp;" шины (от "&amp;TEXT(A320,"дд.ММ.гггг, ДДДД, ЧЧ:мм)")&amp;"   :   "&amp;CHAR(10)&amp;CHAR(10)&amp;"Артикул: "&amp;B320&amp;"   "&amp;CHAR(10)&amp;C320&amp;"   "&amp;D320&amp;"   "&amp;E320&amp;"   "&amp;F320&amp;"  "&amp;G320&amp;"  "&amp;H320&amp;" руб."&amp;CHAR(10)&amp;"проданы по "&amp;I320&amp;" руб.   "&amp;J320&amp;" шт.   за "&amp;K320&amp;" руб.   прибыль: "&amp;L320&amp;" руб."&amp;CHAR(10)&amp;"Заказчик: "&amp;M320&amp;"   Тел.: "&amp;N320&amp;"   E-mail: "&amp;O320&amp;CHAR(10)&amp;P320&amp;CHAR(10)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21" s="3" customFormat="true" ht="18.45" hidden="false" customHeight="true" outlineLevel="0" collapsed="false">
      <c r="H321" s="5"/>
      <c r="I321" s="5"/>
      <c r="K321" s="7" t="n">
        <f aca="false">I321*J321</f>
        <v>0</v>
      </c>
      <c r="L321" s="7" t="n">
        <f aca="false">ROUNDUP((I321-H321)*J321,-1)</f>
        <v>0</v>
      </c>
      <c r="N321" s="21"/>
      <c r="O321" s="9"/>
      <c r="R321" s="3" t="str">
        <f aca="false">"Заказ на "&amp;J321&amp;" шины (от "&amp;TEXT(A321,"дд.ММ.гггг, ДДДД, ЧЧ:мм)")&amp;"   :   "&amp;CHAR(10)&amp;CHAR(10)&amp;"Артикул: "&amp;B321&amp;"   "&amp;CHAR(10)&amp;C321&amp;"   "&amp;D321&amp;"   "&amp;E321&amp;"   "&amp;F321&amp;"  "&amp;G321&amp;"  "&amp;H321&amp;" руб."&amp;CHAR(10)&amp;"проданы по "&amp;I321&amp;" руб.   "&amp;J321&amp;" шт.   за "&amp;K321&amp;" руб.   прибыль: "&amp;L321&amp;" руб."&amp;CHAR(10)&amp;"Заказчик: "&amp;M321&amp;"   Тел.: "&amp;N321&amp;"   E-mail: "&amp;O321&amp;CHAR(10)&amp;P321&amp;CHAR(10)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22" s="3" customFormat="true" ht="18.45" hidden="false" customHeight="true" outlineLevel="0" collapsed="false">
      <c r="H322" s="5"/>
      <c r="I322" s="5"/>
      <c r="K322" s="7" t="n">
        <f aca="false">I322*J322</f>
        <v>0</v>
      </c>
      <c r="L322" s="7" t="n">
        <f aca="false">ROUNDUP((I322-H322)*J322,-1)</f>
        <v>0</v>
      </c>
      <c r="N322" s="21"/>
      <c r="O322" s="9"/>
      <c r="R322" s="3" t="str">
        <f aca="false">"Заказ на "&amp;J322&amp;" шины (от "&amp;TEXT(A322,"дд.ММ.гггг, ДДДД, ЧЧ:мм)")&amp;"   :   "&amp;CHAR(10)&amp;CHAR(10)&amp;"Артикул: "&amp;B322&amp;"   "&amp;CHAR(10)&amp;C322&amp;"   "&amp;D322&amp;"   "&amp;E322&amp;"   "&amp;F322&amp;"  "&amp;G322&amp;"  "&amp;H322&amp;" руб."&amp;CHAR(10)&amp;"проданы по "&amp;I322&amp;" руб.   "&amp;J322&amp;" шт.   за "&amp;K322&amp;" руб.   прибыль: "&amp;L322&amp;" руб."&amp;CHAR(10)&amp;"Заказчик: "&amp;M322&amp;"   Тел.: "&amp;N322&amp;"   E-mail: "&amp;O322&amp;CHAR(10)&amp;P322&amp;CHAR(10)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23" s="3" customFormat="true" ht="18.45" hidden="false" customHeight="true" outlineLevel="0" collapsed="false">
      <c r="H323" s="5"/>
      <c r="I323" s="5"/>
      <c r="K323" s="7" t="n">
        <f aca="false">I323*J323</f>
        <v>0</v>
      </c>
      <c r="L323" s="7" t="n">
        <f aca="false">ROUNDUP((I323-H323)*J323,-1)</f>
        <v>0</v>
      </c>
      <c r="N323" s="21"/>
      <c r="O323" s="9"/>
      <c r="R323" s="3" t="str">
        <f aca="false">"Заказ на "&amp;J323&amp;" шины (от "&amp;TEXT(A323,"дд.ММ.гггг, ДДДД, ЧЧ:мм)")&amp;"   :   "&amp;CHAR(10)&amp;CHAR(10)&amp;"Артикул: "&amp;B323&amp;"   "&amp;CHAR(10)&amp;C323&amp;"   "&amp;D323&amp;"   "&amp;E323&amp;"   "&amp;F323&amp;"  "&amp;G323&amp;"  "&amp;H323&amp;" руб."&amp;CHAR(10)&amp;"проданы по "&amp;I323&amp;" руб.   "&amp;J323&amp;" шт.   за "&amp;K323&amp;" руб.   прибыль: "&amp;L323&amp;" руб."&amp;CHAR(10)&amp;"Заказчик: "&amp;M323&amp;"   Тел.: "&amp;N323&amp;"   E-mail: "&amp;O323&amp;CHAR(10)&amp;P323&amp;CHAR(10)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24" s="3" customFormat="true" ht="18.45" hidden="false" customHeight="true" outlineLevel="0" collapsed="false">
      <c r="H324" s="5"/>
      <c r="I324" s="5"/>
      <c r="K324" s="7" t="n">
        <f aca="false">I324*J324</f>
        <v>0</v>
      </c>
      <c r="L324" s="7" t="n">
        <f aca="false">ROUNDUP((I324-H324)*J324,-1)</f>
        <v>0</v>
      </c>
      <c r="N324" s="21"/>
      <c r="O324" s="9"/>
      <c r="R324" s="3" t="str">
        <f aca="false">"Заказ на "&amp;J324&amp;" шины (от "&amp;TEXT(A324,"дд.ММ.гггг, ДДДД, ЧЧ:мм)")&amp;"   :   "&amp;CHAR(10)&amp;CHAR(10)&amp;"Артикул: "&amp;B324&amp;"   "&amp;CHAR(10)&amp;C324&amp;"   "&amp;D324&amp;"   "&amp;E324&amp;"   "&amp;F324&amp;"  "&amp;G324&amp;"  "&amp;H324&amp;" руб."&amp;CHAR(10)&amp;"проданы по "&amp;I324&amp;" руб.   "&amp;J324&amp;" шт.   за "&amp;K324&amp;" руб.   прибыль: "&amp;L324&amp;" руб."&amp;CHAR(10)&amp;"Заказчик: "&amp;M324&amp;"   Тел.: "&amp;N324&amp;"   E-mail: "&amp;O324&amp;CHAR(10)&amp;P324&amp;CHAR(10)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25" s="3" customFormat="true" ht="18.45" hidden="false" customHeight="true" outlineLevel="0" collapsed="false">
      <c r="H325" s="5"/>
      <c r="I325" s="5"/>
      <c r="K325" s="7" t="n">
        <f aca="false">I325*J325</f>
        <v>0</v>
      </c>
      <c r="L325" s="7" t="n">
        <f aca="false">ROUNDUP((I325-H325)*J325,-1)</f>
        <v>0</v>
      </c>
      <c r="N325" s="21"/>
      <c r="O325" s="9"/>
      <c r="R325" s="3" t="str">
        <f aca="false">"Заказ на "&amp;J325&amp;" шины (от "&amp;TEXT(A325,"дд.ММ.гггг, ДДДД, ЧЧ:мм)")&amp;"   :   "&amp;CHAR(10)&amp;CHAR(10)&amp;"Артикул: "&amp;B325&amp;"   "&amp;CHAR(10)&amp;C325&amp;"   "&amp;D325&amp;"   "&amp;E325&amp;"   "&amp;F325&amp;"  "&amp;G325&amp;"  "&amp;H325&amp;" руб."&amp;CHAR(10)&amp;"проданы по "&amp;I325&amp;" руб.   "&amp;J325&amp;" шт.   за "&amp;K325&amp;" руб.   прибыль: "&amp;L325&amp;" руб."&amp;CHAR(10)&amp;"Заказчик: "&amp;M325&amp;"   Тел.: "&amp;N325&amp;"   E-mail: "&amp;O325&amp;CHAR(10)&amp;P325&amp;CHAR(10)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26" s="3" customFormat="true" ht="18.45" hidden="false" customHeight="true" outlineLevel="0" collapsed="false">
      <c r="H326" s="5"/>
      <c r="I326" s="5"/>
      <c r="K326" s="7" t="n">
        <f aca="false">I326*J326</f>
        <v>0</v>
      </c>
      <c r="L326" s="7" t="n">
        <f aca="false">ROUNDUP((I326-H326)*J326,-1)</f>
        <v>0</v>
      </c>
      <c r="N326" s="21"/>
      <c r="O326" s="9"/>
      <c r="R326" s="3" t="str">
        <f aca="false">"Заказ на "&amp;J326&amp;" шины (от "&amp;TEXT(A326,"дд.ММ.гггг, ДДДД, ЧЧ:мм)")&amp;"   :   "&amp;CHAR(10)&amp;CHAR(10)&amp;"Артикул: "&amp;B326&amp;"   "&amp;CHAR(10)&amp;C326&amp;"   "&amp;D326&amp;"   "&amp;E326&amp;"   "&amp;F326&amp;"  "&amp;G326&amp;"  "&amp;H326&amp;" руб."&amp;CHAR(10)&amp;"проданы по "&amp;I326&amp;" руб.   "&amp;J326&amp;" шт.   за "&amp;K326&amp;" руб.   прибыль: "&amp;L326&amp;" руб."&amp;CHAR(10)&amp;"Заказчик: "&amp;M326&amp;"   Тел.: "&amp;N326&amp;"   E-mail: "&amp;O326&amp;CHAR(10)&amp;P326&amp;CHAR(10)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27" s="3" customFormat="true" ht="18.45" hidden="false" customHeight="true" outlineLevel="0" collapsed="false">
      <c r="H327" s="5"/>
      <c r="I327" s="5"/>
      <c r="K327" s="7" t="n">
        <f aca="false">I327*J327</f>
        <v>0</v>
      </c>
      <c r="L327" s="7" t="n">
        <f aca="false">ROUNDUP((I327-H327)*J327,-1)</f>
        <v>0</v>
      </c>
      <c r="N327" s="21"/>
      <c r="O327" s="9"/>
      <c r="R327" s="3" t="str">
        <f aca="false">"Заказ на "&amp;J327&amp;" шины (от "&amp;TEXT(A327,"дд.ММ.гггг, ДДДД, ЧЧ:мм)")&amp;"   :   "&amp;CHAR(10)&amp;CHAR(10)&amp;"Артикул: "&amp;B327&amp;"   "&amp;CHAR(10)&amp;C327&amp;"   "&amp;D327&amp;"   "&amp;E327&amp;"   "&amp;F327&amp;"  "&amp;G327&amp;"  "&amp;H327&amp;" руб."&amp;CHAR(10)&amp;"проданы по "&amp;I327&amp;" руб.   "&amp;J327&amp;" шт.   за "&amp;K327&amp;" руб.   прибыль: "&amp;L327&amp;" руб."&amp;CHAR(10)&amp;"Заказчик: "&amp;M327&amp;"   Тел.: "&amp;N327&amp;"   E-mail: "&amp;O327&amp;CHAR(10)&amp;P327&amp;CHAR(10)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28" s="3" customFormat="true" ht="18.45" hidden="false" customHeight="true" outlineLevel="0" collapsed="false">
      <c r="H328" s="5"/>
      <c r="I328" s="5"/>
      <c r="K328" s="7" t="n">
        <f aca="false">I328*J328</f>
        <v>0</v>
      </c>
      <c r="L328" s="7" t="n">
        <f aca="false">ROUNDUP((I328-H328)*J328,-1)</f>
        <v>0</v>
      </c>
      <c r="N328" s="21"/>
      <c r="O328" s="9"/>
      <c r="R328" s="3" t="str">
        <f aca="false">"Заказ на "&amp;J328&amp;" шины (от "&amp;TEXT(A328,"дд.ММ.гггг, ДДДД, ЧЧ:мм)")&amp;"   :   "&amp;CHAR(10)&amp;CHAR(10)&amp;"Артикул: "&amp;B328&amp;"   "&amp;CHAR(10)&amp;C328&amp;"   "&amp;D328&amp;"   "&amp;E328&amp;"   "&amp;F328&amp;"  "&amp;G328&amp;"  "&amp;H328&amp;" руб."&amp;CHAR(10)&amp;"проданы по "&amp;I328&amp;" руб.   "&amp;J328&amp;" шт.   за "&amp;K328&amp;" руб.   прибыль: "&amp;L328&amp;" руб."&amp;CHAR(10)&amp;"Заказчик: "&amp;M328&amp;"   Тел.: "&amp;N328&amp;"   E-mail: "&amp;O328&amp;CHAR(10)&amp;P328&amp;CHAR(10)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29" s="3" customFormat="true" ht="18.45" hidden="false" customHeight="true" outlineLevel="0" collapsed="false">
      <c r="H329" s="5"/>
      <c r="I329" s="5"/>
      <c r="K329" s="7" t="n">
        <f aca="false">I329*J329</f>
        <v>0</v>
      </c>
      <c r="L329" s="7" t="n">
        <f aca="false">ROUNDUP((I329-H329)*J329,-1)</f>
        <v>0</v>
      </c>
      <c r="N329" s="21"/>
      <c r="O329" s="9"/>
      <c r="R329" s="3" t="str">
        <f aca="false">"Заказ на "&amp;J329&amp;" шины (от "&amp;TEXT(A329,"дд.ММ.гггг, ДДДД, ЧЧ:мм)")&amp;"   :   "&amp;CHAR(10)&amp;CHAR(10)&amp;"Артикул: "&amp;B329&amp;"   "&amp;CHAR(10)&amp;C329&amp;"   "&amp;D329&amp;"   "&amp;E329&amp;"   "&amp;F329&amp;"  "&amp;G329&amp;"  "&amp;H329&amp;" руб."&amp;CHAR(10)&amp;"проданы по "&amp;I329&amp;" руб.   "&amp;J329&amp;" шт.   за "&amp;K329&amp;" руб.   прибыль: "&amp;L329&amp;" руб."&amp;CHAR(10)&amp;"Заказчик: "&amp;M329&amp;"   Тел.: "&amp;N329&amp;"   E-mail: "&amp;O329&amp;CHAR(10)&amp;P329&amp;CHAR(10)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30" s="3" customFormat="true" ht="18.45" hidden="false" customHeight="true" outlineLevel="0" collapsed="false">
      <c r="H330" s="5"/>
      <c r="I330" s="5"/>
      <c r="K330" s="7" t="n">
        <f aca="false">I330*J330</f>
        <v>0</v>
      </c>
      <c r="L330" s="7" t="n">
        <f aca="false">ROUNDUP((I330-H330)*J330,-1)</f>
        <v>0</v>
      </c>
      <c r="N330" s="21"/>
      <c r="O330" s="9"/>
      <c r="R330" s="3" t="str">
        <f aca="false">"Заказ на "&amp;J330&amp;" шины (от "&amp;TEXT(A330,"дд.ММ.гггг, ДДДД, ЧЧ:мм)")&amp;"   :   "&amp;CHAR(10)&amp;CHAR(10)&amp;"Артикул: "&amp;B330&amp;"   "&amp;CHAR(10)&amp;C330&amp;"   "&amp;D330&amp;"   "&amp;E330&amp;"   "&amp;F330&amp;"  "&amp;G330&amp;"  "&amp;H330&amp;" руб."&amp;CHAR(10)&amp;"проданы по "&amp;I330&amp;" руб.   "&amp;J330&amp;" шт.   за "&amp;K330&amp;" руб.   прибыль: "&amp;L330&amp;" руб."&amp;CHAR(10)&amp;"Заказчик: "&amp;M330&amp;"   Тел.: "&amp;N330&amp;"   E-mail: "&amp;O330&amp;CHAR(10)&amp;P330&amp;CHAR(10)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31" s="3" customFormat="true" ht="18.45" hidden="false" customHeight="true" outlineLevel="0" collapsed="false">
      <c r="H331" s="5"/>
      <c r="I331" s="5"/>
      <c r="K331" s="7" t="n">
        <f aca="false">I331*J331</f>
        <v>0</v>
      </c>
      <c r="L331" s="7" t="n">
        <f aca="false">ROUNDUP((I331-H331)*J331,-1)</f>
        <v>0</v>
      </c>
      <c r="N331" s="21"/>
      <c r="O331" s="9"/>
      <c r="R331" s="3" t="str">
        <f aca="false">"Заказ на "&amp;J331&amp;" шины (от "&amp;TEXT(A331,"дд.ММ.гггг, ДДДД, ЧЧ:мм)")&amp;"   :   "&amp;CHAR(10)&amp;CHAR(10)&amp;"Артикул: "&amp;B331&amp;"   "&amp;CHAR(10)&amp;C331&amp;"   "&amp;D331&amp;"   "&amp;E331&amp;"   "&amp;F331&amp;"  "&amp;G331&amp;"  "&amp;H331&amp;" руб."&amp;CHAR(10)&amp;"проданы по "&amp;I331&amp;" руб.   "&amp;J331&amp;" шт.   за "&amp;K331&amp;" руб.   прибыль: "&amp;L331&amp;" руб."&amp;CHAR(10)&amp;"Заказчик: "&amp;M331&amp;"   Тел.: "&amp;N331&amp;"   E-mail: "&amp;O331&amp;CHAR(10)&amp;P331&amp;CHAR(10)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32" s="3" customFormat="true" ht="18.45" hidden="false" customHeight="true" outlineLevel="0" collapsed="false">
      <c r="H332" s="5"/>
      <c r="I332" s="5"/>
      <c r="K332" s="7" t="n">
        <f aca="false">I332*J332</f>
        <v>0</v>
      </c>
      <c r="L332" s="7" t="n">
        <f aca="false">ROUNDUP((I332-H332)*J332,-1)</f>
        <v>0</v>
      </c>
      <c r="N332" s="21"/>
      <c r="O332" s="9"/>
      <c r="R332" s="3" t="str">
        <f aca="false">"Заказ на "&amp;J332&amp;" шины (от "&amp;TEXT(A332,"дд.ММ.гггг, ДДДД, ЧЧ:мм)")&amp;"   :   "&amp;CHAR(10)&amp;CHAR(10)&amp;"Артикул: "&amp;B332&amp;"   "&amp;CHAR(10)&amp;C332&amp;"   "&amp;D332&amp;"   "&amp;E332&amp;"   "&amp;F332&amp;"  "&amp;G332&amp;"  "&amp;H332&amp;" руб."&amp;CHAR(10)&amp;"проданы по "&amp;I332&amp;" руб.   "&amp;J332&amp;" шт.   за "&amp;K332&amp;" руб.   прибыль: "&amp;L332&amp;" руб."&amp;CHAR(10)&amp;"Заказчик: "&amp;M332&amp;"   Тел.: "&amp;N332&amp;"   E-mail: "&amp;O332&amp;CHAR(10)&amp;P332&amp;CHAR(10)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33" s="3" customFormat="true" ht="18.45" hidden="false" customHeight="true" outlineLevel="0" collapsed="false">
      <c r="H333" s="5"/>
      <c r="I333" s="5"/>
      <c r="K333" s="7" t="n">
        <f aca="false">I333*J333</f>
        <v>0</v>
      </c>
      <c r="L333" s="7" t="n">
        <f aca="false">ROUNDUP((I333-H333)*J333,-1)</f>
        <v>0</v>
      </c>
      <c r="N333" s="21"/>
      <c r="O333" s="9"/>
      <c r="R333" s="3" t="str">
        <f aca="false">"Заказ на "&amp;J333&amp;" шины (от "&amp;TEXT(A333,"дд.ММ.гггг, ДДДД, ЧЧ:мм)")&amp;"   :   "&amp;CHAR(10)&amp;CHAR(10)&amp;"Артикул: "&amp;B333&amp;"   "&amp;CHAR(10)&amp;C333&amp;"   "&amp;D333&amp;"   "&amp;E333&amp;"   "&amp;F333&amp;"  "&amp;G333&amp;"  "&amp;H333&amp;" руб."&amp;CHAR(10)&amp;"проданы по "&amp;I333&amp;" руб.   "&amp;J333&amp;" шт.   за "&amp;K333&amp;" руб.   прибыль: "&amp;L333&amp;" руб."&amp;CHAR(10)&amp;"Заказчик: "&amp;M333&amp;"   Тел.: "&amp;N333&amp;"   E-mail: "&amp;O333&amp;CHAR(10)&amp;P333&amp;CHAR(10)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34" s="3" customFormat="true" ht="18.45" hidden="false" customHeight="true" outlineLevel="0" collapsed="false">
      <c r="H334" s="5"/>
      <c r="I334" s="5"/>
      <c r="K334" s="7" t="n">
        <f aca="false">I334*J334</f>
        <v>0</v>
      </c>
      <c r="L334" s="7" t="n">
        <f aca="false">ROUNDUP((I334-H334)*J334,-1)</f>
        <v>0</v>
      </c>
      <c r="N334" s="21"/>
      <c r="O334" s="9"/>
      <c r="R334" s="3" t="str">
        <f aca="false">"Заказ на "&amp;J334&amp;" шины (от "&amp;TEXT(A334,"дд.ММ.гггг, ДДДД, ЧЧ:мм)")&amp;"   :   "&amp;CHAR(10)&amp;CHAR(10)&amp;"Артикул: "&amp;B334&amp;"   "&amp;CHAR(10)&amp;C334&amp;"   "&amp;D334&amp;"   "&amp;E334&amp;"   "&amp;F334&amp;"  "&amp;G334&amp;"  "&amp;H334&amp;" руб."&amp;CHAR(10)&amp;"проданы по "&amp;I334&amp;" руб.   "&amp;J334&amp;" шт.   за "&amp;K334&amp;" руб.   прибыль: "&amp;L334&amp;" руб."&amp;CHAR(10)&amp;"Заказчик: "&amp;M334&amp;"   Тел.: "&amp;N334&amp;"   E-mail: "&amp;O334&amp;CHAR(10)&amp;P334&amp;CHAR(10)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35" s="3" customFormat="true" ht="18.45" hidden="false" customHeight="true" outlineLevel="0" collapsed="false">
      <c r="H335" s="5"/>
      <c r="I335" s="5"/>
      <c r="K335" s="7" t="n">
        <f aca="false">I335*J335</f>
        <v>0</v>
      </c>
      <c r="L335" s="7" t="n">
        <f aca="false">ROUNDUP((I335-H335)*J335,-1)</f>
        <v>0</v>
      </c>
      <c r="N335" s="21"/>
      <c r="O335" s="9"/>
      <c r="R335" s="3" t="str">
        <f aca="false">"Заказ на "&amp;J335&amp;" шины (от "&amp;TEXT(A335,"дд.ММ.гггг, ДДДД, ЧЧ:мм)")&amp;"   :   "&amp;CHAR(10)&amp;CHAR(10)&amp;"Артикул: "&amp;B335&amp;"   "&amp;CHAR(10)&amp;C335&amp;"   "&amp;D335&amp;"   "&amp;E335&amp;"   "&amp;F335&amp;"  "&amp;G335&amp;"  "&amp;H335&amp;" руб."&amp;CHAR(10)&amp;"проданы по "&amp;I335&amp;" руб.   "&amp;J335&amp;" шт.   за "&amp;K335&amp;" руб.   прибыль: "&amp;L335&amp;" руб."&amp;CHAR(10)&amp;"Заказчик: "&amp;M335&amp;"   Тел.: "&amp;N335&amp;"   E-mail: "&amp;O335&amp;CHAR(10)&amp;P335&amp;CHAR(10)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36" s="3" customFormat="true" ht="18.45" hidden="false" customHeight="true" outlineLevel="0" collapsed="false">
      <c r="H336" s="5"/>
      <c r="I336" s="5"/>
      <c r="K336" s="7" t="n">
        <f aca="false">I336*J336</f>
        <v>0</v>
      </c>
      <c r="L336" s="7" t="n">
        <f aca="false">ROUNDUP((I336-H336)*J336,-1)</f>
        <v>0</v>
      </c>
      <c r="N336" s="21"/>
      <c r="O336" s="9"/>
      <c r="R336" s="3" t="str">
        <f aca="false">"Заказ на "&amp;J336&amp;" шины (от "&amp;TEXT(A336,"дд.ММ.гггг, ДДДД, ЧЧ:мм)")&amp;"   :   "&amp;CHAR(10)&amp;CHAR(10)&amp;"Артикул: "&amp;B336&amp;"   "&amp;CHAR(10)&amp;C336&amp;"   "&amp;D336&amp;"   "&amp;E336&amp;"   "&amp;F336&amp;"  "&amp;G336&amp;"  "&amp;H336&amp;" руб."&amp;CHAR(10)&amp;"проданы по "&amp;I336&amp;" руб.   "&amp;J336&amp;" шт.   за "&amp;K336&amp;" руб.   прибыль: "&amp;L336&amp;" руб."&amp;CHAR(10)&amp;"Заказчик: "&amp;M336&amp;"   Тел.: "&amp;N336&amp;"   E-mail: "&amp;O336&amp;CHAR(10)&amp;P336&amp;CHAR(10)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37" s="3" customFormat="true" ht="18.45" hidden="false" customHeight="true" outlineLevel="0" collapsed="false">
      <c r="H337" s="5"/>
      <c r="I337" s="5"/>
      <c r="K337" s="7" t="n">
        <f aca="false">I337*J337</f>
        <v>0</v>
      </c>
      <c r="L337" s="7" t="n">
        <f aca="false">ROUNDUP((I337-H337)*J337,-1)</f>
        <v>0</v>
      </c>
      <c r="N337" s="21"/>
      <c r="O337" s="9"/>
      <c r="R337" s="3" t="str">
        <f aca="false">"Заказ на "&amp;J337&amp;" шины (от "&amp;TEXT(A337,"дд.ММ.гггг, ДДДД, ЧЧ:мм)")&amp;"   :   "&amp;CHAR(10)&amp;CHAR(10)&amp;"Артикул: "&amp;B337&amp;"   "&amp;CHAR(10)&amp;C337&amp;"   "&amp;D337&amp;"   "&amp;E337&amp;"   "&amp;F337&amp;"  "&amp;G337&amp;"  "&amp;H337&amp;" руб."&amp;CHAR(10)&amp;"проданы по "&amp;I337&amp;" руб.   "&amp;J337&amp;" шт.   за "&amp;K337&amp;" руб.   прибыль: "&amp;L337&amp;" руб."&amp;CHAR(10)&amp;"Заказчик: "&amp;M337&amp;"   Тел.: "&amp;N337&amp;"   E-mail: "&amp;O337&amp;CHAR(10)&amp;P337&amp;CHAR(10)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38" s="3" customFormat="true" ht="18.45" hidden="false" customHeight="true" outlineLevel="0" collapsed="false">
      <c r="H338" s="5"/>
      <c r="I338" s="5"/>
      <c r="K338" s="7" t="n">
        <f aca="false">I338*J338</f>
        <v>0</v>
      </c>
      <c r="L338" s="7" t="n">
        <f aca="false">ROUNDUP((I338-H338)*J338,-1)</f>
        <v>0</v>
      </c>
      <c r="N338" s="21"/>
      <c r="O338" s="9"/>
      <c r="R338" s="3" t="str">
        <f aca="false">"Заказ на "&amp;J338&amp;" шины (от "&amp;TEXT(A338,"дд.ММ.гггг, ДДДД, ЧЧ:мм)")&amp;"   :   "&amp;CHAR(10)&amp;CHAR(10)&amp;"Артикул: "&amp;B338&amp;"   "&amp;CHAR(10)&amp;C338&amp;"   "&amp;D338&amp;"   "&amp;E338&amp;"   "&amp;F338&amp;"  "&amp;G338&amp;"  "&amp;H338&amp;" руб."&amp;CHAR(10)&amp;"проданы по "&amp;I338&amp;" руб.   "&amp;J338&amp;" шт.   за "&amp;K338&amp;" руб.   прибыль: "&amp;L338&amp;" руб."&amp;CHAR(10)&amp;"Заказчик: "&amp;M338&amp;"   Тел.: "&amp;N338&amp;"   E-mail: "&amp;O338&amp;CHAR(10)&amp;P338&amp;CHAR(10)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39" s="3" customFormat="true" ht="18.45" hidden="false" customHeight="true" outlineLevel="0" collapsed="false">
      <c r="H339" s="5"/>
      <c r="I339" s="5"/>
      <c r="K339" s="7" t="n">
        <f aca="false">I339*J339</f>
        <v>0</v>
      </c>
      <c r="L339" s="7" t="n">
        <f aca="false">ROUNDUP((I339-H339)*J339,-1)</f>
        <v>0</v>
      </c>
      <c r="N339" s="21"/>
      <c r="O339" s="9"/>
      <c r="R339" s="3" t="str">
        <f aca="false">"Заказ на "&amp;J339&amp;" шины (от "&amp;TEXT(A339,"дд.ММ.гггг, ДДДД, ЧЧ:мм)")&amp;"   :   "&amp;CHAR(10)&amp;CHAR(10)&amp;"Артикул: "&amp;B339&amp;"   "&amp;CHAR(10)&amp;C339&amp;"   "&amp;D339&amp;"   "&amp;E339&amp;"   "&amp;F339&amp;"  "&amp;G339&amp;"  "&amp;H339&amp;" руб."&amp;CHAR(10)&amp;"проданы по "&amp;I339&amp;" руб.   "&amp;J339&amp;" шт.   за "&amp;K339&amp;" руб.   прибыль: "&amp;L339&amp;" руб."&amp;CHAR(10)&amp;"Заказчик: "&amp;M339&amp;"   Тел.: "&amp;N339&amp;"   E-mail: "&amp;O339&amp;CHAR(10)&amp;P339&amp;CHAR(10)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40" s="3" customFormat="true" ht="18.45" hidden="false" customHeight="true" outlineLevel="0" collapsed="false">
      <c r="H340" s="5"/>
      <c r="I340" s="5"/>
      <c r="K340" s="7" t="n">
        <f aca="false">I340*J340</f>
        <v>0</v>
      </c>
      <c r="L340" s="7" t="n">
        <f aca="false">ROUNDUP((I340-H340)*J340,-1)</f>
        <v>0</v>
      </c>
      <c r="N340" s="21"/>
      <c r="O340" s="9"/>
      <c r="R340" s="3" t="str">
        <f aca="false">"Заказ на "&amp;J340&amp;" шины (от "&amp;TEXT(A340,"дд.ММ.гггг, ДДДД, ЧЧ:мм)")&amp;"   :   "&amp;CHAR(10)&amp;CHAR(10)&amp;"Артикул: "&amp;B340&amp;"   "&amp;CHAR(10)&amp;C340&amp;"   "&amp;D340&amp;"   "&amp;E340&amp;"   "&amp;F340&amp;"  "&amp;G340&amp;"  "&amp;H340&amp;" руб."&amp;CHAR(10)&amp;"проданы по "&amp;I340&amp;" руб.   "&amp;J340&amp;" шт.   за "&amp;K340&amp;" руб.   прибыль: "&amp;L340&amp;" руб."&amp;CHAR(10)&amp;"Заказчик: "&amp;M340&amp;"   Тел.: "&amp;N340&amp;"   E-mail: "&amp;O340&amp;CHAR(10)&amp;P340&amp;CHAR(10)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41" s="3" customFormat="true" ht="18.45" hidden="false" customHeight="true" outlineLevel="0" collapsed="false">
      <c r="H341" s="5"/>
      <c r="I341" s="5"/>
      <c r="K341" s="7" t="n">
        <f aca="false">I341*J341</f>
        <v>0</v>
      </c>
      <c r="L341" s="7" t="n">
        <f aca="false">ROUNDUP((I341-H341)*J341,-1)</f>
        <v>0</v>
      </c>
      <c r="N341" s="21"/>
      <c r="O341" s="9"/>
      <c r="R341" s="3" t="str">
        <f aca="false">"Заказ на "&amp;J341&amp;" шины (от "&amp;TEXT(A341,"дд.ММ.гггг, ДДДД, ЧЧ:мм)")&amp;"   :   "&amp;CHAR(10)&amp;CHAR(10)&amp;"Артикул: "&amp;B341&amp;"   "&amp;CHAR(10)&amp;C341&amp;"   "&amp;D341&amp;"   "&amp;E341&amp;"   "&amp;F341&amp;"  "&amp;G341&amp;"  "&amp;H341&amp;" руб."&amp;CHAR(10)&amp;"проданы по "&amp;I341&amp;" руб.   "&amp;J341&amp;" шт.   за "&amp;K341&amp;" руб.   прибыль: "&amp;L341&amp;" руб."&amp;CHAR(10)&amp;"Заказчик: "&amp;M341&amp;"   Тел.: "&amp;N341&amp;"   E-mail: "&amp;O341&amp;CHAR(10)&amp;P341&amp;CHAR(10)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42" s="3" customFormat="true" ht="18.45" hidden="false" customHeight="true" outlineLevel="0" collapsed="false">
      <c r="H342" s="5"/>
      <c r="I342" s="5"/>
      <c r="K342" s="7" t="n">
        <f aca="false">I342*J342</f>
        <v>0</v>
      </c>
      <c r="L342" s="7" t="n">
        <f aca="false">ROUNDUP((I342-H342)*J342,-1)</f>
        <v>0</v>
      </c>
      <c r="N342" s="21"/>
      <c r="O342" s="9"/>
      <c r="R342" s="3" t="str">
        <f aca="false">"Заказ на "&amp;J342&amp;" шины (от "&amp;TEXT(A342,"дд.ММ.гггг, ДДДД, ЧЧ:мм)")&amp;"   :   "&amp;CHAR(10)&amp;CHAR(10)&amp;"Артикул: "&amp;B342&amp;"   "&amp;CHAR(10)&amp;C342&amp;"   "&amp;D342&amp;"   "&amp;E342&amp;"   "&amp;F342&amp;"  "&amp;G342&amp;"  "&amp;H342&amp;" руб."&amp;CHAR(10)&amp;"проданы по "&amp;I342&amp;" руб.   "&amp;J342&amp;" шт.   за "&amp;K342&amp;" руб.   прибыль: "&amp;L342&amp;" руб."&amp;CHAR(10)&amp;"Заказчик: "&amp;M342&amp;"   Тел.: "&amp;N342&amp;"   E-mail: "&amp;O342&amp;CHAR(10)&amp;P342&amp;CHAR(10)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43" s="3" customFormat="true" ht="18.45" hidden="false" customHeight="true" outlineLevel="0" collapsed="false">
      <c r="H343" s="5"/>
      <c r="I343" s="5"/>
      <c r="K343" s="7" t="n">
        <f aca="false">I343*J343</f>
        <v>0</v>
      </c>
      <c r="L343" s="7" t="n">
        <f aca="false">ROUNDUP((I343-H343)*J343,-1)</f>
        <v>0</v>
      </c>
      <c r="N343" s="21"/>
      <c r="O343" s="9"/>
      <c r="R343" s="3" t="str">
        <f aca="false">"Заказ на "&amp;J343&amp;" шины (от "&amp;TEXT(A343,"дд.ММ.гггг, ДДДД, ЧЧ:мм)")&amp;"   :   "&amp;CHAR(10)&amp;CHAR(10)&amp;"Артикул: "&amp;B343&amp;"   "&amp;CHAR(10)&amp;C343&amp;"   "&amp;D343&amp;"   "&amp;E343&amp;"   "&amp;F343&amp;"  "&amp;G343&amp;"  "&amp;H343&amp;" руб."&amp;CHAR(10)&amp;"проданы по "&amp;I343&amp;" руб.   "&amp;J343&amp;" шт.   за "&amp;K343&amp;" руб.   прибыль: "&amp;L343&amp;" руб."&amp;CHAR(10)&amp;"Заказчик: "&amp;M343&amp;"   Тел.: "&amp;N343&amp;"   E-mail: "&amp;O343&amp;CHAR(10)&amp;P343&amp;CHAR(10)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44" s="3" customFormat="true" ht="18.45" hidden="false" customHeight="true" outlineLevel="0" collapsed="false">
      <c r="H344" s="5"/>
      <c r="I344" s="5"/>
      <c r="K344" s="7" t="n">
        <f aca="false">I344*J344</f>
        <v>0</v>
      </c>
      <c r="L344" s="7" t="n">
        <f aca="false">ROUNDUP((I344-H344)*J344,-1)</f>
        <v>0</v>
      </c>
      <c r="N344" s="21"/>
      <c r="O344" s="9"/>
      <c r="R344" s="3" t="str">
        <f aca="false">"Заказ на "&amp;J344&amp;" шины (от "&amp;TEXT(A344,"дд.ММ.гггг, ДДДД, ЧЧ:мм)")&amp;"   :   "&amp;CHAR(10)&amp;CHAR(10)&amp;"Артикул: "&amp;B344&amp;"   "&amp;CHAR(10)&amp;C344&amp;"   "&amp;D344&amp;"   "&amp;E344&amp;"   "&amp;F344&amp;"  "&amp;G344&amp;"  "&amp;H344&amp;" руб."&amp;CHAR(10)&amp;"проданы по "&amp;I344&amp;" руб.   "&amp;J344&amp;" шт.   за "&amp;K344&amp;" руб.   прибыль: "&amp;L344&amp;" руб."&amp;CHAR(10)&amp;"Заказчик: "&amp;M344&amp;"   Тел.: "&amp;N344&amp;"   E-mail: "&amp;O344&amp;CHAR(10)&amp;P344&amp;CHAR(10)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45" s="3" customFormat="true" ht="18.45" hidden="false" customHeight="true" outlineLevel="0" collapsed="false">
      <c r="H345" s="5"/>
      <c r="I345" s="5"/>
      <c r="K345" s="7" t="n">
        <f aca="false">I345*J345</f>
        <v>0</v>
      </c>
      <c r="L345" s="7" t="n">
        <f aca="false">ROUNDUP((I345-H345)*J345,-1)</f>
        <v>0</v>
      </c>
      <c r="N345" s="21"/>
      <c r="O345" s="9"/>
      <c r="R345" s="3" t="str">
        <f aca="false">"Заказ на "&amp;J345&amp;" шины (от "&amp;TEXT(A345,"дд.ММ.гггг, ДДДД, ЧЧ:мм)")&amp;"   :   "&amp;CHAR(10)&amp;CHAR(10)&amp;"Артикул: "&amp;B345&amp;"   "&amp;CHAR(10)&amp;C345&amp;"   "&amp;D345&amp;"   "&amp;E345&amp;"   "&amp;F345&amp;"  "&amp;G345&amp;"  "&amp;H345&amp;" руб."&amp;CHAR(10)&amp;"проданы по "&amp;I345&amp;" руб.   "&amp;J345&amp;" шт.   за "&amp;K345&amp;" руб.   прибыль: "&amp;L345&amp;" руб."&amp;CHAR(10)&amp;"Заказчик: "&amp;M345&amp;"   Тел.: "&amp;N345&amp;"   E-mail: "&amp;O345&amp;CHAR(10)&amp;P345&amp;CHAR(10)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46" s="3" customFormat="true" ht="18.45" hidden="false" customHeight="true" outlineLevel="0" collapsed="false">
      <c r="H346" s="5"/>
      <c r="I346" s="5"/>
      <c r="K346" s="7" t="n">
        <f aca="false">I346*J346</f>
        <v>0</v>
      </c>
      <c r="L346" s="7" t="n">
        <f aca="false">ROUNDUP((I346-H346)*J346,-1)</f>
        <v>0</v>
      </c>
      <c r="N346" s="21"/>
      <c r="O346" s="9"/>
      <c r="R346" s="3" t="str">
        <f aca="false">"Заказ на "&amp;J346&amp;" шины (от "&amp;TEXT(A346,"дд.ММ.гггг, ДДДД, ЧЧ:мм)")&amp;"   :   "&amp;CHAR(10)&amp;CHAR(10)&amp;"Артикул: "&amp;B346&amp;"   "&amp;CHAR(10)&amp;C346&amp;"   "&amp;D346&amp;"   "&amp;E346&amp;"   "&amp;F346&amp;"  "&amp;G346&amp;"  "&amp;H346&amp;" руб."&amp;CHAR(10)&amp;"проданы по "&amp;I346&amp;" руб.   "&amp;J346&amp;" шт.   за "&amp;K346&amp;" руб.   прибыль: "&amp;L346&amp;" руб."&amp;CHAR(10)&amp;"Заказчик: "&amp;M346&amp;"   Тел.: "&amp;N346&amp;"   E-mail: "&amp;O346&amp;CHAR(10)&amp;P346&amp;CHAR(10)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47" s="3" customFormat="true" ht="18.45" hidden="false" customHeight="true" outlineLevel="0" collapsed="false">
      <c r="H347" s="5"/>
      <c r="I347" s="5"/>
      <c r="K347" s="7" t="n">
        <f aca="false">I347*J347</f>
        <v>0</v>
      </c>
      <c r="L347" s="7" t="n">
        <f aca="false">ROUNDUP((I347-H347)*J347,-1)</f>
        <v>0</v>
      </c>
      <c r="N347" s="21"/>
      <c r="O347" s="9"/>
      <c r="R347" s="3" t="str">
        <f aca="false">"Заказ на "&amp;J347&amp;" шины (от "&amp;TEXT(A347,"дд.ММ.гггг, ДДДД, ЧЧ:мм)")&amp;"   :   "&amp;CHAR(10)&amp;CHAR(10)&amp;"Артикул: "&amp;B347&amp;"   "&amp;CHAR(10)&amp;C347&amp;"   "&amp;D347&amp;"   "&amp;E347&amp;"   "&amp;F347&amp;"  "&amp;G347&amp;"  "&amp;H347&amp;" руб."&amp;CHAR(10)&amp;"проданы по "&amp;I347&amp;" руб.   "&amp;J347&amp;" шт.   за "&amp;K347&amp;" руб.   прибыль: "&amp;L347&amp;" руб."&amp;CHAR(10)&amp;"Заказчик: "&amp;M347&amp;"   Тел.: "&amp;N347&amp;"   E-mail: "&amp;O347&amp;CHAR(10)&amp;P347&amp;CHAR(10)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48" s="3" customFormat="true" ht="18.45" hidden="false" customHeight="true" outlineLevel="0" collapsed="false">
      <c r="H348" s="5"/>
      <c r="I348" s="5"/>
      <c r="K348" s="7" t="n">
        <f aca="false">I348*J348</f>
        <v>0</v>
      </c>
      <c r="L348" s="7" t="n">
        <f aca="false">ROUNDUP((I348-H348)*J348,-1)</f>
        <v>0</v>
      </c>
      <c r="N348" s="21"/>
      <c r="O348" s="9"/>
      <c r="R348" s="3" t="str">
        <f aca="false">"Заказ на "&amp;J348&amp;" шины (от "&amp;TEXT(A348,"дд.ММ.гггг, ДДДД, ЧЧ:мм)")&amp;"   :   "&amp;CHAR(10)&amp;CHAR(10)&amp;"Артикул: "&amp;B348&amp;"   "&amp;CHAR(10)&amp;C348&amp;"   "&amp;D348&amp;"   "&amp;E348&amp;"   "&amp;F348&amp;"  "&amp;G348&amp;"  "&amp;H348&amp;" руб."&amp;CHAR(10)&amp;"проданы по "&amp;I348&amp;" руб.   "&amp;J348&amp;" шт.   за "&amp;K348&amp;" руб.   прибыль: "&amp;L348&amp;" руб."&amp;CHAR(10)&amp;"Заказчик: "&amp;M348&amp;"   Тел.: "&amp;N348&amp;"   E-mail: "&amp;O348&amp;CHAR(10)&amp;P348&amp;CHAR(10)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49" s="3" customFormat="true" ht="18.45" hidden="false" customHeight="true" outlineLevel="0" collapsed="false">
      <c r="H349" s="5"/>
      <c r="I349" s="5"/>
      <c r="K349" s="7" t="n">
        <f aca="false">I349*J349</f>
        <v>0</v>
      </c>
      <c r="L349" s="7" t="n">
        <f aca="false">ROUNDUP((I349-H349)*J349,-1)</f>
        <v>0</v>
      </c>
      <c r="N349" s="21"/>
      <c r="O349" s="9"/>
      <c r="R349" s="3" t="str">
        <f aca="false">"Заказ на "&amp;J349&amp;" шины (от "&amp;TEXT(A349,"дд.ММ.гггг, ДДДД, ЧЧ:мм)")&amp;"   :   "&amp;CHAR(10)&amp;CHAR(10)&amp;"Артикул: "&amp;B349&amp;"   "&amp;CHAR(10)&amp;C349&amp;"   "&amp;D349&amp;"   "&amp;E349&amp;"   "&amp;F349&amp;"  "&amp;G349&amp;"  "&amp;H349&amp;" руб."&amp;CHAR(10)&amp;"проданы по "&amp;I349&amp;" руб.   "&amp;J349&amp;" шт.   за "&amp;K349&amp;" руб.   прибыль: "&amp;L349&amp;" руб."&amp;CHAR(10)&amp;"Заказчик: "&amp;M349&amp;"   Тел.: "&amp;N349&amp;"   E-mail: "&amp;O349&amp;CHAR(10)&amp;P349&amp;CHAR(10)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50" s="3" customFormat="true" ht="18.45" hidden="false" customHeight="true" outlineLevel="0" collapsed="false">
      <c r="H350" s="5"/>
      <c r="I350" s="5"/>
      <c r="K350" s="7" t="n">
        <f aca="false">I350*J350</f>
        <v>0</v>
      </c>
      <c r="L350" s="7" t="n">
        <f aca="false">ROUNDUP((I350-H350)*J350,-1)</f>
        <v>0</v>
      </c>
      <c r="N350" s="21"/>
      <c r="O350" s="9"/>
      <c r="R350" s="3" t="str">
        <f aca="false">"Заказ на "&amp;J350&amp;" шины (от "&amp;TEXT(A350,"дд.ММ.гггг, ДДДД, ЧЧ:мм)")&amp;"   :   "&amp;CHAR(10)&amp;CHAR(10)&amp;"Артикул: "&amp;B350&amp;"   "&amp;CHAR(10)&amp;C350&amp;"   "&amp;D350&amp;"   "&amp;E350&amp;"   "&amp;F350&amp;"  "&amp;G350&amp;"  "&amp;H350&amp;" руб."&amp;CHAR(10)&amp;"проданы по "&amp;I350&amp;" руб.   "&amp;J350&amp;" шт.   за "&amp;K350&amp;" руб.   прибыль: "&amp;L350&amp;" руб."&amp;CHAR(10)&amp;"Заказчик: "&amp;M350&amp;"   Тел.: "&amp;N350&amp;"   E-mail: "&amp;O350&amp;CHAR(10)&amp;P350&amp;CHAR(10)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51" s="3" customFormat="true" ht="18.45" hidden="false" customHeight="true" outlineLevel="0" collapsed="false">
      <c r="H351" s="5"/>
      <c r="I351" s="5"/>
      <c r="K351" s="7" t="n">
        <f aca="false">I351*J351</f>
        <v>0</v>
      </c>
      <c r="L351" s="7" t="n">
        <f aca="false">ROUNDUP((I351-H351)*J351,-1)</f>
        <v>0</v>
      </c>
      <c r="N351" s="21"/>
      <c r="O351" s="9"/>
      <c r="R351" s="3" t="str">
        <f aca="false">"Заказ на "&amp;J351&amp;" шины (от "&amp;TEXT(A351,"дд.ММ.гггг, ДДДД, ЧЧ:мм)")&amp;"   :   "&amp;CHAR(10)&amp;CHAR(10)&amp;"Артикул: "&amp;B351&amp;"   "&amp;CHAR(10)&amp;C351&amp;"   "&amp;D351&amp;"   "&amp;E351&amp;"   "&amp;F351&amp;"  "&amp;G351&amp;"  "&amp;H351&amp;" руб."&amp;CHAR(10)&amp;"проданы по "&amp;I351&amp;" руб.   "&amp;J351&amp;" шт.   за "&amp;K351&amp;" руб.   прибыль: "&amp;L351&amp;" руб."&amp;CHAR(10)&amp;"Заказчик: "&amp;M351&amp;"   Тел.: "&amp;N351&amp;"   E-mail: "&amp;O351&amp;CHAR(10)&amp;P351&amp;CHAR(10)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52" s="3" customFormat="true" ht="18.45" hidden="false" customHeight="true" outlineLevel="0" collapsed="false">
      <c r="H352" s="5"/>
      <c r="I352" s="5"/>
      <c r="K352" s="7" t="n">
        <f aca="false">I352*J352</f>
        <v>0</v>
      </c>
      <c r="L352" s="7" t="n">
        <f aca="false">ROUNDUP((I352-H352)*J352,-1)</f>
        <v>0</v>
      </c>
      <c r="N352" s="21"/>
      <c r="O352" s="9"/>
      <c r="R352" s="3" t="str">
        <f aca="false">"Заказ на "&amp;J352&amp;" шины (от "&amp;TEXT(A352,"дд.ММ.гггг, ДДДД, ЧЧ:мм)")&amp;"   :   "&amp;CHAR(10)&amp;CHAR(10)&amp;"Артикул: "&amp;B352&amp;"   "&amp;CHAR(10)&amp;C352&amp;"   "&amp;D352&amp;"   "&amp;E352&amp;"   "&amp;F352&amp;"  "&amp;G352&amp;"  "&amp;H352&amp;" руб."&amp;CHAR(10)&amp;"проданы по "&amp;I352&amp;" руб.   "&amp;J352&amp;" шт.   за "&amp;K352&amp;" руб.   прибыль: "&amp;L352&amp;" руб."&amp;CHAR(10)&amp;"Заказчик: "&amp;M352&amp;"   Тел.: "&amp;N352&amp;"   E-mail: "&amp;O352&amp;CHAR(10)&amp;P352&amp;CHAR(10)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53" s="3" customFormat="true" ht="18.45" hidden="false" customHeight="true" outlineLevel="0" collapsed="false">
      <c r="H353" s="5"/>
      <c r="I353" s="5"/>
      <c r="K353" s="7" t="n">
        <f aca="false">I353*J353</f>
        <v>0</v>
      </c>
      <c r="L353" s="7" t="n">
        <f aca="false">ROUNDUP((I353-H353)*J353,-1)</f>
        <v>0</v>
      </c>
      <c r="N353" s="21"/>
      <c r="O353" s="9"/>
      <c r="R353" s="3" t="str">
        <f aca="false">"Заказ на "&amp;J353&amp;" шины (от "&amp;TEXT(A353,"дд.ММ.гггг, ДДДД, ЧЧ:мм)")&amp;"   :   "&amp;CHAR(10)&amp;CHAR(10)&amp;"Артикул: "&amp;B353&amp;"   "&amp;CHAR(10)&amp;C353&amp;"   "&amp;D353&amp;"   "&amp;E353&amp;"   "&amp;F353&amp;"  "&amp;G353&amp;"  "&amp;H353&amp;" руб."&amp;CHAR(10)&amp;"проданы по "&amp;I353&amp;" руб.   "&amp;J353&amp;" шт.   за "&amp;K353&amp;" руб.   прибыль: "&amp;L353&amp;" руб."&amp;CHAR(10)&amp;"Заказчик: "&amp;M353&amp;"   Тел.: "&amp;N353&amp;"   E-mail: "&amp;O353&amp;CHAR(10)&amp;P353&amp;CHAR(10)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54" s="3" customFormat="true" ht="18.45" hidden="false" customHeight="true" outlineLevel="0" collapsed="false">
      <c r="H354" s="5"/>
      <c r="I354" s="5"/>
      <c r="K354" s="7" t="n">
        <f aca="false">I354*J354</f>
        <v>0</v>
      </c>
      <c r="L354" s="7" t="n">
        <f aca="false">ROUNDUP((I354-H354)*J354,-1)</f>
        <v>0</v>
      </c>
      <c r="N354" s="21"/>
      <c r="O354" s="9"/>
      <c r="R354" s="3" t="str">
        <f aca="false">"Заказ на "&amp;J354&amp;" шины (от "&amp;TEXT(A354,"дд.ММ.гггг, ДДДД, ЧЧ:мм)")&amp;"   :   "&amp;CHAR(10)&amp;CHAR(10)&amp;"Артикул: "&amp;B354&amp;"   "&amp;CHAR(10)&amp;C354&amp;"   "&amp;D354&amp;"   "&amp;E354&amp;"   "&amp;F354&amp;"  "&amp;G354&amp;"  "&amp;H354&amp;" руб."&amp;CHAR(10)&amp;"проданы по "&amp;I354&amp;" руб.   "&amp;J354&amp;" шт.   за "&amp;K354&amp;" руб.   прибыль: "&amp;L354&amp;" руб."&amp;CHAR(10)&amp;"Заказчик: "&amp;M354&amp;"   Тел.: "&amp;N354&amp;"   E-mail: "&amp;O354&amp;CHAR(10)&amp;P354&amp;CHAR(10)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55" s="3" customFormat="true" ht="18.45" hidden="false" customHeight="true" outlineLevel="0" collapsed="false">
      <c r="H355" s="5"/>
      <c r="I355" s="5"/>
      <c r="K355" s="7" t="n">
        <f aca="false">I355*J355</f>
        <v>0</v>
      </c>
      <c r="L355" s="7" t="n">
        <f aca="false">ROUNDUP((I355-H355)*J355,-1)</f>
        <v>0</v>
      </c>
      <c r="N355" s="21"/>
      <c r="O355" s="9"/>
      <c r="R355" s="3" t="str">
        <f aca="false">"Заказ на "&amp;J355&amp;" шины (от "&amp;TEXT(A355,"дд.ММ.гггг, ДДДД, ЧЧ:мм)")&amp;"   :   "&amp;CHAR(10)&amp;CHAR(10)&amp;"Артикул: "&amp;B355&amp;"   "&amp;CHAR(10)&amp;C355&amp;"   "&amp;D355&amp;"   "&amp;E355&amp;"   "&amp;F355&amp;"  "&amp;G355&amp;"  "&amp;H355&amp;" руб."&amp;CHAR(10)&amp;"проданы по "&amp;I355&amp;" руб.   "&amp;J355&amp;" шт.   за "&amp;K355&amp;" руб.   прибыль: "&amp;L355&amp;" руб."&amp;CHAR(10)&amp;"Заказчик: "&amp;M355&amp;"   Тел.: "&amp;N355&amp;"   E-mail: "&amp;O355&amp;CHAR(10)&amp;P355&amp;CHAR(10)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56" s="3" customFormat="true" ht="18.45" hidden="false" customHeight="true" outlineLevel="0" collapsed="false">
      <c r="H356" s="5"/>
      <c r="I356" s="5"/>
      <c r="K356" s="7" t="n">
        <f aca="false">I356*J356</f>
        <v>0</v>
      </c>
      <c r="L356" s="7" t="n">
        <f aca="false">ROUNDUP((I356-H356)*J356,-1)</f>
        <v>0</v>
      </c>
      <c r="N356" s="21"/>
      <c r="O356" s="9"/>
      <c r="R356" s="3" t="str">
        <f aca="false">"Заказ на "&amp;J356&amp;" шины (от "&amp;TEXT(A356,"дд.ММ.гггг, ДДДД, ЧЧ:мм)")&amp;"   :   "&amp;CHAR(10)&amp;CHAR(10)&amp;"Артикул: "&amp;B356&amp;"   "&amp;CHAR(10)&amp;C356&amp;"   "&amp;D356&amp;"   "&amp;E356&amp;"   "&amp;F356&amp;"  "&amp;G356&amp;"  "&amp;H356&amp;" руб."&amp;CHAR(10)&amp;"проданы по "&amp;I356&amp;" руб.   "&amp;J356&amp;" шт.   за "&amp;K356&amp;" руб.   прибыль: "&amp;L356&amp;" руб."&amp;CHAR(10)&amp;"Заказчик: "&amp;M356&amp;"   Тел.: "&amp;N356&amp;"   E-mail: "&amp;O356&amp;CHAR(10)&amp;P356&amp;CHAR(10)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57" s="3" customFormat="true" ht="18.45" hidden="false" customHeight="true" outlineLevel="0" collapsed="false">
      <c r="H357" s="5"/>
      <c r="I357" s="5"/>
      <c r="K357" s="7" t="n">
        <f aca="false">I357*J357</f>
        <v>0</v>
      </c>
      <c r="L357" s="7" t="n">
        <f aca="false">ROUNDUP((I357-H357)*J357,-1)</f>
        <v>0</v>
      </c>
      <c r="N357" s="21"/>
      <c r="O357" s="9"/>
      <c r="R357" s="3" t="str">
        <f aca="false">"Заказ на "&amp;J357&amp;" шины (от "&amp;TEXT(A357,"дд.ММ.гггг, ДДДД, ЧЧ:мм)")&amp;"   :   "&amp;CHAR(10)&amp;CHAR(10)&amp;"Артикул: "&amp;B357&amp;"   "&amp;CHAR(10)&amp;C357&amp;"   "&amp;D357&amp;"   "&amp;E357&amp;"   "&amp;F357&amp;"  "&amp;G357&amp;"  "&amp;H357&amp;" руб."&amp;CHAR(10)&amp;"проданы по "&amp;I357&amp;" руб.   "&amp;J357&amp;" шт.   за "&amp;K357&amp;" руб.   прибыль: "&amp;L357&amp;" руб."&amp;CHAR(10)&amp;"Заказчик: "&amp;M357&amp;"   Тел.: "&amp;N357&amp;"   E-mail: "&amp;O357&amp;CHAR(10)&amp;P357&amp;CHAR(10)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58" s="3" customFormat="true" ht="18.45" hidden="false" customHeight="true" outlineLevel="0" collapsed="false">
      <c r="H358" s="5"/>
      <c r="I358" s="5"/>
      <c r="K358" s="7" t="n">
        <f aca="false">I358*J358</f>
        <v>0</v>
      </c>
      <c r="L358" s="7" t="n">
        <f aca="false">ROUNDUP((I358-H358)*J358,-1)</f>
        <v>0</v>
      </c>
      <c r="N358" s="21"/>
      <c r="O358" s="9"/>
      <c r="R358" s="3" t="str">
        <f aca="false">"Заказ на "&amp;J358&amp;" шины (от "&amp;TEXT(A358,"дд.ММ.гггг, ДДДД, ЧЧ:мм)")&amp;"   :   "&amp;CHAR(10)&amp;CHAR(10)&amp;"Артикул: "&amp;B358&amp;"   "&amp;CHAR(10)&amp;C358&amp;"   "&amp;D358&amp;"   "&amp;E358&amp;"   "&amp;F358&amp;"  "&amp;G358&amp;"  "&amp;H358&amp;" руб."&amp;CHAR(10)&amp;"проданы по "&amp;I358&amp;" руб.   "&amp;J358&amp;" шт.   за "&amp;K358&amp;" руб.   прибыль: "&amp;L358&amp;" руб."&amp;CHAR(10)&amp;"Заказчик: "&amp;M358&amp;"   Тел.: "&amp;N358&amp;"   E-mail: "&amp;O358&amp;CHAR(10)&amp;P358&amp;CHAR(10)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59" s="3" customFormat="true" ht="18.45" hidden="false" customHeight="true" outlineLevel="0" collapsed="false">
      <c r="H359" s="5"/>
      <c r="I359" s="5"/>
      <c r="K359" s="7" t="n">
        <f aca="false">I359*J359</f>
        <v>0</v>
      </c>
      <c r="L359" s="7" t="n">
        <f aca="false">ROUNDUP((I359-H359)*J359,-1)</f>
        <v>0</v>
      </c>
      <c r="N359" s="21"/>
      <c r="O359" s="9"/>
      <c r="R359" s="3" t="str">
        <f aca="false">"Заказ на "&amp;J359&amp;" шины (от "&amp;TEXT(A359,"дд.ММ.гггг, ДДДД, ЧЧ:мм)")&amp;"   :   "&amp;CHAR(10)&amp;CHAR(10)&amp;"Артикул: "&amp;B359&amp;"   "&amp;CHAR(10)&amp;C359&amp;"   "&amp;D359&amp;"   "&amp;E359&amp;"   "&amp;F359&amp;"  "&amp;G359&amp;"  "&amp;H359&amp;" руб."&amp;CHAR(10)&amp;"проданы по "&amp;I359&amp;" руб.   "&amp;J359&amp;" шт.   за "&amp;K359&amp;" руб.   прибыль: "&amp;L359&amp;" руб."&amp;CHAR(10)&amp;"Заказчик: "&amp;M359&amp;"   Тел.: "&amp;N359&amp;"   E-mail: "&amp;O359&amp;CHAR(10)&amp;P359&amp;CHAR(10)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60" s="3" customFormat="true" ht="18.45" hidden="false" customHeight="true" outlineLevel="0" collapsed="false">
      <c r="H360" s="5"/>
      <c r="I360" s="5"/>
      <c r="K360" s="7" t="n">
        <f aca="false">I360*J360</f>
        <v>0</v>
      </c>
      <c r="L360" s="7" t="n">
        <f aca="false">ROUNDUP((I360-H360)*J360,-1)</f>
        <v>0</v>
      </c>
      <c r="N360" s="21"/>
      <c r="O360" s="9"/>
      <c r="R360" s="3" t="str">
        <f aca="false">"Заказ на "&amp;J360&amp;" шины (от "&amp;TEXT(A360,"дд.ММ.гггг, ДДДД, ЧЧ:мм)")&amp;"   :   "&amp;CHAR(10)&amp;CHAR(10)&amp;"Артикул: "&amp;B360&amp;"   "&amp;CHAR(10)&amp;C360&amp;"   "&amp;D360&amp;"   "&amp;E360&amp;"   "&amp;F360&amp;"  "&amp;G360&amp;"  "&amp;H360&amp;" руб."&amp;CHAR(10)&amp;"проданы по "&amp;I360&amp;" руб.   "&amp;J360&amp;" шт.   за "&amp;K360&amp;" руб.   прибыль: "&amp;L360&amp;" руб."&amp;CHAR(10)&amp;"Заказчик: "&amp;M360&amp;"   Тел.: "&amp;N360&amp;"   E-mail: "&amp;O360&amp;CHAR(10)&amp;P360&amp;CHAR(10)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61" s="3" customFormat="true" ht="18.45" hidden="false" customHeight="true" outlineLevel="0" collapsed="false">
      <c r="H361" s="5"/>
      <c r="I361" s="5"/>
      <c r="K361" s="7" t="n">
        <f aca="false">I361*J361</f>
        <v>0</v>
      </c>
      <c r="L361" s="7" t="n">
        <f aca="false">ROUNDUP((I361-H361)*J361,-1)</f>
        <v>0</v>
      </c>
      <c r="N361" s="21"/>
      <c r="O361" s="9"/>
      <c r="R361" s="3" t="str">
        <f aca="false">"Заказ на "&amp;J361&amp;" шины (от "&amp;TEXT(A361,"дд.ММ.гггг, ДДДД, ЧЧ:мм)")&amp;"   :   "&amp;CHAR(10)&amp;CHAR(10)&amp;"Артикул: "&amp;B361&amp;"   "&amp;CHAR(10)&amp;C361&amp;"   "&amp;D361&amp;"   "&amp;E361&amp;"   "&amp;F361&amp;"  "&amp;G361&amp;"  "&amp;H361&amp;" руб."&amp;CHAR(10)&amp;"проданы по "&amp;I361&amp;" руб.   "&amp;J361&amp;" шт.   за "&amp;K361&amp;" руб.   прибыль: "&amp;L361&amp;" руб."&amp;CHAR(10)&amp;"Заказчик: "&amp;M361&amp;"   Тел.: "&amp;N361&amp;"   E-mail: "&amp;O361&amp;CHAR(10)&amp;P361&amp;CHAR(10)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62" s="3" customFormat="true" ht="18.45" hidden="false" customHeight="true" outlineLevel="0" collapsed="false">
      <c r="H362" s="5"/>
      <c r="I362" s="5"/>
      <c r="K362" s="7" t="n">
        <f aca="false">I362*J362</f>
        <v>0</v>
      </c>
      <c r="L362" s="7" t="n">
        <f aca="false">ROUNDUP((I362-H362)*J362,-1)</f>
        <v>0</v>
      </c>
      <c r="N362" s="21"/>
      <c r="O362" s="9"/>
      <c r="R362" s="3" t="str">
        <f aca="false">"Заказ на "&amp;J362&amp;" шины (от "&amp;TEXT(A362,"дд.ММ.гггг, ДДДД, ЧЧ:мм)")&amp;"   :   "&amp;CHAR(10)&amp;CHAR(10)&amp;"Артикул: "&amp;B362&amp;"   "&amp;CHAR(10)&amp;C362&amp;"   "&amp;D362&amp;"   "&amp;E362&amp;"   "&amp;F362&amp;"  "&amp;G362&amp;"  "&amp;H362&amp;" руб."&amp;CHAR(10)&amp;"проданы по "&amp;I362&amp;" руб.   "&amp;J362&amp;" шт.   за "&amp;K362&amp;" руб.   прибыль: "&amp;L362&amp;" руб."&amp;CHAR(10)&amp;"Заказчик: "&amp;M362&amp;"   Тел.: "&amp;N362&amp;"   E-mail: "&amp;O362&amp;CHAR(10)&amp;P362&amp;CHAR(10)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63" s="3" customFormat="true" ht="18.45" hidden="false" customHeight="true" outlineLevel="0" collapsed="false">
      <c r="H363" s="5"/>
      <c r="I363" s="5"/>
      <c r="K363" s="7" t="n">
        <f aca="false">I363*J363</f>
        <v>0</v>
      </c>
      <c r="L363" s="7" t="n">
        <f aca="false">ROUNDUP((I363-H363)*J363,-1)</f>
        <v>0</v>
      </c>
      <c r="N363" s="21"/>
      <c r="O363" s="9"/>
      <c r="R363" s="3" t="str">
        <f aca="false">"Заказ на "&amp;J363&amp;" шины (от "&amp;TEXT(A363,"дд.ММ.гггг, ДДДД, ЧЧ:мм)")&amp;"   :   "&amp;CHAR(10)&amp;CHAR(10)&amp;"Артикул: "&amp;B363&amp;"   "&amp;CHAR(10)&amp;C363&amp;"   "&amp;D363&amp;"   "&amp;E363&amp;"   "&amp;F363&amp;"  "&amp;G363&amp;"  "&amp;H363&amp;" руб."&amp;CHAR(10)&amp;"проданы по "&amp;I363&amp;" руб.   "&amp;J363&amp;" шт.   за "&amp;K363&amp;" руб.   прибыль: "&amp;L363&amp;" руб."&amp;CHAR(10)&amp;"Заказчик: "&amp;M363&amp;"   Тел.: "&amp;N363&amp;"   E-mail: "&amp;O363&amp;CHAR(10)&amp;P363&amp;CHAR(10)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64" s="3" customFormat="true" ht="18.45" hidden="false" customHeight="true" outlineLevel="0" collapsed="false">
      <c r="H364" s="5"/>
      <c r="I364" s="5"/>
      <c r="K364" s="7" t="n">
        <f aca="false">I364*J364</f>
        <v>0</v>
      </c>
      <c r="L364" s="7" t="n">
        <f aca="false">ROUNDUP((I364-H364)*J364,-1)</f>
        <v>0</v>
      </c>
      <c r="N364" s="21"/>
      <c r="O364" s="9"/>
      <c r="R364" s="3" t="str">
        <f aca="false">"Заказ на "&amp;J364&amp;" шины (от "&amp;TEXT(A364,"дд.ММ.гггг, ДДДД, ЧЧ:мм)")&amp;"   :   "&amp;CHAR(10)&amp;CHAR(10)&amp;"Артикул: "&amp;B364&amp;"   "&amp;CHAR(10)&amp;C364&amp;"   "&amp;D364&amp;"   "&amp;E364&amp;"   "&amp;F364&amp;"  "&amp;G364&amp;"  "&amp;H364&amp;" руб."&amp;CHAR(10)&amp;"проданы по "&amp;I364&amp;" руб.   "&amp;J364&amp;" шт.   за "&amp;K364&amp;" руб.   прибыль: "&amp;L364&amp;" руб."&amp;CHAR(10)&amp;"Заказчик: "&amp;M364&amp;"   Тел.: "&amp;N364&amp;"   E-mail: "&amp;O364&amp;CHAR(10)&amp;P364&amp;CHAR(10)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65" s="3" customFormat="true" ht="18.45" hidden="false" customHeight="true" outlineLevel="0" collapsed="false">
      <c r="H365" s="5"/>
      <c r="I365" s="5"/>
      <c r="K365" s="7" t="n">
        <f aca="false">I365*J365</f>
        <v>0</v>
      </c>
      <c r="L365" s="7" t="n">
        <f aca="false">ROUNDUP((I365-H365)*J365,-1)</f>
        <v>0</v>
      </c>
      <c r="N365" s="21"/>
      <c r="O365" s="9"/>
      <c r="R365" s="3" t="str">
        <f aca="false">"Заказ на "&amp;J365&amp;" шины (от "&amp;TEXT(A365,"дд.ММ.гггг, ДДДД, ЧЧ:мм)")&amp;"   :   "&amp;CHAR(10)&amp;CHAR(10)&amp;"Артикул: "&amp;B365&amp;"   "&amp;CHAR(10)&amp;C365&amp;"   "&amp;D365&amp;"   "&amp;E365&amp;"   "&amp;F365&amp;"  "&amp;G365&amp;"  "&amp;H365&amp;" руб."&amp;CHAR(10)&amp;"проданы по "&amp;I365&amp;" руб.   "&amp;J365&amp;" шт.   за "&amp;K365&amp;" руб.   прибыль: "&amp;L365&amp;" руб."&amp;CHAR(10)&amp;"Заказчик: "&amp;M365&amp;"   Тел.: "&amp;N365&amp;"   E-mail: "&amp;O365&amp;CHAR(10)&amp;P365&amp;CHAR(10)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66" s="3" customFormat="true" ht="18.45" hidden="false" customHeight="true" outlineLevel="0" collapsed="false">
      <c r="H366" s="5"/>
      <c r="I366" s="5"/>
      <c r="K366" s="7" t="n">
        <f aca="false">I366*J366</f>
        <v>0</v>
      </c>
      <c r="L366" s="7" t="n">
        <f aca="false">ROUNDUP((I366-H366)*J366,-1)</f>
        <v>0</v>
      </c>
      <c r="N366" s="21"/>
      <c r="O366" s="9"/>
      <c r="R366" s="3" t="str">
        <f aca="false">"Заказ на "&amp;J366&amp;" шины (от "&amp;TEXT(A366,"дд.ММ.гггг, ДДДД, ЧЧ:мм)")&amp;"   :   "&amp;CHAR(10)&amp;CHAR(10)&amp;"Артикул: "&amp;B366&amp;"   "&amp;CHAR(10)&amp;C366&amp;"   "&amp;D366&amp;"   "&amp;E366&amp;"   "&amp;F366&amp;"  "&amp;G366&amp;"  "&amp;H366&amp;" руб."&amp;CHAR(10)&amp;"проданы по "&amp;I366&amp;" руб.   "&amp;J366&amp;" шт.   за "&amp;K366&amp;" руб.   прибыль: "&amp;L366&amp;" руб."&amp;CHAR(10)&amp;"Заказчик: "&amp;M366&amp;"   Тел.: "&amp;N366&amp;"   E-mail: "&amp;O366&amp;CHAR(10)&amp;P366&amp;CHAR(10)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67" s="3" customFormat="true" ht="18.45" hidden="false" customHeight="true" outlineLevel="0" collapsed="false">
      <c r="H367" s="5"/>
      <c r="I367" s="5"/>
      <c r="K367" s="7" t="n">
        <f aca="false">I367*J367</f>
        <v>0</v>
      </c>
      <c r="L367" s="7" t="n">
        <f aca="false">ROUNDUP((I367-H367)*J367,-1)</f>
        <v>0</v>
      </c>
      <c r="N367" s="21"/>
      <c r="O367" s="9"/>
      <c r="R367" s="3" t="str">
        <f aca="false">"Заказ на "&amp;J367&amp;" шины (от "&amp;TEXT(A367,"дд.ММ.гггг, ДДДД, ЧЧ:мм)")&amp;"   :   "&amp;CHAR(10)&amp;CHAR(10)&amp;"Артикул: "&amp;B367&amp;"   "&amp;CHAR(10)&amp;C367&amp;"   "&amp;D367&amp;"   "&amp;E367&amp;"   "&amp;F367&amp;"  "&amp;G367&amp;"  "&amp;H367&amp;" руб."&amp;CHAR(10)&amp;"проданы по "&amp;I367&amp;" руб.   "&amp;J367&amp;" шт.   за "&amp;K367&amp;" руб.   прибыль: "&amp;L367&amp;" руб."&amp;CHAR(10)&amp;"Заказчик: "&amp;M367&amp;"   Тел.: "&amp;N367&amp;"   E-mail: "&amp;O367&amp;CHAR(10)&amp;P367&amp;CHAR(10)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68" s="3" customFormat="true" ht="18.45" hidden="false" customHeight="true" outlineLevel="0" collapsed="false">
      <c r="H368" s="5"/>
      <c r="I368" s="5"/>
      <c r="K368" s="7" t="n">
        <f aca="false">I368*J368</f>
        <v>0</v>
      </c>
      <c r="L368" s="7" t="n">
        <f aca="false">ROUNDUP((I368-H368)*J368,-1)</f>
        <v>0</v>
      </c>
      <c r="N368" s="21"/>
      <c r="O368" s="9"/>
      <c r="R368" s="3" t="str">
        <f aca="false">"Заказ на "&amp;J368&amp;" шины (от "&amp;TEXT(A368,"дд.ММ.гггг, ДДДД, ЧЧ:мм)")&amp;"   :   "&amp;CHAR(10)&amp;CHAR(10)&amp;"Артикул: "&amp;B368&amp;"   "&amp;CHAR(10)&amp;C368&amp;"   "&amp;D368&amp;"   "&amp;E368&amp;"   "&amp;F368&amp;"  "&amp;G368&amp;"  "&amp;H368&amp;" руб."&amp;CHAR(10)&amp;"проданы по "&amp;I368&amp;" руб.   "&amp;J368&amp;" шт.   за "&amp;K368&amp;" руб.   прибыль: "&amp;L368&amp;" руб."&amp;CHAR(10)&amp;"Заказчик: "&amp;M368&amp;"   Тел.: "&amp;N368&amp;"   E-mail: "&amp;O368&amp;CHAR(10)&amp;P368&amp;CHAR(10)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69" s="3" customFormat="true" ht="18.45" hidden="false" customHeight="true" outlineLevel="0" collapsed="false">
      <c r="H369" s="5"/>
      <c r="I369" s="5"/>
      <c r="K369" s="7" t="n">
        <f aca="false">I369*J369</f>
        <v>0</v>
      </c>
      <c r="L369" s="7" t="n">
        <f aca="false">ROUNDUP((I369-H369)*J369,-1)</f>
        <v>0</v>
      </c>
      <c r="N369" s="21"/>
      <c r="O369" s="9"/>
      <c r="R369" s="3" t="str">
        <f aca="false">"Заказ на "&amp;J369&amp;" шины (от "&amp;TEXT(A369,"дд.ММ.гггг, ДДДД, ЧЧ:мм)")&amp;"   :   "&amp;CHAR(10)&amp;CHAR(10)&amp;"Артикул: "&amp;B369&amp;"   "&amp;CHAR(10)&amp;C369&amp;"   "&amp;D369&amp;"   "&amp;E369&amp;"   "&amp;F369&amp;"  "&amp;G369&amp;"  "&amp;H369&amp;" руб."&amp;CHAR(10)&amp;"проданы по "&amp;I369&amp;" руб.   "&amp;J369&amp;" шт.   за "&amp;K369&amp;" руб.   прибыль: "&amp;L369&amp;" руб."&amp;CHAR(10)&amp;"Заказчик: "&amp;M369&amp;"   Тел.: "&amp;N369&amp;"   E-mail: "&amp;O369&amp;CHAR(10)&amp;P369&amp;CHAR(10)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70" s="3" customFormat="true" ht="18.45" hidden="false" customHeight="true" outlineLevel="0" collapsed="false">
      <c r="H370" s="5"/>
      <c r="I370" s="5"/>
      <c r="K370" s="7" t="n">
        <f aca="false">I370*J370</f>
        <v>0</v>
      </c>
      <c r="L370" s="7" t="n">
        <f aca="false">ROUNDUP((I370-H370)*J370,-1)</f>
        <v>0</v>
      </c>
      <c r="N370" s="21"/>
      <c r="O370" s="9"/>
      <c r="R370" s="3" t="str">
        <f aca="false">"Заказ на "&amp;J370&amp;" шины (от "&amp;TEXT(A370,"дд.ММ.гггг, ДДДД, ЧЧ:мм)")&amp;"   :   "&amp;CHAR(10)&amp;CHAR(10)&amp;"Артикул: "&amp;B370&amp;"   "&amp;CHAR(10)&amp;C370&amp;"   "&amp;D370&amp;"   "&amp;E370&amp;"   "&amp;F370&amp;"  "&amp;G370&amp;"  "&amp;H370&amp;" руб."&amp;CHAR(10)&amp;"проданы по "&amp;I370&amp;" руб.   "&amp;J370&amp;" шт.   за "&amp;K370&amp;" руб.   прибыль: "&amp;L370&amp;" руб."&amp;CHAR(10)&amp;"Заказчик: "&amp;M370&amp;"   Тел.: "&amp;N370&amp;"   E-mail: "&amp;O370&amp;CHAR(10)&amp;P370&amp;CHAR(10)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71" s="3" customFormat="true" ht="18.45" hidden="false" customHeight="true" outlineLevel="0" collapsed="false">
      <c r="H371" s="5"/>
      <c r="I371" s="5"/>
      <c r="K371" s="7" t="n">
        <f aca="false">I371*J371</f>
        <v>0</v>
      </c>
      <c r="L371" s="7" t="n">
        <f aca="false">ROUNDUP((I371-H371)*J371,-1)</f>
        <v>0</v>
      </c>
      <c r="N371" s="21"/>
      <c r="O371" s="9"/>
      <c r="R371" s="3" t="str">
        <f aca="false">"Заказ на "&amp;J371&amp;" шины (от "&amp;TEXT(A371,"дд.ММ.гггг, ДДДД, ЧЧ:мм)")&amp;"   :   "&amp;CHAR(10)&amp;CHAR(10)&amp;"Артикул: "&amp;B371&amp;"   "&amp;CHAR(10)&amp;C371&amp;"   "&amp;D371&amp;"   "&amp;E371&amp;"   "&amp;F371&amp;"  "&amp;G371&amp;"  "&amp;H371&amp;" руб."&amp;CHAR(10)&amp;"проданы по "&amp;I371&amp;" руб.   "&amp;J371&amp;" шт.   за "&amp;K371&amp;" руб.   прибыль: "&amp;L371&amp;" руб."&amp;CHAR(10)&amp;"Заказчик: "&amp;M371&amp;"   Тел.: "&amp;N371&amp;"   E-mail: "&amp;O371&amp;CHAR(10)&amp;P371&amp;CHAR(10)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72" s="3" customFormat="true" ht="18.45" hidden="false" customHeight="true" outlineLevel="0" collapsed="false">
      <c r="H372" s="5"/>
      <c r="I372" s="5"/>
      <c r="K372" s="7" t="n">
        <f aca="false">I372*J372</f>
        <v>0</v>
      </c>
      <c r="L372" s="7" t="n">
        <f aca="false">ROUNDUP((I372-H372)*J372,-1)</f>
        <v>0</v>
      </c>
      <c r="N372" s="21"/>
      <c r="O372" s="9"/>
      <c r="R372" s="3" t="str">
        <f aca="false">"Заказ на "&amp;J372&amp;" шины (от "&amp;TEXT(A372,"дд.ММ.гггг, ДДДД, ЧЧ:мм)")&amp;"   :   "&amp;CHAR(10)&amp;CHAR(10)&amp;"Артикул: "&amp;B372&amp;"   "&amp;CHAR(10)&amp;C372&amp;"   "&amp;D372&amp;"   "&amp;E372&amp;"   "&amp;F372&amp;"  "&amp;G372&amp;"  "&amp;H372&amp;" руб."&amp;CHAR(10)&amp;"проданы по "&amp;I372&amp;" руб.   "&amp;J372&amp;" шт.   за "&amp;K372&amp;" руб.   прибыль: "&amp;L372&amp;" руб."&amp;CHAR(10)&amp;"Заказчик: "&amp;M372&amp;"   Тел.: "&amp;N372&amp;"   E-mail: "&amp;O372&amp;CHAR(10)&amp;P372&amp;CHAR(10)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73" s="3" customFormat="true" ht="18.45" hidden="false" customHeight="true" outlineLevel="0" collapsed="false">
      <c r="H373" s="5"/>
      <c r="I373" s="5"/>
      <c r="K373" s="7" t="n">
        <f aca="false">I373*J373</f>
        <v>0</v>
      </c>
      <c r="L373" s="7" t="n">
        <f aca="false">ROUNDUP((I373-H373)*J373,-1)</f>
        <v>0</v>
      </c>
      <c r="N373" s="21"/>
      <c r="O373" s="9"/>
      <c r="R373" s="3" t="str">
        <f aca="false">"Заказ на "&amp;J373&amp;" шины (от "&amp;TEXT(A373,"дд.ММ.гггг, ДДДД, ЧЧ:мм)")&amp;"   :   "&amp;CHAR(10)&amp;CHAR(10)&amp;"Артикул: "&amp;B373&amp;"   "&amp;CHAR(10)&amp;C373&amp;"   "&amp;D373&amp;"   "&amp;E373&amp;"   "&amp;F373&amp;"  "&amp;G373&amp;"  "&amp;H373&amp;" руб."&amp;CHAR(10)&amp;"проданы по "&amp;I373&amp;" руб.   "&amp;J373&amp;" шт.   за "&amp;K373&amp;" руб.   прибыль: "&amp;L373&amp;" руб."&amp;CHAR(10)&amp;"Заказчик: "&amp;M373&amp;"   Тел.: "&amp;N373&amp;"   E-mail: "&amp;O373&amp;CHAR(10)&amp;P373&amp;CHAR(10)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74" s="3" customFormat="true" ht="18.45" hidden="false" customHeight="true" outlineLevel="0" collapsed="false">
      <c r="H374" s="5"/>
      <c r="I374" s="5"/>
      <c r="K374" s="7" t="n">
        <f aca="false">I374*J374</f>
        <v>0</v>
      </c>
      <c r="L374" s="7" t="n">
        <f aca="false">ROUNDUP((I374-H374)*J374,-1)</f>
        <v>0</v>
      </c>
      <c r="N374" s="21"/>
      <c r="O374" s="9"/>
      <c r="R374" s="3" t="str">
        <f aca="false">"Заказ на "&amp;J374&amp;" шины (от "&amp;TEXT(A374,"дд.ММ.гггг, ДДДД, ЧЧ:мм)")&amp;"   :   "&amp;CHAR(10)&amp;CHAR(10)&amp;"Артикул: "&amp;B374&amp;"   "&amp;CHAR(10)&amp;C374&amp;"   "&amp;D374&amp;"   "&amp;E374&amp;"   "&amp;F374&amp;"  "&amp;G374&amp;"  "&amp;H374&amp;" руб."&amp;CHAR(10)&amp;"проданы по "&amp;I374&amp;" руб.   "&amp;J374&amp;" шт.   за "&amp;K374&amp;" руб.   прибыль: "&amp;L374&amp;" руб."&amp;CHAR(10)&amp;"Заказчик: "&amp;M374&amp;"   Тел.: "&amp;N374&amp;"   E-mail: "&amp;O374&amp;CHAR(10)&amp;P374&amp;CHAR(10)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75" s="3" customFormat="true" ht="18.45" hidden="false" customHeight="true" outlineLevel="0" collapsed="false">
      <c r="H375" s="5"/>
      <c r="I375" s="5"/>
      <c r="K375" s="7" t="n">
        <f aca="false">I375*J375</f>
        <v>0</v>
      </c>
      <c r="L375" s="7" t="n">
        <f aca="false">ROUNDUP((I375-H375)*J375,-1)</f>
        <v>0</v>
      </c>
      <c r="N375" s="21"/>
      <c r="O375" s="9"/>
      <c r="R375" s="3" t="str">
        <f aca="false">"Заказ на "&amp;J375&amp;" шины (от "&amp;TEXT(A375,"дд.ММ.гггг, ДДДД, ЧЧ:мм)")&amp;"   :   "&amp;CHAR(10)&amp;CHAR(10)&amp;"Артикул: "&amp;B375&amp;"   "&amp;CHAR(10)&amp;C375&amp;"   "&amp;D375&amp;"   "&amp;E375&amp;"   "&amp;F375&amp;"  "&amp;G375&amp;"  "&amp;H375&amp;" руб."&amp;CHAR(10)&amp;"проданы по "&amp;I375&amp;" руб.   "&amp;J375&amp;" шт.   за "&amp;K375&amp;" руб.   прибыль: "&amp;L375&amp;" руб."&amp;CHAR(10)&amp;"Заказчик: "&amp;M375&amp;"   Тел.: "&amp;N375&amp;"   E-mail: "&amp;O375&amp;CHAR(10)&amp;P375&amp;CHAR(10)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76" s="3" customFormat="true" ht="18.45" hidden="false" customHeight="true" outlineLevel="0" collapsed="false">
      <c r="H376" s="5"/>
      <c r="I376" s="5"/>
      <c r="K376" s="7" t="n">
        <f aca="false">I376*J376</f>
        <v>0</v>
      </c>
      <c r="L376" s="7" t="n">
        <f aca="false">ROUNDUP((I376-H376)*J376,-1)</f>
        <v>0</v>
      </c>
      <c r="N376" s="21"/>
      <c r="O376" s="9"/>
      <c r="R376" s="3" t="str">
        <f aca="false">"Заказ на "&amp;J376&amp;" шины (от "&amp;TEXT(A376,"дд.ММ.гггг, ДДДД, ЧЧ:мм)")&amp;"   :   "&amp;CHAR(10)&amp;CHAR(10)&amp;"Артикул: "&amp;B376&amp;"   "&amp;CHAR(10)&amp;C376&amp;"   "&amp;D376&amp;"   "&amp;E376&amp;"   "&amp;F376&amp;"  "&amp;G376&amp;"  "&amp;H376&amp;" руб."&amp;CHAR(10)&amp;"проданы по "&amp;I376&amp;" руб.   "&amp;J376&amp;" шт.   за "&amp;K376&amp;" руб.   прибыль: "&amp;L376&amp;" руб."&amp;CHAR(10)&amp;"Заказчик: "&amp;M376&amp;"   Тел.: "&amp;N376&amp;"   E-mail: "&amp;O376&amp;CHAR(10)&amp;P376&amp;CHAR(10)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77" s="3" customFormat="true" ht="18.45" hidden="false" customHeight="true" outlineLevel="0" collapsed="false">
      <c r="H377" s="5"/>
      <c r="I377" s="5"/>
      <c r="K377" s="7" t="n">
        <f aca="false">I377*J377</f>
        <v>0</v>
      </c>
      <c r="L377" s="7" t="n">
        <f aca="false">ROUNDUP((I377-H377)*J377,-1)</f>
        <v>0</v>
      </c>
      <c r="N377" s="21"/>
      <c r="O377" s="9"/>
      <c r="R377" s="3" t="str">
        <f aca="false">"Заказ на "&amp;J377&amp;" шины (от "&amp;TEXT(A377,"дд.ММ.гггг, ДДДД, ЧЧ:мм)")&amp;"   :   "&amp;CHAR(10)&amp;CHAR(10)&amp;"Артикул: "&amp;B377&amp;"   "&amp;CHAR(10)&amp;C377&amp;"   "&amp;D377&amp;"   "&amp;E377&amp;"   "&amp;F377&amp;"  "&amp;G377&amp;"  "&amp;H377&amp;" руб."&amp;CHAR(10)&amp;"проданы по "&amp;I377&amp;" руб.   "&amp;J377&amp;" шт.   за "&amp;K377&amp;" руб.   прибыль: "&amp;L377&amp;" руб."&amp;CHAR(10)&amp;"Заказчик: "&amp;M377&amp;"   Тел.: "&amp;N377&amp;"   E-mail: "&amp;O377&amp;CHAR(10)&amp;P377&amp;CHAR(10)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78" s="3" customFormat="true" ht="18.45" hidden="false" customHeight="true" outlineLevel="0" collapsed="false">
      <c r="H378" s="5"/>
      <c r="I378" s="5"/>
      <c r="K378" s="7" t="n">
        <f aca="false">I378*J378</f>
        <v>0</v>
      </c>
      <c r="L378" s="7" t="n">
        <f aca="false">ROUNDUP((I378-H378)*J378,-1)</f>
        <v>0</v>
      </c>
      <c r="N378" s="21"/>
      <c r="O378" s="9"/>
      <c r="R378" s="3" t="str">
        <f aca="false">"Заказ на "&amp;J378&amp;" шины (от "&amp;TEXT(A378,"дд.ММ.гггг, ДДДД, ЧЧ:мм)")&amp;"   :   "&amp;CHAR(10)&amp;CHAR(10)&amp;"Артикул: "&amp;B378&amp;"   "&amp;CHAR(10)&amp;C378&amp;"   "&amp;D378&amp;"   "&amp;E378&amp;"   "&amp;F378&amp;"  "&amp;G378&amp;"  "&amp;H378&amp;" руб."&amp;CHAR(10)&amp;"проданы по "&amp;I378&amp;" руб.   "&amp;J378&amp;" шт.   за "&amp;K378&amp;" руб.   прибыль: "&amp;L378&amp;" руб."&amp;CHAR(10)&amp;"Заказчик: "&amp;M378&amp;"   Тел.: "&amp;N378&amp;"   E-mail: "&amp;O378&amp;CHAR(10)&amp;P378&amp;CHAR(10)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79" s="3" customFormat="true" ht="18.45" hidden="false" customHeight="true" outlineLevel="0" collapsed="false">
      <c r="H379" s="5"/>
      <c r="I379" s="5"/>
      <c r="K379" s="7" t="n">
        <f aca="false">I379*J379</f>
        <v>0</v>
      </c>
      <c r="L379" s="7" t="n">
        <f aca="false">ROUNDUP((I379-H379)*J379,-1)</f>
        <v>0</v>
      </c>
      <c r="N379" s="21"/>
      <c r="O379" s="9"/>
      <c r="R379" s="3" t="str">
        <f aca="false">"Заказ на "&amp;J379&amp;" шины (от "&amp;TEXT(A379,"дд.ММ.гггг, ДДДД, ЧЧ:мм)")&amp;"   :   "&amp;CHAR(10)&amp;CHAR(10)&amp;"Артикул: "&amp;B379&amp;"   "&amp;CHAR(10)&amp;C379&amp;"   "&amp;D379&amp;"   "&amp;E379&amp;"   "&amp;F379&amp;"  "&amp;G379&amp;"  "&amp;H379&amp;" руб."&amp;CHAR(10)&amp;"проданы по "&amp;I379&amp;" руб.   "&amp;J379&amp;" шт.   за "&amp;K379&amp;" руб.   прибыль: "&amp;L379&amp;" руб."&amp;CHAR(10)&amp;"Заказчик: "&amp;M379&amp;"   Тел.: "&amp;N379&amp;"   E-mail: "&amp;O379&amp;CHAR(10)&amp;P379&amp;CHAR(10)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80" s="3" customFormat="true" ht="18.45" hidden="false" customHeight="true" outlineLevel="0" collapsed="false">
      <c r="H380" s="5"/>
      <c r="I380" s="5"/>
      <c r="K380" s="7" t="n">
        <f aca="false">I380*J380</f>
        <v>0</v>
      </c>
      <c r="L380" s="7" t="n">
        <f aca="false">ROUNDUP((I380-H380)*J380,-1)</f>
        <v>0</v>
      </c>
      <c r="N380" s="21"/>
      <c r="O380" s="9"/>
      <c r="R380" s="3" t="str">
        <f aca="false">"Заказ на "&amp;J380&amp;" шины (от "&amp;TEXT(A380,"дд.ММ.гггг, ДДДД, ЧЧ:мм)")&amp;"   :   "&amp;CHAR(10)&amp;CHAR(10)&amp;"Артикул: "&amp;B380&amp;"   "&amp;CHAR(10)&amp;C380&amp;"   "&amp;D380&amp;"   "&amp;E380&amp;"   "&amp;F380&amp;"  "&amp;G380&amp;"  "&amp;H380&amp;" руб."&amp;CHAR(10)&amp;"проданы по "&amp;I380&amp;" руб.   "&amp;J380&amp;" шт.   за "&amp;K380&amp;" руб.   прибыль: "&amp;L380&amp;" руб."&amp;CHAR(10)&amp;"Заказчик: "&amp;M380&amp;"   Тел.: "&amp;N380&amp;"   E-mail: "&amp;O380&amp;CHAR(10)&amp;P380&amp;CHAR(10)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81" s="3" customFormat="true" ht="18.45" hidden="false" customHeight="true" outlineLevel="0" collapsed="false">
      <c r="H381" s="5"/>
      <c r="I381" s="5"/>
      <c r="K381" s="7" t="n">
        <f aca="false">I381*J381</f>
        <v>0</v>
      </c>
      <c r="L381" s="7" t="n">
        <f aca="false">ROUNDUP((I381-H381)*J381,-1)</f>
        <v>0</v>
      </c>
      <c r="N381" s="21"/>
      <c r="O381" s="9"/>
      <c r="R381" s="3" t="str">
        <f aca="false">"Заказ на "&amp;J381&amp;" шины (от "&amp;TEXT(A381,"дд.ММ.гггг, ДДДД, ЧЧ:мм)")&amp;"   :   "&amp;CHAR(10)&amp;CHAR(10)&amp;"Артикул: "&amp;B381&amp;"   "&amp;CHAR(10)&amp;C381&amp;"   "&amp;D381&amp;"   "&amp;E381&amp;"   "&amp;F381&amp;"  "&amp;G381&amp;"  "&amp;H381&amp;" руб."&amp;CHAR(10)&amp;"проданы по "&amp;I381&amp;" руб.   "&amp;J381&amp;" шт.   за "&amp;K381&amp;" руб.   прибыль: "&amp;L381&amp;" руб."&amp;CHAR(10)&amp;"Заказчик: "&amp;M381&amp;"   Тел.: "&amp;N381&amp;"   E-mail: "&amp;O381&amp;CHAR(10)&amp;P381&amp;CHAR(10)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82" s="3" customFormat="true" ht="18.45" hidden="false" customHeight="true" outlineLevel="0" collapsed="false">
      <c r="H382" s="5"/>
      <c r="I382" s="5"/>
      <c r="K382" s="7" t="n">
        <f aca="false">I382*J382</f>
        <v>0</v>
      </c>
      <c r="L382" s="7" t="n">
        <f aca="false">ROUNDUP((I382-H382)*J382,-1)</f>
        <v>0</v>
      </c>
      <c r="N382" s="21"/>
      <c r="O382" s="9"/>
      <c r="R382" s="3" t="str">
        <f aca="false">"Заказ на "&amp;J382&amp;" шины (от "&amp;TEXT(A382,"дд.ММ.гггг, ДДДД, ЧЧ:мм)")&amp;"   :   "&amp;CHAR(10)&amp;CHAR(10)&amp;"Артикул: "&amp;B382&amp;"   "&amp;CHAR(10)&amp;C382&amp;"   "&amp;D382&amp;"   "&amp;E382&amp;"   "&amp;F382&amp;"  "&amp;G382&amp;"  "&amp;H382&amp;" руб."&amp;CHAR(10)&amp;"проданы по "&amp;I382&amp;" руб.   "&amp;J382&amp;" шт.   за "&amp;K382&amp;" руб.   прибыль: "&amp;L382&amp;" руб."&amp;CHAR(10)&amp;"Заказчик: "&amp;M382&amp;"   Тел.: "&amp;N382&amp;"   E-mail: "&amp;O382&amp;CHAR(10)&amp;P382&amp;CHAR(10)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83" s="3" customFormat="true" ht="18.45" hidden="false" customHeight="true" outlineLevel="0" collapsed="false">
      <c r="H383" s="5"/>
      <c r="I383" s="5"/>
      <c r="K383" s="7" t="n">
        <f aca="false">I383*J383</f>
        <v>0</v>
      </c>
      <c r="L383" s="7" t="n">
        <f aca="false">ROUNDUP((I383-H383)*J383,-1)</f>
        <v>0</v>
      </c>
      <c r="N383" s="21"/>
      <c r="O383" s="9"/>
      <c r="R383" s="3" t="str">
        <f aca="false">"Заказ на "&amp;J383&amp;" шины (от "&amp;TEXT(A383,"дд.ММ.гггг, ДДДД, ЧЧ:мм)")&amp;"   :   "&amp;CHAR(10)&amp;CHAR(10)&amp;"Артикул: "&amp;B383&amp;"   "&amp;CHAR(10)&amp;C383&amp;"   "&amp;D383&amp;"   "&amp;E383&amp;"   "&amp;F383&amp;"  "&amp;G383&amp;"  "&amp;H383&amp;" руб."&amp;CHAR(10)&amp;"проданы по "&amp;I383&amp;" руб.   "&amp;J383&amp;" шт.   за "&amp;K383&amp;" руб.   прибыль: "&amp;L383&amp;" руб."&amp;CHAR(10)&amp;"Заказчик: "&amp;M383&amp;"   Тел.: "&amp;N383&amp;"   E-mail: "&amp;O383&amp;CHAR(10)&amp;P383&amp;CHAR(10)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84" s="3" customFormat="true" ht="18.45" hidden="false" customHeight="true" outlineLevel="0" collapsed="false">
      <c r="H384" s="5"/>
      <c r="I384" s="5"/>
      <c r="K384" s="7" t="n">
        <f aca="false">I384*J384</f>
        <v>0</v>
      </c>
      <c r="L384" s="7" t="n">
        <f aca="false">ROUNDUP((I384-H384)*J384,-1)</f>
        <v>0</v>
      </c>
      <c r="N384" s="21"/>
      <c r="O384" s="9"/>
      <c r="R384" s="3" t="str">
        <f aca="false">"Заказ на "&amp;J384&amp;" шины (от "&amp;TEXT(A384,"дд.ММ.гггг, ДДДД, ЧЧ:мм)")&amp;"   :   "&amp;CHAR(10)&amp;CHAR(10)&amp;"Артикул: "&amp;B384&amp;"   "&amp;CHAR(10)&amp;C384&amp;"   "&amp;D384&amp;"   "&amp;E384&amp;"   "&amp;F384&amp;"  "&amp;G384&amp;"  "&amp;H384&amp;" руб."&amp;CHAR(10)&amp;"проданы по "&amp;I384&amp;" руб.   "&amp;J384&amp;" шт.   за "&amp;K384&amp;" руб.   прибыль: "&amp;L384&amp;" руб."&amp;CHAR(10)&amp;"Заказчик: "&amp;M384&amp;"   Тел.: "&amp;N384&amp;"   E-mail: "&amp;O384&amp;CHAR(10)&amp;P384&amp;CHAR(10)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85" s="3" customFormat="true" ht="18.45" hidden="false" customHeight="true" outlineLevel="0" collapsed="false">
      <c r="H385" s="5"/>
      <c r="I385" s="5"/>
      <c r="K385" s="7" t="n">
        <f aca="false">I385*J385</f>
        <v>0</v>
      </c>
      <c r="L385" s="7" t="n">
        <f aca="false">ROUNDUP((I385-H385)*J385,-1)</f>
        <v>0</v>
      </c>
      <c r="N385" s="21"/>
      <c r="O385" s="9"/>
      <c r="R385" s="3" t="str">
        <f aca="false">"Заказ на "&amp;J385&amp;" шины (от "&amp;TEXT(A385,"дд.ММ.гггг, ДДДД, ЧЧ:мм)")&amp;"   :   "&amp;CHAR(10)&amp;CHAR(10)&amp;"Артикул: "&amp;B385&amp;"   "&amp;CHAR(10)&amp;C385&amp;"   "&amp;D385&amp;"   "&amp;E385&amp;"   "&amp;F385&amp;"  "&amp;G385&amp;"  "&amp;H385&amp;" руб."&amp;CHAR(10)&amp;"проданы по "&amp;I385&amp;" руб.   "&amp;J385&amp;" шт.   за "&amp;K385&amp;" руб.   прибыль: "&amp;L385&amp;" руб."&amp;CHAR(10)&amp;"Заказчик: "&amp;M385&amp;"   Тел.: "&amp;N385&amp;"   E-mail: "&amp;O385&amp;CHAR(10)&amp;P385&amp;CHAR(10)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86" s="3" customFormat="true" ht="18.45" hidden="false" customHeight="true" outlineLevel="0" collapsed="false">
      <c r="H386" s="5"/>
      <c r="I386" s="5"/>
      <c r="K386" s="7" t="n">
        <f aca="false">I386*J386</f>
        <v>0</v>
      </c>
      <c r="L386" s="7" t="n">
        <f aca="false">ROUNDUP((I386-H386)*J386,-1)</f>
        <v>0</v>
      </c>
      <c r="N386" s="21"/>
      <c r="O386" s="9"/>
      <c r="R386" s="3" t="str">
        <f aca="false">"Заказ на "&amp;J386&amp;" шины (от "&amp;TEXT(A386,"дд.ММ.гггг, ДДДД, ЧЧ:мм)")&amp;"   :   "&amp;CHAR(10)&amp;CHAR(10)&amp;"Артикул: "&amp;B386&amp;"   "&amp;CHAR(10)&amp;C386&amp;"   "&amp;D386&amp;"   "&amp;E386&amp;"   "&amp;F386&amp;"  "&amp;G386&amp;"  "&amp;H386&amp;" руб."&amp;CHAR(10)&amp;"проданы по "&amp;I386&amp;" руб.   "&amp;J386&amp;" шт.   за "&amp;K386&amp;" руб.   прибыль: "&amp;L386&amp;" руб."&amp;CHAR(10)&amp;"Заказчик: "&amp;M386&amp;"   Тел.: "&amp;N386&amp;"   E-mail: "&amp;O386&amp;CHAR(10)&amp;P386&amp;CHAR(10)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87" s="3" customFormat="true" ht="18.45" hidden="false" customHeight="true" outlineLevel="0" collapsed="false">
      <c r="H387" s="5"/>
      <c r="I387" s="5"/>
      <c r="K387" s="7" t="n">
        <f aca="false">I387*J387</f>
        <v>0</v>
      </c>
      <c r="L387" s="7" t="n">
        <f aca="false">ROUNDUP((I387-H387)*J387,-1)</f>
        <v>0</v>
      </c>
      <c r="N387" s="21"/>
      <c r="O387" s="9"/>
      <c r="R387" s="3" t="str">
        <f aca="false">"Заказ на "&amp;J387&amp;" шины (от "&amp;TEXT(A387,"дд.ММ.гггг, ДДДД, ЧЧ:мм)")&amp;"   :   "&amp;CHAR(10)&amp;CHAR(10)&amp;"Артикул: "&amp;B387&amp;"   "&amp;CHAR(10)&amp;C387&amp;"   "&amp;D387&amp;"   "&amp;E387&amp;"   "&amp;F387&amp;"  "&amp;G387&amp;"  "&amp;H387&amp;" руб."&amp;CHAR(10)&amp;"проданы по "&amp;I387&amp;" руб.   "&amp;J387&amp;" шт.   за "&amp;K387&amp;" руб.   прибыль: "&amp;L387&amp;" руб."&amp;CHAR(10)&amp;"Заказчик: "&amp;M387&amp;"   Тел.: "&amp;N387&amp;"   E-mail: "&amp;O387&amp;CHAR(10)&amp;P387&amp;CHAR(10)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88" s="3" customFormat="true" ht="18.45" hidden="false" customHeight="true" outlineLevel="0" collapsed="false">
      <c r="H388" s="5"/>
      <c r="I388" s="5"/>
      <c r="K388" s="7" t="n">
        <f aca="false">I388*J388</f>
        <v>0</v>
      </c>
      <c r="L388" s="7" t="n">
        <f aca="false">ROUNDUP((I388-H388)*J388,-1)</f>
        <v>0</v>
      </c>
      <c r="N388" s="21"/>
      <c r="O388" s="9"/>
      <c r="R388" s="3" t="str">
        <f aca="false">"Заказ на "&amp;J388&amp;" шины (от "&amp;TEXT(A388,"дд.ММ.гггг, ДДДД, ЧЧ:мм)")&amp;"   :   "&amp;CHAR(10)&amp;CHAR(10)&amp;"Артикул: "&amp;B388&amp;"   "&amp;CHAR(10)&amp;C388&amp;"   "&amp;D388&amp;"   "&amp;E388&amp;"   "&amp;F388&amp;"  "&amp;G388&amp;"  "&amp;H388&amp;" руб."&amp;CHAR(10)&amp;"проданы по "&amp;I388&amp;" руб.   "&amp;J388&amp;" шт.   за "&amp;K388&amp;" руб.   прибыль: "&amp;L388&amp;" руб."&amp;CHAR(10)&amp;"Заказчик: "&amp;M388&amp;"   Тел.: "&amp;N388&amp;"   E-mail: "&amp;O388&amp;CHAR(10)&amp;P388&amp;CHAR(10)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89" s="3" customFormat="true" ht="18.45" hidden="false" customHeight="true" outlineLevel="0" collapsed="false">
      <c r="H389" s="5"/>
      <c r="I389" s="5"/>
      <c r="K389" s="7" t="n">
        <f aca="false">I389*J389</f>
        <v>0</v>
      </c>
      <c r="L389" s="7" t="n">
        <f aca="false">ROUNDUP((I389-H389)*J389,-1)</f>
        <v>0</v>
      </c>
      <c r="N389" s="21"/>
      <c r="O389" s="9"/>
      <c r="R389" s="3" t="str">
        <f aca="false">"Заказ на "&amp;J389&amp;" шины (от "&amp;TEXT(A389,"дд.ММ.гггг, ДДДД, ЧЧ:мм)")&amp;"   :   "&amp;CHAR(10)&amp;CHAR(10)&amp;"Артикул: "&amp;B389&amp;"   "&amp;CHAR(10)&amp;C389&amp;"   "&amp;D389&amp;"   "&amp;E389&amp;"   "&amp;F389&amp;"  "&amp;G389&amp;"  "&amp;H389&amp;" руб."&amp;CHAR(10)&amp;"проданы по "&amp;I389&amp;" руб.   "&amp;J389&amp;" шт.   за "&amp;K389&amp;" руб.   прибыль: "&amp;L389&amp;" руб."&amp;CHAR(10)&amp;"Заказчик: "&amp;M389&amp;"   Тел.: "&amp;N389&amp;"   E-mail: "&amp;O389&amp;CHAR(10)&amp;P389&amp;CHAR(10)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90" s="3" customFormat="true" ht="18.45" hidden="false" customHeight="true" outlineLevel="0" collapsed="false">
      <c r="H390" s="5"/>
      <c r="I390" s="5"/>
      <c r="K390" s="7" t="n">
        <f aca="false">I390*J390</f>
        <v>0</v>
      </c>
      <c r="L390" s="7" t="n">
        <f aca="false">ROUNDUP((I390-H390)*J390,-1)</f>
        <v>0</v>
      </c>
      <c r="N390" s="21"/>
      <c r="O390" s="9"/>
      <c r="R390" s="3" t="str">
        <f aca="false">"Заказ на "&amp;J390&amp;" шины (от "&amp;TEXT(A390,"дд.ММ.гггг, ДДДД, ЧЧ:мм)")&amp;"   :   "&amp;CHAR(10)&amp;CHAR(10)&amp;"Артикул: "&amp;B390&amp;"   "&amp;CHAR(10)&amp;C390&amp;"   "&amp;D390&amp;"   "&amp;E390&amp;"   "&amp;F390&amp;"  "&amp;G390&amp;"  "&amp;H390&amp;" руб."&amp;CHAR(10)&amp;"проданы по "&amp;I390&amp;" руб.   "&amp;J390&amp;" шт.   за "&amp;K390&amp;" руб.   прибыль: "&amp;L390&amp;" руб."&amp;CHAR(10)&amp;"Заказчик: "&amp;M390&amp;"   Тел.: "&amp;N390&amp;"   E-mail: "&amp;O390&amp;CHAR(10)&amp;P390&amp;CHAR(10)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91" s="3" customFormat="true" ht="18.45" hidden="false" customHeight="true" outlineLevel="0" collapsed="false">
      <c r="H391" s="5"/>
      <c r="I391" s="5"/>
      <c r="K391" s="7" t="n">
        <f aca="false">I391*J391</f>
        <v>0</v>
      </c>
      <c r="L391" s="7" t="n">
        <f aca="false">ROUNDUP((I391-H391)*J391,-1)</f>
        <v>0</v>
      </c>
      <c r="N391" s="21"/>
      <c r="O391" s="9"/>
      <c r="R391" s="3" t="str">
        <f aca="false">"Заказ на "&amp;J391&amp;" шины (от "&amp;TEXT(A391,"дд.ММ.гггг, ДДДД, ЧЧ:мм)")&amp;"   :   "&amp;CHAR(10)&amp;CHAR(10)&amp;"Артикул: "&amp;B391&amp;"   "&amp;CHAR(10)&amp;C391&amp;"   "&amp;D391&amp;"   "&amp;E391&amp;"   "&amp;F391&amp;"  "&amp;G391&amp;"  "&amp;H391&amp;" руб."&amp;CHAR(10)&amp;"проданы по "&amp;I391&amp;" руб.   "&amp;J391&amp;" шт.   за "&amp;K391&amp;" руб.   прибыль: "&amp;L391&amp;" руб."&amp;CHAR(10)&amp;"Заказчик: "&amp;M391&amp;"   Тел.: "&amp;N391&amp;"   E-mail: "&amp;O391&amp;CHAR(10)&amp;P391&amp;CHAR(10)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92" s="3" customFormat="true" ht="18.45" hidden="false" customHeight="true" outlineLevel="0" collapsed="false">
      <c r="H392" s="5"/>
      <c r="I392" s="5"/>
      <c r="K392" s="7" t="n">
        <f aca="false">I392*J392</f>
        <v>0</v>
      </c>
      <c r="L392" s="7" t="n">
        <f aca="false">ROUNDUP((I392-H392)*J392,-1)</f>
        <v>0</v>
      </c>
      <c r="N392" s="21"/>
      <c r="O392" s="9"/>
      <c r="R392" s="3" t="str">
        <f aca="false">"Заказ на "&amp;J392&amp;" шины (от "&amp;TEXT(A392,"дд.ММ.гггг, ДДДД, ЧЧ:мм)")&amp;"   :   "&amp;CHAR(10)&amp;CHAR(10)&amp;"Артикул: "&amp;B392&amp;"   "&amp;CHAR(10)&amp;C392&amp;"   "&amp;D392&amp;"   "&amp;E392&amp;"   "&amp;F392&amp;"  "&amp;G392&amp;"  "&amp;H392&amp;" руб."&amp;CHAR(10)&amp;"проданы по "&amp;I392&amp;" руб.   "&amp;J392&amp;" шт.   за "&amp;K392&amp;" руб.   прибыль: "&amp;L392&amp;" руб."&amp;CHAR(10)&amp;"Заказчик: "&amp;M392&amp;"   Тел.: "&amp;N392&amp;"   E-mail: "&amp;O392&amp;CHAR(10)&amp;P392&amp;CHAR(10)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93" s="3" customFormat="true" ht="18.45" hidden="false" customHeight="true" outlineLevel="0" collapsed="false">
      <c r="H393" s="5"/>
      <c r="I393" s="5"/>
      <c r="K393" s="7" t="n">
        <f aca="false">I393*J393</f>
        <v>0</v>
      </c>
      <c r="L393" s="7" t="n">
        <f aca="false">ROUNDUP((I393-H393)*J393,-1)</f>
        <v>0</v>
      </c>
      <c r="N393" s="21"/>
      <c r="O393" s="9"/>
      <c r="R393" s="3" t="str">
        <f aca="false">"Заказ на "&amp;J393&amp;" шины (от "&amp;TEXT(A393,"дд.ММ.гггг, ДДДД, ЧЧ:мм)")&amp;"   :   "&amp;CHAR(10)&amp;CHAR(10)&amp;"Артикул: "&amp;B393&amp;"   "&amp;CHAR(10)&amp;C393&amp;"   "&amp;D393&amp;"   "&amp;E393&amp;"   "&amp;F393&amp;"  "&amp;G393&amp;"  "&amp;H393&amp;" руб."&amp;CHAR(10)&amp;"проданы по "&amp;I393&amp;" руб.   "&amp;J393&amp;" шт.   за "&amp;K393&amp;" руб.   прибыль: "&amp;L393&amp;" руб."&amp;CHAR(10)&amp;"Заказчик: "&amp;M393&amp;"   Тел.: "&amp;N393&amp;"   E-mail: "&amp;O393&amp;CHAR(10)&amp;P393&amp;CHAR(10)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94" s="3" customFormat="true" ht="18.45" hidden="false" customHeight="true" outlineLevel="0" collapsed="false">
      <c r="H394" s="5"/>
      <c r="I394" s="5"/>
      <c r="K394" s="7" t="n">
        <f aca="false">I394*J394</f>
        <v>0</v>
      </c>
      <c r="L394" s="7" t="n">
        <f aca="false">ROUNDUP((I394-H394)*J394,-1)</f>
        <v>0</v>
      </c>
      <c r="N394" s="21"/>
      <c r="O394" s="9"/>
      <c r="R394" s="3" t="str">
        <f aca="false">"Заказ на "&amp;J394&amp;" шины (от "&amp;TEXT(A394,"дд.ММ.гггг, ДДДД, ЧЧ:мм)")&amp;"   :   "&amp;CHAR(10)&amp;CHAR(10)&amp;"Артикул: "&amp;B394&amp;"   "&amp;CHAR(10)&amp;C394&amp;"   "&amp;D394&amp;"   "&amp;E394&amp;"   "&amp;F394&amp;"  "&amp;G394&amp;"  "&amp;H394&amp;" руб."&amp;CHAR(10)&amp;"проданы по "&amp;I394&amp;" руб.   "&amp;J394&amp;" шт.   за "&amp;K394&amp;" руб.   прибыль: "&amp;L394&amp;" руб."&amp;CHAR(10)&amp;"Заказчик: "&amp;M394&amp;"   Тел.: "&amp;N394&amp;"   E-mail: "&amp;O394&amp;CHAR(10)&amp;P394&amp;CHAR(10)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95" s="3" customFormat="true" ht="18.45" hidden="false" customHeight="true" outlineLevel="0" collapsed="false">
      <c r="H395" s="5"/>
      <c r="I395" s="5"/>
      <c r="K395" s="7" t="n">
        <f aca="false">I395*J395</f>
        <v>0</v>
      </c>
      <c r="L395" s="7" t="n">
        <f aca="false">ROUNDUP((I395-H395)*J395,-1)</f>
        <v>0</v>
      </c>
      <c r="N395" s="21"/>
      <c r="O395" s="9"/>
      <c r="R395" s="3" t="str">
        <f aca="false">"Заказ на "&amp;J395&amp;" шины (от "&amp;TEXT(A395,"дд.ММ.гггг, ДДДД, ЧЧ:мм)")&amp;"   :   "&amp;CHAR(10)&amp;CHAR(10)&amp;"Артикул: "&amp;B395&amp;"   "&amp;CHAR(10)&amp;C395&amp;"   "&amp;D395&amp;"   "&amp;E395&amp;"   "&amp;F395&amp;"  "&amp;G395&amp;"  "&amp;H395&amp;" руб."&amp;CHAR(10)&amp;"проданы по "&amp;I395&amp;" руб.   "&amp;J395&amp;" шт.   за "&amp;K395&amp;" руб.   прибыль: "&amp;L395&amp;" руб."&amp;CHAR(10)&amp;"Заказчик: "&amp;M395&amp;"   Тел.: "&amp;N395&amp;"   E-mail: "&amp;O395&amp;CHAR(10)&amp;P395&amp;CHAR(10)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96" s="3" customFormat="true" ht="18.45" hidden="false" customHeight="true" outlineLevel="0" collapsed="false">
      <c r="H396" s="5"/>
      <c r="I396" s="5"/>
      <c r="K396" s="7" t="n">
        <f aca="false">I396*J396</f>
        <v>0</v>
      </c>
      <c r="L396" s="7" t="n">
        <f aca="false">ROUNDUP((I396-H396)*J396,-1)</f>
        <v>0</v>
      </c>
      <c r="N396" s="21"/>
      <c r="O396" s="9"/>
      <c r="R396" s="3" t="str">
        <f aca="false">"Заказ на "&amp;J396&amp;" шины (от "&amp;TEXT(A396,"дд.ММ.гггг, ДДДД, ЧЧ:мм)")&amp;"   :   "&amp;CHAR(10)&amp;CHAR(10)&amp;"Артикул: "&amp;B396&amp;"   "&amp;CHAR(10)&amp;C396&amp;"   "&amp;D396&amp;"   "&amp;E396&amp;"   "&amp;F396&amp;"  "&amp;G396&amp;"  "&amp;H396&amp;" руб."&amp;CHAR(10)&amp;"проданы по "&amp;I396&amp;" руб.   "&amp;J396&amp;" шт.   за "&amp;K396&amp;" руб.   прибыль: "&amp;L396&amp;" руб."&amp;CHAR(10)&amp;"Заказчик: "&amp;M396&amp;"   Тел.: "&amp;N396&amp;"   E-mail: "&amp;O396&amp;CHAR(10)&amp;P396&amp;CHAR(10)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97" s="3" customFormat="true" ht="18.45" hidden="false" customHeight="true" outlineLevel="0" collapsed="false">
      <c r="H397" s="5"/>
      <c r="I397" s="5"/>
      <c r="K397" s="7" t="n">
        <f aca="false">I397*J397</f>
        <v>0</v>
      </c>
      <c r="L397" s="7" t="n">
        <f aca="false">ROUNDUP((I397-H397)*J397,-1)</f>
        <v>0</v>
      </c>
      <c r="N397" s="21"/>
      <c r="O397" s="9"/>
      <c r="R397" s="3" t="str">
        <f aca="false">"Заказ на "&amp;J397&amp;" шины (от "&amp;TEXT(A397,"дд.ММ.гггг, ДДДД, ЧЧ:мм)")&amp;"   :   "&amp;CHAR(10)&amp;CHAR(10)&amp;"Артикул: "&amp;B397&amp;"   "&amp;CHAR(10)&amp;C397&amp;"   "&amp;D397&amp;"   "&amp;E397&amp;"   "&amp;F397&amp;"  "&amp;G397&amp;"  "&amp;H397&amp;" руб."&amp;CHAR(10)&amp;"проданы по "&amp;I397&amp;" руб.   "&amp;J397&amp;" шт.   за "&amp;K397&amp;" руб.   прибыль: "&amp;L397&amp;" руб."&amp;CHAR(10)&amp;"Заказчик: "&amp;M397&amp;"   Тел.: "&amp;N397&amp;"   E-mail: "&amp;O397&amp;CHAR(10)&amp;P397&amp;CHAR(10)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98" s="3" customFormat="true" ht="18.45" hidden="false" customHeight="true" outlineLevel="0" collapsed="false">
      <c r="H398" s="5"/>
      <c r="I398" s="5"/>
      <c r="K398" s="7" t="n">
        <f aca="false">I398*J398</f>
        <v>0</v>
      </c>
      <c r="L398" s="7" t="n">
        <f aca="false">ROUNDUP((I398-H398)*J398,-1)</f>
        <v>0</v>
      </c>
      <c r="N398" s="21"/>
      <c r="O398" s="9"/>
      <c r="R398" s="3" t="str">
        <f aca="false">"Заказ на "&amp;J398&amp;" шины (от "&amp;TEXT(A398,"дд.ММ.гггг, ДДДД, ЧЧ:мм)")&amp;"   :   "&amp;CHAR(10)&amp;CHAR(10)&amp;"Артикул: "&amp;B398&amp;"   "&amp;CHAR(10)&amp;C398&amp;"   "&amp;D398&amp;"   "&amp;E398&amp;"   "&amp;F398&amp;"  "&amp;G398&amp;"  "&amp;H398&amp;" руб."&amp;CHAR(10)&amp;"проданы по "&amp;I398&amp;" руб.   "&amp;J398&amp;" шт.   за "&amp;K398&amp;" руб.   прибыль: "&amp;L398&amp;" руб."&amp;CHAR(10)&amp;"Заказчик: "&amp;M398&amp;"   Тел.: "&amp;N398&amp;"   E-mail: "&amp;O398&amp;CHAR(10)&amp;P398&amp;CHAR(10)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399" s="3" customFormat="true" ht="18.45" hidden="false" customHeight="true" outlineLevel="0" collapsed="false">
      <c r="H399" s="5"/>
      <c r="I399" s="5"/>
      <c r="K399" s="7" t="n">
        <f aca="false">I399*J399</f>
        <v>0</v>
      </c>
      <c r="L399" s="7" t="n">
        <f aca="false">ROUNDUP((I399-H399)*J399,-1)</f>
        <v>0</v>
      </c>
      <c r="N399" s="21"/>
      <c r="O399" s="9"/>
      <c r="R399" s="3" t="str">
        <f aca="false">"Заказ на "&amp;J399&amp;" шины (от "&amp;TEXT(A399,"дд.ММ.гггг, ДДДД, ЧЧ:мм)")&amp;"   :   "&amp;CHAR(10)&amp;CHAR(10)&amp;"Артикул: "&amp;B399&amp;"   "&amp;CHAR(10)&amp;C399&amp;"   "&amp;D399&amp;"   "&amp;E399&amp;"   "&amp;F399&amp;"  "&amp;G399&amp;"  "&amp;H399&amp;" руб."&amp;CHAR(10)&amp;"проданы по "&amp;I399&amp;" руб.   "&amp;J399&amp;" шт.   за "&amp;K399&amp;" руб.   прибыль: "&amp;L399&amp;" руб."&amp;CHAR(10)&amp;"Заказчик: "&amp;M399&amp;"   Тел.: "&amp;N399&amp;"   E-mail: "&amp;O399&amp;CHAR(10)&amp;P399&amp;CHAR(10)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00" s="3" customFormat="true" ht="18.45" hidden="false" customHeight="true" outlineLevel="0" collapsed="false">
      <c r="H400" s="5"/>
      <c r="I400" s="5"/>
      <c r="K400" s="7" t="n">
        <f aca="false">I400*J400</f>
        <v>0</v>
      </c>
      <c r="L400" s="7" t="n">
        <f aca="false">ROUNDUP((I400-H400)*J400,-1)</f>
        <v>0</v>
      </c>
      <c r="N400" s="21"/>
      <c r="O400" s="9"/>
      <c r="R400" s="3" t="str">
        <f aca="false">"Заказ на "&amp;J400&amp;" шины (от "&amp;TEXT(A400,"дд.ММ.гггг, ДДДД, ЧЧ:мм)")&amp;"   :   "&amp;CHAR(10)&amp;CHAR(10)&amp;"Артикул: "&amp;B400&amp;"   "&amp;CHAR(10)&amp;C400&amp;"   "&amp;D400&amp;"   "&amp;E400&amp;"   "&amp;F400&amp;"  "&amp;G400&amp;"  "&amp;H400&amp;" руб."&amp;CHAR(10)&amp;"проданы по "&amp;I400&amp;" руб.   "&amp;J400&amp;" шт.   за "&amp;K400&amp;" руб.   прибыль: "&amp;L400&amp;" руб."&amp;CHAR(10)&amp;"Заказчик: "&amp;M400&amp;"   Тел.: "&amp;N400&amp;"   E-mail: "&amp;O400&amp;CHAR(10)&amp;P400&amp;CHAR(10)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01" s="3" customFormat="true" ht="18.45" hidden="false" customHeight="true" outlineLevel="0" collapsed="false">
      <c r="H401" s="5"/>
      <c r="I401" s="5"/>
      <c r="K401" s="7" t="n">
        <f aca="false">I401*J401</f>
        <v>0</v>
      </c>
      <c r="L401" s="7" t="n">
        <f aca="false">ROUNDUP((I401-H401)*J401,-1)</f>
        <v>0</v>
      </c>
      <c r="N401" s="21"/>
      <c r="O401" s="9"/>
      <c r="R401" s="3" t="str">
        <f aca="false">"Заказ на "&amp;J401&amp;" шины (от "&amp;TEXT(A401,"дд.ММ.гггг, ДДДД, ЧЧ:мм)")&amp;"   :   "&amp;CHAR(10)&amp;CHAR(10)&amp;"Артикул: "&amp;B401&amp;"   "&amp;CHAR(10)&amp;C401&amp;"   "&amp;D401&amp;"   "&amp;E401&amp;"   "&amp;F401&amp;"  "&amp;G401&amp;"  "&amp;H401&amp;" руб."&amp;CHAR(10)&amp;"проданы по "&amp;I401&amp;" руб.   "&amp;J401&amp;" шт.   за "&amp;K401&amp;" руб.   прибыль: "&amp;L401&amp;" руб."&amp;CHAR(10)&amp;"Заказчик: "&amp;M401&amp;"   Тел.: "&amp;N401&amp;"   E-mail: "&amp;O401&amp;CHAR(10)&amp;P401&amp;CHAR(10)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02" s="3" customFormat="true" ht="18.45" hidden="false" customHeight="true" outlineLevel="0" collapsed="false">
      <c r="H402" s="5"/>
      <c r="I402" s="5"/>
      <c r="K402" s="7" t="n">
        <f aca="false">I402*J402</f>
        <v>0</v>
      </c>
      <c r="L402" s="7" t="n">
        <f aca="false">ROUNDUP((I402-H402)*J402,-1)</f>
        <v>0</v>
      </c>
      <c r="N402" s="21"/>
      <c r="O402" s="9"/>
      <c r="R402" s="3" t="str">
        <f aca="false">"Заказ на "&amp;J402&amp;" шины (от "&amp;TEXT(A402,"дд.ММ.гггг, ДДДД, ЧЧ:мм)")&amp;"   :   "&amp;CHAR(10)&amp;CHAR(10)&amp;"Артикул: "&amp;B402&amp;"   "&amp;CHAR(10)&amp;C402&amp;"   "&amp;D402&amp;"   "&amp;E402&amp;"   "&amp;F402&amp;"  "&amp;G402&amp;"  "&amp;H402&amp;" руб."&amp;CHAR(10)&amp;"проданы по "&amp;I402&amp;" руб.   "&amp;J402&amp;" шт.   за "&amp;K402&amp;" руб.   прибыль: "&amp;L402&amp;" руб."&amp;CHAR(10)&amp;"Заказчик: "&amp;M402&amp;"   Тел.: "&amp;N402&amp;"   E-mail: "&amp;O402&amp;CHAR(10)&amp;P402&amp;CHAR(10)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03" s="3" customFormat="true" ht="18.45" hidden="false" customHeight="true" outlineLevel="0" collapsed="false">
      <c r="H403" s="5"/>
      <c r="I403" s="5"/>
      <c r="K403" s="7" t="n">
        <f aca="false">I403*J403</f>
        <v>0</v>
      </c>
      <c r="L403" s="7" t="n">
        <f aca="false">ROUNDUP((I403-H403)*J403,-1)</f>
        <v>0</v>
      </c>
      <c r="N403" s="21"/>
      <c r="O403" s="9"/>
      <c r="R403" s="3" t="str">
        <f aca="false">"Заказ на "&amp;J403&amp;" шины (от "&amp;TEXT(A403,"дд.ММ.гггг, ДДДД, ЧЧ:мм)")&amp;"   :   "&amp;CHAR(10)&amp;CHAR(10)&amp;"Артикул: "&amp;B403&amp;"   "&amp;CHAR(10)&amp;C403&amp;"   "&amp;D403&amp;"   "&amp;E403&amp;"   "&amp;F403&amp;"  "&amp;G403&amp;"  "&amp;H403&amp;" руб."&amp;CHAR(10)&amp;"проданы по "&amp;I403&amp;" руб.   "&amp;J403&amp;" шт.   за "&amp;K403&amp;" руб.   прибыль: "&amp;L403&amp;" руб."&amp;CHAR(10)&amp;"Заказчик: "&amp;M403&amp;"   Тел.: "&amp;N403&amp;"   E-mail: "&amp;O403&amp;CHAR(10)&amp;P403&amp;CHAR(10)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04" s="3" customFormat="true" ht="18.45" hidden="false" customHeight="true" outlineLevel="0" collapsed="false">
      <c r="H404" s="5"/>
      <c r="I404" s="5"/>
      <c r="K404" s="7" t="n">
        <f aca="false">I404*J404</f>
        <v>0</v>
      </c>
      <c r="L404" s="7" t="n">
        <f aca="false">ROUNDUP((I404-H404)*J404,-1)</f>
        <v>0</v>
      </c>
      <c r="N404" s="21"/>
      <c r="O404" s="9"/>
      <c r="R404" s="3" t="str">
        <f aca="false">"Заказ на "&amp;J404&amp;" шины (от "&amp;TEXT(A404,"дд.ММ.гггг, ДДДД, ЧЧ:мм)")&amp;"   :   "&amp;CHAR(10)&amp;CHAR(10)&amp;"Артикул: "&amp;B404&amp;"   "&amp;CHAR(10)&amp;C404&amp;"   "&amp;D404&amp;"   "&amp;E404&amp;"   "&amp;F404&amp;"  "&amp;G404&amp;"  "&amp;H404&amp;" руб."&amp;CHAR(10)&amp;"проданы по "&amp;I404&amp;" руб.   "&amp;J404&amp;" шт.   за "&amp;K404&amp;" руб.   прибыль: "&amp;L404&amp;" руб."&amp;CHAR(10)&amp;"Заказчик: "&amp;M404&amp;"   Тел.: "&amp;N404&amp;"   E-mail: "&amp;O404&amp;CHAR(10)&amp;P404&amp;CHAR(10)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05" s="3" customFormat="true" ht="18.45" hidden="false" customHeight="true" outlineLevel="0" collapsed="false">
      <c r="H405" s="5"/>
      <c r="I405" s="5"/>
      <c r="K405" s="7" t="n">
        <f aca="false">I405*J405</f>
        <v>0</v>
      </c>
      <c r="L405" s="7" t="n">
        <f aca="false">ROUNDUP((I405-H405)*J405,-1)</f>
        <v>0</v>
      </c>
      <c r="N405" s="21"/>
      <c r="O405" s="9"/>
      <c r="R405" s="3" t="str">
        <f aca="false">"Заказ на "&amp;J405&amp;" шины (от "&amp;TEXT(A405,"дд.ММ.гггг, ДДДД, ЧЧ:мм)")&amp;"   :   "&amp;CHAR(10)&amp;CHAR(10)&amp;"Артикул: "&amp;B405&amp;"   "&amp;CHAR(10)&amp;C405&amp;"   "&amp;D405&amp;"   "&amp;E405&amp;"   "&amp;F405&amp;"  "&amp;G405&amp;"  "&amp;H405&amp;" руб."&amp;CHAR(10)&amp;"проданы по "&amp;I405&amp;" руб.   "&amp;J405&amp;" шт.   за "&amp;K405&amp;" руб.   прибыль: "&amp;L405&amp;" руб."&amp;CHAR(10)&amp;"Заказчик: "&amp;M405&amp;"   Тел.: "&amp;N405&amp;"   E-mail: "&amp;O405&amp;CHAR(10)&amp;P405&amp;CHAR(10)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06" s="3" customFormat="true" ht="18.45" hidden="false" customHeight="true" outlineLevel="0" collapsed="false">
      <c r="H406" s="5"/>
      <c r="I406" s="5"/>
      <c r="K406" s="7" t="n">
        <f aca="false">I406*J406</f>
        <v>0</v>
      </c>
      <c r="L406" s="7" t="n">
        <f aca="false">ROUNDUP((I406-H406)*J406,-1)</f>
        <v>0</v>
      </c>
      <c r="N406" s="21"/>
      <c r="O406" s="9"/>
      <c r="R406" s="3" t="str">
        <f aca="false">"Заказ на "&amp;J406&amp;" шины (от "&amp;TEXT(A406,"дд.ММ.гггг, ДДДД, ЧЧ:мм)")&amp;"   :   "&amp;CHAR(10)&amp;CHAR(10)&amp;"Артикул: "&amp;B406&amp;"   "&amp;CHAR(10)&amp;C406&amp;"   "&amp;D406&amp;"   "&amp;E406&amp;"   "&amp;F406&amp;"  "&amp;G406&amp;"  "&amp;H406&amp;" руб."&amp;CHAR(10)&amp;"проданы по "&amp;I406&amp;" руб.   "&amp;J406&amp;" шт.   за "&amp;K406&amp;" руб.   прибыль: "&amp;L406&amp;" руб."&amp;CHAR(10)&amp;"Заказчик: "&amp;M406&amp;"   Тел.: "&amp;N406&amp;"   E-mail: "&amp;O406&amp;CHAR(10)&amp;P406&amp;CHAR(10)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07" s="3" customFormat="true" ht="18.45" hidden="false" customHeight="true" outlineLevel="0" collapsed="false">
      <c r="H407" s="5"/>
      <c r="I407" s="5"/>
      <c r="K407" s="7" t="n">
        <f aca="false">I407*J407</f>
        <v>0</v>
      </c>
      <c r="L407" s="7" t="n">
        <f aca="false">ROUNDUP((I407-H407)*J407,-1)</f>
        <v>0</v>
      </c>
      <c r="N407" s="21"/>
      <c r="O407" s="9"/>
      <c r="R407" s="3" t="str">
        <f aca="false">"Заказ на "&amp;J407&amp;" шины (от "&amp;TEXT(A407,"дд.ММ.гггг, ДДДД, ЧЧ:мм)")&amp;"   :   "&amp;CHAR(10)&amp;CHAR(10)&amp;"Артикул: "&amp;B407&amp;"   "&amp;CHAR(10)&amp;C407&amp;"   "&amp;D407&amp;"   "&amp;E407&amp;"   "&amp;F407&amp;"  "&amp;G407&amp;"  "&amp;H407&amp;" руб."&amp;CHAR(10)&amp;"проданы по "&amp;I407&amp;" руб.   "&amp;J407&amp;" шт.   за "&amp;K407&amp;" руб.   прибыль: "&amp;L407&amp;" руб."&amp;CHAR(10)&amp;"Заказчик: "&amp;M407&amp;"   Тел.: "&amp;N407&amp;"   E-mail: "&amp;O407&amp;CHAR(10)&amp;P407&amp;CHAR(10)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08" s="3" customFormat="true" ht="18.45" hidden="false" customHeight="true" outlineLevel="0" collapsed="false">
      <c r="H408" s="5"/>
      <c r="I408" s="5"/>
      <c r="K408" s="7" t="n">
        <f aca="false">I408*J408</f>
        <v>0</v>
      </c>
      <c r="L408" s="7" t="n">
        <f aca="false">ROUNDUP((I408-H408)*J408,-1)</f>
        <v>0</v>
      </c>
      <c r="N408" s="21"/>
      <c r="O408" s="9"/>
      <c r="R408" s="3" t="str">
        <f aca="false">"Заказ на "&amp;J408&amp;" шины (от "&amp;TEXT(A408,"дд.ММ.гггг, ДДДД, ЧЧ:мм)")&amp;"   :   "&amp;CHAR(10)&amp;CHAR(10)&amp;"Артикул: "&amp;B408&amp;"   "&amp;CHAR(10)&amp;C408&amp;"   "&amp;D408&amp;"   "&amp;E408&amp;"   "&amp;F408&amp;"  "&amp;G408&amp;"  "&amp;H408&amp;" руб."&amp;CHAR(10)&amp;"проданы по "&amp;I408&amp;" руб.   "&amp;J408&amp;" шт.   за "&amp;K408&amp;" руб.   прибыль: "&amp;L408&amp;" руб."&amp;CHAR(10)&amp;"Заказчик: "&amp;M408&amp;"   Тел.: "&amp;N408&amp;"   E-mail: "&amp;O408&amp;CHAR(10)&amp;P408&amp;CHAR(10)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09" s="3" customFormat="true" ht="18.45" hidden="false" customHeight="true" outlineLevel="0" collapsed="false">
      <c r="H409" s="5"/>
      <c r="I409" s="5"/>
      <c r="K409" s="7" t="n">
        <f aca="false">I409*J409</f>
        <v>0</v>
      </c>
      <c r="L409" s="7" t="n">
        <f aca="false">ROUNDUP((I409-H409)*J409,-1)</f>
        <v>0</v>
      </c>
      <c r="N409" s="21"/>
      <c r="O409" s="9"/>
      <c r="R409" s="3" t="str">
        <f aca="false">"Заказ на "&amp;J409&amp;" шины (от "&amp;TEXT(A409,"дд.ММ.гггг, ДДДД, ЧЧ:мм)")&amp;"   :   "&amp;CHAR(10)&amp;CHAR(10)&amp;"Артикул: "&amp;B409&amp;"   "&amp;CHAR(10)&amp;C409&amp;"   "&amp;D409&amp;"   "&amp;E409&amp;"   "&amp;F409&amp;"  "&amp;G409&amp;"  "&amp;H409&amp;" руб."&amp;CHAR(10)&amp;"проданы по "&amp;I409&amp;" руб.   "&amp;J409&amp;" шт.   за "&amp;K409&amp;" руб.   прибыль: "&amp;L409&amp;" руб."&amp;CHAR(10)&amp;"Заказчик: "&amp;M409&amp;"   Тел.: "&amp;N409&amp;"   E-mail: "&amp;O409&amp;CHAR(10)&amp;P409&amp;CHAR(10)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10" s="3" customFormat="true" ht="18.45" hidden="false" customHeight="true" outlineLevel="0" collapsed="false">
      <c r="H410" s="5"/>
      <c r="I410" s="5"/>
      <c r="K410" s="7" t="n">
        <f aca="false">I410*J410</f>
        <v>0</v>
      </c>
      <c r="L410" s="7" t="n">
        <f aca="false">ROUNDUP((I410-H410)*J410,-1)</f>
        <v>0</v>
      </c>
      <c r="N410" s="21"/>
      <c r="O410" s="9"/>
      <c r="R410" s="3" t="str">
        <f aca="false">"Заказ на "&amp;J410&amp;" шины (от "&amp;TEXT(A410,"дд.ММ.гггг, ДДДД, ЧЧ:мм)")&amp;"   :   "&amp;CHAR(10)&amp;CHAR(10)&amp;"Артикул: "&amp;B410&amp;"   "&amp;CHAR(10)&amp;C410&amp;"   "&amp;D410&amp;"   "&amp;E410&amp;"   "&amp;F410&amp;"  "&amp;G410&amp;"  "&amp;H410&amp;" руб."&amp;CHAR(10)&amp;"проданы по "&amp;I410&amp;" руб.   "&amp;J410&amp;" шт.   за "&amp;K410&amp;" руб.   прибыль: "&amp;L410&amp;" руб."&amp;CHAR(10)&amp;"Заказчик: "&amp;M410&amp;"   Тел.: "&amp;N410&amp;"   E-mail: "&amp;O410&amp;CHAR(10)&amp;P410&amp;CHAR(10)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11" s="3" customFormat="true" ht="18.45" hidden="false" customHeight="true" outlineLevel="0" collapsed="false">
      <c r="H411" s="5"/>
      <c r="I411" s="5"/>
      <c r="K411" s="7" t="n">
        <f aca="false">I411*J411</f>
        <v>0</v>
      </c>
      <c r="L411" s="7" t="n">
        <f aca="false">ROUNDUP((I411-H411)*J411,-1)</f>
        <v>0</v>
      </c>
      <c r="N411" s="21"/>
      <c r="O411" s="9"/>
      <c r="R411" s="3" t="str">
        <f aca="false">"Заказ на "&amp;J411&amp;" шины (от "&amp;TEXT(A411,"дд.ММ.гггг, ДДДД, ЧЧ:мм)")&amp;"   :   "&amp;CHAR(10)&amp;CHAR(10)&amp;"Артикул: "&amp;B411&amp;"   "&amp;CHAR(10)&amp;C411&amp;"   "&amp;D411&amp;"   "&amp;E411&amp;"   "&amp;F411&amp;"  "&amp;G411&amp;"  "&amp;H411&amp;" руб."&amp;CHAR(10)&amp;"проданы по "&amp;I411&amp;" руб.   "&amp;J411&amp;" шт.   за "&amp;K411&amp;" руб.   прибыль: "&amp;L411&amp;" руб."&amp;CHAR(10)&amp;"Заказчик: "&amp;M411&amp;"   Тел.: "&amp;N411&amp;"   E-mail: "&amp;O411&amp;CHAR(10)&amp;P411&amp;CHAR(10)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12" s="3" customFormat="true" ht="18.45" hidden="false" customHeight="true" outlineLevel="0" collapsed="false">
      <c r="H412" s="5"/>
      <c r="I412" s="5"/>
      <c r="K412" s="7" t="n">
        <f aca="false">I412*J412</f>
        <v>0</v>
      </c>
      <c r="L412" s="7" t="n">
        <f aca="false">ROUNDUP((I412-H412)*J412,-1)</f>
        <v>0</v>
      </c>
      <c r="N412" s="21"/>
      <c r="O412" s="9"/>
      <c r="R412" s="3" t="str">
        <f aca="false">"Заказ на "&amp;J412&amp;" шины (от "&amp;TEXT(A412,"дд.ММ.гггг, ДДДД, ЧЧ:мм)")&amp;"   :   "&amp;CHAR(10)&amp;CHAR(10)&amp;"Артикул: "&amp;B412&amp;"   "&amp;CHAR(10)&amp;C412&amp;"   "&amp;D412&amp;"   "&amp;E412&amp;"   "&amp;F412&amp;"  "&amp;G412&amp;"  "&amp;H412&amp;" руб."&amp;CHAR(10)&amp;"проданы по "&amp;I412&amp;" руб.   "&amp;J412&amp;" шт.   за "&amp;K412&amp;" руб.   прибыль: "&amp;L412&amp;" руб."&amp;CHAR(10)&amp;"Заказчик: "&amp;M412&amp;"   Тел.: "&amp;N412&amp;"   E-mail: "&amp;O412&amp;CHAR(10)&amp;P412&amp;CHAR(10)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13" s="3" customFormat="true" ht="18.45" hidden="false" customHeight="true" outlineLevel="0" collapsed="false">
      <c r="H413" s="5"/>
      <c r="I413" s="5"/>
      <c r="K413" s="7" t="n">
        <f aca="false">I413*J413</f>
        <v>0</v>
      </c>
      <c r="L413" s="7" t="n">
        <f aca="false">ROUNDUP((I413-H413)*J413,-1)</f>
        <v>0</v>
      </c>
      <c r="N413" s="21"/>
      <c r="O413" s="9"/>
      <c r="R413" s="3" t="str">
        <f aca="false">"Заказ на "&amp;J413&amp;" шины (от "&amp;TEXT(A413,"дд.ММ.гггг, ДДДД, ЧЧ:мм)")&amp;"   :   "&amp;CHAR(10)&amp;CHAR(10)&amp;"Артикул: "&amp;B413&amp;"   "&amp;CHAR(10)&amp;C413&amp;"   "&amp;D413&amp;"   "&amp;E413&amp;"   "&amp;F413&amp;"  "&amp;G413&amp;"  "&amp;H413&amp;" руб."&amp;CHAR(10)&amp;"проданы по "&amp;I413&amp;" руб.   "&amp;J413&amp;" шт.   за "&amp;K413&amp;" руб.   прибыль: "&amp;L413&amp;" руб."&amp;CHAR(10)&amp;"Заказчик: "&amp;M413&amp;"   Тел.: "&amp;N413&amp;"   E-mail: "&amp;O413&amp;CHAR(10)&amp;P413&amp;CHAR(10)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14" s="3" customFormat="true" ht="18.45" hidden="false" customHeight="true" outlineLevel="0" collapsed="false">
      <c r="H414" s="5"/>
      <c r="I414" s="5"/>
      <c r="K414" s="7" t="n">
        <f aca="false">I414*J414</f>
        <v>0</v>
      </c>
      <c r="L414" s="7" t="n">
        <f aca="false">ROUNDUP((I414-H414)*J414,-1)</f>
        <v>0</v>
      </c>
      <c r="N414" s="21"/>
      <c r="O414" s="9"/>
      <c r="R414" s="3" t="str">
        <f aca="false">"Заказ на "&amp;J414&amp;" шины (от "&amp;TEXT(A414,"дд.ММ.гггг, ДДДД, ЧЧ:мм)")&amp;"   :   "&amp;CHAR(10)&amp;CHAR(10)&amp;"Артикул: "&amp;B414&amp;"   "&amp;CHAR(10)&amp;C414&amp;"   "&amp;D414&amp;"   "&amp;E414&amp;"   "&amp;F414&amp;"  "&amp;G414&amp;"  "&amp;H414&amp;" руб."&amp;CHAR(10)&amp;"проданы по "&amp;I414&amp;" руб.   "&amp;J414&amp;" шт.   за "&amp;K414&amp;" руб.   прибыль: "&amp;L414&amp;" руб."&amp;CHAR(10)&amp;"Заказчик: "&amp;M414&amp;"   Тел.: "&amp;N414&amp;"   E-mail: "&amp;O414&amp;CHAR(10)&amp;P414&amp;CHAR(10)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15" s="3" customFormat="true" ht="18.45" hidden="false" customHeight="true" outlineLevel="0" collapsed="false">
      <c r="H415" s="5"/>
      <c r="I415" s="5"/>
      <c r="K415" s="7" t="n">
        <f aca="false">I415*J415</f>
        <v>0</v>
      </c>
      <c r="L415" s="7" t="n">
        <f aca="false">ROUNDUP((I415-H415)*J415,-1)</f>
        <v>0</v>
      </c>
      <c r="N415" s="21"/>
      <c r="O415" s="9"/>
      <c r="R415" s="3" t="str">
        <f aca="false">"Заказ на "&amp;J415&amp;" шины (от "&amp;TEXT(A415,"дд.ММ.гггг, ДДДД, ЧЧ:мм)")&amp;"   :   "&amp;CHAR(10)&amp;CHAR(10)&amp;"Артикул: "&amp;B415&amp;"   "&amp;CHAR(10)&amp;C415&amp;"   "&amp;D415&amp;"   "&amp;E415&amp;"   "&amp;F415&amp;"  "&amp;G415&amp;"  "&amp;H415&amp;" руб."&amp;CHAR(10)&amp;"проданы по "&amp;I415&amp;" руб.   "&amp;J415&amp;" шт.   за "&amp;K415&amp;" руб.   прибыль: "&amp;L415&amp;" руб."&amp;CHAR(10)&amp;"Заказчик: "&amp;M415&amp;"   Тел.: "&amp;N415&amp;"   E-mail: "&amp;O415&amp;CHAR(10)&amp;P415&amp;CHAR(10)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16" s="3" customFormat="true" ht="18.45" hidden="false" customHeight="true" outlineLevel="0" collapsed="false">
      <c r="H416" s="5"/>
      <c r="I416" s="5"/>
      <c r="K416" s="7" t="n">
        <f aca="false">I416*J416</f>
        <v>0</v>
      </c>
      <c r="L416" s="7" t="n">
        <f aca="false">ROUNDUP((I416-H416)*J416,-1)</f>
        <v>0</v>
      </c>
      <c r="N416" s="21"/>
      <c r="O416" s="9"/>
      <c r="R416" s="3" t="str">
        <f aca="false">"Заказ на "&amp;J416&amp;" шины (от "&amp;TEXT(A416,"дд.ММ.гггг, ДДДД, ЧЧ:мм)")&amp;"   :   "&amp;CHAR(10)&amp;CHAR(10)&amp;"Артикул: "&amp;B416&amp;"   "&amp;CHAR(10)&amp;C416&amp;"   "&amp;D416&amp;"   "&amp;E416&amp;"   "&amp;F416&amp;"  "&amp;G416&amp;"  "&amp;H416&amp;" руб."&amp;CHAR(10)&amp;"проданы по "&amp;I416&amp;" руб.   "&amp;J416&amp;" шт.   за "&amp;K416&amp;" руб.   прибыль: "&amp;L416&amp;" руб."&amp;CHAR(10)&amp;"Заказчик: "&amp;M416&amp;"   Тел.: "&amp;N416&amp;"   E-mail: "&amp;O416&amp;CHAR(10)&amp;P416&amp;CHAR(10)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17" s="3" customFormat="true" ht="18.45" hidden="false" customHeight="true" outlineLevel="0" collapsed="false">
      <c r="H417" s="5"/>
      <c r="I417" s="5"/>
      <c r="K417" s="7" t="n">
        <f aca="false">I417*J417</f>
        <v>0</v>
      </c>
      <c r="L417" s="7" t="n">
        <f aca="false">ROUNDUP((I417-H417)*J417,-1)</f>
        <v>0</v>
      </c>
      <c r="N417" s="21"/>
      <c r="O417" s="9"/>
      <c r="R417" s="3" t="str">
        <f aca="false">"Заказ на "&amp;J417&amp;" шины (от "&amp;TEXT(A417,"дд.ММ.гггг, ДДДД, ЧЧ:мм)")&amp;"   :   "&amp;CHAR(10)&amp;CHAR(10)&amp;"Артикул: "&amp;B417&amp;"   "&amp;CHAR(10)&amp;C417&amp;"   "&amp;D417&amp;"   "&amp;E417&amp;"   "&amp;F417&amp;"  "&amp;G417&amp;"  "&amp;H417&amp;" руб."&amp;CHAR(10)&amp;"проданы по "&amp;I417&amp;" руб.   "&amp;J417&amp;" шт.   за "&amp;K417&amp;" руб.   прибыль: "&amp;L417&amp;" руб."&amp;CHAR(10)&amp;"Заказчик: "&amp;M417&amp;"   Тел.: "&amp;N417&amp;"   E-mail: "&amp;O417&amp;CHAR(10)&amp;P417&amp;CHAR(10)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18" s="3" customFormat="true" ht="18.45" hidden="false" customHeight="true" outlineLevel="0" collapsed="false">
      <c r="H418" s="5"/>
      <c r="I418" s="5"/>
      <c r="K418" s="7" t="n">
        <f aca="false">I418*J418</f>
        <v>0</v>
      </c>
      <c r="L418" s="7" t="n">
        <f aca="false">ROUNDUP((I418-H418)*J418,-1)</f>
        <v>0</v>
      </c>
      <c r="N418" s="21"/>
      <c r="O418" s="9"/>
      <c r="R418" s="3" t="str">
        <f aca="false">"Заказ на "&amp;J418&amp;" шины (от "&amp;TEXT(A418,"дд.ММ.гггг, ДДДД, ЧЧ:мм)")&amp;"   :   "&amp;CHAR(10)&amp;CHAR(10)&amp;"Артикул: "&amp;B418&amp;"   "&amp;CHAR(10)&amp;C418&amp;"   "&amp;D418&amp;"   "&amp;E418&amp;"   "&amp;F418&amp;"  "&amp;G418&amp;"  "&amp;H418&amp;" руб."&amp;CHAR(10)&amp;"проданы по "&amp;I418&amp;" руб.   "&amp;J418&amp;" шт.   за "&amp;K418&amp;" руб.   прибыль: "&amp;L418&amp;" руб."&amp;CHAR(10)&amp;"Заказчик: "&amp;M418&amp;"   Тел.: "&amp;N418&amp;"   E-mail: "&amp;O418&amp;CHAR(10)&amp;P418&amp;CHAR(10)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19" s="3" customFormat="true" ht="18.45" hidden="false" customHeight="true" outlineLevel="0" collapsed="false">
      <c r="H419" s="5"/>
      <c r="I419" s="5"/>
      <c r="K419" s="7" t="n">
        <f aca="false">I419*J419</f>
        <v>0</v>
      </c>
      <c r="L419" s="7" t="n">
        <f aca="false">ROUNDUP((I419-H419)*J419,-1)</f>
        <v>0</v>
      </c>
      <c r="N419" s="21"/>
      <c r="O419" s="9"/>
      <c r="R419" s="3" t="str">
        <f aca="false">"Заказ на "&amp;J419&amp;" шины (от "&amp;TEXT(A419,"дд.ММ.гггг, ДДДД, ЧЧ:мм)")&amp;"   :   "&amp;CHAR(10)&amp;CHAR(10)&amp;"Артикул: "&amp;B419&amp;"   "&amp;CHAR(10)&amp;C419&amp;"   "&amp;D419&amp;"   "&amp;E419&amp;"   "&amp;F419&amp;"  "&amp;G419&amp;"  "&amp;H419&amp;" руб."&amp;CHAR(10)&amp;"проданы по "&amp;I419&amp;" руб.   "&amp;J419&amp;" шт.   за "&amp;K419&amp;" руб.   прибыль: "&amp;L419&amp;" руб."&amp;CHAR(10)&amp;"Заказчик: "&amp;M419&amp;"   Тел.: "&amp;N419&amp;"   E-mail: "&amp;O419&amp;CHAR(10)&amp;P419&amp;CHAR(10)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20" s="3" customFormat="true" ht="18.45" hidden="false" customHeight="true" outlineLevel="0" collapsed="false">
      <c r="H420" s="5"/>
      <c r="I420" s="5"/>
      <c r="K420" s="7" t="n">
        <f aca="false">I420*J420</f>
        <v>0</v>
      </c>
      <c r="L420" s="7" t="n">
        <f aca="false">ROUNDUP((I420-H420)*J420,-1)</f>
        <v>0</v>
      </c>
      <c r="N420" s="21"/>
      <c r="O420" s="9"/>
      <c r="R420" s="3" t="str">
        <f aca="false">"Заказ на "&amp;J420&amp;" шины (от "&amp;TEXT(A420,"дд.ММ.гггг, ДДДД, ЧЧ:мм)")&amp;"   :   "&amp;CHAR(10)&amp;CHAR(10)&amp;"Артикул: "&amp;B420&amp;"   "&amp;CHAR(10)&amp;C420&amp;"   "&amp;D420&amp;"   "&amp;E420&amp;"   "&amp;F420&amp;"  "&amp;G420&amp;"  "&amp;H420&amp;" руб."&amp;CHAR(10)&amp;"проданы по "&amp;I420&amp;" руб.   "&amp;J420&amp;" шт.   за "&amp;K420&amp;" руб.   прибыль: "&amp;L420&amp;" руб."&amp;CHAR(10)&amp;"Заказчик: "&amp;M420&amp;"   Тел.: "&amp;N420&amp;"   E-mail: "&amp;O420&amp;CHAR(10)&amp;P420&amp;CHAR(10)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21" s="3" customFormat="true" ht="18.45" hidden="false" customHeight="true" outlineLevel="0" collapsed="false">
      <c r="H421" s="5"/>
      <c r="I421" s="5"/>
      <c r="K421" s="7" t="n">
        <f aca="false">I421*J421</f>
        <v>0</v>
      </c>
      <c r="L421" s="7" t="n">
        <f aca="false">ROUNDUP((I421-H421)*J421,-1)</f>
        <v>0</v>
      </c>
      <c r="N421" s="21"/>
      <c r="O421" s="9"/>
      <c r="R421" s="3" t="str">
        <f aca="false">"Заказ на "&amp;J421&amp;" шины (от "&amp;TEXT(A421,"дд.ММ.гггг, ДДДД, ЧЧ:мм)")&amp;"   :   "&amp;CHAR(10)&amp;CHAR(10)&amp;"Артикул: "&amp;B421&amp;"   "&amp;CHAR(10)&amp;C421&amp;"   "&amp;D421&amp;"   "&amp;E421&amp;"   "&amp;F421&amp;"  "&amp;G421&amp;"  "&amp;H421&amp;" руб."&amp;CHAR(10)&amp;"проданы по "&amp;I421&amp;" руб.   "&amp;J421&amp;" шт.   за "&amp;K421&amp;" руб.   прибыль: "&amp;L421&amp;" руб."&amp;CHAR(10)&amp;"Заказчик: "&amp;M421&amp;"   Тел.: "&amp;N421&amp;"   E-mail: "&amp;O421&amp;CHAR(10)&amp;P421&amp;CHAR(10)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22" s="3" customFormat="true" ht="18.45" hidden="false" customHeight="true" outlineLevel="0" collapsed="false">
      <c r="H422" s="5"/>
      <c r="I422" s="5"/>
      <c r="K422" s="7" t="n">
        <f aca="false">I422*J422</f>
        <v>0</v>
      </c>
      <c r="L422" s="7" t="n">
        <f aca="false">ROUNDUP((I422-H422)*J422,-1)</f>
        <v>0</v>
      </c>
      <c r="N422" s="21"/>
      <c r="O422" s="9"/>
      <c r="R422" s="3" t="str">
        <f aca="false">"Заказ на "&amp;J422&amp;" шины (от "&amp;TEXT(A422,"дд.ММ.гггг, ДДДД, ЧЧ:мм)")&amp;"   :   "&amp;CHAR(10)&amp;CHAR(10)&amp;"Артикул: "&amp;B422&amp;"   "&amp;CHAR(10)&amp;C422&amp;"   "&amp;D422&amp;"   "&amp;E422&amp;"   "&amp;F422&amp;"  "&amp;G422&amp;"  "&amp;H422&amp;" руб."&amp;CHAR(10)&amp;"проданы по "&amp;I422&amp;" руб.   "&amp;J422&amp;" шт.   за "&amp;K422&amp;" руб.   прибыль: "&amp;L422&amp;" руб."&amp;CHAR(10)&amp;"Заказчик: "&amp;M422&amp;"   Тел.: "&amp;N422&amp;"   E-mail: "&amp;O422&amp;CHAR(10)&amp;P422&amp;CHAR(10)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23" s="3" customFormat="true" ht="18.45" hidden="false" customHeight="true" outlineLevel="0" collapsed="false">
      <c r="H423" s="5"/>
      <c r="I423" s="5"/>
      <c r="K423" s="7" t="n">
        <f aca="false">I423*J423</f>
        <v>0</v>
      </c>
      <c r="L423" s="7" t="n">
        <f aca="false">ROUNDUP((I423-H423)*J423,-1)</f>
        <v>0</v>
      </c>
      <c r="N423" s="21"/>
      <c r="O423" s="9"/>
      <c r="R423" s="3" t="str">
        <f aca="false">"Заказ на "&amp;J423&amp;" шины (от "&amp;TEXT(A423,"дд.ММ.гггг, ДДДД, ЧЧ:мм)")&amp;"   :   "&amp;CHAR(10)&amp;CHAR(10)&amp;"Артикул: "&amp;B423&amp;"   "&amp;CHAR(10)&amp;C423&amp;"   "&amp;D423&amp;"   "&amp;E423&amp;"   "&amp;F423&amp;"  "&amp;G423&amp;"  "&amp;H423&amp;" руб."&amp;CHAR(10)&amp;"проданы по "&amp;I423&amp;" руб.   "&amp;J423&amp;" шт.   за "&amp;K423&amp;" руб.   прибыль: "&amp;L423&amp;" руб."&amp;CHAR(10)&amp;"Заказчик: "&amp;M423&amp;"   Тел.: "&amp;N423&amp;"   E-mail: "&amp;O423&amp;CHAR(10)&amp;P423&amp;CHAR(10)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24" s="3" customFormat="true" ht="18.45" hidden="false" customHeight="true" outlineLevel="0" collapsed="false">
      <c r="H424" s="5"/>
      <c r="I424" s="5"/>
      <c r="K424" s="7" t="n">
        <f aca="false">I424*J424</f>
        <v>0</v>
      </c>
      <c r="L424" s="7" t="n">
        <f aca="false">ROUNDUP((I424-H424)*J424,-1)</f>
        <v>0</v>
      </c>
      <c r="N424" s="21"/>
      <c r="O424" s="9"/>
      <c r="R424" s="3" t="str">
        <f aca="false">"Заказ на "&amp;J424&amp;" шины (от "&amp;TEXT(A424,"дд.ММ.гггг, ДДДД, ЧЧ:мм)")&amp;"   :   "&amp;CHAR(10)&amp;CHAR(10)&amp;"Артикул: "&amp;B424&amp;"   "&amp;CHAR(10)&amp;C424&amp;"   "&amp;D424&amp;"   "&amp;E424&amp;"   "&amp;F424&amp;"  "&amp;G424&amp;"  "&amp;H424&amp;" руб."&amp;CHAR(10)&amp;"проданы по "&amp;I424&amp;" руб.   "&amp;J424&amp;" шт.   за "&amp;K424&amp;" руб.   прибыль: "&amp;L424&amp;" руб."&amp;CHAR(10)&amp;"Заказчик: "&amp;M424&amp;"   Тел.: "&amp;N424&amp;"   E-mail: "&amp;O424&amp;CHAR(10)&amp;P424&amp;CHAR(10)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25" s="3" customFormat="true" ht="18.45" hidden="false" customHeight="true" outlineLevel="0" collapsed="false">
      <c r="H425" s="5"/>
      <c r="I425" s="5"/>
      <c r="K425" s="7" t="n">
        <f aca="false">I425*J425</f>
        <v>0</v>
      </c>
      <c r="L425" s="7" t="n">
        <f aca="false">ROUNDUP((I425-H425)*J425,-1)</f>
        <v>0</v>
      </c>
      <c r="N425" s="21"/>
      <c r="O425" s="9"/>
      <c r="R425" s="3" t="str">
        <f aca="false">"Заказ на "&amp;J425&amp;" шины (от "&amp;TEXT(A425,"дд.ММ.гггг, ДДДД, ЧЧ:мм)")&amp;"   :   "&amp;CHAR(10)&amp;CHAR(10)&amp;"Артикул: "&amp;B425&amp;"   "&amp;CHAR(10)&amp;C425&amp;"   "&amp;D425&amp;"   "&amp;E425&amp;"   "&amp;F425&amp;"  "&amp;G425&amp;"  "&amp;H425&amp;" руб."&amp;CHAR(10)&amp;"проданы по "&amp;I425&amp;" руб.   "&amp;J425&amp;" шт.   за "&amp;K425&amp;" руб.   прибыль: "&amp;L425&amp;" руб."&amp;CHAR(10)&amp;"Заказчик: "&amp;M425&amp;"   Тел.: "&amp;N425&amp;"   E-mail: "&amp;O425&amp;CHAR(10)&amp;P425&amp;CHAR(10)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26" s="3" customFormat="true" ht="18.45" hidden="false" customHeight="true" outlineLevel="0" collapsed="false">
      <c r="H426" s="5"/>
      <c r="I426" s="5"/>
      <c r="K426" s="7" t="n">
        <f aca="false">I426*J426</f>
        <v>0</v>
      </c>
      <c r="L426" s="7" t="n">
        <f aca="false">ROUNDUP((I426-H426)*J426,-1)</f>
        <v>0</v>
      </c>
      <c r="N426" s="21"/>
      <c r="O426" s="9"/>
      <c r="R426" s="3" t="str">
        <f aca="false">"Заказ на "&amp;J426&amp;" шины (от "&amp;TEXT(A426,"дд.ММ.гггг, ДДДД, ЧЧ:мм)")&amp;"   :   "&amp;CHAR(10)&amp;CHAR(10)&amp;"Артикул: "&amp;B426&amp;"   "&amp;CHAR(10)&amp;C426&amp;"   "&amp;D426&amp;"   "&amp;E426&amp;"   "&amp;F426&amp;"  "&amp;G426&amp;"  "&amp;H426&amp;" руб."&amp;CHAR(10)&amp;"проданы по "&amp;I426&amp;" руб.   "&amp;J426&amp;" шт.   за "&amp;K426&amp;" руб.   прибыль: "&amp;L426&amp;" руб."&amp;CHAR(10)&amp;"Заказчик: "&amp;M426&amp;"   Тел.: "&amp;N426&amp;"   E-mail: "&amp;O426&amp;CHAR(10)&amp;P426&amp;CHAR(10)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27" s="3" customFormat="true" ht="18.45" hidden="false" customHeight="true" outlineLevel="0" collapsed="false">
      <c r="H427" s="5"/>
      <c r="I427" s="5"/>
      <c r="K427" s="7" t="n">
        <f aca="false">I427*J427</f>
        <v>0</v>
      </c>
      <c r="L427" s="7" t="n">
        <f aca="false">ROUNDUP((I427-H427)*J427,-1)</f>
        <v>0</v>
      </c>
      <c r="N427" s="21"/>
      <c r="O427" s="9"/>
      <c r="R427" s="3" t="str">
        <f aca="false">"Заказ на "&amp;J427&amp;" шины (от "&amp;TEXT(A427,"дд.ММ.гггг, ДДДД, ЧЧ:мм)")&amp;"   :   "&amp;CHAR(10)&amp;CHAR(10)&amp;"Артикул: "&amp;B427&amp;"   "&amp;CHAR(10)&amp;C427&amp;"   "&amp;D427&amp;"   "&amp;E427&amp;"   "&amp;F427&amp;"  "&amp;G427&amp;"  "&amp;H427&amp;" руб."&amp;CHAR(10)&amp;"проданы по "&amp;I427&amp;" руб.   "&amp;J427&amp;" шт.   за "&amp;K427&amp;" руб.   прибыль: "&amp;L427&amp;" руб."&amp;CHAR(10)&amp;"Заказчик: "&amp;M427&amp;"   Тел.: "&amp;N427&amp;"   E-mail: "&amp;O427&amp;CHAR(10)&amp;P427&amp;CHAR(10)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28" s="3" customFormat="true" ht="18.45" hidden="false" customHeight="true" outlineLevel="0" collapsed="false">
      <c r="H428" s="5"/>
      <c r="I428" s="5"/>
      <c r="K428" s="7" t="n">
        <f aca="false">I428*J428</f>
        <v>0</v>
      </c>
      <c r="L428" s="7" t="n">
        <f aca="false">ROUNDUP((I428-H428)*J428,-1)</f>
        <v>0</v>
      </c>
      <c r="N428" s="21"/>
      <c r="O428" s="9"/>
      <c r="R428" s="3" t="str">
        <f aca="false">"Заказ на "&amp;J428&amp;" шины (от "&amp;TEXT(A428,"дд.ММ.гггг, ДДДД, ЧЧ:мм)")&amp;"   :   "&amp;CHAR(10)&amp;CHAR(10)&amp;"Артикул: "&amp;B428&amp;"   "&amp;CHAR(10)&amp;C428&amp;"   "&amp;D428&amp;"   "&amp;E428&amp;"   "&amp;F428&amp;"  "&amp;G428&amp;"  "&amp;H428&amp;" руб."&amp;CHAR(10)&amp;"проданы по "&amp;I428&amp;" руб.   "&amp;J428&amp;" шт.   за "&amp;K428&amp;" руб.   прибыль: "&amp;L428&amp;" руб."&amp;CHAR(10)&amp;"Заказчик: "&amp;M428&amp;"   Тел.: "&amp;N428&amp;"   E-mail: "&amp;O428&amp;CHAR(10)&amp;P428&amp;CHAR(10)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29" s="3" customFormat="true" ht="18.45" hidden="false" customHeight="true" outlineLevel="0" collapsed="false">
      <c r="H429" s="5"/>
      <c r="I429" s="5"/>
      <c r="K429" s="7" t="n">
        <f aca="false">I429*J429</f>
        <v>0</v>
      </c>
      <c r="L429" s="7" t="n">
        <f aca="false">ROUNDUP((I429-H429)*J429,-1)</f>
        <v>0</v>
      </c>
      <c r="N429" s="21"/>
      <c r="O429" s="9"/>
      <c r="R429" s="3" t="str">
        <f aca="false">"Заказ на "&amp;J429&amp;" шины (от "&amp;TEXT(A429,"дд.ММ.гггг, ДДДД, ЧЧ:мм)")&amp;"   :   "&amp;CHAR(10)&amp;CHAR(10)&amp;"Артикул: "&amp;B429&amp;"   "&amp;CHAR(10)&amp;C429&amp;"   "&amp;D429&amp;"   "&amp;E429&amp;"   "&amp;F429&amp;"  "&amp;G429&amp;"  "&amp;H429&amp;" руб."&amp;CHAR(10)&amp;"проданы по "&amp;I429&amp;" руб.   "&amp;J429&amp;" шт.   за "&amp;K429&amp;" руб.   прибыль: "&amp;L429&amp;" руб."&amp;CHAR(10)&amp;"Заказчик: "&amp;M429&amp;"   Тел.: "&amp;N429&amp;"   E-mail: "&amp;O429&amp;CHAR(10)&amp;P429&amp;CHAR(10)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30" s="3" customFormat="true" ht="18.45" hidden="false" customHeight="true" outlineLevel="0" collapsed="false">
      <c r="H430" s="5"/>
      <c r="I430" s="5"/>
      <c r="K430" s="7" t="n">
        <f aca="false">I430*J430</f>
        <v>0</v>
      </c>
      <c r="L430" s="7" t="n">
        <f aca="false">ROUNDUP((I430-H430)*J430,-1)</f>
        <v>0</v>
      </c>
      <c r="N430" s="21"/>
      <c r="O430" s="9"/>
      <c r="R430" s="3" t="str">
        <f aca="false">"Заказ на "&amp;J430&amp;" шины (от "&amp;TEXT(A430,"дд.ММ.гггг, ДДДД, ЧЧ:мм)")&amp;"   :   "&amp;CHAR(10)&amp;CHAR(10)&amp;"Артикул: "&amp;B430&amp;"   "&amp;CHAR(10)&amp;C430&amp;"   "&amp;D430&amp;"   "&amp;E430&amp;"   "&amp;F430&amp;"  "&amp;G430&amp;"  "&amp;H430&amp;" руб."&amp;CHAR(10)&amp;"проданы по "&amp;I430&amp;" руб.   "&amp;J430&amp;" шт.   за "&amp;K430&amp;" руб.   прибыль: "&amp;L430&amp;" руб."&amp;CHAR(10)&amp;"Заказчик: "&amp;M430&amp;"   Тел.: "&amp;N430&amp;"   E-mail: "&amp;O430&amp;CHAR(10)&amp;P430&amp;CHAR(10)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31" s="3" customFormat="true" ht="18.45" hidden="false" customHeight="true" outlineLevel="0" collapsed="false">
      <c r="H431" s="5"/>
      <c r="I431" s="5"/>
      <c r="K431" s="7" t="n">
        <f aca="false">I431*J431</f>
        <v>0</v>
      </c>
      <c r="L431" s="7" t="n">
        <f aca="false">ROUNDUP((I431-H431)*J431,-1)</f>
        <v>0</v>
      </c>
      <c r="N431" s="21"/>
      <c r="O431" s="9"/>
      <c r="R431" s="3" t="str">
        <f aca="false">"Заказ на "&amp;J431&amp;" шины (от "&amp;TEXT(A431,"дд.ММ.гггг, ДДДД, ЧЧ:мм)")&amp;"   :   "&amp;CHAR(10)&amp;CHAR(10)&amp;"Артикул: "&amp;B431&amp;"   "&amp;CHAR(10)&amp;C431&amp;"   "&amp;D431&amp;"   "&amp;E431&amp;"   "&amp;F431&amp;"  "&amp;G431&amp;"  "&amp;H431&amp;" руб."&amp;CHAR(10)&amp;"проданы по "&amp;I431&amp;" руб.   "&amp;J431&amp;" шт.   за "&amp;K431&amp;" руб.   прибыль: "&amp;L431&amp;" руб."&amp;CHAR(10)&amp;"Заказчик: "&amp;M431&amp;"   Тел.: "&amp;N431&amp;"   E-mail: "&amp;O431&amp;CHAR(10)&amp;P431&amp;CHAR(10)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32" s="3" customFormat="true" ht="18.45" hidden="false" customHeight="true" outlineLevel="0" collapsed="false">
      <c r="H432" s="5"/>
      <c r="I432" s="5"/>
      <c r="K432" s="7" t="n">
        <f aca="false">I432*J432</f>
        <v>0</v>
      </c>
      <c r="L432" s="7" t="n">
        <f aca="false">ROUNDUP((I432-H432)*J432,-1)</f>
        <v>0</v>
      </c>
      <c r="N432" s="21"/>
      <c r="O432" s="9"/>
      <c r="R432" s="3" t="str">
        <f aca="false">"Заказ на "&amp;J432&amp;" шины (от "&amp;TEXT(A432,"дд.ММ.гггг, ДДДД, ЧЧ:мм)")&amp;"   :   "&amp;CHAR(10)&amp;CHAR(10)&amp;"Артикул: "&amp;B432&amp;"   "&amp;CHAR(10)&amp;C432&amp;"   "&amp;D432&amp;"   "&amp;E432&amp;"   "&amp;F432&amp;"  "&amp;G432&amp;"  "&amp;H432&amp;" руб."&amp;CHAR(10)&amp;"проданы по "&amp;I432&amp;" руб.   "&amp;J432&amp;" шт.   за "&amp;K432&amp;" руб.   прибыль: "&amp;L432&amp;" руб."&amp;CHAR(10)&amp;"Заказчик: "&amp;M432&amp;"   Тел.: "&amp;N432&amp;"   E-mail: "&amp;O432&amp;CHAR(10)&amp;P432&amp;CHAR(10)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33" s="3" customFormat="true" ht="18.45" hidden="false" customHeight="true" outlineLevel="0" collapsed="false">
      <c r="H433" s="5"/>
      <c r="I433" s="5"/>
      <c r="K433" s="7" t="n">
        <f aca="false">I433*J433</f>
        <v>0</v>
      </c>
      <c r="L433" s="7" t="n">
        <f aca="false">ROUNDUP((I433-H433)*J433,-1)</f>
        <v>0</v>
      </c>
      <c r="N433" s="21"/>
      <c r="O433" s="9"/>
      <c r="R433" s="3" t="str">
        <f aca="false">"Заказ на "&amp;J433&amp;" шины (от "&amp;TEXT(A433,"дд.ММ.гггг, ДДДД, ЧЧ:мм)")&amp;"   :   "&amp;CHAR(10)&amp;CHAR(10)&amp;"Артикул: "&amp;B433&amp;"   "&amp;CHAR(10)&amp;C433&amp;"   "&amp;D433&amp;"   "&amp;E433&amp;"   "&amp;F433&amp;"  "&amp;G433&amp;"  "&amp;H433&amp;" руб."&amp;CHAR(10)&amp;"проданы по "&amp;I433&amp;" руб.   "&amp;J433&amp;" шт.   за "&amp;K433&amp;" руб.   прибыль: "&amp;L433&amp;" руб."&amp;CHAR(10)&amp;"Заказчик: "&amp;M433&amp;"   Тел.: "&amp;N433&amp;"   E-mail: "&amp;O433&amp;CHAR(10)&amp;P433&amp;CHAR(10)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34" s="3" customFormat="true" ht="18.45" hidden="false" customHeight="true" outlineLevel="0" collapsed="false">
      <c r="H434" s="5"/>
      <c r="I434" s="5"/>
      <c r="K434" s="7" t="n">
        <f aca="false">I434*J434</f>
        <v>0</v>
      </c>
      <c r="L434" s="7" t="n">
        <f aca="false">ROUNDUP((I434-H434)*J434,-1)</f>
        <v>0</v>
      </c>
      <c r="N434" s="21"/>
      <c r="O434" s="9"/>
      <c r="R434" s="3" t="str">
        <f aca="false">"Заказ на "&amp;J434&amp;" шины (от "&amp;TEXT(A434,"дд.ММ.гггг, ДДДД, ЧЧ:мм)")&amp;"   :   "&amp;CHAR(10)&amp;CHAR(10)&amp;"Артикул: "&amp;B434&amp;"   "&amp;CHAR(10)&amp;C434&amp;"   "&amp;D434&amp;"   "&amp;E434&amp;"   "&amp;F434&amp;"  "&amp;G434&amp;"  "&amp;H434&amp;" руб."&amp;CHAR(10)&amp;"проданы по "&amp;I434&amp;" руб.   "&amp;J434&amp;" шт.   за "&amp;K434&amp;" руб.   прибыль: "&amp;L434&amp;" руб."&amp;CHAR(10)&amp;"Заказчик: "&amp;M434&amp;"   Тел.: "&amp;N434&amp;"   E-mail: "&amp;O434&amp;CHAR(10)&amp;P434&amp;CHAR(10)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35" s="3" customFormat="true" ht="18.45" hidden="false" customHeight="true" outlineLevel="0" collapsed="false">
      <c r="H435" s="5"/>
      <c r="I435" s="5"/>
      <c r="K435" s="7" t="n">
        <f aca="false">I435*J435</f>
        <v>0</v>
      </c>
      <c r="L435" s="7" t="n">
        <f aca="false">ROUNDUP((I435-H435)*J435,-1)</f>
        <v>0</v>
      </c>
      <c r="N435" s="21"/>
      <c r="O435" s="9"/>
      <c r="R435" s="3" t="str">
        <f aca="false">"Заказ на "&amp;J435&amp;" шины (от "&amp;TEXT(A435,"дд.ММ.гггг, ДДДД, ЧЧ:мм)")&amp;"   :   "&amp;CHAR(10)&amp;CHAR(10)&amp;"Артикул: "&amp;B435&amp;"   "&amp;CHAR(10)&amp;C435&amp;"   "&amp;D435&amp;"   "&amp;E435&amp;"   "&amp;F435&amp;"  "&amp;G435&amp;"  "&amp;H435&amp;" руб."&amp;CHAR(10)&amp;"проданы по "&amp;I435&amp;" руб.   "&amp;J435&amp;" шт.   за "&amp;K435&amp;" руб.   прибыль: "&amp;L435&amp;" руб."&amp;CHAR(10)&amp;"Заказчик: "&amp;M435&amp;"   Тел.: "&amp;N435&amp;"   E-mail: "&amp;O435&amp;CHAR(10)&amp;P435&amp;CHAR(10)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36" s="3" customFormat="true" ht="18.45" hidden="false" customHeight="true" outlineLevel="0" collapsed="false">
      <c r="H436" s="5"/>
      <c r="I436" s="5"/>
      <c r="K436" s="7" t="n">
        <f aca="false">I436*J436</f>
        <v>0</v>
      </c>
      <c r="L436" s="7" t="n">
        <f aca="false">ROUNDUP((I436-H436)*J436,-1)</f>
        <v>0</v>
      </c>
      <c r="N436" s="21"/>
      <c r="O436" s="9"/>
      <c r="R436" s="3" t="str">
        <f aca="false">"Заказ на "&amp;J436&amp;" шины (от "&amp;TEXT(A436,"дд.ММ.гггг, ДДДД, ЧЧ:мм)")&amp;"   :   "&amp;CHAR(10)&amp;CHAR(10)&amp;"Артикул: "&amp;B436&amp;"   "&amp;CHAR(10)&amp;C436&amp;"   "&amp;D436&amp;"   "&amp;E436&amp;"   "&amp;F436&amp;"  "&amp;G436&amp;"  "&amp;H436&amp;" руб."&amp;CHAR(10)&amp;"проданы по "&amp;I436&amp;" руб.   "&amp;J436&amp;" шт.   за "&amp;K436&amp;" руб.   прибыль: "&amp;L436&amp;" руб."&amp;CHAR(10)&amp;"Заказчик: "&amp;M436&amp;"   Тел.: "&amp;N436&amp;"   E-mail: "&amp;O436&amp;CHAR(10)&amp;P436&amp;CHAR(10)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37" s="3" customFormat="true" ht="18.45" hidden="false" customHeight="true" outlineLevel="0" collapsed="false">
      <c r="H437" s="5"/>
      <c r="I437" s="5"/>
      <c r="K437" s="7" t="n">
        <f aca="false">I437*J437</f>
        <v>0</v>
      </c>
      <c r="L437" s="7" t="n">
        <f aca="false">ROUNDUP((I437-H437)*J437,-1)</f>
        <v>0</v>
      </c>
      <c r="N437" s="21"/>
      <c r="O437" s="9"/>
      <c r="R437" s="3" t="str">
        <f aca="false">"Заказ на "&amp;J437&amp;" шины (от "&amp;TEXT(A437,"дд.ММ.гггг, ДДДД, ЧЧ:мм)")&amp;"   :   "&amp;CHAR(10)&amp;CHAR(10)&amp;"Артикул: "&amp;B437&amp;"   "&amp;CHAR(10)&amp;C437&amp;"   "&amp;D437&amp;"   "&amp;E437&amp;"   "&amp;F437&amp;"  "&amp;G437&amp;"  "&amp;H437&amp;" руб."&amp;CHAR(10)&amp;"проданы по "&amp;I437&amp;" руб.   "&amp;J437&amp;" шт.   за "&amp;K437&amp;" руб.   прибыль: "&amp;L437&amp;" руб."&amp;CHAR(10)&amp;"Заказчик: "&amp;M437&amp;"   Тел.: "&amp;N437&amp;"   E-mail: "&amp;O437&amp;CHAR(10)&amp;P437&amp;CHAR(10)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38" s="3" customFormat="true" ht="18.45" hidden="false" customHeight="true" outlineLevel="0" collapsed="false">
      <c r="H438" s="5"/>
      <c r="I438" s="5"/>
      <c r="K438" s="7" t="n">
        <f aca="false">I438*J438</f>
        <v>0</v>
      </c>
      <c r="L438" s="7" t="n">
        <f aca="false">ROUNDUP((I438-H438)*J438,-1)</f>
        <v>0</v>
      </c>
      <c r="N438" s="21"/>
      <c r="O438" s="9"/>
      <c r="R438" s="3" t="str">
        <f aca="false">"Заказ на "&amp;J438&amp;" шины (от "&amp;TEXT(A438,"дд.ММ.гггг, ДДДД, ЧЧ:мм)")&amp;"   :   "&amp;CHAR(10)&amp;CHAR(10)&amp;"Артикул: "&amp;B438&amp;"   "&amp;CHAR(10)&amp;C438&amp;"   "&amp;D438&amp;"   "&amp;E438&amp;"   "&amp;F438&amp;"  "&amp;G438&amp;"  "&amp;H438&amp;" руб."&amp;CHAR(10)&amp;"проданы по "&amp;I438&amp;" руб.   "&amp;J438&amp;" шт.   за "&amp;K438&amp;" руб.   прибыль: "&amp;L438&amp;" руб."&amp;CHAR(10)&amp;"Заказчик: "&amp;M438&amp;"   Тел.: "&amp;N438&amp;"   E-mail: "&amp;O438&amp;CHAR(10)&amp;P438&amp;CHAR(10)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39" s="3" customFormat="true" ht="18.45" hidden="false" customHeight="true" outlineLevel="0" collapsed="false">
      <c r="H439" s="5"/>
      <c r="I439" s="5"/>
      <c r="K439" s="7" t="n">
        <f aca="false">I439*J439</f>
        <v>0</v>
      </c>
      <c r="L439" s="7" t="n">
        <f aca="false">ROUNDUP((I439-H439)*J439,-1)</f>
        <v>0</v>
      </c>
      <c r="N439" s="21"/>
      <c r="O439" s="9"/>
      <c r="R439" s="3" t="str">
        <f aca="false">"Заказ на "&amp;J439&amp;" шины (от "&amp;TEXT(A439,"дд.ММ.гггг, ДДДД, ЧЧ:мм)")&amp;"   :   "&amp;CHAR(10)&amp;CHAR(10)&amp;"Артикул: "&amp;B439&amp;"   "&amp;CHAR(10)&amp;C439&amp;"   "&amp;D439&amp;"   "&amp;E439&amp;"   "&amp;F439&amp;"  "&amp;G439&amp;"  "&amp;H439&amp;" руб."&amp;CHAR(10)&amp;"проданы по "&amp;I439&amp;" руб.   "&amp;J439&amp;" шт.   за "&amp;K439&amp;" руб.   прибыль: "&amp;L439&amp;" руб."&amp;CHAR(10)&amp;"Заказчик: "&amp;M439&amp;"   Тел.: "&amp;N439&amp;"   E-mail: "&amp;O439&amp;CHAR(10)&amp;P439&amp;CHAR(10)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40" s="3" customFormat="true" ht="18.45" hidden="false" customHeight="true" outlineLevel="0" collapsed="false">
      <c r="H440" s="5"/>
      <c r="I440" s="5"/>
      <c r="K440" s="7" t="n">
        <f aca="false">I440*J440</f>
        <v>0</v>
      </c>
      <c r="L440" s="7" t="n">
        <f aca="false">ROUNDUP((I440-H440)*J440,-1)</f>
        <v>0</v>
      </c>
      <c r="N440" s="21"/>
      <c r="O440" s="9"/>
      <c r="R440" s="3" t="str">
        <f aca="false">"Заказ на "&amp;J440&amp;" шины (от "&amp;TEXT(A440,"дд.ММ.гггг, ДДДД, ЧЧ:мм)")&amp;"   :   "&amp;CHAR(10)&amp;CHAR(10)&amp;"Артикул: "&amp;B440&amp;"   "&amp;CHAR(10)&amp;C440&amp;"   "&amp;D440&amp;"   "&amp;E440&amp;"   "&amp;F440&amp;"  "&amp;G440&amp;"  "&amp;H440&amp;" руб."&amp;CHAR(10)&amp;"проданы по "&amp;I440&amp;" руб.   "&amp;J440&amp;" шт.   за "&amp;K440&amp;" руб.   прибыль: "&amp;L440&amp;" руб."&amp;CHAR(10)&amp;"Заказчик: "&amp;M440&amp;"   Тел.: "&amp;N440&amp;"   E-mail: "&amp;O440&amp;CHAR(10)&amp;P440&amp;CHAR(10)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41" s="3" customFormat="true" ht="18.45" hidden="false" customHeight="true" outlineLevel="0" collapsed="false">
      <c r="H441" s="5"/>
      <c r="I441" s="5"/>
      <c r="K441" s="7" t="n">
        <f aca="false">I441*J441</f>
        <v>0</v>
      </c>
      <c r="L441" s="7" t="n">
        <f aca="false">ROUNDUP((I441-H441)*J441,-1)</f>
        <v>0</v>
      </c>
      <c r="N441" s="21"/>
      <c r="O441" s="9"/>
      <c r="R441" s="3" t="str">
        <f aca="false">"Заказ на "&amp;J441&amp;" шины (от "&amp;TEXT(A441,"дд.ММ.гггг, ДДДД, ЧЧ:мм)")&amp;"   :   "&amp;CHAR(10)&amp;CHAR(10)&amp;"Артикул: "&amp;B441&amp;"   "&amp;CHAR(10)&amp;C441&amp;"   "&amp;D441&amp;"   "&amp;E441&amp;"   "&amp;F441&amp;"  "&amp;G441&amp;"  "&amp;H441&amp;" руб."&amp;CHAR(10)&amp;"проданы по "&amp;I441&amp;" руб.   "&amp;J441&amp;" шт.   за "&amp;K441&amp;" руб.   прибыль: "&amp;L441&amp;" руб."&amp;CHAR(10)&amp;"Заказчик: "&amp;M441&amp;"   Тел.: "&amp;N441&amp;"   E-mail: "&amp;O441&amp;CHAR(10)&amp;P441&amp;CHAR(10)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42" s="3" customFormat="true" ht="18.45" hidden="false" customHeight="true" outlineLevel="0" collapsed="false">
      <c r="H442" s="5"/>
      <c r="I442" s="5"/>
      <c r="K442" s="7" t="n">
        <f aca="false">I442*J442</f>
        <v>0</v>
      </c>
      <c r="L442" s="7" t="n">
        <f aca="false">ROUNDUP((I442-H442)*J442,-1)</f>
        <v>0</v>
      </c>
      <c r="N442" s="21"/>
      <c r="O442" s="9"/>
      <c r="R442" s="3" t="str">
        <f aca="false">"Заказ на "&amp;J442&amp;" шины (от "&amp;TEXT(A442,"дд.ММ.гггг, ДДДД, ЧЧ:мм)")&amp;"   :   "&amp;CHAR(10)&amp;CHAR(10)&amp;"Артикул: "&amp;B442&amp;"   "&amp;CHAR(10)&amp;C442&amp;"   "&amp;D442&amp;"   "&amp;E442&amp;"   "&amp;F442&amp;"  "&amp;G442&amp;"  "&amp;H442&amp;" руб."&amp;CHAR(10)&amp;"проданы по "&amp;I442&amp;" руб.   "&amp;J442&amp;" шт.   за "&amp;K442&amp;" руб.   прибыль: "&amp;L442&amp;" руб."&amp;CHAR(10)&amp;"Заказчик: "&amp;M442&amp;"   Тел.: "&amp;N442&amp;"   E-mail: "&amp;O442&amp;CHAR(10)&amp;P442&amp;CHAR(10)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43" s="3" customFormat="true" ht="18.45" hidden="false" customHeight="true" outlineLevel="0" collapsed="false">
      <c r="H443" s="5"/>
      <c r="I443" s="5"/>
      <c r="K443" s="7" t="n">
        <f aca="false">I443*J443</f>
        <v>0</v>
      </c>
      <c r="L443" s="7" t="n">
        <f aca="false">ROUNDUP((I443-H443)*J443,-1)</f>
        <v>0</v>
      </c>
      <c r="N443" s="21"/>
      <c r="O443" s="9"/>
      <c r="R443" s="3" t="str">
        <f aca="false">"Заказ на "&amp;J443&amp;" шины (от "&amp;TEXT(A443,"дд.ММ.гггг, ДДДД, ЧЧ:мм)")&amp;"   :   "&amp;CHAR(10)&amp;CHAR(10)&amp;"Артикул: "&amp;B443&amp;"   "&amp;CHAR(10)&amp;C443&amp;"   "&amp;D443&amp;"   "&amp;E443&amp;"   "&amp;F443&amp;"  "&amp;G443&amp;"  "&amp;H443&amp;" руб."&amp;CHAR(10)&amp;"проданы по "&amp;I443&amp;" руб.   "&amp;J443&amp;" шт.   за "&amp;K443&amp;" руб.   прибыль: "&amp;L443&amp;" руб."&amp;CHAR(10)&amp;"Заказчик: "&amp;M443&amp;"   Тел.: "&amp;N443&amp;"   E-mail: "&amp;O443&amp;CHAR(10)&amp;P443&amp;CHAR(10)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44" s="3" customFormat="true" ht="18.45" hidden="false" customHeight="true" outlineLevel="0" collapsed="false">
      <c r="H444" s="5"/>
      <c r="I444" s="5"/>
      <c r="K444" s="7" t="n">
        <f aca="false">I444*J444</f>
        <v>0</v>
      </c>
      <c r="L444" s="7" t="n">
        <f aca="false">ROUNDUP((I444-H444)*J444,-1)</f>
        <v>0</v>
      </c>
      <c r="N444" s="21"/>
      <c r="O444" s="9"/>
      <c r="R444" s="3" t="str">
        <f aca="false">"Заказ на "&amp;J444&amp;" шины (от "&amp;TEXT(A444,"дд.ММ.гггг, ДДДД, ЧЧ:мм)")&amp;"   :   "&amp;CHAR(10)&amp;CHAR(10)&amp;"Артикул: "&amp;B444&amp;"   "&amp;CHAR(10)&amp;C444&amp;"   "&amp;D444&amp;"   "&amp;E444&amp;"   "&amp;F444&amp;"  "&amp;G444&amp;"  "&amp;H444&amp;" руб."&amp;CHAR(10)&amp;"проданы по "&amp;I444&amp;" руб.   "&amp;J444&amp;" шт.   за "&amp;K444&amp;" руб.   прибыль: "&amp;L444&amp;" руб."&amp;CHAR(10)&amp;"Заказчик: "&amp;M444&amp;"   Тел.: "&amp;N444&amp;"   E-mail: "&amp;O444&amp;CHAR(10)&amp;P444&amp;CHAR(10)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45" s="3" customFormat="true" ht="18.45" hidden="false" customHeight="true" outlineLevel="0" collapsed="false">
      <c r="H445" s="5"/>
      <c r="I445" s="5"/>
      <c r="K445" s="7" t="n">
        <f aca="false">I445*J445</f>
        <v>0</v>
      </c>
      <c r="L445" s="7" t="n">
        <f aca="false">ROUNDUP((I445-H445)*J445,-1)</f>
        <v>0</v>
      </c>
      <c r="N445" s="21"/>
      <c r="O445" s="9"/>
      <c r="R445" s="3" t="str">
        <f aca="false">"Заказ на "&amp;J445&amp;" шины (от "&amp;TEXT(A445,"дд.ММ.гггг, ДДДД, ЧЧ:мм)")&amp;"   :   "&amp;CHAR(10)&amp;CHAR(10)&amp;"Артикул: "&amp;B445&amp;"   "&amp;CHAR(10)&amp;C445&amp;"   "&amp;D445&amp;"   "&amp;E445&amp;"   "&amp;F445&amp;"  "&amp;G445&amp;"  "&amp;H445&amp;" руб."&amp;CHAR(10)&amp;"проданы по "&amp;I445&amp;" руб.   "&amp;J445&amp;" шт.   за "&amp;K445&amp;" руб.   прибыль: "&amp;L445&amp;" руб."&amp;CHAR(10)&amp;"Заказчик: "&amp;M445&amp;"   Тел.: "&amp;N445&amp;"   E-mail: "&amp;O445&amp;CHAR(10)&amp;P445&amp;CHAR(10)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46" s="3" customFormat="true" ht="18.45" hidden="false" customHeight="true" outlineLevel="0" collapsed="false">
      <c r="H446" s="5"/>
      <c r="I446" s="5"/>
      <c r="K446" s="7" t="n">
        <f aca="false">I446*J446</f>
        <v>0</v>
      </c>
      <c r="L446" s="7" t="n">
        <f aca="false">ROUNDUP((I446-H446)*J446,-1)</f>
        <v>0</v>
      </c>
      <c r="N446" s="21"/>
      <c r="O446" s="9"/>
      <c r="R446" s="3" t="str">
        <f aca="false">"Заказ на "&amp;J446&amp;" шины (от "&amp;TEXT(A446,"дд.ММ.гггг, ДДДД, ЧЧ:мм)")&amp;"   :   "&amp;CHAR(10)&amp;CHAR(10)&amp;"Артикул: "&amp;B446&amp;"   "&amp;CHAR(10)&amp;C446&amp;"   "&amp;D446&amp;"   "&amp;E446&amp;"   "&amp;F446&amp;"  "&amp;G446&amp;"  "&amp;H446&amp;" руб."&amp;CHAR(10)&amp;"проданы по "&amp;I446&amp;" руб.   "&amp;J446&amp;" шт.   за "&amp;K446&amp;" руб.   прибыль: "&amp;L446&amp;" руб."&amp;CHAR(10)&amp;"Заказчик: "&amp;M446&amp;"   Тел.: "&amp;N446&amp;"   E-mail: "&amp;O446&amp;CHAR(10)&amp;P446&amp;CHAR(10)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47" s="3" customFormat="true" ht="18.45" hidden="false" customHeight="true" outlineLevel="0" collapsed="false">
      <c r="H447" s="5"/>
      <c r="I447" s="5"/>
      <c r="K447" s="7" t="n">
        <f aca="false">I447*J447</f>
        <v>0</v>
      </c>
      <c r="L447" s="7" t="n">
        <f aca="false">ROUNDUP((I447-H447)*J447,-1)</f>
        <v>0</v>
      </c>
      <c r="N447" s="21"/>
      <c r="O447" s="9"/>
      <c r="R447" s="3" t="str">
        <f aca="false">"Заказ на "&amp;J447&amp;" шины (от "&amp;TEXT(A447,"дд.ММ.гггг, ДДДД, ЧЧ:мм)")&amp;"   :   "&amp;CHAR(10)&amp;CHAR(10)&amp;"Артикул: "&amp;B447&amp;"   "&amp;CHAR(10)&amp;C447&amp;"   "&amp;D447&amp;"   "&amp;E447&amp;"   "&amp;F447&amp;"  "&amp;G447&amp;"  "&amp;H447&amp;" руб."&amp;CHAR(10)&amp;"проданы по "&amp;I447&amp;" руб.   "&amp;J447&amp;" шт.   за "&amp;K447&amp;" руб.   прибыль: "&amp;L447&amp;" руб."&amp;CHAR(10)&amp;"Заказчик: "&amp;M447&amp;"   Тел.: "&amp;N447&amp;"   E-mail: "&amp;O447&amp;CHAR(10)&amp;P447&amp;CHAR(10)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48" s="3" customFormat="true" ht="18.45" hidden="false" customHeight="true" outlineLevel="0" collapsed="false">
      <c r="H448" s="5"/>
      <c r="I448" s="5"/>
      <c r="K448" s="7" t="n">
        <f aca="false">I448*J448</f>
        <v>0</v>
      </c>
      <c r="L448" s="7" t="n">
        <f aca="false">ROUNDUP((I448-H448)*J448,-1)</f>
        <v>0</v>
      </c>
      <c r="N448" s="21"/>
      <c r="O448" s="9"/>
      <c r="R448" s="3" t="str">
        <f aca="false">"Заказ на "&amp;J448&amp;" шины (от "&amp;TEXT(A448,"дд.ММ.гггг, ДДДД, ЧЧ:мм)")&amp;"   :   "&amp;CHAR(10)&amp;CHAR(10)&amp;"Артикул: "&amp;B448&amp;"   "&amp;CHAR(10)&amp;C448&amp;"   "&amp;D448&amp;"   "&amp;E448&amp;"   "&amp;F448&amp;"  "&amp;G448&amp;"  "&amp;H448&amp;" руб."&amp;CHAR(10)&amp;"проданы по "&amp;I448&amp;" руб.   "&amp;J448&amp;" шт.   за "&amp;K448&amp;" руб.   прибыль: "&amp;L448&amp;" руб."&amp;CHAR(10)&amp;"Заказчик: "&amp;M448&amp;"   Тел.: "&amp;N448&amp;"   E-mail: "&amp;O448&amp;CHAR(10)&amp;P448&amp;CHAR(10)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49" s="3" customFormat="true" ht="18.45" hidden="false" customHeight="true" outlineLevel="0" collapsed="false">
      <c r="H449" s="5"/>
      <c r="I449" s="5"/>
      <c r="K449" s="7" t="n">
        <f aca="false">I449*J449</f>
        <v>0</v>
      </c>
      <c r="L449" s="7" t="n">
        <f aca="false">ROUNDUP((I449-H449)*J449,-1)</f>
        <v>0</v>
      </c>
      <c r="N449" s="21"/>
      <c r="O449" s="9"/>
      <c r="R449" s="3" t="str">
        <f aca="false">"Заказ на "&amp;J449&amp;" шины (от "&amp;TEXT(A449,"дд.ММ.гггг, ДДДД, ЧЧ:мм)")&amp;"   :   "&amp;CHAR(10)&amp;CHAR(10)&amp;"Артикул: "&amp;B449&amp;"   "&amp;CHAR(10)&amp;C449&amp;"   "&amp;D449&amp;"   "&amp;E449&amp;"   "&amp;F449&amp;"  "&amp;G449&amp;"  "&amp;H449&amp;" руб."&amp;CHAR(10)&amp;"проданы по "&amp;I449&amp;" руб.   "&amp;J449&amp;" шт.   за "&amp;K449&amp;" руб.   прибыль: "&amp;L449&amp;" руб."&amp;CHAR(10)&amp;"Заказчик: "&amp;M449&amp;"   Тел.: "&amp;N449&amp;"   E-mail: "&amp;O449&amp;CHAR(10)&amp;P449&amp;CHAR(10)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50" s="3" customFormat="true" ht="18.45" hidden="false" customHeight="true" outlineLevel="0" collapsed="false">
      <c r="H450" s="5"/>
      <c r="I450" s="5"/>
      <c r="K450" s="7" t="n">
        <f aca="false">I450*J450</f>
        <v>0</v>
      </c>
      <c r="L450" s="7" t="n">
        <f aca="false">ROUNDUP((I450-H450)*J450,-1)</f>
        <v>0</v>
      </c>
      <c r="N450" s="21"/>
      <c r="O450" s="9"/>
      <c r="R450" s="3" t="str">
        <f aca="false">"Заказ на "&amp;J450&amp;" шины (от "&amp;TEXT(A450,"дд.ММ.гггг, ДДДД, ЧЧ:мм)")&amp;"   :   "&amp;CHAR(10)&amp;CHAR(10)&amp;"Артикул: "&amp;B450&amp;"   "&amp;CHAR(10)&amp;C450&amp;"   "&amp;D450&amp;"   "&amp;E450&amp;"   "&amp;F450&amp;"  "&amp;G450&amp;"  "&amp;H450&amp;" руб."&amp;CHAR(10)&amp;"проданы по "&amp;I450&amp;" руб.   "&amp;J450&amp;" шт.   за "&amp;K450&amp;" руб.   прибыль: "&amp;L450&amp;" руб."&amp;CHAR(10)&amp;"Заказчик: "&amp;M450&amp;"   Тел.: "&amp;N450&amp;"   E-mail: "&amp;O450&amp;CHAR(10)&amp;P450&amp;CHAR(10)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51" s="3" customFormat="true" ht="18.45" hidden="false" customHeight="true" outlineLevel="0" collapsed="false">
      <c r="H451" s="5"/>
      <c r="I451" s="5"/>
      <c r="K451" s="7" t="n">
        <f aca="false">I451*J451</f>
        <v>0</v>
      </c>
      <c r="L451" s="7" t="n">
        <f aca="false">ROUNDUP((I451-H451)*J451,-1)</f>
        <v>0</v>
      </c>
      <c r="N451" s="21"/>
      <c r="O451" s="9"/>
      <c r="R451" s="3" t="str">
        <f aca="false">"Заказ на "&amp;J451&amp;" шины (от "&amp;TEXT(A451,"дд.ММ.гггг, ДДДД, ЧЧ:мм)")&amp;"   :   "&amp;CHAR(10)&amp;CHAR(10)&amp;"Артикул: "&amp;B451&amp;"   "&amp;CHAR(10)&amp;C451&amp;"   "&amp;D451&amp;"   "&amp;E451&amp;"   "&amp;F451&amp;"  "&amp;G451&amp;"  "&amp;H451&amp;" руб."&amp;CHAR(10)&amp;"проданы по "&amp;I451&amp;" руб.   "&amp;J451&amp;" шт.   за "&amp;K451&amp;" руб.   прибыль: "&amp;L451&amp;" руб."&amp;CHAR(10)&amp;"Заказчик: "&amp;M451&amp;"   Тел.: "&amp;N451&amp;"   E-mail: "&amp;O451&amp;CHAR(10)&amp;P451&amp;CHAR(10)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52" s="3" customFormat="true" ht="18.45" hidden="false" customHeight="true" outlineLevel="0" collapsed="false">
      <c r="H452" s="5"/>
      <c r="I452" s="5"/>
      <c r="K452" s="7" t="n">
        <f aca="false">I452*J452</f>
        <v>0</v>
      </c>
      <c r="L452" s="7" t="n">
        <f aca="false">ROUNDUP((I452-H452)*J452,-1)</f>
        <v>0</v>
      </c>
      <c r="N452" s="21"/>
      <c r="O452" s="9"/>
      <c r="R452" s="3" t="str">
        <f aca="false">"Заказ на "&amp;J452&amp;" шины (от "&amp;TEXT(A452,"дд.ММ.гггг, ДДДД, ЧЧ:мм)")&amp;"   :   "&amp;CHAR(10)&amp;CHAR(10)&amp;"Артикул: "&amp;B452&amp;"   "&amp;CHAR(10)&amp;C452&amp;"   "&amp;D452&amp;"   "&amp;E452&amp;"   "&amp;F452&amp;"  "&amp;G452&amp;"  "&amp;H452&amp;" руб."&amp;CHAR(10)&amp;"проданы по "&amp;I452&amp;" руб.   "&amp;J452&amp;" шт.   за "&amp;K452&amp;" руб.   прибыль: "&amp;L452&amp;" руб."&amp;CHAR(10)&amp;"Заказчик: "&amp;M452&amp;"   Тел.: "&amp;N452&amp;"   E-mail: "&amp;O452&amp;CHAR(10)&amp;P452&amp;CHAR(10)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53" s="3" customFormat="true" ht="18.45" hidden="false" customHeight="true" outlineLevel="0" collapsed="false">
      <c r="H453" s="5"/>
      <c r="I453" s="5"/>
      <c r="K453" s="7" t="n">
        <f aca="false">I453*J453</f>
        <v>0</v>
      </c>
      <c r="L453" s="7" t="n">
        <f aca="false">ROUNDUP((I453-H453)*J453,-1)</f>
        <v>0</v>
      </c>
      <c r="N453" s="21"/>
      <c r="O453" s="9"/>
      <c r="R453" s="3" t="str">
        <f aca="false">"Заказ на "&amp;J453&amp;" шины (от "&amp;TEXT(A453,"дд.ММ.гггг, ДДДД, ЧЧ:мм)")&amp;"   :   "&amp;CHAR(10)&amp;CHAR(10)&amp;"Артикул: "&amp;B453&amp;"   "&amp;CHAR(10)&amp;C453&amp;"   "&amp;D453&amp;"   "&amp;E453&amp;"   "&amp;F453&amp;"  "&amp;G453&amp;"  "&amp;H453&amp;" руб."&amp;CHAR(10)&amp;"проданы по "&amp;I453&amp;" руб.   "&amp;J453&amp;" шт.   за "&amp;K453&amp;" руб.   прибыль: "&amp;L453&amp;" руб."&amp;CHAR(10)&amp;"Заказчик: "&amp;M453&amp;"   Тел.: "&amp;N453&amp;"   E-mail: "&amp;O453&amp;CHAR(10)&amp;P453&amp;CHAR(10)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54" s="3" customFormat="true" ht="18.45" hidden="false" customHeight="true" outlineLevel="0" collapsed="false">
      <c r="H454" s="5"/>
      <c r="I454" s="5"/>
      <c r="K454" s="7" t="n">
        <f aca="false">I454*J454</f>
        <v>0</v>
      </c>
      <c r="L454" s="7" t="n">
        <f aca="false">ROUNDUP((I454-H454)*J454,-1)</f>
        <v>0</v>
      </c>
      <c r="N454" s="21"/>
      <c r="O454" s="9"/>
      <c r="R454" s="3" t="str">
        <f aca="false">"Заказ на "&amp;J454&amp;" шины (от "&amp;TEXT(A454,"дд.ММ.гггг, ДДДД, ЧЧ:мм)")&amp;"   :   "&amp;CHAR(10)&amp;CHAR(10)&amp;"Артикул: "&amp;B454&amp;"   "&amp;CHAR(10)&amp;C454&amp;"   "&amp;D454&amp;"   "&amp;E454&amp;"   "&amp;F454&amp;"  "&amp;G454&amp;"  "&amp;H454&amp;" руб."&amp;CHAR(10)&amp;"проданы по "&amp;I454&amp;" руб.   "&amp;J454&amp;" шт.   за "&amp;K454&amp;" руб.   прибыль: "&amp;L454&amp;" руб."&amp;CHAR(10)&amp;"Заказчик: "&amp;M454&amp;"   Тел.: "&amp;N454&amp;"   E-mail: "&amp;O454&amp;CHAR(10)&amp;P454&amp;CHAR(10)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55" s="3" customFormat="true" ht="18.45" hidden="false" customHeight="true" outlineLevel="0" collapsed="false">
      <c r="H455" s="5"/>
      <c r="I455" s="5"/>
      <c r="K455" s="7" t="n">
        <f aca="false">I455*J455</f>
        <v>0</v>
      </c>
      <c r="L455" s="7" t="n">
        <f aca="false">ROUNDUP((I455-H455)*J455,-1)</f>
        <v>0</v>
      </c>
      <c r="N455" s="21"/>
      <c r="O455" s="9"/>
      <c r="R455" s="3" t="str">
        <f aca="false">"Заказ на "&amp;J455&amp;" шины (от "&amp;TEXT(A455,"дд.ММ.гггг, ДДДД, ЧЧ:мм)")&amp;"   :   "&amp;CHAR(10)&amp;CHAR(10)&amp;"Артикул: "&amp;B455&amp;"   "&amp;CHAR(10)&amp;C455&amp;"   "&amp;D455&amp;"   "&amp;E455&amp;"   "&amp;F455&amp;"  "&amp;G455&amp;"  "&amp;H455&amp;" руб."&amp;CHAR(10)&amp;"проданы по "&amp;I455&amp;" руб.   "&amp;J455&amp;" шт.   за "&amp;K455&amp;" руб.   прибыль: "&amp;L455&amp;" руб."&amp;CHAR(10)&amp;"Заказчик: "&amp;M455&amp;"   Тел.: "&amp;N455&amp;"   E-mail: "&amp;O455&amp;CHAR(10)&amp;P455&amp;CHAR(10)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56" s="3" customFormat="true" ht="18.45" hidden="false" customHeight="true" outlineLevel="0" collapsed="false">
      <c r="H456" s="5"/>
      <c r="I456" s="5"/>
      <c r="K456" s="7" t="n">
        <f aca="false">I456*J456</f>
        <v>0</v>
      </c>
      <c r="L456" s="7" t="n">
        <f aca="false">ROUNDUP((I456-H456)*J456,-1)</f>
        <v>0</v>
      </c>
      <c r="N456" s="21"/>
      <c r="O456" s="9"/>
      <c r="R456" s="3" t="str">
        <f aca="false">"Заказ на "&amp;J456&amp;" шины (от "&amp;TEXT(A456,"дд.ММ.гггг, ДДДД, ЧЧ:мм)")&amp;"   :   "&amp;CHAR(10)&amp;CHAR(10)&amp;"Артикул: "&amp;B456&amp;"   "&amp;CHAR(10)&amp;C456&amp;"   "&amp;D456&amp;"   "&amp;E456&amp;"   "&amp;F456&amp;"  "&amp;G456&amp;"  "&amp;H456&amp;" руб."&amp;CHAR(10)&amp;"проданы по "&amp;I456&amp;" руб.   "&amp;J456&amp;" шт.   за "&amp;K456&amp;" руб.   прибыль: "&amp;L456&amp;" руб."&amp;CHAR(10)&amp;"Заказчик: "&amp;M456&amp;"   Тел.: "&amp;N456&amp;"   E-mail: "&amp;O456&amp;CHAR(10)&amp;P456&amp;CHAR(10)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57" s="3" customFormat="true" ht="18.45" hidden="false" customHeight="true" outlineLevel="0" collapsed="false">
      <c r="H457" s="5"/>
      <c r="I457" s="5"/>
      <c r="K457" s="7" t="n">
        <f aca="false">I457*J457</f>
        <v>0</v>
      </c>
      <c r="L457" s="7" t="n">
        <f aca="false">ROUNDUP((I457-H457)*J457,-1)</f>
        <v>0</v>
      </c>
      <c r="N457" s="21"/>
      <c r="O457" s="9"/>
      <c r="R457" s="3" t="str">
        <f aca="false">"Заказ на "&amp;J457&amp;" шины (от "&amp;TEXT(A457,"дд.ММ.гггг, ДДДД, ЧЧ:мм)")&amp;"   :   "&amp;CHAR(10)&amp;CHAR(10)&amp;"Артикул: "&amp;B457&amp;"   "&amp;CHAR(10)&amp;C457&amp;"   "&amp;D457&amp;"   "&amp;E457&amp;"   "&amp;F457&amp;"  "&amp;G457&amp;"  "&amp;H457&amp;" руб."&amp;CHAR(10)&amp;"проданы по "&amp;I457&amp;" руб.   "&amp;J457&amp;" шт.   за "&amp;K457&amp;" руб.   прибыль: "&amp;L457&amp;" руб."&amp;CHAR(10)&amp;"Заказчик: "&amp;M457&amp;"   Тел.: "&amp;N457&amp;"   E-mail: "&amp;O457&amp;CHAR(10)&amp;P457&amp;CHAR(10)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58" s="3" customFormat="true" ht="18.45" hidden="false" customHeight="true" outlineLevel="0" collapsed="false">
      <c r="H458" s="5"/>
      <c r="I458" s="5"/>
      <c r="K458" s="7" t="n">
        <f aca="false">I458*J458</f>
        <v>0</v>
      </c>
      <c r="L458" s="7" t="n">
        <f aca="false">ROUNDUP((I458-H458)*J458,-1)</f>
        <v>0</v>
      </c>
      <c r="N458" s="21"/>
      <c r="O458" s="9"/>
      <c r="R458" s="3" t="str">
        <f aca="false">"Заказ на "&amp;J458&amp;" шины (от "&amp;TEXT(A458,"дд.ММ.гггг, ДДДД, ЧЧ:мм)")&amp;"   :   "&amp;CHAR(10)&amp;CHAR(10)&amp;"Артикул: "&amp;B458&amp;"   "&amp;CHAR(10)&amp;C458&amp;"   "&amp;D458&amp;"   "&amp;E458&amp;"   "&amp;F458&amp;"  "&amp;G458&amp;"  "&amp;H458&amp;" руб."&amp;CHAR(10)&amp;"проданы по "&amp;I458&amp;" руб.   "&amp;J458&amp;" шт.   за "&amp;K458&amp;" руб.   прибыль: "&amp;L458&amp;" руб."&amp;CHAR(10)&amp;"Заказчик: "&amp;M458&amp;"   Тел.: "&amp;N458&amp;"   E-mail: "&amp;O458&amp;CHAR(10)&amp;P458&amp;CHAR(10)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59" s="3" customFormat="true" ht="18.45" hidden="false" customHeight="true" outlineLevel="0" collapsed="false">
      <c r="H459" s="5"/>
      <c r="I459" s="5"/>
      <c r="K459" s="7" t="n">
        <f aca="false">I459*J459</f>
        <v>0</v>
      </c>
      <c r="L459" s="7" t="n">
        <f aca="false">ROUNDUP((I459-H459)*J459,-1)</f>
        <v>0</v>
      </c>
      <c r="N459" s="21"/>
      <c r="O459" s="9"/>
      <c r="R459" s="3" t="str">
        <f aca="false">"Заказ на "&amp;J459&amp;" шины (от "&amp;TEXT(A459,"дд.ММ.гггг, ДДДД, ЧЧ:мм)")&amp;"   :   "&amp;CHAR(10)&amp;CHAR(10)&amp;"Артикул: "&amp;B459&amp;"   "&amp;CHAR(10)&amp;C459&amp;"   "&amp;D459&amp;"   "&amp;E459&amp;"   "&amp;F459&amp;"  "&amp;G459&amp;"  "&amp;H459&amp;" руб."&amp;CHAR(10)&amp;"проданы по "&amp;I459&amp;" руб.   "&amp;J459&amp;" шт.   за "&amp;K459&amp;" руб.   прибыль: "&amp;L459&amp;" руб."&amp;CHAR(10)&amp;"Заказчик: "&amp;M459&amp;"   Тел.: "&amp;N459&amp;"   E-mail: "&amp;O459&amp;CHAR(10)&amp;P459&amp;CHAR(10)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60" s="3" customFormat="true" ht="18.45" hidden="false" customHeight="true" outlineLevel="0" collapsed="false">
      <c r="H460" s="5"/>
      <c r="I460" s="5"/>
      <c r="K460" s="7" t="n">
        <f aca="false">I460*J460</f>
        <v>0</v>
      </c>
      <c r="L460" s="7" t="n">
        <f aca="false">ROUNDUP((I460-H460)*J460,-1)</f>
        <v>0</v>
      </c>
      <c r="N460" s="21"/>
      <c r="O460" s="9"/>
      <c r="R460" s="3" t="str">
        <f aca="false">"Заказ на "&amp;J460&amp;" шины (от "&amp;TEXT(A460,"дд.ММ.гггг, ДДДД, ЧЧ:мм)")&amp;"   :   "&amp;CHAR(10)&amp;CHAR(10)&amp;"Артикул: "&amp;B460&amp;"   "&amp;CHAR(10)&amp;C460&amp;"   "&amp;D460&amp;"   "&amp;E460&amp;"   "&amp;F460&amp;"  "&amp;G460&amp;"  "&amp;H460&amp;" руб."&amp;CHAR(10)&amp;"проданы по "&amp;I460&amp;" руб.   "&amp;J460&amp;" шт.   за "&amp;K460&amp;" руб.   прибыль: "&amp;L460&amp;" руб."&amp;CHAR(10)&amp;"Заказчик: "&amp;M460&amp;"   Тел.: "&amp;N460&amp;"   E-mail: "&amp;O460&amp;CHAR(10)&amp;P460&amp;CHAR(10)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61" s="3" customFormat="true" ht="18.45" hidden="false" customHeight="true" outlineLevel="0" collapsed="false">
      <c r="H461" s="5"/>
      <c r="I461" s="5"/>
      <c r="K461" s="7" t="n">
        <f aca="false">I461*J461</f>
        <v>0</v>
      </c>
      <c r="L461" s="7" t="n">
        <f aca="false">ROUNDUP((I461-H461)*J461,-1)</f>
        <v>0</v>
      </c>
      <c r="N461" s="21"/>
      <c r="O461" s="9"/>
      <c r="R461" s="3" t="str">
        <f aca="false">"Заказ на "&amp;J461&amp;" шины (от "&amp;TEXT(A461,"дд.ММ.гггг, ДДДД, ЧЧ:мм)")&amp;"   :   "&amp;CHAR(10)&amp;CHAR(10)&amp;"Артикул: "&amp;B461&amp;"   "&amp;CHAR(10)&amp;C461&amp;"   "&amp;D461&amp;"   "&amp;E461&amp;"   "&amp;F461&amp;"  "&amp;G461&amp;"  "&amp;H461&amp;" руб."&amp;CHAR(10)&amp;"проданы по "&amp;I461&amp;" руб.   "&amp;J461&amp;" шт.   за "&amp;K461&amp;" руб.   прибыль: "&amp;L461&amp;" руб."&amp;CHAR(10)&amp;"Заказчик: "&amp;M461&amp;"   Тел.: "&amp;N461&amp;"   E-mail: "&amp;O461&amp;CHAR(10)&amp;P461&amp;CHAR(10)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62" s="3" customFormat="true" ht="18.45" hidden="false" customHeight="true" outlineLevel="0" collapsed="false">
      <c r="H462" s="5"/>
      <c r="I462" s="5"/>
      <c r="K462" s="7" t="n">
        <f aca="false">I462*J462</f>
        <v>0</v>
      </c>
      <c r="L462" s="7" t="n">
        <f aca="false">ROUNDUP((I462-H462)*J462,-1)</f>
        <v>0</v>
      </c>
      <c r="N462" s="21"/>
      <c r="O462" s="9"/>
      <c r="R462" s="3" t="str">
        <f aca="false">"Заказ на "&amp;J462&amp;" шины (от "&amp;TEXT(A462,"дд.ММ.гггг, ДДДД, ЧЧ:мм)")&amp;"   :   "&amp;CHAR(10)&amp;CHAR(10)&amp;"Артикул: "&amp;B462&amp;"   "&amp;CHAR(10)&amp;C462&amp;"   "&amp;D462&amp;"   "&amp;E462&amp;"   "&amp;F462&amp;"  "&amp;G462&amp;"  "&amp;H462&amp;" руб."&amp;CHAR(10)&amp;"проданы по "&amp;I462&amp;" руб.   "&amp;J462&amp;" шт.   за "&amp;K462&amp;" руб.   прибыль: "&amp;L462&amp;" руб."&amp;CHAR(10)&amp;"Заказчик: "&amp;M462&amp;"   Тел.: "&amp;N462&amp;"   E-mail: "&amp;O462&amp;CHAR(10)&amp;P462&amp;CHAR(10)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63" s="3" customFormat="true" ht="18.45" hidden="false" customHeight="true" outlineLevel="0" collapsed="false">
      <c r="H463" s="5"/>
      <c r="I463" s="5"/>
      <c r="K463" s="7" t="n">
        <f aca="false">I463*J463</f>
        <v>0</v>
      </c>
      <c r="L463" s="7" t="n">
        <f aca="false">ROUNDUP((I463-H463)*J463,-1)</f>
        <v>0</v>
      </c>
      <c r="N463" s="21"/>
      <c r="O463" s="9"/>
      <c r="R463" s="3" t="str">
        <f aca="false">"Заказ на "&amp;J463&amp;" шины (от "&amp;TEXT(A463,"дд.ММ.гггг, ДДДД, ЧЧ:мм)")&amp;"   :   "&amp;CHAR(10)&amp;CHAR(10)&amp;"Артикул: "&amp;B463&amp;"   "&amp;CHAR(10)&amp;C463&amp;"   "&amp;D463&amp;"   "&amp;E463&amp;"   "&amp;F463&amp;"  "&amp;G463&amp;"  "&amp;H463&amp;" руб."&amp;CHAR(10)&amp;"проданы по "&amp;I463&amp;" руб.   "&amp;J463&amp;" шт.   за "&amp;K463&amp;" руб.   прибыль: "&amp;L463&amp;" руб."&amp;CHAR(10)&amp;"Заказчик: "&amp;M463&amp;"   Тел.: "&amp;N463&amp;"   E-mail: "&amp;O463&amp;CHAR(10)&amp;P463&amp;CHAR(10)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64" s="3" customFormat="true" ht="18.45" hidden="false" customHeight="true" outlineLevel="0" collapsed="false">
      <c r="H464" s="5"/>
      <c r="I464" s="5"/>
      <c r="K464" s="7" t="n">
        <f aca="false">I464*J464</f>
        <v>0</v>
      </c>
      <c r="L464" s="7" t="n">
        <f aca="false">ROUNDUP((I464-H464)*J464,-1)</f>
        <v>0</v>
      </c>
      <c r="N464" s="21"/>
      <c r="O464" s="9"/>
      <c r="R464" s="3" t="str">
        <f aca="false">"Заказ на "&amp;J464&amp;" шины (от "&amp;TEXT(A464,"дд.ММ.гггг, ДДДД, ЧЧ:мм)")&amp;"   :   "&amp;CHAR(10)&amp;CHAR(10)&amp;"Артикул: "&amp;B464&amp;"   "&amp;CHAR(10)&amp;C464&amp;"   "&amp;D464&amp;"   "&amp;E464&amp;"   "&amp;F464&amp;"  "&amp;G464&amp;"  "&amp;H464&amp;" руб."&amp;CHAR(10)&amp;"проданы по "&amp;I464&amp;" руб.   "&amp;J464&amp;" шт.   за "&amp;K464&amp;" руб.   прибыль: "&amp;L464&amp;" руб."&amp;CHAR(10)&amp;"Заказчик: "&amp;M464&amp;"   Тел.: "&amp;N464&amp;"   E-mail: "&amp;O464&amp;CHAR(10)&amp;P464&amp;CHAR(10)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65" s="3" customFormat="true" ht="18.45" hidden="false" customHeight="true" outlineLevel="0" collapsed="false">
      <c r="H465" s="5"/>
      <c r="I465" s="5"/>
      <c r="K465" s="7" t="n">
        <f aca="false">I465*J465</f>
        <v>0</v>
      </c>
      <c r="L465" s="7" t="n">
        <f aca="false">ROUNDUP((I465-H465)*J465,-1)</f>
        <v>0</v>
      </c>
      <c r="N465" s="21"/>
      <c r="O465" s="9"/>
      <c r="R465" s="3" t="str">
        <f aca="false">"Заказ на "&amp;J465&amp;" шины (от "&amp;TEXT(A465,"дд.ММ.гггг, ДДДД, ЧЧ:мм)")&amp;"   :   "&amp;CHAR(10)&amp;CHAR(10)&amp;"Артикул: "&amp;B465&amp;"   "&amp;CHAR(10)&amp;C465&amp;"   "&amp;D465&amp;"   "&amp;E465&amp;"   "&amp;F465&amp;"  "&amp;G465&amp;"  "&amp;H465&amp;" руб."&amp;CHAR(10)&amp;"проданы по "&amp;I465&amp;" руб.   "&amp;J465&amp;" шт.   за "&amp;K465&amp;" руб.   прибыль: "&amp;L465&amp;" руб."&amp;CHAR(10)&amp;"Заказчик: "&amp;M465&amp;"   Тел.: "&amp;N465&amp;"   E-mail: "&amp;O465&amp;CHAR(10)&amp;P465&amp;CHAR(10)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66" s="3" customFormat="true" ht="18.45" hidden="false" customHeight="true" outlineLevel="0" collapsed="false">
      <c r="H466" s="5"/>
      <c r="I466" s="5"/>
      <c r="K466" s="7" t="n">
        <f aca="false">I466*J466</f>
        <v>0</v>
      </c>
      <c r="L466" s="7" t="n">
        <f aca="false">ROUNDUP((I466-H466)*J466,-1)</f>
        <v>0</v>
      </c>
      <c r="N466" s="21"/>
      <c r="O466" s="9"/>
      <c r="R466" s="3" t="str">
        <f aca="false">"Заказ на "&amp;J466&amp;" шины (от "&amp;TEXT(A466,"дд.ММ.гггг, ДДДД, ЧЧ:мм)")&amp;"   :   "&amp;CHAR(10)&amp;CHAR(10)&amp;"Артикул: "&amp;B466&amp;"   "&amp;CHAR(10)&amp;C466&amp;"   "&amp;D466&amp;"   "&amp;E466&amp;"   "&amp;F466&amp;"  "&amp;G466&amp;"  "&amp;H466&amp;" руб."&amp;CHAR(10)&amp;"проданы по "&amp;I466&amp;" руб.   "&amp;J466&amp;" шт.   за "&amp;K466&amp;" руб.   прибыль: "&amp;L466&amp;" руб."&amp;CHAR(10)&amp;"Заказчик: "&amp;M466&amp;"   Тел.: "&amp;N466&amp;"   E-mail: "&amp;O466&amp;CHAR(10)&amp;P466&amp;CHAR(10)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67" s="3" customFormat="true" ht="18.45" hidden="false" customHeight="true" outlineLevel="0" collapsed="false">
      <c r="H467" s="5"/>
      <c r="I467" s="5"/>
      <c r="K467" s="7" t="n">
        <f aca="false">I467*J467</f>
        <v>0</v>
      </c>
      <c r="L467" s="7" t="n">
        <f aca="false">ROUNDUP((I467-H467)*J467,-1)</f>
        <v>0</v>
      </c>
      <c r="N467" s="21"/>
      <c r="O467" s="9"/>
      <c r="R467" s="3" t="str">
        <f aca="false">"Заказ на "&amp;J467&amp;" шины (от "&amp;TEXT(A467,"дд.ММ.гггг, ДДДД, ЧЧ:мм)")&amp;"   :   "&amp;CHAR(10)&amp;CHAR(10)&amp;"Артикул: "&amp;B467&amp;"   "&amp;CHAR(10)&amp;C467&amp;"   "&amp;D467&amp;"   "&amp;E467&amp;"   "&amp;F467&amp;"  "&amp;G467&amp;"  "&amp;H467&amp;" руб."&amp;CHAR(10)&amp;"проданы по "&amp;I467&amp;" руб.   "&amp;J467&amp;" шт.   за "&amp;K467&amp;" руб.   прибыль: "&amp;L467&amp;" руб."&amp;CHAR(10)&amp;"Заказчик: "&amp;M467&amp;"   Тел.: "&amp;N467&amp;"   E-mail: "&amp;O467&amp;CHAR(10)&amp;P467&amp;CHAR(10)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68" s="3" customFormat="true" ht="18.45" hidden="false" customHeight="true" outlineLevel="0" collapsed="false">
      <c r="H468" s="5"/>
      <c r="I468" s="5"/>
      <c r="K468" s="7" t="n">
        <f aca="false">I468*J468</f>
        <v>0</v>
      </c>
      <c r="L468" s="7" t="n">
        <f aca="false">ROUNDUP((I468-H468)*J468,-1)</f>
        <v>0</v>
      </c>
      <c r="N468" s="21"/>
      <c r="O468" s="9"/>
      <c r="R468" s="3" t="str">
        <f aca="false">"Заказ на "&amp;J468&amp;" шины (от "&amp;TEXT(A468,"дд.ММ.гггг, ДДДД, ЧЧ:мм)")&amp;"   :   "&amp;CHAR(10)&amp;CHAR(10)&amp;"Артикул: "&amp;B468&amp;"   "&amp;CHAR(10)&amp;C468&amp;"   "&amp;D468&amp;"   "&amp;E468&amp;"   "&amp;F468&amp;"  "&amp;G468&amp;"  "&amp;H468&amp;" руб."&amp;CHAR(10)&amp;"проданы по "&amp;I468&amp;" руб.   "&amp;J468&amp;" шт.   за "&amp;K468&amp;" руб.   прибыль: "&amp;L468&amp;" руб."&amp;CHAR(10)&amp;"Заказчик: "&amp;M468&amp;"   Тел.: "&amp;N468&amp;"   E-mail: "&amp;O468&amp;CHAR(10)&amp;P468&amp;CHAR(10)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69" s="3" customFormat="true" ht="18.45" hidden="false" customHeight="true" outlineLevel="0" collapsed="false">
      <c r="H469" s="5"/>
      <c r="I469" s="5"/>
      <c r="K469" s="7" t="n">
        <f aca="false">I469*J469</f>
        <v>0</v>
      </c>
      <c r="L469" s="7" t="n">
        <f aca="false">ROUNDUP((I469-H469)*J469,-1)</f>
        <v>0</v>
      </c>
      <c r="N469" s="21"/>
      <c r="O469" s="9"/>
      <c r="R469" s="3" t="str">
        <f aca="false">"Заказ на "&amp;J469&amp;" шины (от "&amp;TEXT(A469,"дд.ММ.гггг, ДДДД, ЧЧ:мм)")&amp;"   :   "&amp;CHAR(10)&amp;CHAR(10)&amp;"Артикул: "&amp;B469&amp;"   "&amp;CHAR(10)&amp;C469&amp;"   "&amp;D469&amp;"   "&amp;E469&amp;"   "&amp;F469&amp;"  "&amp;G469&amp;"  "&amp;H469&amp;" руб."&amp;CHAR(10)&amp;"проданы по "&amp;I469&amp;" руб.   "&amp;J469&amp;" шт.   за "&amp;K469&amp;" руб.   прибыль: "&amp;L469&amp;" руб."&amp;CHAR(10)&amp;"Заказчик: "&amp;M469&amp;"   Тел.: "&amp;N469&amp;"   E-mail: "&amp;O469&amp;CHAR(10)&amp;P469&amp;CHAR(10)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70" s="3" customFormat="true" ht="18.45" hidden="false" customHeight="true" outlineLevel="0" collapsed="false">
      <c r="H470" s="5"/>
      <c r="I470" s="5"/>
      <c r="K470" s="7" t="n">
        <f aca="false">I470*J470</f>
        <v>0</v>
      </c>
      <c r="L470" s="7" t="n">
        <f aca="false">ROUNDUP((I470-H470)*J470,-1)</f>
        <v>0</v>
      </c>
      <c r="N470" s="21"/>
      <c r="O470" s="9"/>
      <c r="R470" s="3" t="str">
        <f aca="false">"Заказ на "&amp;J470&amp;" шины (от "&amp;TEXT(A470,"дд.ММ.гггг, ДДДД, ЧЧ:мм)")&amp;"   :   "&amp;CHAR(10)&amp;CHAR(10)&amp;"Артикул: "&amp;B470&amp;"   "&amp;CHAR(10)&amp;C470&amp;"   "&amp;D470&amp;"   "&amp;E470&amp;"   "&amp;F470&amp;"  "&amp;G470&amp;"  "&amp;H470&amp;" руб."&amp;CHAR(10)&amp;"проданы по "&amp;I470&amp;" руб.   "&amp;J470&amp;" шт.   за "&amp;K470&amp;" руб.   прибыль: "&amp;L470&amp;" руб."&amp;CHAR(10)&amp;"Заказчик: "&amp;M470&amp;"   Тел.: "&amp;N470&amp;"   E-mail: "&amp;O470&amp;CHAR(10)&amp;P470&amp;CHAR(10)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71" s="3" customFormat="true" ht="18.45" hidden="false" customHeight="true" outlineLevel="0" collapsed="false">
      <c r="H471" s="5"/>
      <c r="I471" s="5"/>
      <c r="K471" s="7" t="n">
        <f aca="false">I471*J471</f>
        <v>0</v>
      </c>
      <c r="L471" s="7" t="n">
        <f aca="false">ROUNDUP((I471-H471)*J471,-1)</f>
        <v>0</v>
      </c>
      <c r="N471" s="21"/>
      <c r="O471" s="9"/>
      <c r="R471" s="3" t="str">
        <f aca="false">"Заказ на "&amp;J471&amp;" шины (от "&amp;TEXT(A471,"дд.ММ.гггг, ДДДД, ЧЧ:мм)")&amp;"   :   "&amp;CHAR(10)&amp;CHAR(10)&amp;"Артикул: "&amp;B471&amp;"   "&amp;CHAR(10)&amp;C471&amp;"   "&amp;D471&amp;"   "&amp;E471&amp;"   "&amp;F471&amp;"  "&amp;G471&amp;"  "&amp;H471&amp;" руб."&amp;CHAR(10)&amp;"проданы по "&amp;I471&amp;" руб.   "&amp;J471&amp;" шт.   за "&amp;K471&amp;" руб.   прибыль: "&amp;L471&amp;" руб."&amp;CHAR(10)&amp;"Заказчик: "&amp;M471&amp;"   Тел.: "&amp;N471&amp;"   E-mail: "&amp;O471&amp;CHAR(10)&amp;P471&amp;CHAR(10)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72" s="3" customFormat="true" ht="18.45" hidden="false" customHeight="true" outlineLevel="0" collapsed="false">
      <c r="H472" s="5"/>
      <c r="I472" s="5"/>
      <c r="K472" s="7" t="n">
        <f aca="false">I472*J472</f>
        <v>0</v>
      </c>
      <c r="L472" s="7" t="n">
        <f aca="false">ROUNDUP((I472-H472)*J472,-1)</f>
        <v>0</v>
      </c>
      <c r="N472" s="21"/>
      <c r="O472" s="9"/>
      <c r="R472" s="3" t="str">
        <f aca="false">"Заказ на "&amp;J472&amp;" шины (от "&amp;TEXT(A472,"дд.ММ.гггг, ДДДД, ЧЧ:мм)")&amp;"   :   "&amp;CHAR(10)&amp;CHAR(10)&amp;"Артикул: "&amp;B472&amp;"   "&amp;CHAR(10)&amp;C472&amp;"   "&amp;D472&amp;"   "&amp;E472&amp;"   "&amp;F472&amp;"  "&amp;G472&amp;"  "&amp;H472&amp;" руб."&amp;CHAR(10)&amp;"проданы по "&amp;I472&amp;" руб.   "&amp;J472&amp;" шт.   за "&amp;K472&amp;" руб.   прибыль: "&amp;L472&amp;" руб."&amp;CHAR(10)&amp;"Заказчик: "&amp;M472&amp;"   Тел.: "&amp;N472&amp;"   E-mail: "&amp;O472&amp;CHAR(10)&amp;P472&amp;CHAR(10)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73" s="3" customFormat="true" ht="18.45" hidden="false" customHeight="true" outlineLevel="0" collapsed="false">
      <c r="H473" s="5"/>
      <c r="I473" s="5"/>
      <c r="K473" s="7" t="n">
        <f aca="false">I473*J473</f>
        <v>0</v>
      </c>
      <c r="L473" s="7" t="n">
        <f aca="false">ROUNDUP((I473-H473)*J473,-1)</f>
        <v>0</v>
      </c>
      <c r="N473" s="21"/>
      <c r="O473" s="9"/>
      <c r="R473" s="3" t="str">
        <f aca="false">"Заказ на "&amp;J473&amp;" шины (от "&amp;TEXT(A473,"дд.ММ.гггг, ДДДД, ЧЧ:мм)")&amp;"   :   "&amp;CHAR(10)&amp;CHAR(10)&amp;"Артикул: "&amp;B473&amp;"   "&amp;CHAR(10)&amp;C473&amp;"   "&amp;D473&amp;"   "&amp;E473&amp;"   "&amp;F473&amp;"  "&amp;G473&amp;"  "&amp;H473&amp;" руб."&amp;CHAR(10)&amp;"проданы по "&amp;I473&amp;" руб.   "&amp;J473&amp;" шт.   за "&amp;K473&amp;" руб.   прибыль: "&amp;L473&amp;" руб."&amp;CHAR(10)&amp;"Заказчик: "&amp;M473&amp;"   Тел.: "&amp;N473&amp;"   E-mail: "&amp;O473&amp;CHAR(10)&amp;P473&amp;CHAR(10)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74" s="3" customFormat="true" ht="18.45" hidden="false" customHeight="true" outlineLevel="0" collapsed="false">
      <c r="H474" s="5"/>
      <c r="I474" s="5"/>
      <c r="K474" s="7" t="n">
        <f aca="false">I474*J474</f>
        <v>0</v>
      </c>
      <c r="L474" s="7" t="n">
        <f aca="false">ROUNDUP((I474-H474)*J474,-1)</f>
        <v>0</v>
      </c>
      <c r="N474" s="21"/>
      <c r="O474" s="9"/>
      <c r="R474" s="3" t="str">
        <f aca="false">"Заказ на "&amp;J474&amp;" шины (от "&amp;TEXT(A474,"дд.ММ.гггг, ДДДД, ЧЧ:мм)")&amp;"   :   "&amp;CHAR(10)&amp;CHAR(10)&amp;"Артикул: "&amp;B474&amp;"   "&amp;CHAR(10)&amp;C474&amp;"   "&amp;D474&amp;"   "&amp;E474&amp;"   "&amp;F474&amp;"  "&amp;G474&amp;"  "&amp;H474&amp;" руб."&amp;CHAR(10)&amp;"проданы по "&amp;I474&amp;" руб.   "&amp;J474&amp;" шт.   за "&amp;K474&amp;" руб.   прибыль: "&amp;L474&amp;" руб."&amp;CHAR(10)&amp;"Заказчик: "&amp;M474&amp;"   Тел.: "&amp;N474&amp;"   E-mail: "&amp;O474&amp;CHAR(10)&amp;P474&amp;CHAR(10)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75" s="3" customFormat="true" ht="18.45" hidden="false" customHeight="true" outlineLevel="0" collapsed="false">
      <c r="H475" s="5"/>
      <c r="I475" s="5"/>
      <c r="K475" s="7" t="n">
        <f aca="false">I475*J475</f>
        <v>0</v>
      </c>
      <c r="L475" s="7" t="n">
        <f aca="false">ROUNDUP((I475-H475)*J475,-1)</f>
        <v>0</v>
      </c>
      <c r="N475" s="21"/>
      <c r="O475" s="9"/>
      <c r="R475" s="3" t="str">
        <f aca="false">"Заказ на "&amp;J475&amp;" шины (от "&amp;TEXT(A475,"дд.ММ.гггг, ДДДД, ЧЧ:мм)")&amp;"   :   "&amp;CHAR(10)&amp;CHAR(10)&amp;"Артикул: "&amp;B475&amp;"   "&amp;CHAR(10)&amp;C475&amp;"   "&amp;D475&amp;"   "&amp;E475&amp;"   "&amp;F475&amp;"  "&amp;G475&amp;"  "&amp;H475&amp;" руб."&amp;CHAR(10)&amp;"проданы по "&amp;I475&amp;" руб.   "&amp;J475&amp;" шт.   за "&amp;K475&amp;" руб.   прибыль: "&amp;L475&amp;" руб."&amp;CHAR(10)&amp;"Заказчик: "&amp;M475&amp;"   Тел.: "&amp;N475&amp;"   E-mail: "&amp;O475&amp;CHAR(10)&amp;P475&amp;CHAR(10)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76" s="3" customFormat="true" ht="18.45" hidden="false" customHeight="true" outlineLevel="0" collapsed="false">
      <c r="H476" s="5"/>
      <c r="I476" s="5"/>
      <c r="K476" s="7" t="n">
        <f aca="false">I476*J476</f>
        <v>0</v>
      </c>
      <c r="L476" s="7" t="n">
        <f aca="false">ROUNDUP((I476-H476)*J476,-1)</f>
        <v>0</v>
      </c>
      <c r="N476" s="21"/>
      <c r="O476" s="9"/>
      <c r="R476" s="3" t="str">
        <f aca="false">"Заказ на "&amp;J476&amp;" шины (от "&amp;TEXT(A476,"дд.ММ.гггг, ДДДД, ЧЧ:мм)")&amp;"   :   "&amp;CHAR(10)&amp;CHAR(10)&amp;"Артикул: "&amp;B476&amp;"   "&amp;CHAR(10)&amp;C476&amp;"   "&amp;D476&amp;"   "&amp;E476&amp;"   "&amp;F476&amp;"  "&amp;G476&amp;"  "&amp;H476&amp;" руб."&amp;CHAR(10)&amp;"проданы по "&amp;I476&amp;" руб.   "&amp;J476&amp;" шт.   за "&amp;K476&amp;" руб.   прибыль: "&amp;L476&amp;" руб."&amp;CHAR(10)&amp;"Заказчик: "&amp;M476&amp;"   Тел.: "&amp;N476&amp;"   E-mail: "&amp;O476&amp;CHAR(10)&amp;P476&amp;CHAR(10)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77" s="3" customFormat="true" ht="18.45" hidden="false" customHeight="true" outlineLevel="0" collapsed="false">
      <c r="H477" s="5"/>
      <c r="I477" s="5"/>
      <c r="K477" s="7" t="n">
        <f aca="false">I477*J477</f>
        <v>0</v>
      </c>
      <c r="L477" s="7" t="n">
        <f aca="false">ROUNDUP((I477-H477)*J477,-1)</f>
        <v>0</v>
      </c>
      <c r="N477" s="21"/>
      <c r="O477" s="9"/>
      <c r="R477" s="3" t="str">
        <f aca="false">"Заказ на "&amp;J477&amp;" шины (от "&amp;TEXT(A477,"дд.ММ.гггг, ДДДД, ЧЧ:мм)")&amp;"   :   "&amp;CHAR(10)&amp;CHAR(10)&amp;"Артикул: "&amp;B477&amp;"   "&amp;CHAR(10)&amp;C477&amp;"   "&amp;D477&amp;"   "&amp;E477&amp;"   "&amp;F477&amp;"  "&amp;G477&amp;"  "&amp;H477&amp;" руб."&amp;CHAR(10)&amp;"проданы по "&amp;I477&amp;" руб.   "&amp;J477&amp;" шт.   за "&amp;K477&amp;" руб.   прибыль: "&amp;L477&amp;" руб."&amp;CHAR(10)&amp;"Заказчик: "&amp;M477&amp;"   Тел.: "&amp;N477&amp;"   E-mail: "&amp;O477&amp;CHAR(10)&amp;P477&amp;CHAR(10)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78" s="3" customFormat="true" ht="18.45" hidden="false" customHeight="true" outlineLevel="0" collapsed="false">
      <c r="H478" s="5"/>
      <c r="I478" s="5"/>
      <c r="K478" s="7" t="n">
        <f aca="false">I478*J478</f>
        <v>0</v>
      </c>
      <c r="L478" s="7" t="n">
        <f aca="false">ROUNDUP((I478-H478)*J478,-1)</f>
        <v>0</v>
      </c>
      <c r="N478" s="21"/>
      <c r="O478" s="9"/>
      <c r="R478" s="3" t="str">
        <f aca="false">"Заказ на "&amp;J478&amp;" шины (от "&amp;TEXT(A478,"дд.ММ.гггг, ДДДД, ЧЧ:мм)")&amp;"   :   "&amp;CHAR(10)&amp;CHAR(10)&amp;"Артикул: "&amp;B478&amp;"   "&amp;CHAR(10)&amp;C478&amp;"   "&amp;D478&amp;"   "&amp;E478&amp;"   "&amp;F478&amp;"  "&amp;G478&amp;"  "&amp;H478&amp;" руб."&amp;CHAR(10)&amp;"проданы по "&amp;I478&amp;" руб.   "&amp;J478&amp;" шт.   за "&amp;K478&amp;" руб.   прибыль: "&amp;L478&amp;" руб."&amp;CHAR(10)&amp;"Заказчик: "&amp;M478&amp;"   Тел.: "&amp;N478&amp;"   E-mail: "&amp;O478&amp;CHAR(10)&amp;P478&amp;CHAR(10)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79" s="3" customFormat="true" ht="18.45" hidden="false" customHeight="true" outlineLevel="0" collapsed="false">
      <c r="H479" s="5"/>
      <c r="I479" s="5"/>
      <c r="K479" s="7" t="n">
        <f aca="false">I479*J479</f>
        <v>0</v>
      </c>
      <c r="L479" s="7" t="n">
        <f aca="false">ROUNDUP((I479-H479)*J479,-1)</f>
        <v>0</v>
      </c>
      <c r="N479" s="21"/>
      <c r="O479" s="9"/>
      <c r="R479" s="3" t="str">
        <f aca="false">"Заказ на "&amp;J479&amp;" шины (от "&amp;TEXT(A479,"дд.ММ.гггг, ДДДД, ЧЧ:мм)")&amp;"   :   "&amp;CHAR(10)&amp;CHAR(10)&amp;"Артикул: "&amp;B479&amp;"   "&amp;CHAR(10)&amp;C479&amp;"   "&amp;D479&amp;"   "&amp;E479&amp;"   "&amp;F479&amp;"  "&amp;G479&amp;"  "&amp;H479&amp;" руб."&amp;CHAR(10)&amp;"проданы по "&amp;I479&amp;" руб.   "&amp;J479&amp;" шт.   за "&amp;K479&amp;" руб.   прибыль: "&amp;L479&amp;" руб."&amp;CHAR(10)&amp;"Заказчик: "&amp;M479&amp;"   Тел.: "&amp;N479&amp;"   E-mail: "&amp;O479&amp;CHAR(10)&amp;P479&amp;CHAR(10)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80" s="3" customFormat="true" ht="18.45" hidden="false" customHeight="true" outlineLevel="0" collapsed="false">
      <c r="H480" s="5"/>
      <c r="I480" s="5"/>
      <c r="K480" s="7" t="n">
        <f aca="false">I480*J480</f>
        <v>0</v>
      </c>
      <c r="L480" s="7" t="n">
        <f aca="false">ROUNDUP((I480-H480)*J480,-1)</f>
        <v>0</v>
      </c>
      <c r="N480" s="21"/>
      <c r="O480" s="9"/>
      <c r="R480" s="3" t="str">
        <f aca="false">"Заказ на "&amp;J480&amp;" шины (от "&amp;TEXT(A480,"дд.ММ.гггг, ДДДД, ЧЧ:мм)")&amp;"   :   "&amp;CHAR(10)&amp;CHAR(10)&amp;"Артикул: "&amp;B480&amp;"   "&amp;CHAR(10)&amp;C480&amp;"   "&amp;D480&amp;"   "&amp;E480&amp;"   "&amp;F480&amp;"  "&amp;G480&amp;"  "&amp;H480&amp;" руб."&amp;CHAR(10)&amp;"проданы по "&amp;I480&amp;" руб.   "&amp;J480&amp;" шт.   за "&amp;K480&amp;" руб.   прибыль: "&amp;L480&amp;" руб."&amp;CHAR(10)&amp;"Заказчик: "&amp;M480&amp;"   Тел.: "&amp;N480&amp;"   E-mail: "&amp;O480&amp;CHAR(10)&amp;P480&amp;CHAR(10)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81" s="3" customFormat="true" ht="18.45" hidden="false" customHeight="true" outlineLevel="0" collapsed="false">
      <c r="H481" s="5"/>
      <c r="I481" s="5"/>
      <c r="K481" s="7" t="n">
        <f aca="false">I481*J481</f>
        <v>0</v>
      </c>
      <c r="L481" s="7" t="n">
        <f aca="false">ROUNDUP((I481-H481)*J481,-1)</f>
        <v>0</v>
      </c>
      <c r="N481" s="21"/>
      <c r="O481" s="9"/>
      <c r="R481" s="3" t="str">
        <f aca="false">"Заказ на "&amp;J481&amp;" шины (от "&amp;TEXT(A481,"дд.ММ.гггг, ДДДД, ЧЧ:мм)")&amp;"   :   "&amp;CHAR(10)&amp;CHAR(10)&amp;"Артикул: "&amp;B481&amp;"   "&amp;CHAR(10)&amp;C481&amp;"   "&amp;D481&amp;"   "&amp;E481&amp;"   "&amp;F481&amp;"  "&amp;G481&amp;"  "&amp;H481&amp;" руб."&amp;CHAR(10)&amp;"проданы по "&amp;I481&amp;" руб.   "&amp;J481&amp;" шт.   за "&amp;K481&amp;" руб.   прибыль: "&amp;L481&amp;" руб."&amp;CHAR(10)&amp;"Заказчик: "&amp;M481&amp;"   Тел.: "&amp;N481&amp;"   E-mail: "&amp;O481&amp;CHAR(10)&amp;P481&amp;CHAR(10)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82" s="3" customFormat="true" ht="18.45" hidden="false" customHeight="true" outlineLevel="0" collapsed="false">
      <c r="H482" s="5"/>
      <c r="I482" s="5"/>
      <c r="K482" s="7" t="n">
        <f aca="false">I482*J482</f>
        <v>0</v>
      </c>
      <c r="L482" s="7" t="n">
        <f aca="false">ROUNDUP((I482-H482)*J482,-1)</f>
        <v>0</v>
      </c>
      <c r="N482" s="21"/>
      <c r="O482" s="9"/>
      <c r="R482" s="3" t="str">
        <f aca="false">"Заказ на "&amp;J482&amp;" шины (от "&amp;TEXT(A482,"дд.ММ.гггг, ДДДД, ЧЧ:мм)")&amp;"   :   "&amp;CHAR(10)&amp;CHAR(10)&amp;"Артикул: "&amp;B482&amp;"   "&amp;CHAR(10)&amp;C482&amp;"   "&amp;D482&amp;"   "&amp;E482&amp;"   "&amp;F482&amp;"  "&amp;G482&amp;"  "&amp;H482&amp;" руб."&amp;CHAR(10)&amp;"проданы по "&amp;I482&amp;" руб.   "&amp;J482&amp;" шт.   за "&amp;K482&amp;" руб.   прибыль: "&amp;L482&amp;" руб."&amp;CHAR(10)&amp;"Заказчик: "&amp;M482&amp;"   Тел.: "&amp;N482&amp;"   E-mail: "&amp;O482&amp;CHAR(10)&amp;P482&amp;CHAR(10)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83" s="3" customFormat="true" ht="18.45" hidden="false" customHeight="true" outlineLevel="0" collapsed="false">
      <c r="H483" s="5"/>
      <c r="I483" s="5"/>
      <c r="K483" s="7" t="n">
        <f aca="false">I483*J483</f>
        <v>0</v>
      </c>
      <c r="L483" s="7" t="n">
        <f aca="false">ROUNDUP((I483-H483)*J483,-1)</f>
        <v>0</v>
      </c>
      <c r="N483" s="21"/>
      <c r="O483" s="9"/>
      <c r="R483" s="3" t="str">
        <f aca="false">"Заказ на "&amp;J483&amp;" шины (от "&amp;TEXT(A483,"дд.ММ.гггг, ДДДД, ЧЧ:мм)")&amp;"   :   "&amp;CHAR(10)&amp;CHAR(10)&amp;"Артикул: "&amp;B483&amp;"   "&amp;CHAR(10)&amp;C483&amp;"   "&amp;D483&amp;"   "&amp;E483&amp;"   "&amp;F483&amp;"  "&amp;G483&amp;"  "&amp;H483&amp;" руб."&amp;CHAR(10)&amp;"проданы по "&amp;I483&amp;" руб.   "&amp;J483&amp;" шт.   за "&amp;K483&amp;" руб.   прибыль: "&amp;L483&amp;" руб."&amp;CHAR(10)&amp;"Заказчик: "&amp;M483&amp;"   Тел.: "&amp;N483&amp;"   E-mail: "&amp;O483&amp;CHAR(10)&amp;P483&amp;CHAR(10)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84" s="3" customFormat="true" ht="18.45" hidden="false" customHeight="true" outlineLevel="0" collapsed="false">
      <c r="H484" s="5"/>
      <c r="I484" s="5"/>
      <c r="K484" s="7" t="n">
        <f aca="false">I484*J484</f>
        <v>0</v>
      </c>
      <c r="L484" s="7" t="n">
        <f aca="false">ROUNDUP((I484-H484)*J484,-1)</f>
        <v>0</v>
      </c>
      <c r="N484" s="21"/>
      <c r="O484" s="9"/>
      <c r="R484" s="3" t="str">
        <f aca="false">"Заказ на "&amp;J484&amp;" шины (от "&amp;TEXT(A484,"дд.ММ.гггг, ДДДД, ЧЧ:мм)")&amp;"   :   "&amp;CHAR(10)&amp;CHAR(10)&amp;"Артикул: "&amp;B484&amp;"   "&amp;CHAR(10)&amp;C484&amp;"   "&amp;D484&amp;"   "&amp;E484&amp;"   "&amp;F484&amp;"  "&amp;G484&amp;"  "&amp;H484&amp;" руб."&amp;CHAR(10)&amp;"проданы по "&amp;I484&amp;" руб.   "&amp;J484&amp;" шт.   за "&amp;K484&amp;" руб.   прибыль: "&amp;L484&amp;" руб."&amp;CHAR(10)&amp;"Заказчик: "&amp;M484&amp;"   Тел.: "&amp;N484&amp;"   E-mail: "&amp;O484&amp;CHAR(10)&amp;P484&amp;CHAR(10)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85" s="3" customFormat="true" ht="18.45" hidden="false" customHeight="true" outlineLevel="0" collapsed="false">
      <c r="H485" s="5"/>
      <c r="I485" s="5"/>
      <c r="K485" s="7" t="n">
        <f aca="false">I485*J485</f>
        <v>0</v>
      </c>
      <c r="L485" s="7" t="n">
        <f aca="false">ROUNDUP((I485-H485)*J485,-1)</f>
        <v>0</v>
      </c>
      <c r="N485" s="21"/>
      <c r="O485" s="9"/>
      <c r="R485" s="3" t="str">
        <f aca="false">"Заказ на "&amp;J485&amp;" шины (от "&amp;TEXT(A485,"дд.ММ.гггг, ДДДД, ЧЧ:мм)")&amp;"   :   "&amp;CHAR(10)&amp;CHAR(10)&amp;"Артикул: "&amp;B485&amp;"   "&amp;CHAR(10)&amp;C485&amp;"   "&amp;D485&amp;"   "&amp;E485&amp;"   "&amp;F485&amp;"  "&amp;G485&amp;"  "&amp;H485&amp;" руб."&amp;CHAR(10)&amp;"проданы по "&amp;I485&amp;" руб.   "&amp;J485&amp;" шт.   за "&amp;K485&amp;" руб.   прибыль: "&amp;L485&amp;" руб."&amp;CHAR(10)&amp;"Заказчик: "&amp;M485&amp;"   Тел.: "&amp;N485&amp;"   E-mail: "&amp;O485&amp;CHAR(10)&amp;P485&amp;CHAR(10)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86" s="3" customFormat="true" ht="18.45" hidden="false" customHeight="true" outlineLevel="0" collapsed="false">
      <c r="H486" s="5"/>
      <c r="I486" s="5"/>
      <c r="K486" s="7" t="n">
        <f aca="false">I486*J486</f>
        <v>0</v>
      </c>
      <c r="L486" s="7" t="n">
        <f aca="false">ROUNDUP((I486-H486)*J486,-1)</f>
        <v>0</v>
      </c>
      <c r="N486" s="21"/>
      <c r="O486" s="9"/>
      <c r="R486" s="3" t="str">
        <f aca="false">"Заказ на "&amp;J486&amp;" шины (от "&amp;TEXT(A486,"дд.ММ.гггг, ДДДД, ЧЧ:мм)")&amp;"   :   "&amp;CHAR(10)&amp;CHAR(10)&amp;"Артикул: "&amp;B486&amp;"   "&amp;CHAR(10)&amp;C486&amp;"   "&amp;D486&amp;"   "&amp;E486&amp;"   "&amp;F486&amp;"  "&amp;G486&amp;"  "&amp;H486&amp;" руб."&amp;CHAR(10)&amp;"проданы по "&amp;I486&amp;" руб.   "&amp;J486&amp;" шт.   за "&amp;K486&amp;" руб.   прибыль: "&amp;L486&amp;" руб."&amp;CHAR(10)&amp;"Заказчик: "&amp;M486&amp;"   Тел.: "&amp;N486&amp;"   E-mail: "&amp;O486&amp;CHAR(10)&amp;P486&amp;CHAR(10)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87" s="3" customFormat="true" ht="18.45" hidden="false" customHeight="true" outlineLevel="0" collapsed="false">
      <c r="H487" s="5"/>
      <c r="I487" s="5"/>
      <c r="K487" s="7" t="n">
        <f aca="false">I487*J487</f>
        <v>0</v>
      </c>
      <c r="L487" s="7" t="n">
        <f aca="false">ROUNDUP((I487-H487)*J487,-1)</f>
        <v>0</v>
      </c>
      <c r="N487" s="21"/>
      <c r="O487" s="9"/>
      <c r="R487" s="3" t="str">
        <f aca="false">"Заказ на "&amp;J487&amp;" шины (от "&amp;TEXT(A487,"дд.ММ.гггг, ДДДД, ЧЧ:мм)")&amp;"   :   "&amp;CHAR(10)&amp;CHAR(10)&amp;"Артикул: "&amp;B487&amp;"   "&amp;CHAR(10)&amp;C487&amp;"   "&amp;D487&amp;"   "&amp;E487&amp;"   "&amp;F487&amp;"  "&amp;G487&amp;"  "&amp;H487&amp;" руб."&amp;CHAR(10)&amp;"проданы по "&amp;I487&amp;" руб.   "&amp;J487&amp;" шт.   за "&amp;K487&amp;" руб.   прибыль: "&amp;L487&amp;" руб."&amp;CHAR(10)&amp;"Заказчик: "&amp;M487&amp;"   Тел.: "&amp;N487&amp;"   E-mail: "&amp;O487&amp;CHAR(10)&amp;P487&amp;CHAR(10)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88" s="3" customFormat="true" ht="18.45" hidden="false" customHeight="true" outlineLevel="0" collapsed="false">
      <c r="H488" s="5"/>
      <c r="I488" s="5"/>
      <c r="K488" s="7" t="n">
        <f aca="false">I488*J488</f>
        <v>0</v>
      </c>
      <c r="L488" s="7" t="n">
        <f aca="false">ROUNDUP((I488-H488)*J488,-1)</f>
        <v>0</v>
      </c>
      <c r="N488" s="21"/>
      <c r="O488" s="9"/>
      <c r="R488" s="3" t="str">
        <f aca="false">"Заказ на "&amp;J488&amp;" шины (от "&amp;TEXT(A488,"дд.ММ.гггг, ДДДД, ЧЧ:мм)")&amp;"   :   "&amp;CHAR(10)&amp;CHAR(10)&amp;"Артикул: "&amp;B488&amp;"   "&amp;CHAR(10)&amp;C488&amp;"   "&amp;D488&amp;"   "&amp;E488&amp;"   "&amp;F488&amp;"  "&amp;G488&amp;"  "&amp;H488&amp;" руб."&amp;CHAR(10)&amp;"проданы по "&amp;I488&amp;" руб.   "&amp;J488&amp;" шт.   за "&amp;K488&amp;" руб.   прибыль: "&amp;L488&amp;" руб."&amp;CHAR(10)&amp;"Заказчик: "&amp;M488&amp;"   Тел.: "&amp;N488&amp;"   E-mail: "&amp;O488&amp;CHAR(10)&amp;P488&amp;CHAR(10)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89" s="3" customFormat="true" ht="18.45" hidden="false" customHeight="true" outlineLevel="0" collapsed="false">
      <c r="H489" s="5"/>
      <c r="I489" s="5"/>
      <c r="K489" s="7" t="n">
        <f aca="false">I489*J489</f>
        <v>0</v>
      </c>
      <c r="L489" s="7" t="n">
        <f aca="false">ROUNDUP((I489-H489)*J489,-1)</f>
        <v>0</v>
      </c>
      <c r="N489" s="21"/>
      <c r="O489" s="9"/>
      <c r="R489" s="3" t="str">
        <f aca="false">"Заказ на "&amp;J489&amp;" шины (от "&amp;TEXT(A489,"дд.ММ.гггг, ДДДД, ЧЧ:мм)")&amp;"   :   "&amp;CHAR(10)&amp;CHAR(10)&amp;"Артикул: "&amp;B489&amp;"   "&amp;CHAR(10)&amp;C489&amp;"   "&amp;D489&amp;"   "&amp;E489&amp;"   "&amp;F489&amp;"  "&amp;G489&amp;"  "&amp;H489&amp;" руб."&amp;CHAR(10)&amp;"проданы по "&amp;I489&amp;" руб.   "&amp;J489&amp;" шт.   за "&amp;K489&amp;" руб.   прибыль: "&amp;L489&amp;" руб."&amp;CHAR(10)&amp;"Заказчик: "&amp;M489&amp;"   Тел.: "&amp;N489&amp;"   E-mail: "&amp;O489&amp;CHAR(10)&amp;P489&amp;CHAR(10)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90" s="3" customFormat="true" ht="18.45" hidden="false" customHeight="true" outlineLevel="0" collapsed="false">
      <c r="H490" s="5"/>
      <c r="I490" s="5"/>
      <c r="K490" s="7" t="n">
        <f aca="false">I490*J490</f>
        <v>0</v>
      </c>
      <c r="L490" s="7" t="n">
        <f aca="false">ROUNDUP((I490-H490)*J490,-1)</f>
        <v>0</v>
      </c>
      <c r="N490" s="21"/>
      <c r="O490" s="9"/>
      <c r="R490" s="3" t="str">
        <f aca="false">"Заказ на "&amp;J490&amp;" шины (от "&amp;TEXT(A490,"дд.ММ.гггг, ДДДД, ЧЧ:мм)")&amp;"   :   "&amp;CHAR(10)&amp;CHAR(10)&amp;"Артикул: "&amp;B490&amp;"   "&amp;CHAR(10)&amp;C490&amp;"   "&amp;D490&amp;"   "&amp;E490&amp;"   "&amp;F490&amp;"  "&amp;G490&amp;"  "&amp;H490&amp;" руб."&amp;CHAR(10)&amp;"проданы по "&amp;I490&amp;" руб.   "&amp;J490&amp;" шт.   за "&amp;K490&amp;" руб.   прибыль: "&amp;L490&amp;" руб."&amp;CHAR(10)&amp;"Заказчик: "&amp;M490&amp;"   Тел.: "&amp;N490&amp;"   E-mail: "&amp;O490&amp;CHAR(10)&amp;P490&amp;CHAR(10)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91" s="3" customFormat="true" ht="18.45" hidden="false" customHeight="true" outlineLevel="0" collapsed="false">
      <c r="H491" s="5"/>
      <c r="I491" s="5"/>
      <c r="K491" s="7" t="n">
        <f aca="false">I491*J491</f>
        <v>0</v>
      </c>
      <c r="L491" s="7" t="n">
        <f aca="false">ROUNDUP((I491-H491)*J491,-1)</f>
        <v>0</v>
      </c>
      <c r="N491" s="21"/>
      <c r="O491" s="9"/>
      <c r="R491" s="3" t="str">
        <f aca="false">"Заказ на "&amp;J491&amp;" шины (от "&amp;TEXT(A491,"дд.ММ.гггг, ДДДД, ЧЧ:мм)")&amp;"   :   "&amp;CHAR(10)&amp;CHAR(10)&amp;"Артикул: "&amp;B491&amp;"   "&amp;CHAR(10)&amp;C491&amp;"   "&amp;D491&amp;"   "&amp;E491&amp;"   "&amp;F491&amp;"  "&amp;G491&amp;"  "&amp;H491&amp;" руб."&amp;CHAR(10)&amp;"проданы по "&amp;I491&amp;" руб.   "&amp;J491&amp;" шт.   за "&amp;K491&amp;" руб.   прибыль: "&amp;L491&amp;" руб."&amp;CHAR(10)&amp;"Заказчик: "&amp;M491&amp;"   Тел.: "&amp;N491&amp;"   E-mail: "&amp;O491&amp;CHAR(10)&amp;P491&amp;CHAR(10)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92" s="3" customFormat="true" ht="18.45" hidden="false" customHeight="true" outlineLevel="0" collapsed="false">
      <c r="H492" s="5"/>
      <c r="I492" s="5"/>
      <c r="K492" s="7" t="n">
        <f aca="false">I492*J492</f>
        <v>0</v>
      </c>
      <c r="L492" s="7" t="n">
        <f aca="false">ROUNDUP((I492-H492)*J492,-1)</f>
        <v>0</v>
      </c>
      <c r="N492" s="21"/>
      <c r="O492" s="9"/>
      <c r="R492" s="3" t="str">
        <f aca="false">"Заказ на "&amp;J492&amp;" шины (от "&amp;TEXT(A492,"дд.ММ.гггг, ДДДД, ЧЧ:мм)")&amp;"   :   "&amp;CHAR(10)&amp;CHAR(10)&amp;"Артикул: "&amp;B492&amp;"   "&amp;CHAR(10)&amp;C492&amp;"   "&amp;D492&amp;"   "&amp;E492&amp;"   "&amp;F492&amp;"  "&amp;G492&amp;"  "&amp;H492&amp;" руб."&amp;CHAR(10)&amp;"проданы по "&amp;I492&amp;" руб.   "&amp;J492&amp;" шт.   за "&amp;K492&amp;" руб.   прибыль: "&amp;L492&amp;" руб."&amp;CHAR(10)&amp;"Заказчик: "&amp;M492&amp;"   Тел.: "&amp;N492&amp;"   E-mail: "&amp;O492&amp;CHAR(10)&amp;P492&amp;CHAR(10)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93" s="3" customFormat="true" ht="18.45" hidden="false" customHeight="true" outlineLevel="0" collapsed="false">
      <c r="H493" s="5"/>
      <c r="I493" s="5"/>
      <c r="K493" s="7" t="n">
        <f aca="false">I493*J493</f>
        <v>0</v>
      </c>
      <c r="L493" s="7" t="n">
        <f aca="false">ROUNDUP((I493-H493)*J493,-1)</f>
        <v>0</v>
      </c>
      <c r="N493" s="21"/>
      <c r="O493" s="9"/>
      <c r="R493" s="3" t="str">
        <f aca="false">"Заказ на "&amp;J493&amp;" шины (от "&amp;TEXT(A493,"дд.ММ.гггг, ДДДД, ЧЧ:мм)")&amp;"   :   "&amp;CHAR(10)&amp;CHAR(10)&amp;"Артикул: "&amp;B493&amp;"   "&amp;CHAR(10)&amp;C493&amp;"   "&amp;D493&amp;"   "&amp;E493&amp;"   "&amp;F493&amp;"  "&amp;G493&amp;"  "&amp;H493&amp;" руб."&amp;CHAR(10)&amp;"проданы по "&amp;I493&amp;" руб.   "&amp;J493&amp;" шт.   за "&amp;K493&amp;" руб.   прибыль: "&amp;L493&amp;" руб."&amp;CHAR(10)&amp;"Заказчик: "&amp;M493&amp;"   Тел.: "&amp;N493&amp;"   E-mail: "&amp;O493&amp;CHAR(10)&amp;P493&amp;CHAR(10)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94" s="3" customFormat="true" ht="18.45" hidden="false" customHeight="true" outlineLevel="0" collapsed="false">
      <c r="H494" s="5"/>
      <c r="I494" s="5"/>
      <c r="K494" s="7" t="n">
        <f aca="false">I494*J494</f>
        <v>0</v>
      </c>
      <c r="L494" s="7" t="n">
        <f aca="false">ROUNDUP((I494-H494)*J494,-1)</f>
        <v>0</v>
      </c>
      <c r="N494" s="21"/>
      <c r="O494" s="9"/>
      <c r="R494" s="3" t="str">
        <f aca="false">"Заказ на "&amp;J494&amp;" шины (от "&amp;TEXT(A494,"дд.ММ.гггг, ДДДД, ЧЧ:мм)")&amp;"   :   "&amp;CHAR(10)&amp;CHAR(10)&amp;"Артикул: "&amp;B494&amp;"   "&amp;CHAR(10)&amp;C494&amp;"   "&amp;D494&amp;"   "&amp;E494&amp;"   "&amp;F494&amp;"  "&amp;G494&amp;"  "&amp;H494&amp;" руб."&amp;CHAR(10)&amp;"проданы по "&amp;I494&amp;" руб.   "&amp;J494&amp;" шт.   за "&amp;K494&amp;" руб.   прибыль: "&amp;L494&amp;" руб."&amp;CHAR(10)&amp;"Заказчик: "&amp;M494&amp;"   Тел.: "&amp;N494&amp;"   E-mail: "&amp;O494&amp;CHAR(10)&amp;P494&amp;CHAR(10)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95" s="3" customFormat="true" ht="18.45" hidden="false" customHeight="true" outlineLevel="0" collapsed="false">
      <c r="H495" s="5"/>
      <c r="I495" s="5"/>
      <c r="K495" s="7" t="n">
        <f aca="false">I495*J495</f>
        <v>0</v>
      </c>
      <c r="L495" s="7" t="n">
        <f aca="false">ROUNDUP((I495-H495)*J495,-1)</f>
        <v>0</v>
      </c>
      <c r="N495" s="21"/>
      <c r="O495" s="9"/>
      <c r="R495" s="3" t="str">
        <f aca="false">"Заказ на "&amp;J495&amp;" шины (от "&amp;TEXT(A495,"дд.ММ.гггг, ДДДД, ЧЧ:мм)")&amp;"   :   "&amp;CHAR(10)&amp;CHAR(10)&amp;"Артикул: "&amp;B495&amp;"   "&amp;CHAR(10)&amp;C495&amp;"   "&amp;D495&amp;"   "&amp;E495&amp;"   "&amp;F495&amp;"  "&amp;G495&amp;"  "&amp;H495&amp;" руб."&amp;CHAR(10)&amp;"проданы по "&amp;I495&amp;" руб.   "&amp;J495&amp;" шт.   за "&amp;K495&amp;" руб.   прибыль: "&amp;L495&amp;" руб."&amp;CHAR(10)&amp;"Заказчик: "&amp;M495&amp;"   Тел.: "&amp;N495&amp;"   E-mail: "&amp;O495&amp;CHAR(10)&amp;P495&amp;CHAR(10)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96" s="3" customFormat="true" ht="18.45" hidden="false" customHeight="true" outlineLevel="0" collapsed="false">
      <c r="H496" s="5"/>
      <c r="I496" s="5"/>
      <c r="K496" s="7" t="n">
        <f aca="false">I496*J496</f>
        <v>0</v>
      </c>
      <c r="L496" s="7" t="n">
        <f aca="false">ROUNDUP((I496-H496)*J496,-1)</f>
        <v>0</v>
      </c>
      <c r="N496" s="21"/>
      <c r="O496" s="9"/>
      <c r="R496" s="3" t="str">
        <f aca="false">"Заказ на "&amp;J496&amp;" шины (от "&amp;TEXT(A496,"дд.ММ.гггг, ДДДД, ЧЧ:мм)")&amp;"   :   "&amp;CHAR(10)&amp;CHAR(10)&amp;"Артикул: "&amp;B496&amp;"   "&amp;CHAR(10)&amp;C496&amp;"   "&amp;D496&amp;"   "&amp;E496&amp;"   "&amp;F496&amp;"  "&amp;G496&amp;"  "&amp;H496&amp;" руб."&amp;CHAR(10)&amp;"проданы по "&amp;I496&amp;" руб.   "&amp;J496&amp;" шт.   за "&amp;K496&amp;" руб.   прибыль: "&amp;L496&amp;" руб."&amp;CHAR(10)&amp;"Заказчик: "&amp;M496&amp;"   Тел.: "&amp;N496&amp;"   E-mail: "&amp;O496&amp;CHAR(10)&amp;P496&amp;CHAR(10)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97" s="3" customFormat="true" ht="18.45" hidden="false" customHeight="true" outlineLevel="0" collapsed="false">
      <c r="H497" s="5"/>
      <c r="I497" s="5"/>
      <c r="K497" s="7" t="n">
        <f aca="false">I497*J497</f>
        <v>0</v>
      </c>
      <c r="L497" s="7" t="n">
        <f aca="false">ROUNDUP((I497-H497)*J497,-1)</f>
        <v>0</v>
      </c>
      <c r="N497" s="21"/>
      <c r="O497" s="9"/>
      <c r="R497" s="3" t="str">
        <f aca="false">"Заказ на "&amp;J497&amp;" шины (от "&amp;TEXT(A497,"дд.ММ.гггг, ДДДД, ЧЧ:мм)")&amp;"   :   "&amp;CHAR(10)&amp;CHAR(10)&amp;"Артикул: "&amp;B497&amp;"   "&amp;CHAR(10)&amp;C497&amp;"   "&amp;D497&amp;"   "&amp;E497&amp;"   "&amp;F497&amp;"  "&amp;G497&amp;"  "&amp;H497&amp;" руб."&amp;CHAR(10)&amp;"проданы по "&amp;I497&amp;" руб.   "&amp;J497&amp;" шт.   за "&amp;K497&amp;" руб.   прибыль: "&amp;L497&amp;" руб."&amp;CHAR(10)&amp;"Заказчик: "&amp;M497&amp;"   Тел.: "&amp;N497&amp;"   E-mail: "&amp;O497&amp;CHAR(10)&amp;P497&amp;CHAR(10)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98" s="3" customFormat="true" ht="18.45" hidden="false" customHeight="true" outlineLevel="0" collapsed="false">
      <c r="H498" s="5"/>
      <c r="I498" s="5"/>
      <c r="K498" s="7" t="n">
        <f aca="false">I498*J498</f>
        <v>0</v>
      </c>
      <c r="L498" s="7" t="n">
        <f aca="false">ROUNDUP((I498-H498)*J498,-1)</f>
        <v>0</v>
      </c>
      <c r="N498" s="21"/>
      <c r="O498" s="9"/>
      <c r="R498" s="3" t="str">
        <f aca="false">"Заказ на "&amp;J498&amp;" шины (от "&amp;TEXT(A498,"дд.ММ.гггг, ДДДД, ЧЧ:мм)")&amp;"   :   "&amp;CHAR(10)&amp;CHAR(10)&amp;"Артикул: "&amp;B498&amp;"   "&amp;CHAR(10)&amp;C498&amp;"   "&amp;D498&amp;"   "&amp;E498&amp;"   "&amp;F498&amp;"  "&amp;G498&amp;"  "&amp;H498&amp;" руб."&amp;CHAR(10)&amp;"проданы по "&amp;I498&amp;" руб.   "&amp;J498&amp;" шт.   за "&amp;K498&amp;" руб.   прибыль: "&amp;L498&amp;" руб."&amp;CHAR(10)&amp;"Заказчик: "&amp;M498&amp;"   Тел.: "&amp;N498&amp;"   E-mail: "&amp;O498&amp;CHAR(10)&amp;P498&amp;CHAR(10)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499" s="3" customFormat="true" ht="18.45" hidden="false" customHeight="true" outlineLevel="0" collapsed="false">
      <c r="H499" s="5"/>
      <c r="I499" s="5"/>
      <c r="K499" s="7" t="n">
        <f aca="false">I499*J499</f>
        <v>0</v>
      </c>
      <c r="L499" s="7" t="n">
        <f aca="false">ROUNDUP((I499-H499)*J499,-1)</f>
        <v>0</v>
      </c>
      <c r="N499" s="21"/>
      <c r="O499" s="9"/>
      <c r="R499" s="3" t="str">
        <f aca="false">"Заказ на "&amp;J499&amp;" шины (от "&amp;TEXT(A499,"дд.ММ.гггг, ДДДД, ЧЧ:мм)")&amp;"   :   "&amp;CHAR(10)&amp;CHAR(10)&amp;"Артикул: "&amp;B499&amp;"   "&amp;CHAR(10)&amp;C499&amp;"   "&amp;D499&amp;"   "&amp;E499&amp;"   "&amp;F499&amp;"  "&amp;G499&amp;"  "&amp;H499&amp;" руб."&amp;CHAR(10)&amp;"проданы по "&amp;I499&amp;" руб.   "&amp;J499&amp;" шт.   за "&amp;K499&amp;" руб.   прибыль: "&amp;L499&amp;" руб."&amp;CHAR(10)&amp;"Заказчик: "&amp;M499&amp;"   Тел.: "&amp;N499&amp;"   E-mail: "&amp;O499&amp;CHAR(10)&amp;P499&amp;CHAR(10)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00" s="3" customFormat="true" ht="18.45" hidden="false" customHeight="true" outlineLevel="0" collapsed="false">
      <c r="H500" s="5"/>
      <c r="I500" s="5"/>
      <c r="K500" s="7" t="n">
        <f aca="false">I500*J500</f>
        <v>0</v>
      </c>
      <c r="L500" s="7" t="n">
        <f aca="false">ROUNDUP((I500-H500)*J500,-1)</f>
        <v>0</v>
      </c>
      <c r="N500" s="21"/>
      <c r="O500" s="9"/>
      <c r="R500" s="3" t="str">
        <f aca="false">"Заказ на "&amp;J500&amp;" шины (от "&amp;TEXT(A500,"дд.ММ.гггг, ДДДД, ЧЧ:мм)")&amp;"   :   "&amp;CHAR(10)&amp;CHAR(10)&amp;"Артикул: "&amp;B500&amp;"   "&amp;CHAR(10)&amp;C500&amp;"   "&amp;D500&amp;"   "&amp;E500&amp;"   "&amp;F500&amp;"  "&amp;G500&amp;"  "&amp;H500&amp;" руб."&amp;CHAR(10)&amp;"проданы по "&amp;I500&amp;" руб.   "&amp;J500&amp;" шт.   за "&amp;K500&amp;" руб.   прибыль: "&amp;L500&amp;" руб."&amp;CHAR(10)&amp;"Заказчик: "&amp;M500&amp;"   Тел.: "&amp;N500&amp;"   E-mail: "&amp;O500&amp;CHAR(10)&amp;P500&amp;CHAR(10)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01" s="3" customFormat="true" ht="18.45" hidden="false" customHeight="true" outlineLevel="0" collapsed="false">
      <c r="H501" s="5"/>
      <c r="I501" s="5"/>
      <c r="K501" s="7" t="n">
        <f aca="false">I501*J501</f>
        <v>0</v>
      </c>
      <c r="L501" s="7" t="n">
        <f aca="false">ROUNDUP((I501-H501)*J501,-1)</f>
        <v>0</v>
      </c>
      <c r="N501" s="21"/>
      <c r="O501" s="9"/>
      <c r="R501" s="3" t="str">
        <f aca="false">"Заказ на "&amp;J501&amp;" шины (от "&amp;TEXT(A501,"дд.ММ.гггг, ДДДД, ЧЧ:мм)")&amp;"   :   "&amp;CHAR(10)&amp;CHAR(10)&amp;"Артикул: "&amp;B501&amp;"   "&amp;CHAR(10)&amp;C501&amp;"   "&amp;D501&amp;"   "&amp;E501&amp;"   "&amp;F501&amp;"  "&amp;G501&amp;"  "&amp;H501&amp;" руб."&amp;CHAR(10)&amp;"проданы по "&amp;I501&amp;" руб.   "&amp;J501&amp;" шт.   за "&amp;K501&amp;" руб.   прибыль: "&amp;L501&amp;" руб."&amp;CHAR(10)&amp;"Заказчик: "&amp;M501&amp;"   Тел.: "&amp;N501&amp;"   E-mail: "&amp;O501&amp;CHAR(10)&amp;P501&amp;CHAR(10)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02" s="3" customFormat="true" ht="18.45" hidden="false" customHeight="true" outlineLevel="0" collapsed="false">
      <c r="H502" s="5"/>
      <c r="I502" s="5"/>
      <c r="K502" s="7" t="n">
        <f aca="false">I502*J502</f>
        <v>0</v>
      </c>
      <c r="L502" s="7" t="n">
        <f aca="false">ROUNDUP((I502-H502)*J502,-1)</f>
        <v>0</v>
      </c>
      <c r="N502" s="21"/>
      <c r="O502" s="9"/>
      <c r="R502" s="3" t="str">
        <f aca="false">"Заказ на "&amp;J502&amp;" шины (от "&amp;TEXT(A502,"дд.ММ.гггг, ДДДД, ЧЧ:мм)")&amp;"   :   "&amp;CHAR(10)&amp;CHAR(10)&amp;"Артикул: "&amp;B502&amp;"   "&amp;CHAR(10)&amp;C502&amp;"   "&amp;D502&amp;"   "&amp;E502&amp;"   "&amp;F502&amp;"  "&amp;G502&amp;"  "&amp;H502&amp;" руб."&amp;CHAR(10)&amp;"проданы по "&amp;I502&amp;" руб.   "&amp;J502&amp;" шт.   за "&amp;K502&amp;" руб.   прибыль: "&amp;L502&amp;" руб."&amp;CHAR(10)&amp;"Заказчик: "&amp;M502&amp;"   Тел.: "&amp;N502&amp;"   E-mail: "&amp;O502&amp;CHAR(10)&amp;P502&amp;CHAR(10)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03" s="3" customFormat="true" ht="18.45" hidden="false" customHeight="true" outlineLevel="0" collapsed="false">
      <c r="H503" s="5"/>
      <c r="I503" s="5"/>
      <c r="K503" s="7" t="n">
        <f aca="false">I503*J503</f>
        <v>0</v>
      </c>
      <c r="L503" s="7" t="n">
        <f aca="false">ROUNDUP((I503-H503)*J503,-1)</f>
        <v>0</v>
      </c>
      <c r="N503" s="21"/>
      <c r="O503" s="9"/>
      <c r="R503" s="3" t="str">
        <f aca="false">"Заказ на "&amp;J503&amp;" шины (от "&amp;TEXT(A503,"дд.ММ.гггг, ДДДД, ЧЧ:мм)")&amp;"   :   "&amp;CHAR(10)&amp;CHAR(10)&amp;"Артикул: "&amp;B503&amp;"   "&amp;CHAR(10)&amp;C503&amp;"   "&amp;D503&amp;"   "&amp;E503&amp;"   "&amp;F503&amp;"  "&amp;G503&amp;"  "&amp;H503&amp;" руб."&amp;CHAR(10)&amp;"проданы по "&amp;I503&amp;" руб.   "&amp;J503&amp;" шт.   за "&amp;K503&amp;" руб.   прибыль: "&amp;L503&amp;" руб."&amp;CHAR(10)&amp;"Заказчик: "&amp;M503&amp;"   Тел.: "&amp;N503&amp;"   E-mail: "&amp;O503&amp;CHAR(10)&amp;P503&amp;CHAR(10)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04" s="3" customFormat="true" ht="18.45" hidden="false" customHeight="true" outlineLevel="0" collapsed="false">
      <c r="H504" s="5"/>
      <c r="I504" s="5"/>
      <c r="K504" s="7" t="n">
        <f aca="false">I504*J504</f>
        <v>0</v>
      </c>
      <c r="L504" s="7" t="n">
        <f aca="false">ROUNDUP((I504-H504)*J504,-1)</f>
        <v>0</v>
      </c>
      <c r="N504" s="21"/>
      <c r="O504" s="9"/>
      <c r="R504" s="3" t="str">
        <f aca="false">"Заказ на "&amp;J504&amp;" шины (от "&amp;TEXT(A504,"дд.ММ.гггг, ДДДД, ЧЧ:мм)")&amp;"   :   "&amp;CHAR(10)&amp;CHAR(10)&amp;"Артикул: "&amp;B504&amp;"   "&amp;CHAR(10)&amp;C504&amp;"   "&amp;D504&amp;"   "&amp;E504&amp;"   "&amp;F504&amp;"  "&amp;G504&amp;"  "&amp;H504&amp;" руб."&amp;CHAR(10)&amp;"проданы по "&amp;I504&amp;" руб.   "&amp;J504&amp;" шт.   за "&amp;K504&amp;" руб.   прибыль: "&amp;L504&amp;" руб."&amp;CHAR(10)&amp;"Заказчик: "&amp;M504&amp;"   Тел.: "&amp;N504&amp;"   E-mail: "&amp;O504&amp;CHAR(10)&amp;P504&amp;CHAR(10)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05" s="3" customFormat="true" ht="18.45" hidden="false" customHeight="true" outlineLevel="0" collapsed="false">
      <c r="H505" s="5"/>
      <c r="I505" s="5"/>
      <c r="K505" s="7" t="n">
        <f aca="false">I505*J505</f>
        <v>0</v>
      </c>
      <c r="L505" s="7" t="n">
        <f aca="false">ROUNDUP((I505-H505)*J505,-1)</f>
        <v>0</v>
      </c>
      <c r="N505" s="21"/>
      <c r="O505" s="9"/>
      <c r="R505" s="3" t="str">
        <f aca="false">"Заказ на "&amp;J505&amp;" шины (от "&amp;TEXT(A505,"дд.ММ.гггг, ДДДД, ЧЧ:мм)")&amp;"   :   "&amp;CHAR(10)&amp;CHAR(10)&amp;"Артикул: "&amp;B505&amp;"   "&amp;CHAR(10)&amp;C505&amp;"   "&amp;D505&amp;"   "&amp;E505&amp;"   "&amp;F505&amp;"  "&amp;G505&amp;"  "&amp;H505&amp;" руб."&amp;CHAR(10)&amp;"проданы по "&amp;I505&amp;" руб.   "&amp;J505&amp;" шт.   за "&amp;K505&amp;" руб.   прибыль: "&amp;L505&amp;" руб."&amp;CHAR(10)&amp;"Заказчик: "&amp;M505&amp;"   Тел.: "&amp;N505&amp;"   E-mail: "&amp;O505&amp;CHAR(10)&amp;P505&amp;CHAR(10)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06" s="3" customFormat="true" ht="18.45" hidden="false" customHeight="true" outlineLevel="0" collapsed="false">
      <c r="H506" s="5"/>
      <c r="I506" s="5"/>
      <c r="K506" s="7" t="n">
        <f aca="false">I506*J506</f>
        <v>0</v>
      </c>
      <c r="L506" s="7" t="n">
        <f aca="false">ROUNDUP((I506-H506)*J506,-1)</f>
        <v>0</v>
      </c>
      <c r="N506" s="21"/>
      <c r="O506" s="9"/>
      <c r="R506" s="3" t="str">
        <f aca="false">"Заказ на "&amp;J506&amp;" шины (от "&amp;TEXT(A506,"дд.ММ.гггг, ДДДД, ЧЧ:мм)")&amp;"   :   "&amp;CHAR(10)&amp;CHAR(10)&amp;"Артикул: "&amp;B506&amp;"   "&amp;CHAR(10)&amp;C506&amp;"   "&amp;D506&amp;"   "&amp;E506&amp;"   "&amp;F506&amp;"  "&amp;G506&amp;"  "&amp;H506&amp;" руб."&amp;CHAR(10)&amp;"проданы по "&amp;I506&amp;" руб.   "&amp;J506&amp;" шт.   за "&amp;K506&amp;" руб.   прибыль: "&amp;L506&amp;" руб."&amp;CHAR(10)&amp;"Заказчик: "&amp;M506&amp;"   Тел.: "&amp;N506&amp;"   E-mail: "&amp;O506&amp;CHAR(10)&amp;P506&amp;CHAR(10)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07" s="3" customFormat="true" ht="18.45" hidden="false" customHeight="true" outlineLevel="0" collapsed="false">
      <c r="H507" s="5"/>
      <c r="I507" s="5"/>
      <c r="K507" s="7" t="n">
        <f aca="false">I507*J507</f>
        <v>0</v>
      </c>
      <c r="L507" s="7" t="n">
        <f aca="false">ROUNDUP((I507-H507)*J507,-1)</f>
        <v>0</v>
      </c>
      <c r="N507" s="21"/>
      <c r="O507" s="9"/>
      <c r="R507" s="3" t="str">
        <f aca="false">"Заказ на "&amp;J507&amp;" шины (от "&amp;TEXT(A507,"дд.ММ.гггг, ДДДД, ЧЧ:мм)")&amp;"   :   "&amp;CHAR(10)&amp;CHAR(10)&amp;"Артикул: "&amp;B507&amp;"   "&amp;CHAR(10)&amp;C507&amp;"   "&amp;D507&amp;"   "&amp;E507&amp;"   "&amp;F507&amp;"  "&amp;G507&amp;"  "&amp;H507&amp;" руб."&amp;CHAR(10)&amp;"проданы по "&amp;I507&amp;" руб.   "&amp;J507&amp;" шт.   за "&amp;K507&amp;" руб.   прибыль: "&amp;L507&amp;" руб."&amp;CHAR(10)&amp;"Заказчик: "&amp;M507&amp;"   Тел.: "&amp;N507&amp;"   E-mail: "&amp;O507&amp;CHAR(10)&amp;P507&amp;CHAR(10)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08" s="3" customFormat="true" ht="18.45" hidden="false" customHeight="true" outlineLevel="0" collapsed="false">
      <c r="H508" s="5"/>
      <c r="I508" s="5"/>
      <c r="K508" s="7" t="n">
        <f aca="false">I508*J508</f>
        <v>0</v>
      </c>
      <c r="L508" s="7" t="n">
        <f aca="false">ROUNDUP((I508-H508)*J508,-1)</f>
        <v>0</v>
      </c>
      <c r="N508" s="21"/>
      <c r="O508" s="9"/>
      <c r="R508" s="3" t="str">
        <f aca="false">"Заказ на "&amp;J508&amp;" шины (от "&amp;TEXT(A508,"дд.ММ.гггг, ДДДД, ЧЧ:мм)")&amp;"   :   "&amp;CHAR(10)&amp;CHAR(10)&amp;"Артикул: "&amp;B508&amp;"   "&amp;CHAR(10)&amp;C508&amp;"   "&amp;D508&amp;"   "&amp;E508&amp;"   "&amp;F508&amp;"  "&amp;G508&amp;"  "&amp;H508&amp;" руб."&amp;CHAR(10)&amp;"проданы по "&amp;I508&amp;" руб.   "&amp;J508&amp;" шт.   за "&amp;K508&amp;" руб.   прибыль: "&amp;L508&amp;" руб."&amp;CHAR(10)&amp;"Заказчик: "&amp;M508&amp;"   Тел.: "&amp;N508&amp;"   E-mail: "&amp;O508&amp;CHAR(10)&amp;P508&amp;CHAR(10)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09" s="3" customFormat="true" ht="18.45" hidden="false" customHeight="true" outlineLevel="0" collapsed="false">
      <c r="H509" s="5"/>
      <c r="I509" s="5"/>
      <c r="K509" s="7" t="n">
        <f aca="false">I509*J509</f>
        <v>0</v>
      </c>
      <c r="L509" s="7" t="n">
        <f aca="false">ROUNDUP((I509-H509)*J509,-1)</f>
        <v>0</v>
      </c>
      <c r="N509" s="21"/>
      <c r="O509" s="9"/>
      <c r="R509" s="3" t="str">
        <f aca="false">"Заказ на "&amp;J509&amp;" шины (от "&amp;TEXT(A509,"дд.ММ.гггг, ДДДД, ЧЧ:мм)")&amp;"   :   "&amp;CHAR(10)&amp;CHAR(10)&amp;"Артикул: "&amp;B509&amp;"   "&amp;CHAR(10)&amp;C509&amp;"   "&amp;D509&amp;"   "&amp;E509&amp;"   "&amp;F509&amp;"  "&amp;G509&amp;"  "&amp;H509&amp;" руб."&amp;CHAR(10)&amp;"проданы по "&amp;I509&amp;" руб.   "&amp;J509&amp;" шт.   за "&amp;K509&amp;" руб.   прибыль: "&amp;L509&amp;" руб."&amp;CHAR(10)&amp;"Заказчик: "&amp;M509&amp;"   Тел.: "&amp;N509&amp;"   E-mail: "&amp;O509&amp;CHAR(10)&amp;P509&amp;CHAR(10)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10" s="3" customFormat="true" ht="18.45" hidden="false" customHeight="true" outlineLevel="0" collapsed="false">
      <c r="H510" s="5"/>
      <c r="I510" s="5"/>
      <c r="K510" s="7" t="n">
        <f aca="false">I510*J510</f>
        <v>0</v>
      </c>
      <c r="L510" s="7" t="n">
        <f aca="false">ROUNDUP((I510-H510)*J510,-1)</f>
        <v>0</v>
      </c>
      <c r="N510" s="21"/>
      <c r="O510" s="9"/>
      <c r="R510" s="3" t="str">
        <f aca="false">"Заказ на "&amp;J510&amp;" шины (от "&amp;TEXT(A510,"дд.ММ.гггг, ДДДД, ЧЧ:мм)")&amp;"   :   "&amp;CHAR(10)&amp;CHAR(10)&amp;"Артикул: "&amp;B510&amp;"   "&amp;CHAR(10)&amp;C510&amp;"   "&amp;D510&amp;"   "&amp;E510&amp;"   "&amp;F510&amp;"  "&amp;G510&amp;"  "&amp;H510&amp;" руб."&amp;CHAR(10)&amp;"проданы по "&amp;I510&amp;" руб.   "&amp;J510&amp;" шт.   за "&amp;K510&amp;" руб.   прибыль: "&amp;L510&amp;" руб."&amp;CHAR(10)&amp;"Заказчик: "&amp;M510&amp;"   Тел.: "&amp;N510&amp;"   E-mail: "&amp;O510&amp;CHAR(10)&amp;P510&amp;CHAR(10)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11" s="3" customFormat="true" ht="18.45" hidden="false" customHeight="true" outlineLevel="0" collapsed="false">
      <c r="H511" s="5"/>
      <c r="I511" s="5"/>
      <c r="K511" s="7" t="n">
        <f aca="false">I511*J511</f>
        <v>0</v>
      </c>
      <c r="L511" s="7" t="n">
        <f aca="false">ROUNDUP((I511-H511)*J511,-1)</f>
        <v>0</v>
      </c>
      <c r="N511" s="21"/>
      <c r="O511" s="9"/>
      <c r="R511" s="3" t="str">
        <f aca="false">"Заказ на "&amp;J511&amp;" шины (от "&amp;TEXT(A511,"дд.ММ.гггг, ДДДД, ЧЧ:мм)")&amp;"   :   "&amp;CHAR(10)&amp;CHAR(10)&amp;"Артикул: "&amp;B511&amp;"   "&amp;CHAR(10)&amp;C511&amp;"   "&amp;D511&amp;"   "&amp;E511&amp;"   "&amp;F511&amp;"  "&amp;G511&amp;"  "&amp;H511&amp;" руб."&amp;CHAR(10)&amp;"проданы по "&amp;I511&amp;" руб.   "&amp;J511&amp;" шт.   за "&amp;K511&amp;" руб.   прибыль: "&amp;L511&amp;" руб."&amp;CHAR(10)&amp;"Заказчик: "&amp;M511&amp;"   Тел.: "&amp;N511&amp;"   E-mail: "&amp;O511&amp;CHAR(10)&amp;P511&amp;CHAR(10)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12" s="3" customFormat="true" ht="18.45" hidden="false" customHeight="true" outlineLevel="0" collapsed="false">
      <c r="H512" s="5"/>
      <c r="I512" s="5"/>
      <c r="K512" s="7" t="n">
        <f aca="false">I512*J512</f>
        <v>0</v>
      </c>
      <c r="L512" s="7" t="n">
        <f aca="false">ROUNDUP((I512-H512)*J512,-1)</f>
        <v>0</v>
      </c>
      <c r="N512" s="21"/>
      <c r="O512" s="9"/>
      <c r="R512" s="3" t="str">
        <f aca="false">"Заказ на "&amp;J512&amp;" шины (от "&amp;TEXT(A512,"дд.ММ.гггг, ДДДД, ЧЧ:мм)")&amp;"   :   "&amp;CHAR(10)&amp;CHAR(10)&amp;"Артикул: "&amp;B512&amp;"   "&amp;CHAR(10)&amp;C512&amp;"   "&amp;D512&amp;"   "&amp;E512&amp;"   "&amp;F512&amp;"  "&amp;G512&amp;"  "&amp;H512&amp;" руб."&amp;CHAR(10)&amp;"проданы по "&amp;I512&amp;" руб.   "&amp;J512&amp;" шт.   за "&amp;K512&amp;" руб.   прибыль: "&amp;L512&amp;" руб."&amp;CHAR(10)&amp;"Заказчик: "&amp;M512&amp;"   Тел.: "&amp;N512&amp;"   E-mail: "&amp;O512&amp;CHAR(10)&amp;P512&amp;CHAR(10)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13" s="3" customFormat="true" ht="18.45" hidden="false" customHeight="true" outlineLevel="0" collapsed="false">
      <c r="H513" s="5"/>
      <c r="I513" s="5"/>
      <c r="K513" s="7" t="n">
        <f aca="false">I513*J513</f>
        <v>0</v>
      </c>
      <c r="L513" s="7" t="n">
        <f aca="false">ROUNDUP((I513-H513)*J513,-1)</f>
        <v>0</v>
      </c>
      <c r="N513" s="21"/>
      <c r="O513" s="9"/>
      <c r="R513" s="3" t="str">
        <f aca="false">"Заказ на "&amp;J513&amp;" шины (от "&amp;TEXT(A513,"дд.ММ.гггг, ДДДД, ЧЧ:мм)")&amp;"   :   "&amp;CHAR(10)&amp;CHAR(10)&amp;"Артикул: "&amp;B513&amp;"   "&amp;CHAR(10)&amp;C513&amp;"   "&amp;D513&amp;"   "&amp;E513&amp;"   "&amp;F513&amp;"  "&amp;G513&amp;"  "&amp;H513&amp;" руб."&amp;CHAR(10)&amp;"проданы по "&amp;I513&amp;" руб.   "&amp;J513&amp;" шт.   за "&amp;K513&amp;" руб.   прибыль: "&amp;L513&amp;" руб."&amp;CHAR(10)&amp;"Заказчик: "&amp;M513&amp;"   Тел.: "&amp;N513&amp;"   E-mail: "&amp;O513&amp;CHAR(10)&amp;P513&amp;CHAR(10)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14" s="3" customFormat="true" ht="18.45" hidden="false" customHeight="true" outlineLevel="0" collapsed="false">
      <c r="H514" s="5"/>
      <c r="I514" s="5"/>
      <c r="K514" s="7" t="n">
        <f aca="false">I514*J514</f>
        <v>0</v>
      </c>
      <c r="L514" s="7" t="n">
        <f aca="false">ROUNDUP((I514-H514)*J514,-1)</f>
        <v>0</v>
      </c>
      <c r="N514" s="21"/>
      <c r="O514" s="9"/>
      <c r="R514" s="3" t="str">
        <f aca="false">"Заказ на "&amp;J514&amp;" шины (от "&amp;TEXT(A514,"дд.ММ.гггг, ДДДД, ЧЧ:мм)")&amp;"   :   "&amp;CHAR(10)&amp;CHAR(10)&amp;"Артикул: "&amp;B514&amp;"   "&amp;CHAR(10)&amp;C514&amp;"   "&amp;D514&amp;"   "&amp;E514&amp;"   "&amp;F514&amp;"  "&amp;G514&amp;"  "&amp;H514&amp;" руб."&amp;CHAR(10)&amp;"проданы по "&amp;I514&amp;" руб.   "&amp;J514&amp;" шт.   за "&amp;K514&amp;" руб.   прибыль: "&amp;L514&amp;" руб."&amp;CHAR(10)&amp;"Заказчик: "&amp;M514&amp;"   Тел.: "&amp;N514&amp;"   E-mail: "&amp;O514&amp;CHAR(10)&amp;P514&amp;CHAR(10)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15" s="3" customFormat="true" ht="18.45" hidden="false" customHeight="true" outlineLevel="0" collapsed="false">
      <c r="H515" s="5"/>
      <c r="I515" s="5"/>
      <c r="K515" s="7" t="n">
        <f aca="false">I515*J515</f>
        <v>0</v>
      </c>
      <c r="L515" s="7" t="n">
        <f aca="false">ROUNDUP((I515-H515)*J515,-1)</f>
        <v>0</v>
      </c>
      <c r="N515" s="21"/>
      <c r="O515" s="9"/>
      <c r="R515" s="3" t="str">
        <f aca="false">"Заказ на "&amp;J515&amp;" шины (от "&amp;TEXT(A515,"дд.ММ.гггг, ДДДД, ЧЧ:мм)")&amp;"   :   "&amp;CHAR(10)&amp;CHAR(10)&amp;"Артикул: "&amp;B515&amp;"   "&amp;CHAR(10)&amp;C515&amp;"   "&amp;D515&amp;"   "&amp;E515&amp;"   "&amp;F515&amp;"  "&amp;G515&amp;"  "&amp;H515&amp;" руб."&amp;CHAR(10)&amp;"проданы по "&amp;I515&amp;" руб.   "&amp;J515&amp;" шт.   за "&amp;K515&amp;" руб.   прибыль: "&amp;L515&amp;" руб."&amp;CHAR(10)&amp;"Заказчик: "&amp;M515&amp;"   Тел.: "&amp;N515&amp;"   E-mail: "&amp;O515&amp;CHAR(10)&amp;P515&amp;CHAR(10)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16" s="3" customFormat="true" ht="18.45" hidden="false" customHeight="true" outlineLevel="0" collapsed="false">
      <c r="H516" s="5"/>
      <c r="I516" s="5"/>
      <c r="K516" s="7" t="n">
        <f aca="false">I516*J516</f>
        <v>0</v>
      </c>
      <c r="L516" s="7" t="n">
        <f aca="false">ROUNDUP((I516-H516)*J516,-1)</f>
        <v>0</v>
      </c>
      <c r="N516" s="21"/>
      <c r="O516" s="9"/>
      <c r="R516" s="3" t="str">
        <f aca="false">"Заказ на "&amp;J516&amp;" шины (от "&amp;TEXT(A516,"дд.ММ.гггг, ДДДД, ЧЧ:мм)")&amp;"   :   "&amp;CHAR(10)&amp;CHAR(10)&amp;"Артикул: "&amp;B516&amp;"   "&amp;CHAR(10)&amp;C516&amp;"   "&amp;D516&amp;"   "&amp;E516&amp;"   "&amp;F516&amp;"  "&amp;G516&amp;"  "&amp;H516&amp;" руб."&amp;CHAR(10)&amp;"проданы по "&amp;I516&amp;" руб.   "&amp;J516&amp;" шт.   за "&amp;K516&amp;" руб.   прибыль: "&amp;L516&amp;" руб."&amp;CHAR(10)&amp;"Заказчик: "&amp;M516&amp;"   Тел.: "&amp;N516&amp;"   E-mail: "&amp;O516&amp;CHAR(10)&amp;P516&amp;CHAR(10)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17" s="3" customFormat="true" ht="18.45" hidden="false" customHeight="true" outlineLevel="0" collapsed="false">
      <c r="H517" s="5"/>
      <c r="I517" s="5"/>
      <c r="K517" s="7" t="n">
        <f aca="false">I517*J517</f>
        <v>0</v>
      </c>
      <c r="L517" s="7" t="n">
        <f aca="false">ROUNDUP((I517-H517)*J517,-1)</f>
        <v>0</v>
      </c>
      <c r="N517" s="21"/>
      <c r="O517" s="9"/>
      <c r="R517" s="3" t="str">
        <f aca="false">"Заказ на "&amp;J517&amp;" шины (от "&amp;TEXT(A517,"дд.ММ.гггг, ДДДД, ЧЧ:мм)")&amp;"   :   "&amp;CHAR(10)&amp;CHAR(10)&amp;"Артикул: "&amp;B517&amp;"   "&amp;CHAR(10)&amp;C517&amp;"   "&amp;D517&amp;"   "&amp;E517&amp;"   "&amp;F517&amp;"  "&amp;G517&amp;"  "&amp;H517&amp;" руб."&amp;CHAR(10)&amp;"проданы по "&amp;I517&amp;" руб.   "&amp;J517&amp;" шт.   за "&amp;K517&amp;" руб.   прибыль: "&amp;L517&amp;" руб."&amp;CHAR(10)&amp;"Заказчик: "&amp;M517&amp;"   Тел.: "&amp;N517&amp;"   E-mail: "&amp;O517&amp;CHAR(10)&amp;P517&amp;CHAR(10)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18" s="3" customFormat="true" ht="18.45" hidden="false" customHeight="true" outlineLevel="0" collapsed="false">
      <c r="H518" s="5"/>
      <c r="I518" s="5"/>
      <c r="K518" s="7" t="n">
        <f aca="false">I518*J518</f>
        <v>0</v>
      </c>
      <c r="L518" s="7" t="n">
        <f aca="false">ROUNDUP((I518-H518)*J518,-1)</f>
        <v>0</v>
      </c>
      <c r="N518" s="21"/>
      <c r="O518" s="9"/>
      <c r="R518" s="3" t="str">
        <f aca="false">"Заказ на "&amp;J518&amp;" шины (от "&amp;TEXT(A518,"дд.ММ.гггг, ДДДД, ЧЧ:мм)")&amp;"   :   "&amp;CHAR(10)&amp;CHAR(10)&amp;"Артикул: "&amp;B518&amp;"   "&amp;CHAR(10)&amp;C518&amp;"   "&amp;D518&amp;"   "&amp;E518&amp;"   "&amp;F518&amp;"  "&amp;G518&amp;"  "&amp;H518&amp;" руб."&amp;CHAR(10)&amp;"проданы по "&amp;I518&amp;" руб.   "&amp;J518&amp;" шт.   за "&amp;K518&amp;" руб.   прибыль: "&amp;L518&amp;" руб."&amp;CHAR(10)&amp;"Заказчик: "&amp;M518&amp;"   Тел.: "&amp;N518&amp;"   E-mail: "&amp;O518&amp;CHAR(10)&amp;P518&amp;CHAR(10)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19" s="3" customFormat="true" ht="18.45" hidden="false" customHeight="true" outlineLevel="0" collapsed="false">
      <c r="H519" s="5"/>
      <c r="I519" s="5"/>
      <c r="K519" s="7" t="n">
        <f aca="false">I519*J519</f>
        <v>0</v>
      </c>
      <c r="L519" s="7" t="n">
        <f aca="false">ROUNDUP((I519-H519)*J519,-1)</f>
        <v>0</v>
      </c>
      <c r="N519" s="21"/>
      <c r="O519" s="9"/>
      <c r="R519" s="3" t="str">
        <f aca="false">"Заказ на "&amp;J519&amp;" шины (от "&amp;TEXT(A519,"дд.ММ.гггг, ДДДД, ЧЧ:мм)")&amp;"   :   "&amp;CHAR(10)&amp;CHAR(10)&amp;"Артикул: "&amp;B519&amp;"   "&amp;CHAR(10)&amp;C519&amp;"   "&amp;D519&amp;"   "&amp;E519&amp;"   "&amp;F519&amp;"  "&amp;G519&amp;"  "&amp;H519&amp;" руб."&amp;CHAR(10)&amp;"проданы по "&amp;I519&amp;" руб.   "&amp;J519&amp;" шт.   за "&amp;K519&amp;" руб.   прибыль: "&amp;L519&amp;" руб."&amp;CHAR(10)&amp;"Заказчик: "&amp;M519&amp;"   Тел.: "&amp;N519&amp;"   E-mail: "&amp;O519&amp;CHAR(10)&amp;P519&amp;CHAR(10)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20" s="3" customFormat="true" ht="18.45" hidden="false" customHeight="true" outlineLevel="0" collapsed="false">
      <c r="H520" s="5"/>
      <c r="I520" s="5"/>
      <c r="K520" s="7" t="n">
        <f aca="false">I520*J520</f>
        <v>0</v>
      </c>
      <c r="L520" s="7" t="n">
        <f aca="false">ROUNDUP((I520-H520)*J520,-1)</f>
        <v>0</v>
      </c>
      <c r="N520" s="21"/>
      <c r="O520" s="9"/>
      <c r="R520" s="3" t="str">
        <f aca="false">"Заказ на "&amp;J520&amp;" шины (от "&amp;TEXT(A520,"дд.ММ.гггг, ДДДД, ЧЧ:мм)")&amp;"   :   "&amp;CHAR(10)&amp;CHAR(10)&amp;"Артикул: "&amp;B520&amp;"   "&amp;CHAR(10)&amp;C520&amp;"   "&amp;D520&amp;"   "&amp;E520&amp;"   "&amp;F520&amp;"  "&amp;G520&amp;"  "&amp;H520&amp;" руб."&amp;CHAR(10)&amp;"проданы по "&amp;I520&amp;" руб.   "&amp;J520&amp;" шт.   за "&amp;K520&amp;" руб.   прибыль: "&amp;L520&amp;" руб."&amp;CHAR(10)&amp;"Заказчик: "&amp;M520&amp;"   Тел.: "&amp;N520&amp;"   E-mail: "&amp;O520&amp;CHAR(10)&amp;P520&amp;CHAR(10)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21" s="3" customFormat="true" ht="18.45" hidden="false" customHeight="true" outlineLevel="0" collapsed="false">
      <c r="H521" s="5"/>
      <c r="I521" s="5"/>
      <c r="K521" s="7" t="n">
        <f aca="false">I521*J521</f>
        <v>0</v>
      </c>
      <c r="L521" s="7" t="n">
        <f aca="false">ROUNDUP((I521-H521)*J521,-1)</f>
        <v>0</v>
      </c>
      <c r="N521" s="21"/>
      <c r="O521" s="9"/>
      <c r="R521" s="3" t="str">
        <f aca="false">"Заказ на "&amp;J521&amp;" шины (от "&amp;TEXT(A521,"дд.ММ.гггг, ДДДД, ЧЧ:мм)")&amp;"   :   "&amp;CHAR(10)&amp;CHAR(10)&amp;"Артикул: "&amp;B521&amp;"   "&amp;CHAR(10)&amp;C521&amp;"   "&amp;D521&amp;"   "&amp;E521&amp;"   "&amp;F521&amp;"  "&amp;G521&amp;"  "&amp;H521&amp;" руб."&amp;CHAR(10)&amp;"проданы по "&amp;I521&amp;" руб.   "&amp;J521&amp;" шт.   за "&amp;K521&amp;" руб.   прибыль: "&amp;L521&amp;" руб."&amp;CHAR(10)&amp;"Заказчик: "&amp;M521&amp;"   Тел.: "&amp;N521&amp;"   E-mail: "&amp;O521&amp;CHAR(10)&amp;P521&amp;CHAR(10)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22" s="3" customFormat="true" ht="18.45" hidden="false" customHeight="true" outlineLevel="0" collapsed="false">
      <c r="H522" s="5"/>
      <c r="I522" s="5"/>
      <c r="K522" s="7" t="n">
        <f aca="false">I522*J522</f>
        <v>0</v>
      </c>
      <c r="L522" s="7" t="n">
        <f aca="false">ROUNDUP((I522-H522)*J522,-1)</f>
        <v>0</v>
      </c>
      <c r="N522" s="21"/>
      <c r="O522" s="9"/>
      <c r="R522" s="3" t="str">
        <f aca="false">"Заказ на "&amp;J522&amp;" шины (от "&amp;TEXT(A522,"дд.ММ.гггг, ДДДД, ЧЧ:мм)")&amp;"   :   "&amp;CHAR(10)&amp;CHAR(10)&amp;"Артикул: "&amp;B522&amp;"   "&amp;CHAR(10)&amp;C522&amp;"   "&amp;D522&amp;"   "&amp;E522&amp;"   "&amp;F522&amp;"  "&amp;G522&amp;"  "&amp;H522&amp;" руб."&amp;CHAR(10)&amp;"проданы по "&amp;I522&amp;" руб.   "&amp;J522&amp;" шт.   за "&amp;K522&amp;" руб.   прибыль: "&amp;L522&amp;" руб."&amp;CHAR(10)&amp;"Заказчик: "&amp;M522&amp;"   Тел.: "&amp;N522&amp;"   E-mail: "&amp;O522&amp;CHAR(10)&amp;P522&amp;CHAR(10)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23" s="3" customFormat="true" ht="18.45" hidden="false" customHeight="true" outlineLevel="0" collapsed="false">
      <c r="H523" s="5"/>
      <c r="I523" s="5"/>
      <c r="K523" s="7" t="n">
        <f aca="false">I523*J523</f>
        <v>0</v>
      </c>
      <c r="L523" s="7" t="n">
        <f aca="false">ROUNDUP((I523-H523)*J523,-1)</f>
        <v>0</v>
      </c>
      <c r="N523" s="21"/>
      <c r="O523" s="9"/>
      <c r="R523" s="3" t="str">
        <f aca="false">"Заказ на "&amp;J523&amp;" шины (от "&amp;TEXT(A523,"дд.ММ.гггг, ДДДД, ЧЧ:мм)")&amp;"   :   "&amp;CHAR(10)&amp;CHAR(10)&amp;"Артикул: "&amp;B523&amp;"   "&amp;CHAR(10)&amp;C523&amp;"   "&amp;D523&amp;"   "&amp;E523&amp;"   "&amp;F523&amp;"  "&amp;G523&amp;"  "&amp;H523&amp;" руб."&amp;CHAR(10)&amp;"проданы по "&amp;I523&amp;" руб.   "&amp;J523&amp;" шт.   за "&amp;K523&amp;" руб.   прибыль: "&amp;L523&amp;" руб."&amp;CHAR(10)&amp;"Заказчик: "&amp;M523&amp;"   Тел.: "&amp;N523&amp;"   E-mail: "&amp;O523&amp;CHAR(10)&amp;P523&amp;CHAR(10)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24" s="3" customFormat="true" ht="18.45" hidden="false" customHeight="true" outlineLevel="0" collapsed="false">
      <c r="H524" s="5"/>
      <c r="I524" s="5"/>
      <c r="K524" s="7" t="n">
        <f aca="false">I524*J524</f>
        <v>0</v>
      </c>
      <c r="L524" s="7" t="n">
        <f aca="false">ROUNDUP((I524-H524)*J524,-1)</f>
        <v>0</v>
      </c>
      <c r="N524" s="21"/>
      <c r="O524" s="9"/>
      <c r="R524" s="3" t="str">
        <f aca="false">"Заказ на "&amp;J524&amp;" шины (от "&amp;TEXT(A524,"дд.ММ.гггг, ДДДД, ЧЧ:мм)")&amp;"   :   "&amp;CHAR(10)&amp;CHAR(10)&amp;"Артикул: "&amp;B524&amp;"   "&amp;CHAR(10)&amp;C524&amp;"   "&amp;D524&amp;"   "&amp;E524&amp;"   "&amp;F524&amp;"  "&amp;G524&amp;"  "&amp;H524&amp;" руб."&amp;CHAR(10)&amp;"проданы по "&amp;I524&amp;" руб.   "&amp;J524&amp;" шт.   за "&amp;K524&amp;" руб.   прибыль: "&amp;L524&amp;" руб."&amp;CHAR(10)&amp;"Заказчик: "&amp;M524&amp;"   Тел.: "&amp;N524&amp;"   E-mail: "&amp;O524&amp;CHAR(10)&amp;P524&amp;CHAR(10)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25" s="3" customFormat="true" ht="18.45" hidden="false" customHeight="true" outlineLevel="0" collapsed="false">
      <c r="H525" s="5"/>
      <c r="I525" s="5"/>
      <c r="K525" s="7" t="n">
        <f aca="false">I525*J525</f>
        <v>0</v>
      </c>
      <c r="L525" s="7" t="n">
        <f aca="false">ROUNDUP((I525-H525)*J525,-1)</f>
        <v>0</v>
      </c>
      <c r="N525" s="21"/>
      <c r="O525" s="9"/>
      <c r="R525" s="3" t="str">
        <f aca="false">"Заказ на "&amp;J525&amp;" шины (от "&amp;TEXT(A525,"дд.ММ.гггг, ДДДД, ЧЧ:мм)")&amp;"   :   "&amp;CHAR(10)&amp;CHAR(10)&amp;"Артикул: "&amp;B525&amp;"   "&amp;CHAR(10)&amp;C525&amp;"   "&amp;D525&amp;"   "&amp;E525&amp;"   "&amp;F525&amp;"  "&amp;G525&amp;"  "&amp;H525&amp;" руб."&amp;CHAR(10)&amp;"проданы по "&amp;I525&amp;" руб.   "&amp;J525&amp;" шт.   за "&amp;K525&amp;" руб.   прибыль: "&amp;L525&amp;" руб."&amp;CHAR(10)&amp;"Заказчик: "&amp;M525&amp;"   Тел.: "&amp;N525&amp;"   E-mail: "&amp;O525&amp;CHAR(10)&amp;P525&amp;CHAR(10)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26" s="3" customFormat="true" ht="18.45" hidden="false" customHeight="true" outlineLevel="0" collapsed="false">
      <c r="H526" s="5"/>
      <c r="I526" s="5"/>
      <c r="K526" s="7" t="n">
        <f aca="false">I526*J526</f>
        <v>0</v>
      </c>
      <c r="L526" s="7" t="n">
        <f aca="false">ROUNDUP((I526-H526)*J526,-1)</f>
        <v>0</v>
      </c>
      <c r="N526" s="21"/>
      <c r="O526" s="9"/>
      <c r="R526" s="3" t="str">
        <f aca="false">"Заказ на "&amp;J526&amp;" шины (от "&amp;TEXT(A526,"дд.ММ.гггг, ДДДД, ЧЧ:мм)")&amp;"   :   "&amp;CHAR(10)&amp;CHAR(10)&amp;"Артикул: "&amp;B526&amp;"   "&amp;CHAR(10)&amp;C526&amp;"   "&amp;D526&amp;"   "&amp;E526&amp;"   "&amp;F526&amp;"  "&amp;G526&amp;"  "&amp;H526&amp;" руб."&amp;CHAR(10)&amp;"проданы по "&amp;I526&amp;" руб.   "&amp;J526&amp;" шт.   за "&amp;K526&amp;" руб.   прибыль: "&amp;L526&amp;" руб."&amp;CHAR(10)&amp;"Заказчик: "&amp;M526&amp;"   Тел.: "&amp;N526&amp;"   E-mail: "&amp;O526&amp;CHAR(10)&amp;P526&amp;CHAR(10)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27" s="3" customFormat="true" ht="18.45" hidden="false" customHeight="true" outlineLevel="0" collapsed="false">
      <c r="H527" s="5"/>
      <c r="I527" s="5"/>
      <c r="K527" s="7" t="n">
        <f aca="false">I527*J527</f>
        <v>0</v>
      </c>
      <c r="L527" s="7" t="n">
        <f aca="false">ROUNDUP((I527-H527)*J527,-1)</f>
        <v>0</v>
      </c>
      <c r="N527" s="21"/>
      <c r="O527" s="9"/>
      <c r="R527" s="3" t="str">
        <f aca="false">"Заказ на "&amp;J527&amp;" шины (от "&amp;TEXT(A527,"дд.ММ.гггг, ДДДД, ЧЧ:мм)")&amp;"   :   "&amp;CHAR(10)&amp;CHAR(10)&amp;"Артикул: "&amp;B527&amp;"   "&amp;CHAR(10)&amp;C527&amp;"   "&amp;D527&amp;"   "&amp;E527&amp;"   "&amp;F527&amp;"  "&amp;G527&amp;"  "&amp;H527&amp;" руб."&amp;CHAR(10)&amp;"проданы по "&amp;I527&amp;" руб.   "&amp;J527&amp;" шт.   за "&amp;K527&amp;" руб.   прибыль: "&amp;L527&amp;" руб."&amp;CHAR(10)&amp;"Заказчик: "&amp;M527&amp;"   Тел.: "&amp;N527&amp;"   E-mail: "&amp;O527&amp;CHAR(10)&amp;P527&amp;CHAR(10)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28" s="3" customFormat="true" ht="18.45" hidden="false" customHeight="true" outlineLevel="0" collapsed="false">
      <c r="H528" s="5"/>
      <c r="I528" s="5"/>
      <c r="K528" s="7" t="n">
        <f aca="false">I528*J528</f>
        <v>0</v>
      </c>
      <c r="L528" s="7" t="n">
        <f aca="false">ROUNDUP((I528-H528)*J528,-1)</f>
        <v>0</v>
      </c>
      <c r="N528" s="21"/>
      <c r="O528" s="9"/>
      <c r="R528" s="3" t="str">
        <f aca="false">"Заказ на "&amp;J528&amp;" шины (от "&amp;TEXT(A528,"дд.ММ.гггг, ДДДД, ЧЧ:мм)")&amp;"   :   "&amp;CHAR(10)&amp;CHAR(10)&amp;"Артикул: "&amp;B528&amp;"   "&amp;CHAR(10)&amp;C528&amp;"   "&amp;D528&amp;"   "&amp;E528&amp;"   "&amp;F528&amp;"  "&amp;G528&amp;"  "&amp;H528&amp;" руб."&amp;CHAR(10)&amp;"проданы по "&amp;I528&amp;" руб.   "&amp;J528&amp;" шт.   за "&amp;K528&amp;" руб.   прибыль: "&amp;L528&amp;" руб."&amp;CHAR(10)&amp;"Заказчик: "&amp;M528&amp;"   Тел.: "&amp;N528&amp;"   E-mail: "&amp;O528&amp;CHAR(10)&amp;P528&amp;CHAR(10)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29" s="3" customFormat="true" ht="18.45" hidden="false" customHeight="true" outlineLevel="0" collapsed="false">
      <c r="H529" s="5"/>
      <c r="I529" s="5"/>
      <c r="K529" s="7" t="n">
        <f aca="false">I529*J529</f>
        <v>0</v>
      </c>
      <c r="L529" s="7" t="n">
        <f aca="false">ROUNDUP((I529-H529)*J529,-1)</f>
        <v>0</v>
      </c>
      <c r="N529" s="21"/>
      <c r="O529" s="9"/>
      <c r="R529" s="3" t="str">
        <f aca="false">"Заказ на "&amp;J529&amp;" шины (от "&amp;TEXT(A529,"дд.ММ.гггг, ДДДД, ЧЧ:мм)")&amp;"   :   "&amp;CHAR(10)&amp;CHAR(10)&amp;"Артикул: "&amp;B529&amp;"   "&amp;CHAR(10)&amp;C529&amp;"   "&amp;D529&amp;"   "&amp;E529&amp;"   "&amp;F529&amp;"  "&amp;G529&amp;"  "&amp;H529&amp;" руб."&amp;CHAR(10)&amp;"проданы по "&amp;I529&amp;" руб.   "&amp;J529&amp;" шт.   за "&amp;K529&amp;" руб.   прибыль: "&amp;L529&amp;" руб."&amp;CHAR(10)&amp;"Заказчик: "&amp;M529&amp;"   Тел.: "&amp;N529&amp;"   E-mail: "&amp;O529&amp;CHAR(10)&amp;P529&amp;CHAR(10)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30" s="3" customFormat="true" ht="18.45" hidden="false" customHeight="true" outlineLevel="0" collapsed="false">
      <c r="H530" s="5"/>
      <c r="I530" s="5"/>
      <c r="K530" s="7" t="n">
        <f aca="false">I530*J530</f>
        <v>0</v>
      </c>
      <c r="L530" s="7" t="n">
        <f aca="false">ROUNDUP((I530-H530)*J530,-1)</f>
        <v>0</v>
      </c>
      <c r="N530" s="21"/>
      <c r="O530" s="9"/>
      <c r="R530" s="3" t="str">
        <f aca="false">"Заказ на "&amp;J530&amp;" шины (от "&amp;TEXT(A530,"дд.ММ.гггг, ДДДД, ЧЧ:мм)")&amp;"   :   "&amp;CHAR(10)&amp;CHAR(10)&amp;"Артикул: "&amp;B530&amp;"   "&amp;CHAR(10)&amp;C530&amp;"   "&amp;D530&amp;"   "&amp;E530&amp;"   "&amp;F530&amp;"  "&amp;G530&amp;"  "&amp;H530&amp;" руб."&amp;CHAR(10)&amp;"проданы по "&amp;I530&amp;" руб.   "&amp;J530&amp;" шт.   за "&amp;K530&amp;" руб.   прибыль: "&amp;L530&amp;" руб."&amp;CHAR(10)&amp;"Заказчик: "&amp;M530&amp;"   Тел.: "&amp;N530&amp;"   E-mail: "&amp;O530&amp;CHAR(10)&amp;P530&amp;CHAR(10)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31" s="3" customFormat="true" ht="18.45" hidden="false" customHeight="true" outlineLevel="0" collapsed="false">
      <c r="H531" s="5"/>
      <c r="I531" s="5"/>
      <c r="K531" s="7" t="n">
        <f aca="false">I531*J531</f>
        <v>0</v>
      </c>
      <c r="L531" s="7" t="n">
        <f aca="false">ROUNDUP((I531-H531)*J531,-1)</f>
        <v>0</v>
      </c>
      <c r="N531" s="21"/>
      <c r="O531" s="9"/>
      <c r="R531" s="3" t="str">
        <f aca="false">"Заказ на "&amp;J531&amp;" шины (от "&amp;TEXT(A531,"дд.ММ.гггг, ДДДД, ЧЧ:мм)")&amp;"   :   "&amp;CHAR(10)&amp;CHAR(10)&amp;"Артикул: "&amp;B531&amp;"   "&amp;CHAR(10)&amp;C531&amp;"   "&amp;D531&amp;"   "&amp;E531&amp;"   "&amp;F531&amp;"  "&amp;G531&amp;"  "&amp;H531&amp;" руб."&amp;CHAR(10)&amp;"проданы по "&amp;I531&amp;" руб.   "&amp;J531&amp;" шт.   за "&amp;K531&amp;" руб.   прибыль: "&amp;L531&amp;" руб."&amp;CHAR(10)&amp;"Заказчик: "&amp;M531&amp;"   Тел.: "&amp;N531&amp;"   E-mail: "&amp;O531&amp;CHAR(10)&amp;P531&amp;CHAR(10)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32" s="3" customFormat="true" ht="18.45" hidden="false" customHeight="true" outlineLevel="0" collapsed="false">
      <c r="H532" s="5"/>
      <c r="I532" s="5"/>
      <c r="K532" s="7" t="n">
        <f aca="false">I532*J532</f>
        <v>0</v>
      </c>
      <c r="L532" s="7" t="n">
        <f aca="false">ROUNDUP((I532-H532)*J532,-1)</f>
        <v>0</v>
      </c>
      <c r="N532" s="21"/>
      <c r="O532" s="9"/>
      <c r="R532" s="3" t="str">
        <f aca="false">"Заказ на "&amp;J532&amp;" шины (от "&amp;TEXT(A532,"дд.ММ.гггг, ДДДД, ЧЧ:мм)")&amp;"   :   "&amp;CHAR(10)&amp;CHAR(10)&amp;"Артикул: "&amp;B532&amp;"   "&amp;CHAR(10)&amp;C532&amp;"   "&amp;D532&amp;"   "&amp;E532&amp;"   "&amp;F532&amp;"  "&amp;G532&amp;"  "&amp;H532&amp;" руб."&amp;CHAR(10)&amp;"проданы по "&amp;I532&amp;" руб.   "&amp;J532&amp;" шт.   за "&amp;K532&amp;" руб.   прибыль: "&amp;L532&amp;" руб."&amp;CHAR(10)&amp;"Заказчик: "&amp;M532&amp;"   Тел.: "&amp;N532&amp;"   E-mail: "&amp;O532&amp;CHAR(10)&amp;P532&amp;CHAR(10)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33" s="3" customFormat="true" ht="18.45" hidden="false" customHeight="true" outlineLevel="0" collapsed="false">
      <c r="H533" s="5"/>
      <c r="I533" s="5"/>
      <c r="K533" s="7" t="n">
        <f aca="false">I533*J533</f>
        <v>0</v>
      </c>
      <c r="L533" s="7" t="n">
        <f aca="false">ROUNDUP((I533-H533)*J533,-1)</f>
        <v>0</v>
      </c>
      <c r="N533" s="21"/>
      <c r="O533" s="9"/>
      <c r="R533" s="3" t="str">
        <f aca="false">"Заказ на "&amp;J533&amp;" шины (от "&amp;TEXT(A533,"дд.ММ.гггг, ДДДД, ЧЧ:мм)")&amp;"   :   "&amp;CHAR(10)&amp;CHAR(10)&amp;"Артикул: "&amp;B533&amp;"   "&amp;CHAR(10)&amp;C533&amp;"   "&amp;D533&amp;"   "&amp;E533&amp;"   "&amp;F533&amp;"  "&amp;G533&amp;"  "&amp;H533&amp;" руб."&amp;CHAR(10)&amp;"проданы по "&amp;I533&amp;" руб.   "&amp;J533&amp;" шт.   за "&amp;K533&amp;" руб.   прибыль: "&amp;L533&amp;" руб."&amp;CHAR(10)&amp;"Заказчик: "&amp;M533&amp;"   Тел.: "&amp;N533&amp;"   E-mail: "&amp;O533&amp;CHAR(10)&amp;P533&amp;CHAR(10)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34" s="3" customFormat="true" ht="18.45" hidden="false" customHeight="true" outlineLevel="0" collapsed="false">
      <c r="H534" s="5"/>
      <c r="I534" s="5"/>
      <c r="K534" s="7" t="n">
        <f aca="false">I534*J534</f>
        <v>0</v>
      </c>
      <c r="L534" s="7" t="n">
        <f aca="false">ROUNDUP((I534-H534)*J534,-1)</f>
        <v>0</v>
      </c>
      <c r="N534" s="21"/>
      <c r="O534" s="9"/>
      <c r="R534" s="3" t="str">
        <f aca="false">"Заказ на "&amp;J534&amp;" шины (от "&amp;TEXT(A534,"дд.ММ.гггг, ДДДД, ЧЧ:мм)")&amp;"   :   "&amp;CHAR(10)&amp;CHAR(10)&amp;"Артикул: "&amp;B534&amp;"   "&amp;CHAR(10)&amp;C534&amp;"   "&amp;D534&amp;"   "&amp;E534&amp;"   "&amp;F534&amp;"  "&amp;G534&amp;"  "&amp;H534&amp;" руб."&amp;CHAR(10)&amp;"проданы по "&amp;I534&amp;" руб.   "&amp;J534&amp;" шт.   за "&amp;K534&amp;" руб.   прибыль: "&amp;L534&amp;" руб."&amp;CHAR(10)&amp;"Заказчик: "&amp;M534&amp;"   Тел.: "&amp;N534&amp;"   E-mail: "&amp;O534&amp;CHAR(10)&amp;P534&amp;CHAR(10)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35" s="3" customFormat="true" ht="18.45" hidden="false" customHeight="true" outlineLevel="0" collapsed="false">
      <c r="H535" s="5"/>
      <c r="I535" s="5"/>
      <c r="K535" s="7" t="n">
        <f aca="false">I535*J535</f>
        <v>0</v>
      </c>
      <c r="L535" s="7" t="n">
        <f aca="false">ROUNDUP((I535-H535)*J535,-1)</f>
        <v>0</v>
      </c>
      <c r="N535" s="21"/>
      <c r="O535" s="9"/>
      <c r="R535" s="3" t="str">
        <f aca="false">"Заказ на "&amp;J535&amp;" шины (от "&amp;TEXT(A535,"дд.ММ.гггг, ДДДД, ЧЧ:мм)")&amp;"   :   "&amp;CHAR(10)&amp;CHAR(10)&amp;"Артикул: "&amp;B535&amp;"   "&amp;CHAR(10)&amp;C535&amp;"   "&amp;D535&amp;"   "&amp;E535&amp;"   "&amp;F535&amp;"  "&amp;G535&amp;"  "&amp;H535&amp;" руб."&amp;CHAR(10)&amp;"проданы по "&amp;I535&amp;" руб.   "&amp;J535&amp;" шт.   за "&amp;K535&amp;" руб.   прибыль: "&amp;L535&amp;" руб."&amp;CHAR(10)&amp;"Заказчик: "&amp;M535&amp;"   Тел.: "&amp;N535&amp;"   E-mail: "&amp;O535&amp;CHAR(10)&amp;P535&amp;CHAR(10)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36" s="3" customFormat="true" ht="18.45" hidden="false" customHeight="true" outlineLevel="0" collapsed="false">
      <c r="H536" s="5"/>
      <c r="I536" s="5"/>
      <c r="K536" s="7" t="n">
        <f aca="false">I536*J536</f>
        <v>0</v>
      </c>
      <c r="L536" s="7" t="n">
        <f aca="false">ROUNDUP((I536-H536)*J536,-1)</f>
        <v>0</v>
      </c>
      <c r="N536" s="21"/>
      <c r="O536" s="9"/>
      <c r="R536" s="3" t="str">
        <f aca="false">"Заказ на "&amp;J536&amp;" шины (от "&amp;TEXT(A536,"дд.ММ.гггг, ДДДД, ЧЧ:мм)")&amp;"   :   "&amp;CHAR(10)&amp;CHAR(10)&amp;"Артикул: "&amp;B536&amp;"   "&amp;CHAR(10)&amp;C536&amp;"   "&amp;D536&amp;"   "&amp;E536&amp;"   "&amp;F536&amp;"  "&amp;G536&amp;"  "&amp;H536&amp;" руб."&amp;CHAR(10)&amp;"проданы по "&amp;I536&amp;" руб.   "&amp;J536&amp;" шт.   за "&amp;K536&amp;" руб.   прибыль: "&amp;L536&amp;" руб."&amp;CHAR(10)&amp;"Заказчик: "&amp;M536&amp;"   Тел.: "&amp;N536&amp;"   E-mail: "&amp;O536&amp;CHAR(10)&amp;P536&amp;CHAR(10)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37" s="3" customFormat="true" ht="18.45" hidden="false" customHeight="true" outlineLevel="0" collapsed="false">
      <c r="H537" s="5"/>
      <c r="I537" s="5"/>
      <c r="K537" s="7" t="n">
        <f aca="false">I537*J537</f>
        <v>0</v>
      </c>
      <c r="L537" s="7" t="n">
        <f aca="false">ROUNDUP((I537-H537)*J537,-1)</f>
        <v>0</v>
      </c>
      <c r="N537" s="21"/>
      <c r="O537" s="9"/>
      <c r="R537" s="3" t="str">
        <f aca="false">"Заказ на "&amp;J537&amp;" шины (от "&amp;TEXT(A537,"дд.ММ.гггг, ДДДД, ЧЧ:мм)")&amp;"   :   "&amp;CHAR(10)&amp;CHAR(10)&amp;"Артикул: "&amp;B537&amp;"   "&amp;CHAR(10)&amp;C537&amp;"   "&amp;D537&amp;"   "&amp;E537&amp;"   "&amp;F537&amp;"  "&amp;G537&amp;"  "&amp;H537&amp;" руб."&amp;CHAR(10)&amp;"проданы по "&amp;I537&amp;" руб.   "&amp;J537&amp;" шт.   за "&amp;K537&amp;" руб.   прибыль: "&amp;L537&amp;" руб."&amp;CHAR(10)&amp;"Заказчик: "&amp;M537&amp;"   Тел.: "&amp;N537&amp;"   E-mail: "&amp;O537&amp;CHAR(10)&amp;P537&amp;CHAR(10)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38" s="3" customFormat="true" ht="18.45" hidden="false" customHeight="true" outlineLevel="0" collapsed="false">
      <c r="H538" s="5"/>
      <c r="I538" s="5"/>
      <c r="K538" s="7" t="n">
        <f aca="false">I538*J538</f>
        <v>0</v>
      </c>
      <c r="L538" s="7" t="n">
        <f aca="false">ROUNDUP((I538-H538)*J538,-1)</f>
        <v>0</v>
      </c>
      <c r="N538" s="21"/>
      <c r="O538" s="9"/>
      <c r="R538" s="3" t="str">
        <f aca="false">"Заказ на "&amp;J538&amp;" шины (от "&amp;TEXT(A538,"дд.ММ.гггг, ДДДД, ЧЧ:мм)")&amp;"   :   "&amp;CHAR(10)&amp;CHAR(10)&amp;"Артикул: "&amp;B538&amp;"   "&amp;CHAR(10)&amp;C538&amp;"   "&amp;D538&amp;"   "&amp;E538&amp;"   "&amp;F538&amp;"  "&amp;G538&amp;"  "&amp;H538&amp;" руб."&amp;CHAR(10)&amp;"проданы по "&amp;I538&amp;" руб.   "&amp;J538&amp;" шт.   за "&amp;K538&amp;" руб.   прибыль: "&amp;L538&amp;" руб."&amp;CHAR(10)&amp;"Заказчик: "&amp;M538&amp;"   Тел.: "&amp;N538&amp;"   E-mail: "&amp;O538&amp;CHAR(10)&amp;P538&amp;CHAR(10)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39" s="3" customFormat="true" ht="18.45" hidden="false" customHeight="true" outlineLevel="0" collapsed="false">
      <c r="H539" s="5"/>
      <c r="I539" s="5"/>
      <c r="K539" s="7" t="n">
        <f aca="false">I539*J539</f>
        <v>0</v>
      </c>
      <c r="L539" s="7" t="n">
        <f aca="false">ROUNDUP((I539-H539)*J539,-1)</f>
        <v>0</v>
      </c>
      <c r="N539" s="21"/>
      <c r="O539" s="9"/>
      <c r="R539" s="3" t="str">
        <f aca="false">"Заказ на "&amp;J539&amp;" шины (от "&amp;TEXT(A539,"дд.ММ.гггг, ДДДД, ЧЧ:мм)")&amp;"   :   "&amp;CHAR(10)&amp;CHAR(10)&amp;"Артикул: "&amp;B539&amp;"   "&amp;CHAR(10)&amp;C539&amp;"   "&amp;D539&amp;"   "&amp;E539&amp;"   "&amp;F539&amp;"  "&amp;G539&amp;"  "&amp;H539&amp;" руб."&amp;CHAR(10)&amp;"проданы по "&amp;I539&amp;" руб.   "&amp;J539&amp;" шт.   за "&amp;K539&amp;" руб.   прибыль: "&amp;L539&amp;" руб."&amp;CHAR(10)&amp;"Заказчик: "&amp;M539&amp;"   Тел.: "&amp;N539&amp;"   E-mail: "&amp;O539&amp;CHAR(10)&amp;P539&amp;CHAR(10)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40" s="3" customFormat="true" ht="18.45" hidden="false" customHeight="true" outlineLevel="0" collapsed="false">
      <c r="H540" s="5"/>
      <c r="I540" s="5"/>
      <c r="K540" s="7" t="n">
        <f aca="false">I540*J540</f>
        <v>0</v>
      </c>
      <c r="L540" s="7" t="n">
        <f aca="false">ROUNDUP((I540-H540)*J540,-1)</f>
        <v>0</v>
      </c>
      <c r="N540" s="21"/>
      <c r="O540" s="9"/>
      <c r="R540" s="3" t="str">
        <f aca="false">"Заказ на "&amp;J540&amp;" шины (от "&amp;TEXT(A540,"дд.ММ.гггг, ДДДД, ЧЧ:мм)")&amp;"   :   "&amp;CHAR(10)&amp;CHAR(10)&amp;"Артикул: "&amp;B540&amp;"   "&amp;CHAR(10)&amp;C540&amp;"   "&amp;D540&amp;"   "&amp;E540&amp;"   "&amp;F540&amp;"  "&amp;G540&amp;"  "&amp;H540&amp;" руб."&amp;CHAR(10)&amp;"проданы по "&amp;I540&amp;" руб.   "&amp;J540&amp;" шт.   за "&amp;K540&amp;" руб.   прибыль: "&amp;L540&amp;" руб."&amp;CHAR(10)&amp;"Заказчик: "&amp;M540&amp;"   Тел.: "&amp;N540&amp;"   E-mail: "&amp;O540&amp;CHAR(10)&amp;P540&amp;CHAR(10)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41" s="3" customFormat="true" ht="18.45" hidden="false" customHeight="true" outlineLevel="0" collapsed="false">
      <c r="H541" s="5"/>
      <c r="I541" s="5"/>
      <c r="K541" s="7" t="n">
        <f aca="false">I541*J541</f>
        <v>0</v>
      </c>
      <c r="L541" s="7" t="n">
        <f aca="false">ROUNDUP((I541-H541)*J541,-1)</f>
        <v>0</v>
      </c>
      <c r="N541" s="21"/>
      <c r="O541" s="9"/>
      <c r="R541" s="3" t="str">
        <f aca="false">"Заказ на "&amp;J541&amp;" шины (от "&amp;TEXT(A541,"дд.ММ.гггг, ДДДД, ЧЧ:мм)")&amp;"   :   "&amp;CHAR(10)&amp;CHAR(10)&amp;"Артикул: "&amp;B541&amp;"   "&amp;CHAR(10)&amp;C541&amp;"   "&amp;D541&amp;"   "&amp;E541&amp;"   "&amp;F541&amp;"  "&amp;G541&amp;"  "&amp;H541&amp;" руб."&amp;CHAR(10)&amp;"проданы по "&amp;I541&amp;" руб.   "&amp;J541&amp;" шт.   за "&amp;K541&amp;" руб.   прибыль: "&amp;L541&amp;" руб."&amp;CHAR(10)&amp;"Заказчик: "&amp;M541&amp;"   Тел.: "&amp;N541&amp;"   E-mail: "&amp;O541&amp;CHAR(10)&amp;P541&amp;CHAR(10)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42" s="3" customFormat="true" ht="18.45" hidden="false" customHeight="true" outlineLevel="0" collapsed="false">
      <c r="H542" s="5"/>
      <c r="I542" s="5"/>
      <c r="K542" s="7" t="n">
        <f aca="false">I542*J542</f>
        <v>0</v>
      </c>
      <c r="L542" s="7" t="n">
        <f aca="false">ROUNDUP((I542-H542)*J542,-1)</f>
        <v>0</v>
      </c>
      <c r="N542" s="21"/>
      <c r="O542" s="9"/>
      <c r="R542" s="3" t="str">
        <f aca="false">"Заказ на "&amp;J542&amp;" шины (от "&amp;TEXT(A542,"дд.ММ.гггг, ДДДД, ЧЧ:мм)")&amp;"   :   "&amp;CHAR(10)&amp;CHAR(10)&amp;"Артикул: "&amp;B542&amp;"   "&amp;CHAR(10)&amp;C542&amp;"   "&amp;D542&amp;"   "&amp;E542&amp;"   "&amp;F542&amp;"  "&amp;G542&amp;"  "&amp;H542&amp;" руб."&amp;CHAR(10)&amp;"проданы по "&amp;I542&amp;" руб.   "&amp;J542&amp;" шт.   за "&amp;K542&amp;" руб.   прибыль: "&amp;L542&amp;" руб."&amp;CHAR(10)&amp;"Заказчик: "&amp;M542&amp;"   Тел.: "&amp;N542&amp;"   E-mail: "&amp;O542&amp;CHAR(10)&amp;P542&amp;CHAR(10)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43" s="3" customFormat="true" ht="18.45" hidden="false" customHeight="true" outlineLevel="0" collapsed="false">
      <c r="H543" s="5"/>
      <c r="I543" s="5"/>
      <c r="K543" s="7" t="n">
        <f aca="false">I543*J543</f>
        <v>0</v>
      </c>
      <c r="L543" s="7" t="n">
        <f aca="false">ROUNDUP((I543-H543)*J543,-1)</f>
        <v>0</v>
      </c>
      <c r="N543" s="21"/>
      <c r="O543" s="9"/>
      <c r="R543" s="3" t="str">
        <f aca="false">"Заказ на "&amp;J543&amp;" шины (от "&amp;TEXT(A543,"дд.ММ.гггг, ДДДД, ЧЧ:мм)")&amp;"   :   "&amp;CHAR(10)&amp;CHAR(10)&amp;"Артикул: "&amp;B543&amp;"   "&amp;CHAR(10)&amp;C543&amp;"   "&amp;D543&amp;"   "&amp;E543&amp;"   "&amp;F543&amp;"  "&amp;G543&amp;"  "&amp;H543&amp;" руб."&amp;CHAR(10)&amp;"проданы по "&amp;I543&amp;" руб.   "&amp;J543&amp;" шт.   за "&amp;K543&amp;" руб.   прибыль: "&amp;L543&amp;" руб."&amp;CHAR(10)&amp;"Заказчик: "&amp;M543&amp;"   Тел.: "&amp;N543&amp;"   E-mail: "&amp;O543&amp;CHAR(10)&amp;P543&amp;CHAR(10)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44" s="3" customFormat="true" ht="18.45" hidden="false" customHeight="true" outlineLevel="0" collapsed="false">
      <c r="H544" s="5"/>
      <c r="I544" s="5"/>
      <c r="K544" s="7" t="n">
        <f aca="false">I544*J544</f>
        <v>0</v>
      </c>
      <c r="L544" s="7" t="n">
        <f aca="false">ROUNDUP((I544-H544)*J544,-1)</f>
        <v>0</v>
      </c>
      <c r="N544" s="21"/>
      <c r="O544" s="9"/>
      <c r="R544" s="3" t="str">
        <f aca="false">"Заказ на "&amp;J544&amp;" шины (от "&amp;TEXT(A544,"дд.ММ.гггг, ДДДД, ЧЧ:мм)")&amp;"   :   "&amp;CHAR(10)&amp;CHAR(10)&amp;"Артикул: "&amp;B544&amp;"   "&amp;CHAR(10)&amp;C544&amp;"   "&amp;D544&amp;"   "&amp;E544&amp;"   "&amp;F544&amp;"  "&amp;G544&amp;"  "&amp;H544&amp;" руб."&amp;CHAR(10)&amp;"проданы по "&amp;I544&amp;" руб.   "&amp;J544&amp;" шт.   за "&amp;K544&amp;" руб.   прибыль: "&amp;L544&amp;" руб."&amp;CHAR(10)&amp;"Заказчик: "&amp;M544&amp;"   Тел.: "&amp;N544&amp;"   E-mail: "&amp;O544&amp;CHAR(10)&amp;P544&amp;CHAR(10)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45" s="3" customFormat="true" ht="18.45" hidden="false" customHeight="true" outlineLevel="0" collapsed="false">
      <c r="H545" s="5"/>
      <c r="I545" s="5"/>
      <c r="K545" s="7" t="n">
        <f aca="false">I545*J545</f>
        <v>0</v>
      </c>
      <c r="L545" s="7" t="n">
        <f aca="false">ROUNDUP((I545-H545)*J545,-1)</f>
        <v>0</v>
      </c>
      <c r="N545" s="21"/>
      <c r="O545" s="9"/>
      <c r="R545" s="3" t="str">
        <f aca="false">"Заказ на "&amp;J545&amp;" шины (от "&amp;TEXT(A545,"дд.ММ.гггг, ДДДД, ЧЧ:мм)")&amp;"   :   "&amp;CHAR(10)&amp;CHAR(10)&amp;"Артикул: "&amp;B545&amp;"   "&amp;CHAR(10)&amp;C545&amp;"   "&amp;D545&amp;"   "&amp;E545&amp;"   "&amp;F545&amp;"  "&amp;G545&amp;"  "&amp;H545&amp;" руб."&amp;CHAR(10)&amp;"проданы по "&amp;I545&amp;" руб.   "&amp;J545&amp;" шт.   за "&amp;K545&amp;" руб.   прибыль: "&amp;L545&amp;" руб."&amp;CHAR(10)&amp;"Заказчик: "&amp;M545&amp;"   Тел.: "&amp;N545&amp;"   E-mail: "&amp;O545&amp;CHAR(10)&amp;P545&amp;CHAR(10)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46" s="3" customFormat="true" ht="18.45" hidden="false" customHeight="true" outlineLevel="0" collapsed="false">
      <c r="H546" s="5"/>
      <c r="I546" s="5"/>
      <c r="K546" s="7" t="n">
        <f aca="false">I546*J546</f>
        <v>0</v>
      </c>
      <c r="L546" s="7" t="n">
        <f aca="false">ROUNDUP((I546-H546)*J546,-1)</f>
        <v>0</v>
      </c>
      <c r="N546" s="21"/>
      <c r="O546" s="9"/>
      <c r="R546" s="3" t="str">
        <f aca="false">"Заказ на "&amp;J546&amp;" шины (от "&amp;TEXT(A546,"дд.ММ.гггг, ДДДД, ЧЧ:мм)")&amp;"   :   "&amp;CHAR(10)&amp;CHAR(10)&amp;"Артикул: "&amp;B546&amp;"   "&amp;CHAR(10)&amp;C546&amp;"   "&amp;D546&amp;"   "&amp;E546&amp;"   "&amp;F546&amp;"  "&amp;G546&amp;"  "&amp;H546&amp;" руб."&amp;CHAR(10)&amp;"проданы по "&amp;I546&amp;" руб.   "&amp;J546&amp;" шт.   за "&amp;K546&amp;" руб.   прибыль: "&amp;L546&amp;" руб."&amp;CHAR(10)&amp;"Заказчик: "&amp;M546&amp;"   Тел.: "&amp;N546&amp;"   E-mail: "&amp;O546&amp;CHAR(10)&amp;P546&amp;CHAR(10)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47" s="3" customFormat="true" ht="18.45" hidden="false" customHeight="true" outlineLevel="0" collapsed="false">
      <c r="H547" s="5"/>
      <c r="I547" s="5"/>
      <c r="K547" s="7" t="n">
        <f aca="false">I547*J547</f>
        <v>0</v>
      </c>
      <c r="L547" s="7" t="n">
        <f aca="false">ROUNDUP((I547-H547)*J547,-1)</f>
        <v>0</v>
      </c>
      <c r="N547" s="21"/>
      <c r="O547" s="9"/>
      <c r="R547" s="3" t="str">
        <f aca="false">"Заказ на "&amp;J547&amp;" шины (от "&amp;TEXT(A547,"дд.ММ.гггг, ДДДД, ЧЧ:мм)")&amp;"   :   "&amp;CHAR(10)&amp;CHAR(10)&amp;"Артикул: "&amp;B547&amp;"   "&amp;CHAR(10)&amp;C547&amp;"   "&amp;D547&amp;"   "&amp;E547&amp;"   "&amp;F547&amp;"  "&amp;G547&amp;"  "&amp;H547&amp;" руб."&amp;CHAR(10)&amp;"проданы по "&amp;I547&amp;" руб.   "&amp;J547&amp;" шт.   за "&amp;K547&amp;" руб.   прибыль: "&amp;L547&amp;" руб."&amp;CHAR(10)&amp;"Заказчик: "&amp;M547&amp;"   Тел.: "&amp;N547&amp;"   E-mail: "&amp;O547&amp;CHAR(10)&amp;P547&amp;CHAR(10)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48" s="3" customFormat="true" ht="18.45" hidden="false" customHeight="true" outlineLevel="0" collapsed="false">
      <c r="H548" s="5"/>
      <c r="I548" s="5"/>
      <c r="K548" s="7" t="n">
        <f aca="false">I548*J548</f>
        <v>0</v>
      </c>
      <c r="L548" s="7" t="n">
        <f aca="false">ROUNDUP((I548-H548)*J548,-1)</f>
        <v>0</v>
      </c>
      <c r="N548" s="21"/>
      <c r="O548" s="9"/>
      <c r="R548" s="3" t="str">
        <f aca="false">"Заказ на "&amp;J548&amp;" шины (от "&amp;TEXT(A548,"дд.ММ.гггг, ДДДД, ЧЧ:мм)")&amp;"   :   "&amp;CHAR(10)&amp;CHAR(10)&amp;"Артикул: "&amp;B548&amp;"   "&amp;CHAR(10)&amp;C548&amp;"   "&amp;D548&amp;"   "&amp;E548&amp;"   "&amp;F548&amp;"  "&amp;G548&amp;"  "&amp;H548&amp;" руб."&amp;CHAR(10)&amp;"проданы по "&amp;I548&amp;" руб.   "&amp;J548&amp;" шт.   за "&amp;K548&amp;" руб.   прибыль: "&amp;L548&amp;" руб."&amp;CHAR(10)&amp;"Заказчик: "&amp;M548&amp;"   Тел.: "&amp;N548&amp;"   E-mail: "&amp;O548&amp;CHAR(10)&amp;P548&amp;CHAR(10)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49" s="3" customFormat="true" ht="18.45" hidden="false" customHeight="true" outlineLevel="0" collapsed="false">
      <c r="H549" s="5"/>
      <c r="I549" s="5"/>
      <c r="K549" s="7" t="n">
        <f aca="false">I549*J549</f>
        <v>0</v>
      </c>
      <c r="L549" s="7" t="n">
        <f aca="false">ROUNDUP((I549-H549)*J549,-1)</f>
        <v>0</v>
      </c>
      <c r="N549" s="21"/>
      <c r="O549" s="9"/>
      <c r="R549" s="3" t="str">
        <f aca="false">"Заказ на "&amp;J549&amp;" шины (от "&amp;TEXT(A549,"дд.ММ.гггг, ДДДД, ЧЧ:мм)")&amp;"   :   "&amp;CHAR(10)&amp;CHAR(10)&amp;"Артикул: "&amp;B549&amp;"   "&amp;CHAR(10)&amp;C549&amp;"   "&amp;D549&amp;"   "&amp;E549&amp;"   "&amp;F549&amp;"  "&amp;G549&amp;"  "&amp;H549&amp;" руб."&amp;CHAR(10)&amp;"проданы по "&amp;I549&amp;" руб.   "&amp;J549&amp;" шт.   за "&amp;K549&amp;" руб.   прибыль: "&amp;L549&amp;" руб."&amp;CHAR(10)&amp;"Заказчик: "&amp;M549&amp;"   Тел.: "&amp;N549&amp;"   E-mail: "&amp;O549&amp;CHAR(10)&amp;P549&amp;CHAR(10)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50" s="3" customFormat="true" ht="18.45" hidden="false" customHeight="true" outlineLevel="0" collapsed="false">
      <c r="H550" s="5"/>
      <c r="I550" s="5"/>
      <c r="K550" s="7" t="n">
        <f aca="false">I550*J550</f>
        <v>0</v>
      </c>
      <c r="L550" s="7" t="n">
        <f aca="false">ROUNDUP((I550-H550)*J550,-1)</f>
        <v>0</v>
      </c>
      <c r="N550" s="21"/>
      <c r="O550" s="9"/>
      <c r="R550" s="3" t="str">
        <f aca="false">"Заказ на "&amp;J550&amp;" шины (от "&amp;TEXT(A550,"дд.ММ.гггг, ДДДД, ЧЧ:мм)")&amp;"   :   "&amp;CHAR(10)&amp;CHAR(10)&amp;"Артикул: "&amp;B550&amp;"   "&amp;CHAR(10)&amp;C550&amp;"   "&amp;D550&amp;"   "&amp;E550&amp;"   "&amp;F550&amp;"  "&amp;G550&amp;"  "&amp;H550&amp;" руб."&amp;CHAR(10)&amp;"проданы по "&amp;I550&amp;" руб.   "&amp;J550&amp;" шт.   за "&amp;K550&amp;" руб.   прибыль: "&amp;L550&amp;" руб."&amp;CHAR(10)&amp;"Заказчик: "&amp;M550&amp;"   Тел.: "&amp;N550&amp;"   E-mail: "&amp;O550&amp;CHAR(10)&amp;P550&amp;CHAR(10)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51" s="3" customFormat="true" ht="18.45" hidden="false" customHeight="true" outlineLevel="0" collapsed="false">
      <c r="H551" s="5"/>
      <c r="I551" s="5"/>
      <c r="K551" s="7" t="n">
        <f aca="false">I551*J551</f>
        <v>0</v>
      </c>
      <c r="L551" s="7" t="n">
        <f aca="false">ROUNDUP((I551-H551)*J551,-1)</f>
        <v>0</v>
      </c>
      <c r="N551" s="21"/>
      <c r="O551" s="9"/>
      <c r="R551" s="3" t="str">
        <f aca="false">"Заказ на "&amp;J551&amp;" шины (от "&amp;TEXT(A551,"дд.ММ.гггг, ДДДД, ЧЧ:мм)")&amp;"   :   "&amp;CHAR(10)&amp;CHAR(10)&amp;"Артикул: "&amp;B551&amp;"   "&amp;CHAR(10)&amp;C551&amp;"   "&amp;D551&amp;"   "&amp;E551&amp;"   "&amp;F551&amp;"  "&amp;G551&amp;"  "&amp;H551&amp;" руб."&amp;CHAR(10)&amp;"проданы по "&amp;I551&amp;" руб.   "&amp;J551&amp;" шт.   за "&amp;K551&amp;" руб.   прибыль: "&amp;L551&amp;" руб."&amp;CHAR(10)&amp;"Заказчик: "&amp;M551&amp;"   Тел.: "&amp;N551&amp;"   E-mail: "&amp;O551&amp;CHAR(10)&amp;P551&amp;CHAR(10)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52" s="3" customFormat="true" ht="18.45" hidden="false" customHeight="true" outlineLevel="0" collapsed="false">
      <c r="H552" s="5"/>
      <c r="I552" s="5"/>
      <c r="K552" s="7" t="n">
        <f aca="false">I552*J552</f>
        <v>0</v>
      </c>
      <c r="L552" s="7" t="n">
        <f aca="false">ROUNDUP((I552-H552)*J552,-1)</f>
        <v>0</v>
      </c>
      <c r="N552" s="21"/>
      <c r="O552" s="9"/>
      <c r="R552" s="3" t="str">
        <f aca="false">"Заказ на "&amp;J552&amp;" шины (от "&amp;TEXT(A552,"дд.ММ.гггг, ДДДД, ЧЧ:мм)")&amp;"   :   "&amp;CHAR(10)&amp;CHAR(10)&amp;"Артикул: "&amp;B552&amp;"   "&amp;CHAR(10)&amp;C552&amp;"   "&amp;D552&amp;"   "&amp;E552&amp;"   "&amp;F552&amp;"  "&amp;G552&amp;"  "&amp;H552&amp;" руб."&amp;CHAR(10)&amp;"проданы по "&amp;I552&amp;" руб.   "&amp;J552&amp;" шт.   за "&amp;K552&amp;" руб.   прибыль: "&amp;L552&amp;" руб."&amp;CHAR(10)&amp;"Заказчик: "&amp;M552&amp;"   Тел.: "&amp;N552&amp;"   E-mail: "&amp;O552&amp;CHAR(10)&amp;P552&amp;CHAR(10)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53" s="3" customFormat="true" ht="18.45" hidden="false" customHeight="true" outlineLevel="0" collapsed="false">
      <c r="H553" s="5"/>
      <c r="I553" s="5"/>
      <c r="K553" s="7" t="n">
        <f aca="false">I553*J553</f>
        <v>0</v>
      </c>
      <c r="L553" s="7" t="n">
        <f aca="false">ROUNDUP((I553-H553)*J553,-1)</f>
        <v>0</v>
      </c>
      <c r="N553" s="21"/>
      <c r="O553" s="9"/>
      <c r="R553" s="3" t="str">
        <f aca="false">"Заказ на "&amp;J553&amp;" шины (от "&amp;TEXT(A553,"дд.ММ.гггг, ДДДД, ЧЧ:мм)")&amp;"   :   "&amp;CHAR(10)&amp;CHAR(10)&amp;"Артикул: "&amp;B553&amp;"   "&amp;CHAR(10)&amp;C553&amp;"   "&amp;D553&amp;"   "&amp;E553&amp;"   "&amp;F553&amp;"  "&amp;G553&amp;"  "&amp;H553&amp;" руб."&amp;CHAR(10)&amp;"проданы по "&amp;I553&amp;" руб.   "&amp;J553&amp;" шт.   за "&amp;K553&amp;" руб.   прибыль: "&amp;L553&amp;" руб."&amp;CHAR(10)&amp;"Заказчик: "&amp;M553&amp;"   Тел.: "&amp;N553&amp;"   E-mail: "&amp;O553&amp;CHAR(10)&amp;P553&amp;CHAR(10)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54" s="3" customFormat="true" ht="18.45" hidden="false" customHeight="true" outlineLevel="0" collapsed="false">
      <c r="H554" s="5"/>
      <c r="I554" s="5"/>
      <c r="K554" s="7" t="n">
        <f aca="false">I554*J554</f>
        <v>0</v>
      </c>
      <c r="L554" s="7" t="n">
        <f aca="false">ROUNDUP((I554-H554)*J554,-1)</f>
        <v>0</v>
      </c>
      <c r="N554" s="21"/>
      <c r="O554" s="9"/>
      <c r="R554" s="3" t="str">
        <f aca="false">"Заказ на "&amp;J554&amp;" шины (от "&amp;TEXT(A554,"дд.ММ.гггг, ДДДД, ЧЧ:мм)")&amp;"   :   "&amp;CHAR(10)&amp;CHAR(10)&amp;"Артикул: "&amp;B554&amp;"   "&amp;CHAR(10)&amp;C554&amp;"   "&amp;D554&amp;"   "&amp;E554&amp;"   "&amp;F554&amp;"  "&amp;G554&amp;"  "&amp;H554&amp;" руб."&amp;CHAR(10)&amp;"проданы по "&amp;I554&amp;" руб.   "&amp;J554&amp;" шт.   за "&amp;K554&amp;" руб.   прибыль: "&amp;L554&amp;" руб."&amp;CHAR(10)&amp;"Заказчик: "&amp;M554&amp;"   Тел.: "&amp;N554&amp;"   E-mail: "&amp;O554&amp;CHAR(10)&amp;P554&amp;CHAR(10)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55" s="3" customFormat="true" ht="18.45" hidden="false" customHeight="true" outlineLevel="0" collapsed="false">
      <c r="H555" s="5"/>
      <c r="I555" s="5"/>
      <c r="K555" s="7" t="n">
        <f aca="false">I555*J555</f>
        <v>0</v>
      </c>
      <c r="L555" s="7" t="n">
        <f aca="false">ROUNDUP((I555-H555)*J555,-1)</f>
        <v>0</v>
      </c>
      <c r="N555" s="21"/>
      <c r="O555" s="9"/>
      <c r="R555" s="3" t="str">
        <f aca="false">"Заказ на "&amp;J555&amp;" шины (от "&amp;TEXT(A555,"дд.ММ.гггг, ДДДД, ЧЧ:мм)")&amp;"   :   "&amp;CHAR(10)&amp;CHAR(10)&amp;"Артикул: "&amp;B555&amp;"   "&amp;CHAR(10)&amp;C555&amp;"   "&amp;D555&amp;"   "&amp;E555&amp;"   "&amp;F555&amp;"  "&amp;G555&amp;"  "&amp;H555&amp;" руб."&amp;CHAR(10)&amp;"проданы по "&amp;I555&amp;" руб.   "&amp;J555&amp;" шт.   за "&amp;K555&amp;" руб.   прибыль: "&amp;L555&amp;" руб."&amp;CHAR(10)&amp;"Заказчик: "&amp;M555&amp;"   Тел.: "&amp;N555&amp;"   E-mail: "&amp;O555&amp;CHAR(10)&amp;P555&amp;CHAR(10)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56" s="3" customFormat="true" ht="18.45" hidden="false" customHeight="true" outlineLevel="0" collapsed="false">
      <c r="H556" s="5"/>
      <c r="I556" s="5"/>
      <c r="K556" s="7" t="n">
        <f aca="false">I556*J556</f>
        <v>0</v>
      </c>
      <c r="L556" s="7" t="n">
        <f aca="false">ROUNDUP((I556-H556)*J556,-1)</f>
        <v>0</v>
      </c>
      <c r="N556" s="21"/>
      <c r="O556" s="9"/>
      <c r="R556" s="3" t="str">
        <f aca="false">"Заказ на "&amp;J556&amp;" шины (от "&amp;TEXT(A556,"дд.ММ.гггг, ДДДД, ЧЧ:мм)")&amp;"   :   "&amp;CHAR(10)&amp;CHAR(10)&amp;"Артикул: "&amp;B556&amp;"   "&amp;CHAR(10)&amp;C556&amp;"   "&amp;D556&amp;"   "&amp;E556&amp;"   "&amp;F556&amp;"  "&amp;G556&amp;"  "&amp;H556&amp;" руб."&amp;CHAR(10)&amp;"проданы по "&amp;I556&amp;" руб.   "&amp;J556&amp;" шт.   за "&amp;K556&amp;" руб.   прибыль: "&amp;L556&amp;" руб."&amp;CHAR(10)&amp;"Заказчик: "&amp;M556&amp;"   Тел.: "&amp;N556&amp;"   E-mail: "&amp;O556&amp;CHAR(10)&amp;P556&amp;CHAR(10)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57" s="3" customFormat="true" ht="18.45" hidden="false" customHeight="true" outlineLevel="0" collapsed="false">
      <c r="H557" s="5"/>
      <c r="I557" s="5"/>
      <c r="K557" s="7" t="n">
        <f aca="false">I557*J557</f>
        <v>0</v>
      </c>
      <c r="L557" s="7" t="n">
        <f aca="false">ROUNDUP((I557-H557)*J557,-1)</f>
        <v>0</v>
      </c>
      <c r="N557" s="21"/>
      <c r="O557" s="9"/>
      <c r="R557" s="3" t="str">
        <f aca="false">"Заказ на "&amp;J557&amp;" шины (от "&amp;TEXT(A557,"дд.ММ.гггг, ДДДД, ЧЧ:мм)")&amp;"   :   "&amp;CHAR(10)&amp;CHAR(10)&amp;"Артикул: "&amp;B557&amp;"   "&amp;CHAR(10)&amp;C557&amp;"   "&amp;D557&amp;"   "&amp;E557&amp;"   "&amp;F557&amp;"  "&amp;G557&amp;"  "&amp;H557&amp;" руб."&amp;CHAR(10)&amp;"проданы по "&amp;I557&amp;" руб.   "&amp;J557&amp;" шт.   за "&amp;K557&amp;" руб.   прибыль: "&amp;L557&amp;" руб."&amp;CHAR(10)&amp;"Заказчик: "&amp;M557&amp;"   Тел.: "&amp;N557&amp;"   E-mail: "&amp;O557&amp;CHAR(10)&amp;P557&amp;CHAR(10)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58" s="3" customFormat="true" ht="18.45" hidden="false" customHeight="true" outlineLevel="0" collapsed="false">
      <c r="H558" s="5"/>
      <c r="I558" s="5"/>
      <c r="K558" s="7" t="n">
        <f aca="false">I558*J558</f>
        <v>0</v>
      </c>
      <c r="L558" s="7" t="n">
        <f aca="false">ROUNDUP((I558-H558)*J558,-1)</f>
        <v>0</v>
      </c>
      <c r="N558" s="21"/>
      <c r="O558" s="9"/>
      <c r="R558" s="3" t="str">
        <f aca="false">"Заказ на "&amp;J558&amp;" шины (от "&amp;TEXT(A558,"дд.ММ.гггг, ДДДД, ЧЧ:мм)")&amp;"   :   "&amp;CHAR(10)&amp;CHAR(10)&amp;"Артикул: "&amp;B558&amp;"   "&amp;CHAR(10)&amp;C558&amp;"   "&amp;D558&amp;"   "&amp;E558&amp;"   "&amp;F558&amp;"  "&amp;G558&amp;"  "&amp;H558&amp;" руб."&amp;CHAR(10)&amp;"проданы по "&amp;I558&amp;" руб.   "&amp;J558&amp;" шт.   за "&amp;K558&amp;" руб.   прибыль: "&amp;L558&amp;" руб."&amp;CHAR(10)&amp;"Заказчик: "&amp;M558&amp;"   Тел.: "&amp;N558&amp;"   E-mail: "&amp;O558&amp;CHAR(10)&amp;P558&amp;CHAR(10)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59" s="3" customFormat="true" ht="18.45" hidden="false" customHeight="true" outlineLevel="0" collapsed="false">
      <c r="H559" s="5"/>
      <c r="I559" s="5"/>
      <c r="K559" s="7" t="n">
        <f aca="false">I559*J559</f>
        <v>0</v>
      </c>
      <c r="L559" s="7" t="n">
        <f aca="false">ROUNDUP((I559-H559)*J559,-1)</f>
        <v>0</v>
      </c>
      <c r="N559" s="21"/>
      <c r="O559" s="9"/>
      <c r="R559" s="3" t="str">
        <f aca="false">"Заказ на "&amp;J559&amp;" шины (от "&amp;TEXT(A559,"дд.ММ.гггг, ДДДД, ЧЧ:мм)")&amp;"   :   "&amp;CHAR(10)&amp;CHAR(10)&amp;"Артикул: "&amp;B559&amp;"   "&amp;CHAR(10)&amp;C559&amp;"   "&amp;D559&amp;"   "&amp;E559&amp;"   "&amp;F559&amp;"  "&amp;G559&amp;"  "&amp;H559&amp;" руб."&amp;CHAR(10)&amp;"проданы по "&amp;I559&amp;" руб.   "&amp;J559&amp;" шт.   за "&amp;K559&amp;" руб.   прибыль: "&amp;L559&amp;" руб."&amp;CHAR(10)&amp;"Заказчик: "&amp;M559&amp;"   Тел.: "&amp;N559&amp;"   E-mail: "&amp;O559&amp;CHAR(10)&amp;P559&amp;CHAR(10)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60" s="3" customFormat="true" ht="18.45" hidden="false" customHeight="true" outlineLevel="0" collapsed="false">
      <c r="H560" s="5"/>
      <c r="I560" s="5"/>
      <c r="K560" s="7" t="n">
        <f aca="false">I560*J560</f>
        <v>0</v>
      </c>
      <c r="L560" s="7" t="n">
        <f aca="false">ROUNDUP((I560-H560)*J560,-1)</f>
        <v>0</v>
      </c>
      <c r="N560" s="21"/>
      <c r="O560" s="9"/>
      <c r="R560" s="3" t="str">
        <f aca="false">"Заказ на "&amp;J560&amp;" шины (от "&amp;TEXT(A560,"дд.ММ.гггг, ДДДД, ЧЧ:мм)")&amp;"   :   "&amp;CHAR(10)&amp;CHAR(10)&amp;"Артикул: "&amp;B560&amp;"   "&amp;CHAR(10)&amp;C560&amp;"   "&amp;D560&amp;"   "&amp;E560&amp;"   "&amp;F560&amp;"  "&amp;G560&amp;"  "&amp;H560&amp;" руб."&amp;CHAR(10)&amp;"проданы по "&amp;I560&amp;" руб.   "&amp;J560&amp;" шт.   за "&amp;K560&amp;" руб.   прибыль: "&amp;L560&amp;" руб."&amp;CHAR(10)&amp;"Заказчик: "&amp;M560&amp;"   Тел.: "&amp;N560&amp;"   E-mail: "&amp;O560&amp;CHAR(10)&amp;P560&amp;CHAR(10)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61" s="3" customFormat="true" ht="18.45" hidden="false" customHeight="true" outlineLevel="0" collapsed="false">
      <c r="H561" s="5"/>
      <c r="I561" s="5"/>
      <c r="K561" s="7" t="n">
        <f aca="false">I561*J561</f>
        <v>0</v>
      </c>
      <c r="L561" s="7" t="n">
        <f aca="false">ROUNDUP((I561-H561)*J561,-1)</f>
        <v>0</v>
      </c>
      <c r="N561" s="21"/>
      <c r="O561" s="9"/>
      <c r="R561" s="3" t="str">
        <f aca="false">"Заказ на "&amp;J561&amp;" шины (от "&amp;TEXT(A561,"дд.ММ.гггг, ДДДД, ЧЧ:мм)")&amp;"   :   "&amp;CHAR(10)&amp;CHAR(10)&amp;"Артикул: "&amp;B561&amp;"   "&amp;CHAR(10)&amp;C561&amp;"   "&amp;D561&amp;"   "&amp;E561&amp;"   "&amp;F561&amp;"  "&amp;G561&amp;"  "&amp;H561&amp;" руб."&amp;CHAR(10)&amp;"проданы по "&amp;I561&amp;" руб.   "&amp;J561&amp;" шт.   за "&amp;K561&amp;" руб.   прибыль: "&amp;L561&amp;" руб."&amp;CHAR(10)&amp;"Заказчик: "&amp;M561&amp;"   Тел.: "&amp;N561&amp;"   E-mail: "&amp;O561&amp;CHAR(10)&amp;P561&amp;CHAR(10)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62" s="3" customFormat="true" ht="18.45" hidden="false" customHeight="true" outlineLevel="0" collapsed="false">
      <c r="H562" s="5"/>
      <c r="I562" s="5"/>
      <c r="K562" s="7" t="n">
        <f aca="false">I562*J562</f>
        <v>0</v>
      </c>
      <c r="L562" s="7" t="n">
        <f aca="false">ROUNDUP((I562-H562)*J562,-1)</f>
        <v>0</v>
      </c>
      <c r="N562" s="21"/>
      <c r="O562" s="9"/>
      <c r="R562" s="3" t="str">
        <f aca="false">"Заказ на "&amp;J562&amp;" шины (от "&amp;TEXT(A562,"дд.ММ.гггг, ДДДД, ЧЧ:мм)")&amp;"   :   "&amp;CHAR(10)&amp;CHAR(10)&amp;"Артикул: "&amp;B562&amp;"   "&amp;CHAR(10)&amp;C562&amp;"   "&amp;D562&amp;"   "&amp;E562&amp;"   "&amp;F562&amp;"  "&amp;G562&amp;"  "&amp;H562&amp;" руб."&amp;CHAR(10)&amp;"проданы по "&amp;I562&amp;" руб.   "&amp;J562&amp;" шт.   за "&amp;K562&amp;" руб.   прибыль: "&amp;L562&amp;" руб."&amp;CHAR(10)&amp;"Заказчик: "&amp;M562&amp;"   Тел.: "&amp;N562&amp;"   E-mail: "&amp;O562&amp;CHAR(10)&amp;P562&amp;CHAR(10)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63" s="3" customFormat="true" ht="18.45" hidden="false" customHeight="true" outlineLevel="0" collapsed="false">
      <c r="H563" s="5"/>
      <c r="I563" s="5"/>
      <c r="K563" s="7" t="n">
        <f aca="false">I563*J563</f>
        <v>0</v>
      </c>
      <c r="L563" s="7" t="n">
        <f aca="false">ROUNDUP((I563-H563)*J563,-1)</f>
        <v>0</v>
      </c>
      <c r="N563" s="21"/>
      <c r="O563" s="9"/>
      <c r="R563" s="3" t="str">
        <f aca="false">"Заказ на "&amp;J563&amp;" шины (от "&amp;TEXT(A563,"дд.ММ.гггг, ДДДД, ЧЧ:мм)")&amp;"   :   "&amp;CHAR(10)&amp;CHAR(10)&amp;"Артикул: "&amp;B563&amp;"   "&amp;CHAR(10)&amp;C563&amp;"   "&amp;D563&amp;"   "&amp;E563&amp;"   "&amp;F563&amp;"  "&amp;G563&amp;"  "&amp;H563&amp;" руб."&amp;CHAR(10)&amp;"проданы по "&amp;I563&amp;" руб.   "&amp;J563&amp;" шт.   за "&amp;K563&amp;" руб.   прибыль: "&amp;L563&amp;" руб."&amp;CHAR(10)&amp;"Заказчик: "&amp;M563&amp;"   Тел.: "&amp;N563&amp;"   E-mail: "&amp;O563&amp;CHAR(10)&amp;P563&amp;CHAR(10)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64" s="3" customFormat="true" ht="18.45" hidden="false" customHeight="true" outlineLevel="0" collapsed="false">
      <c r="H564" s="5"/>
      <c r="I564" s="5"/>
      <c r="K564" s="7" t="n">
        <f aca="false">I564*J564</f>
        <v>0</v>
      </c>
      <c r="L564" s="7" t="n">
        <f aca="false">ROUNDUP((I564-H564)*J564,-1)</f>
        <v>0</v>
      </c>
      <c r="N564" s="21"/>
      <c r="O564" s="9"/>
      <c r="R564" s="3" t="str">
        <f aca="false">"Заказ на "&amp;J564&amp;" шины (от "&amp;TEXT(A564,"дд.ММ.гггг, ДДДД, ЧЧ:мм)")&amp;"   :   "&amp;CHAR(10)&amp;CHAR(10)&amp;"Артикул: "&amp;B564&amp;"   "&amp;CHAR(10)&amp;C564&amp;"   "&amp;D564&amp;"   "&amp;E564&amp;"   "&amp;F564&amp;"  "&amp;G564&amp;"  "&amp;H564&amp;" руб."&amp;CHAR(10)&amp;"проданы по "&amp;I564&amp;" руб.   "&amp;J564&amp;" шт.   за "&amp;K564&amp;" руб.   прибыль: "&amp;L564&amp;" руб."&amp;CHAR(10)&amp;"Заказчик: "&amp;M564&amp;"   Тел.: "&amp;N564&amp;"   E-mail: "&amp;O564&amp;CHAR(10)&amp;P564&amp;CHAR(10)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65" s="3" customFormat="true" ht="18.45" hidden="false" customHeight="true" outlineLevel="0" collapsed="false">
      <c r="H565" s="5"/>
      <c r="I565" s="5"/>
      <c r="K565" s="7" t="n">
        <f aca="false">I565*J565</f>
        <v>0</v>
      </c>
      <c r="L565" s="7" t="n">
        <f aca="false">ROUNDUP((I565-H565)*J565,-1)</f>
        <v>0</v>
      </c>
      <c r="N565" s="21"/>
      <c r="O565" s="9"/>
      <c r="R565" s="3" t="str">
        <f aca="false">"Заказ на "&amp;J565&amp;" шины (от "&amp;TEXT(A565,"дд.ММ.гггг, ДДДД, ЧЧ:мм)")&amp;"   :   "&amp;CHAR(10)&amp;CHAR(10)&amp;"Артикул: "&amp;B565&amp;"   "&amp;CHAR(10)&amp;C565&amp;"   "&amp;D565&amp;"   "&amp;E565&amp;"   "&amp;F565&amp;"  "&amp;G565&amp;"  "&amp;H565&amp;" руб."&amp;CHAR(10)&amp;"проданы по "&amp;I565&amp;" руб.   "&amp;J565&amp;" шт.   за "&amp;K565&amp;" руб.   прибыль: "&amp;L565&amp;" руб."&amp;CHAR(10)&amp;"Заказчик: "&amp;M565&amp;"   Тел.: "&amp;N565&amp;"   E-mail: "&amp;O565&amp;CHAR(10)&amp;P565&amp;CHAR(10)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66" s="3" customFormat="true" ht="18.45" hidden="false" customHeight="true" outlineLevel="0" collapsed="false">
      <c r="H566" s="5"/>
      <c r="I566" s="5"/>
      <c r="K566" s="7" t="n">
        <f aca="false">I566*J566</f>
        <v>0</v>
      </c>
      <c r="L566" s="7" t="n">
        <f aca="false">ROUNDUP((I566-H566)*J566,-1)</f>
        <v>0</v>
      </c>
      <c r="N566" s="21"/>
      <c r="O566" s="9"/>
      <c r="R566" s="3" t="str">
        <f aca="false">"Заказ на "&amp;J566&amp;" шины (от "&amp;TEXT(A566,"дд.ММ.гггг, ДДДД, ЧЧ:мм)")&amp;"   :   "&amp;CHAR(10)&amp;CHAR(10)&amp;"Артикул: "&amp;B566&amp;"   "&amp;CHAR(10)&amp;C566&amp;"   "&amp;D566&amp;"   "&amp;E566&amp;"   "&amp;F566&amp;"  "&amp;G566&amp;"  "&amp;H566&amp;" руб."&amp;CHAR(10)&amp;"проданы по "&amp;I566&amp;" руб.   "&amp;J566&amp;" шт.   за "&amp;K566&amp;" руб.   прибыль: "&amp;L566&amp;" руб."&amp;CHAR(10)&amp;"Заказчик: "&amp;M566&amp;"   Тел.: "&amp;N566&amp;"   E-mail: "&amp;O566&amp;CHAR(10)&amp;P566&amp;CHAR(10)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567" s="3" customFormat="true" ht="18.45" hidden="false" customHeight="true" outlineLevel="0" collapsed="false">
      <c r="H567" s="5"/>
      <c r="I567" s="5"/>
      <c r="K567" s="7" t="n">
        <f aca="false">I567*J567</f>
        <v>0</v>
      </c>
      <c r="L567" s="7" t="n">
        <f aca="false">ROUNDUP((I567-H567)*J567,-1)</f>
        <v>0</v>
      </c>
      <c r="N567" s="21"/>
      <c r="O567" s="9"/>
      <c r="R567" s="3" t="str">
        <f aca="false">"Заказ на "&amp;J567&amp;" шины (от "&amp;TEXT(A567,"дд.ММ.гггг, ДДДД, ЧЧ:мм)")&amp;"   :   "&amp;CHAR(10)&amp;CHAR(10)&amp;"Артикул: "&amp;B567&amp;"   "&amp;CHAR(10)&amp;C567&amp;"   "&amp;D567&amp;"   "&amp;E567&amp;"   "&amp;F567&amp;"  "&amp;G567&amp;"  "&amp;H567&amp;" руб."&amp;CHAR(10)&amp;"проданы по "&amp;I567&amp;" руб.   "&amp;J567&amp;" шт.   за "&amp;K567&amp;" руб.   прибыль: "&amp;L567&amp;" руб."&amp;CHAR(10)&amp;"Заказчик: "&amp;M567&amp;"   Тел.: "&amp;N567&amp;"   E-mail: "&amp;O567&amp;CHAR(10)&amp;P567&amp;CHAR(10)</f>
        <v>Заказ на  шины (от дд.ММ.гггг, ДДДД, ЧЧ:мм)   :   
Артикул:    
              руб.
проданы по  руб.    шт.   за 0 руб.   прибыль: 0 руб.
Заказчик:    Тел.:    E-mail:</v>
      </c>
    </row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1">
    <cfRule type="containsText" priority="2" operator="containsText" aboveAverage="0" equalAverage="0" bottom="0" percent="0" rank="0" text="#" dxfId="0"/>
  </conditionalFormatting>
  <hyperlinks>
    <hyperlink ref="O17" r:id="rId1" display="petr.garasimiv@yandex.ru"/>
    <hyperlink ref="O23" r:id="rId2" display="samsin78@mail.ru"/>
    <hyperlink ref="O27" r:id="rId3" display="aleksandr45900@mail.ru"/>
    <hyperlink ref="O44" r:id="rId4" display="dim-tob1969@mail.ru"/>
    <hyperlink ref="O51" r:id="rId5" display="dim-tob1969@mail.ru"/>
    <hyperlink ref="O73" r:id="rId6" display="plz@bk.r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K5" activeCellId="0" sqref="K5"/>
    </sheetView>
  </sheetViews>
  <sheetFormatPr defaultRowHeight="18.75" zeroHeight="false" outlineLevelRow="0" outlineLevelCol="0"/>
  <cols>
    <col collapsed="false" customWidth="true" hidden="false" outlineLevel="0" max="1" min="1" style="104" width="18.57"/>
    <col collapsed="false" customWidth="true" hidden="false" outlineLevel="0" max="2" min="2" style="104" width="16.57"/>
    <col collapsed="false" customWidth="true" hidden="false" outlineLevel="0" max="3" min="3" style="104" width="2.43"/>
    <col collapsed="false" customWidth="true" hidden="false" outlineLevel="0" max="4" min="4" style="104" width="14.28"/>
    <col collapsed="false" customWidth="true" hidden="false" outlineLevel="0" max="5" min="5" style="104" width="21.71"/>
    <col collapsed="false" customWidth="true" hidden="false" outlineLevel="0" max="6" min="6" style="104" width="20.28"/>
    <col collapsed="false" customWidth="true" hidden="false" outlineLevel="0" max="7" min="7" style="104" width="9.14"/>
    <col collapsed="false" customWidth="true" hidden="false" outlineLevel="0" max="8" min="8" style="104" width="15"/>
    <col collapsed="false" customWidth="true" hidden="false" outlineLevel="0" max="9" min="9" style="104" width="9.14"/>
    <col collapsed="false" customWidth="true" hidden="false" outlineLevel="0" max="10" min="10" style="104" width="13.71"/>
    <col collapsed="false" customWidth="true" hidden="false" outlineLevel="0" max="11" min="11" style="104" width="7.7"/>
    <col collapsed="false" customWidth="true" hidden="false" outlineLevel="0" max="12" min="12" style="105" width="29.42"/>
    <col collapsed="false" customWidth="true" hidden="false" outlineLevel="0" max="13" min="13" style="104" width="17.28"/>
    <col collapsed="false" customWidth="true" hidden="false" outlineLevel="0" max="14" min="14" style="104" width="9.14"/>
    <col collapsed="false" customWidth="true" hidden="false" outlineLevel="0" max="15" min="15" style="104" width="13.43"/>
    <col collapsed="false" customWidth="true" hidden="false" outlineLevel="0" max="16" min="16" style="104" width="14.43"/>
    <col collapsed="false" customWidth="true" hidden="false" outlineLevel="0" max="1025" min="17" style="104" width="9.14"/>
  </cols>
  <sheetData>
    <row r="1" s="106" customFormat="true" ht="56.25" hidden="false" customHeight="false" outlineLevel="0" collapsed="false">
      <c r="A1" s="106" t="s">
        <v>172</v>
      </c>
      <c r="D1" s="107" t="s">
        <v>173</v>
      </c>
      <c r="F1" s="106" t="s">
        <v>174</v>
      </c>
      <c r="H1" s="107" t="s">
        <v>175</v>
      </c>
      <c r="J1" s="107" t="s">
        <v>176</v>
      </c>
      <c r="L1" s="106" t="s">
        <v>177</v>
      </c>
      <c r="M1" s="107" t="s">
        <v>178</v>
      </c>
    </row>
    <row r="2" customFormat="false" ht="19.5" hidden="false" customHeight="false" outlineLevel="0" collapsed="false">
      <c r="A2" s="108" t="n">
        <v>42971.5277777778</v>
      </c>
      <c r="B2" s="104" t="str">
        <f aca="false">TEXT(A2,"ДДДД")</f>
        <v>ДДДД</v>
      </c>
      <c r="D2" s="109" t="n">
        <v>42972</v>
      </c>
      <c r="E2" s="104" t="str">
        <f aca="false">TEXT(D2,"ДДДД")</f>
        <v>ДДДД</v>
      </c>
      <c r="F2" s="104" t="s">
        <v>179</v>
      </c>
      <c r="H2" s="104" t="n">
        <v>2</v>
      </c>
      <c r="J2" s="110" t="n">
        <v>200</v>
      </c>
      <c r="K2" s="111" t="n">
        <f aca="false">J2*H2</f>
        <v>400</v>
      </c>
      <c r="L2" s="112" t="s">
        <v>180</v>
      </c>
      <c r="M2" s="113" t="s">
        <v>181</v>
      </c>
    </row>
    <row r="3" customFormat="false" ht="19.5" hidden="false" customHeight="false" outlineLevel="0" collapsed="false">
      <c r="A3" s="108" t="n">
        <v>42968.5229166667</v>
      </c>
      <c r="B3" s="104" t="str">
        <f aca="false">TEXT(A3,"ДДДД")</f>
        <v>ДДДД</v>
      </c>
      <c r="D3" s="114" t="n">
        <v>42973</v>
      </c>
      <c r="E3" s="104" t="str">
        <f aca="false">TEXT(D3,"ДДДД")</f>
        <v>ДДДД</v>
      </c>
      <c r="F3" s="104" t="s">
        <v>182</v>
      </c>
      <c r="H3" s="115" t="n">
        <v>2</v>
      </c>
      <c r="J3" s="110" t="n">
        <v>200</v>
      </c>
      <c r="K3" s="110" t="n">
        <f aca="false">J3*H3</f>
        <v>400</v>
      </c>
      <c r="L3" s="116" t="s">
        <v>183</v>
      </c>
      <c r="M3" s="104" t="n">
        <v>89219154316</v>
      </c>
      <c r="O3" s="117"/>
      <c r="P3" s="117"/>
    </row>
    <row r="4" customFormat="false" ht="19.5" hidden="false" customHeight="false" outlineLevel="0" collapsed="false">
      <c r="A4" s="108" t="n">
        <v>42971.8055555556</v>
      </c>
      <c r="B4" s="104" t="str">
        <f aca="false">TEXT(A4,"ДДДД")</f>
        <v>ДДДД</v>
      </c>
      <c r="D4" s="109" t="n">
        <v>42973</v>
      </c>
      <c r="E4" s="104" t="str">
        <f aca="false">TEXT(D4,"ДДДД")</f>
        <v>ДДДД</v>
      </c>
      <c r="F4" s="104" t="s">
        <v>184</v>
      </c>
      <c r="H4" s="104" t="n">
        <v>1</v>
      </c>
      <c r="J4" s="110" t="n">
        <v>200</v>
      </c>
      <c r="K4" s="110" t="n">
        <f aca="false">J4*H4</f>
        <v>200</v>
      </c>
      <c r="L4" s="112" t="s">
        <v>185</v>
      </c>
      <c r="M4" s="113" t="s">
        <v>186</v>
      </c>
      <c r="O4" s="118"/>
      <c r="P4" s="115"/>
    </row>
    <row r="5" customFormat="false" ht="19.5" hidden="false" customHeight="false" outlineLevel="0" collapsed="false">
      <c r="A5" s="108" t="n">
        <v>42972.6458333333</v>
      </c>
      <c r="D5" s="109" t="n">
        <v>42976</v>
      </c>
      <c r="F5" s="104" t="s">
        <v>187</v>
      </c>
      <c r="H5" s="104" t="n">
        <v>1</v>
      </c>
      <c r="J5" s="110" t="n">
        <v>200</v>
      </c>
      <c r="K5" s="111" t="n">
        <f aca="false">J5*H5</f>
        <v>200</v>
      </c>
      <c r="L5" s="119" t="s">
        <v>188</v>
      </c>
      <c r="M5" s="113" t="s">
        <v>189</v>
      </c>
      <c r="O5" s="118"/>
      <c r="P5" s="115"/>
    </row>
    <row r="6" customFormat="false" ht="19.5" hidden="false" customHeight="false" outlineLevel="0" collapsed="false">
      <c r="A6" s="108" t="n">
        <v>42970.60625</v>
      </c>
      <c r="B6" s="104" t="str">
        <f aca="false">TEXT(A6,"ДДДД")</f>
        <v>ДДДД</v>
      </c>
      <c r="D6" s="109" t="n">
        <v>42980</v>
      </c>
      <c r="E6" s="104" t="str">
        <f aca="false">TEXT(D6,"ДДДД")</f>
        <v>ДДДД</v>
      </c>
      <c r="F6" s="117" t="s">
        <v>190</v>
      </c>
      <c r="H6" s="104" t="n">
        <v>1</v>
      </c>
      <c r="J6" s="110" t="n">
        <v>200</v>
      </c>
      <c r="K6" s="110" t="n">
        <f aca="false">J6*H6</f>
        <v>200</v>
      </c>
      <c r="L6" s="112" t="s">
        <v>191</v>
      </c>
      <c r="M6" s="113" t="s">
        <v>192</v>
      </c>
      <c r="O6" s="118"/>
      <c r="P6" s="120"/>
    </row>
    <row r="7" customFormat="false" ht="19.5" hidden="false" customHeight="false" outlineLevel="0" collapsed="false">
      <c r="A7" s="108"/>
      <c r="D7" s="109"/>
      <c r="F7" s="117"/>
      <c r="J7" s="110"/>
      <c r="K7" s="110"/>
      <c r="L7" s="112"/>
      <c r="M7" s="113"/>
      <c r="O7" s="118"/>
      <c r="P7" s="121"/>
    </row>
    <row r="8" customFormat="false" ht="19.5" hidden="false" customHeight="false" outlineLevel="0" collapsed="false">
      <c r="A8" s="108"/>
      <c r="D8" s="109"/>
      <c r="F8" s="117"/>
      <c r="J8" s="110"/>
      <c r="K8" s="110"/>
      <c r="L8" s="112"/>
      <c r="M8" s="113"/>
      <c r="O8" s="122"/>
      <c r="P8" s="123"/>
    </row>
    <row r="9" customFormat="false" ht="19.5" hidden="false" customHeight="false" outlineLevel="0" collapsed="false">
      <c r="A9" s="108"/>
      <c r="D9" s="109"/>
      <c r="F9" s="117"/>
      <c r="J9" s="110"/>
      <c r="K9" s="110"/>
      <c r="L9" s="112"/>
      <c r="M9" s="113"/>
      <c r="O9" s="124"/>
      <c r="P9" s="125"/>
    </row>
    <row r="10" customFormat="false" ht="19.5" hidden="false" customHeight="false" outlineLevel="0" collapsed="false">
      <c r="A10" s="108"/>
      <c r="D10" s="109"/>
      <c r="F10" s="117"/>
      <c r="J10" s="110"/>
      <c r="K10" s="110"/>
      <c r="L10" s="112"/>
      <c r="M10" s="113"/>
      <c r="O10" s="126"/>
      <c r="P10" s="127"/>
    </row>
    <row r="11" customFormat="false" ht="19.5" hidden="false" customHeight="false" outlineLevel="0" collapsed="false">
      <c r="A11" s="108"/>
      <c r="D11" s="109"/>
      <c r="F11" s="117"/>
      <c r="J11" s="110"/>
      <c r="K11" s="110"/>
      <c r="L11" s="112"/>
      <c r="M11" s="113"/>
      <c r="O11" s="126"/>
      <c r="P11" s="128"/>
    </row>
    <row r="12" customFormat="false" ht="19.5" hidden="false" customHeight="false" outlineLevel="0" collapsed="false">
      <c r="A12" s="108"/>
      <c r="D12" s="109"/>
      <c r="F12" s="117"/>
      <c r="J12" s="110"/>
      <c r="K12" s="110"/>
      <c r="L12" s="112"/>
      <c r="M12" s="113"/>
      <c r="O12" s="126"/>
      <c r="P12" s="129"/>
    </row>
    <row r="13" customFormat="false" ht="19.5" hidden="false" customHeight="false" outlineLevel="0" collapsed="false">
      <c r="A13" s="108"/>
      <c r="D13" s="109"/>
      <c r="F13" s="117"/>
      <c r="J13" s="110"/>
      <c r="K13" s="110"/>
      <c r="L13" s="112"/>
      <c r="M13" s="113"/>
      <c r="O13" s="126"/>
      <c r="P13" s="129"/>
    </row>
    <row r="14" customFormat="false" ht="19.5" hidden="false" customHeight="false" outlineLevel="0" collapsed="false"/>
    <row r="15" customFormat="false" ht="19.5" hidden="false" customHeight="false" outlineLevel="0" collapsed="false"/>
    <row r="16" customFormat="false" ht="19.5" hidden="false" customHeight="false" outlineLevel="0" collapsed="false"/>
    <row r="17" customFormat="false" ht="19.5" hidden="false" customHeight="false" outlineLevel="0" collapsed="false"/>
    <row r="18" customFormat="false" ht="19.5" hidden="false" customHeight="false" outlineLevel="0" collapsed="false"/>
    <row r="19" customFormat="false" ht="19.5" hidden="false" customHeight="false" outlineLevel="0" collapsed="false"/>
    <row r="20" customFormat="false" ht="19.5" hidden="false" customHeight="false" outlineLevel="0" collapsed="false"/>
    <row r="21" customFormat="false" ht="19.5" hidden="false" customHeight="false" outlineLevel="0" collapsed="false"/>
    <row r="22" customFormat="false" ht="19.5" hidden="false" customHeight="false" outlineLevel="0" collapsed="false"/>
    <row r="23" customFormat="false" ht="19.5" hidden="false" customHeight="false" outlineLevel="0" collapsed="false"/>
    <row r="24" customFormat="false" ht="19.5" hidden="false" customHeight="false" outlineLevel="0" collapsed="false"/>
    <row r="25" customFormat="false" ht="19.5" hidden="false" customHeight="false" outlineLevel="0" collapsed="false"/>
    <row r="26" customFormat="false" ht="19.5" hidden="false" customHeight="false" outlineLevel="0" collapsed="false"/>
    <row r="27" customFormat="false" ht="19.5" hidden="false" customHeight="false" outlineLevel="0" collapsed="false"/>
    <row r="28" customFormat="false" ht="19.5" hidden="false" customHeight="false" outlineLevel="0" collapsed="false"/>
    <row r="29" customFormat="false" ht="19.5" hidden="false" customHeight="false" outlineLevel="0" collapsed="false"/>
    <row r="30" customFormat="false" ht="19.5" hidden="false" customHeight="false" outlineLevel="0" collapsed="false"/>
    <row r="31" customFormat="false" ht="19.5" hidden="false" customHeight="false" outlineLevel="0" collapsed="false"/>
    <row r="32" customFormat="false" ht="19.5" hidden="false" customHeight="false" outlineLevel="0" collapsed="false"/>
    <row r="33" customFormat="false" ht="19.5" hidden="false" customHeight="false" outlineLevel="0" collapsed="false"/>
    <row r="34" customFormat="false" ht="19.5" hidden="false" customHeight="false" outlineLevel="0" collapsed="false"/>
    <row r="35" customFormat="false" ht="19.5" hidden="false" customHeight="false" outlineLevel="0" collapsed="false"/>
    <row r="36" customFormat="false" ht="19.5" hidden="false" customHeight="false" outlineLevel="0" collapsed="false"/>
    <row r="37" customFormat="false" ht="19.5" hidden="false" customHeight="false" outlineLevel="0" collapsed="false"/>
    <row r="38" customFormat="false" ht="19.5" hidden="false" customHeight="false" outlineLevel="0" collapsed="false"/>
    <row r="39" customFormat="false" ht="19.5" hidden="false" customHeight="false" outlineLevel="0" collapsed="false"/>
    <row r="40" customFormat="false" ht="19.5" hidden="false" customHeight="false" outlineLevel="0" collapsed="false"/>
    <row r="41" customFormat="false" ht="19.5" hidden="false" customHeight="false" outlineLevel="0" collapsed="false"/>
    <row r="42" customFormat="false" ht="19.5" hidden="false" customHeight="false" outlineLevel="0" collapsed="false"/>
    <row r="43" customFormat="false" ht="19.5" hidden="false" customHeight="false" outlineLevel="0" collapsed="false"/>
    <row r="44" customFormat="false" ht="19.5" hidden="false" customHeight="false" outlineLevel="0" collapsed="false"/>
    <row r="45" customFormat="false" ht="19.5" hidden="false" customHeight="false" outlineLevel="0" collapsed="false"/>
    <row r="46" customFormat="false" ht="19.5" hidden="false" customHeight="false" outlineLevel="0" collapsed="false"/>
    <row r="47" customFormat="false" ht="19.5" hidden="false" customHeight="false" outlineLevel="0" collapsed="false"/>
    <row r="48" customFormat="false" ht="19.5" hidden="false" customHeight="false" outlineLevel="0" collapsed="false"/>
    <row r="49" customFormat="false" ht="19.5" hidden="false" customHeight="false" outlineLevel="0" collapsed="false"/>
    <row r="50" customFormat="false" ht="19.5" hidden="false" customHeight="false" outlineLevel="0" collapsed="false"/>
    <row r="51" customFormat="false" ht="19.5" hidden="false" customHeight="false" outlineLevel="0" collapsed="false"/>
    <row r="52" customFormat="false" ht="19.5" hidden="false" customHeight="false" outlineLevel="0" collapsed="false"/>
    <row r="53" customFormat="false" ht="19.5" hidden="false" customHeight="false" outlineLevel="0" collapsed="false"/>
    <row r="54" customFormat="false" ht="19.5" hidden="false" customHeight="false" outlineLevel="0" collapsed="false"/>
    <row r="55" customFormat="false" ht="19.5" hidden="false" customHeight="false" outlineLevel="0" collapsed="false"/>
    <row r="56" customFormat="false" ht="19.5" hidden="false" customHeight="false" outlineLevel="0" collapsed="false"/>
    <row r="57" customFormat="false" ht="19.5" hidden="false" customHeight="false" outlineLevel="0" collapsed="false"/>
    <row r="58" customFormat="false" ht="19.5" hidden="false" customHeight="false" outlineLevel="0" collapsed="false"/>
    <row r="59" customFormat="false" ht="19.5" hidden="false" customHeight="false" outlineLevel="0" collapsed="false"/>
    <row r="60" customFormat="false" ht="19.5" hidden="false" customHeight="false" outlineLevel="0" collapsed="false"/>
    <row r="61" customFormat="false" ht="19.5" hidden="false" customHeight="false" outlineLevel="0" collapsed="false"/>
    <row r="62" customFormat="false" ht="19.5" hidden="false" customHeight="false" outlineLevel="0" collapsed="false"/>
    <row r="63" customFormat="false" ht="19.5" hidden="false" customHeight="false" outlineLevel="0" collapsed="false"/>
    <row r="64" customFormat="false" ht="19.5" hidden="false" customHeight="false" outlineLevel="0" collapsed="false"/>
    <row r="65" customFormat="false" ht="19.5" hidden="false" customHeight="false" outlineLevel="0" collapsed="false"/>
    <row r="66" customFormat="false" ht="19.5" hidden="false" customHeight="false" outlineLevel="0" collapsed="false"/>
    <row r="67" customFormat="false" ht="19.5" hidden="false" customHeight="false" outlineLevel="0" collapsed="false"/>
    <row r="68" customFormat="false" ht="19.5" hidden="false" customHeight="false" outlineLevel="0" collapsed="false"/>
    <row r="69" customFormat="false" ht="19.5" hidden="false" customHeight="false" outlineLevel="0" collapsed="false"/>
    <row r="70" customFormat="false" ht="19.5" hidden="false" customHeight="false" outlineLevel="0" collapsed="false"/>
    <row r="71" customFormat="false" ht="19.5" hidden="false" customHeight="false" outlineLevel="0" collapsed="false"/>
    <row r="72" customFormat="false" ht="19.5" hidden="false" customHeight="false" outlineLevel="0" collapsed="false"/>
    <row r="73" customFormat="false" ht="19.5" hidden="false" customHeight="false" outlineLevel="0" collapsed="false"/>
    <row r="74" customFormat="false" ht="19.5" hidden="false" customHeight="false" outlineLevel="0" collapsed="false"/>
    <row r="75" customFormat="false" ht="19.5" hidden="false" customHeight="false" outlineLevel="0" collapsed="false"/>
    <row r="76" customFormat="false" ht="19.5" hidden="false" customHeight="false" outlineLevel="0" collapsed="false"/>
    <row r="77" customFormat="false" ht="19.5" hidden="false" customHeight="false" outlineLevel="0" collapsed="false"/>
    <row r="78" customFormat="false" ht="19.5" hidden="false" customHeight="false" outlineLevel="0" collapsed="false"/>
    <row r="79" customFormat="false" ht="19.5" hidden="false" customHeight="false" outlineLevel="0" collapsed="false"/>
    <row r="80" customFormat="false" ht="19.5" hidden="false" customHeight="false" outlineLevel="0" collapsed="false"/>
    <row r="81" customFormat="false" ht="19.5" hidden="false" customHeight="false" outlineLevel="0" collapsed="false"/>
    <row r="82" customFormat="false" ht="19.5" hidden="false" customHeight="false" outlineLevel="0" collapsed="false"/>
    <row r="83" customFormat="false" ht="19.5" hidden="false" customHeight="false" outlineLevel="0" collapsed="false"/>
    <row r="84" customFormat="false" ht="19.5" hidden="false" customHeight="false" outlineLevel="0" collapsed="false"/>
    <row r="85" customFormat="false" ht="19.5" hidden="false" customHeight="false" outlineLevel="0" collapsed="false"/>
    <row r="86" customFormat="false" ht="19.5" hidden="false" customHeight="false" outlineLevel="0" collapsed="false"/>
    <row r="87" customFormat="false" ht="19.5" hidden="false" customHeight="false" outlineLevel="0" collapsed="false"/>
    <row r="88" customFormat="false" ht="19.5" hidden="false" customHeight="false" outlineLevel="0" collapsed="false"/>
    <row r="89" customFormat="false" ht="19.5" hidden="false" customHeight="false" outlineLevel="0" collapsed="false"/>
    <row r="90" customFormat="false" ht="19.5" hidden="false" customHeight="false" outlineLevel="0" collapsed="false"/>
    <row r="91" customFormat="false" ht="19.5" hidden="false" customHeight="false" outlineLevel="0" collapsed="false"/>
    <row r="92" customFormat="false" ht="19.5" hidden="false" customHeight="false" outlineLevel="0" collapsed="false"/>
    <row r="93" customFormat="false" ht="19.5" hidden="false" customHeight="false" outlineLevel="0" collapsed="false"/>
    <row r="94" customFormat="false" ht="19.5" hidden="false" customHeight="false" outlineLevel="0" collapsed="false"/>
    <row r="95" customFormat="false" ht="19.5" hidden="false" customHeight="false" outlineLevel="0" collapsed="false"/>
    <row r="96" customFormat="false" ht="19.5" hidden="false" customHeight="false" outlineLevel="0" collapsed="false"/>
    <row r="97" customFormat="false" ht="19.5" hidden="false" customHeight="false" outlineLevel="0" collapsed="false"/>
    <row r="98" customFormat="false" ht="19.5" hidden="false" customHeight="false" outlineLevel="0" collapsed="false"/>
    <row r="99" customFormat="false" ht="19.5" hidden="false" customHeight="false" outlineLevel="0" collapsed="false"/>
    <row r="100" customFormat="false" ht="19.5" hidden="false" customHeight="false" outlineLevel="0" collapsed="false"/>
    <row r="101" customFormat="false" ht="19.5" hidden="false" customHeight="false" outlineLevel="0" collapsed="false"/>
    <row r="102" customFormat="false" ht="19.5" hidden="false" customHeight="false" outlineLevel="0" collapsed="false"/>
    <row r="103" customFormat="false" ht="19.5" hidden="false" customHeight="false" outlineLevel="0" collapsed="false"/>
    <row r="104" customFormat="false" ht="19.5" hidden="false" customHeight="false" outlineLevel="0" collapsed="false"/>
    <row r="105" customFormat="false" ht="19.5" hidden="false" customHeight="false" outlineLevel="0" collapsed="false"/>
    <row r="106" customFormat="false" ht="19.5" hidden="false" customHeight="false" outlineLevel="0" collapsed="false"/>
    <row r="107" customFormat="false" ht="19.5" hidden="false" customHeight="false" outlineLevel="0" collapsed="false"/>
    <row r="108" customFormat="false" ht="19.5" hidden="false" customHeight="false" outlineLevel="0" collapsed="false"/>
    <row r="109" customFormat="false" ht="19.5" hidden="false" customHeight="false" outlineLevel="0" collapsed="false"/>
    <row r="110" customFormat="false" ht="19.5" hidden="false" customHeight="false" outlineLevel="0" collapsed="false"/>
    <row r="111" customFormat="false" ht="19.5" hidden="false" customHeight="false" outlineLevel="0" collapsed="false"/>
    <row r="112" customFormat="false" ht="19.5" hidden="false" customHeight="false" outlineLevel="0" collapsed="false"/>
    <row r="113" customFormat="false" ht="19.5" hidden="false" customHeight="false" outlineLevel="0" collapsed="false"/>
    <row r="114" customFormat="false" ht="19.5" hidden="false" customHeight="false" outlineLevel="0" collapsed="false"/>
    <row r="115" customFormat="false" ht="19.5" hidden="false" customHeight="false" outlineLevel="0" collapsed="false"/>
    <row r="116" customFormat="false" ht="19.5" hidden="false" customHeight="false" outlineLevel="0" collapsed="false"/>
    <row r="117" customFormat="false" ht="19.5" hidden="false" customHeight="false" outlineLevel="0" collapsed="false"/>
    <row r="118" customFormat="false" ht="19.5" hidden="false" customHeight="false" outlineLevel="0" collapsed="false"/>
    <row r="119" customFormat="false" ht="19.5" hidden="false" customHeight="false" outlineLevel="0" collapsed="false"/>
    <row r="120" customFormat="false" ht="19.5" hidden="false" customHeight="false" outlineLevel="0" collapsed="false"/>
    <row r="121" customFormat="false" ht="19.5" hidden="false" customHeight="false" outlineLevel="0" collapsed="false"/>
    <row r="122" customFormat="false" ht="19.5" hidden="false" customHeight="false" outlineLevel="0" collapsed="false"/>
    <row r="123" customFormat="false" ht="19.5" hidden="false" customHeight="false" outlineLevel="0" collapsed="false"/>
    <row r="124" customFormat="false" ht="19.5" hidden="false" customHeight="false" outlineLevel="0" collapsed="false"/>
    <row r="125" customFormat="false" ht="19.5" hidden="false" customHeight="false" outlineLevel="0" collapsed="false"/>
    <row r="126" customFormat="false" ht="19.5" hidden="false" customHeight="false" outlineLevel="0" collapsed="false"/>
    <row r="127" customFormat="false" ht="19.5" hidden="false" customHeight="false" outlineLevel="0" collapsed="false"/>
    <row r="128" customFormat="false" ht="19.5" hidden="false" customHeight="false" outlineLevel="0" collapsed="false"/>
    <row r="129" customFormat="false" ht="19.5" hidden="false" customHeight="false" outlineLevel="0" collapsed="false"/>
    <row r="130" customFormat="false" ht="19.5" hidden="false" customHeight="false" outlineLevel="0" collapsed="false"/>
    <row r="131" customFormat="false" ht="19.5" hidden="false" customHeight="false" outlineLevel="0" collapsed="false"/>
    <row r="132" customFormat="false" ht="19.5" hidden="false" customHeight="false" outlineLevel="0" collapsed="false"/>
    <row r="133" customFormat="false" ht="19.5" hidden="false" customHeight="false" outlineLevel="0" collapsed="false"/>
    <row r="134" customFormat="false" ht="19.5" hidden="false" customHeight="false" outlineLevel="0" collapsed="false"/>
    <row r="135" customFormat="false" ht="19.5" hidden="false" customHeight="false" outlineLevel="0" collapsed="false"/>
    <row r="136" customFormat="false" ht="19.5" hidden="false" customHeight="false" outlineLevel="0" collapsed="false"/>
    <row r="137" customFormat="false" ht="19.5" hidden="false" customHeight="false" outlineLevel="0" collapsed="false"/>
    <row r="138" customFormat="false" ht="19.5" hidden="false" customHeight="false" outlineLevel="0" collapsed="false"/>
    <row r="139" customFormat="false" ht="19.5" hidden="false" customHeight="false" outlineLevel="0" collapsed="false"/>
    <row r="140" customFormat="false" ht="19.5" hidden="false" customHeight="false" outlineLevel="0" collapsed="false"/>
    <row r="141" customFormat="false" ht="19.5" hidden="false" customHeight="false" outlineLevel="0" collapsed="false"/>
    <row r="142" customFormat="false" ht="19.5" hidden="false" customHeight="false" outlineLevel="0" collapsed="false"/>
    <row r="143" customFormat="false" ht="19.5" hidden="false" customHeight="false" outlineLevel="0" collapsed="false"/>
    <row r="144" customFormat="false" ht="19.5" hidden="false" customHeight="false" outlineLevel="0" collapsed="false"/>
    <row r="145" customFormat="false" ht="19.5" hidden="false" customHeight="false" outlineLevel="0" collapsed="false"/>
    <row r="146" customFormat="false" ht="19.5" hidden="false" customHeight="false" outlineLevel="0" collapsed="false"/>
    <row r="147" customFormat="false" ht="19.5" hidden="false" customHeight="false" outlineLevel="0" collapsed="false"/>
    <row r="148" customFormat="false" ht="19.5" hidden="false" customHeight="false" outlineLevel="0" collapsed="false"/>
    <row r="149" customFormat="false" ht="19.5" hidden="false" customHeight="false" outlineLevel="0" collapsed="false"/>
    <row r="150" customFormat="false" ht="19.5" hidden="false" customHeight="false" outlineLevel="0" collapsed="false"/>
    <row r="151" customFormat="false" ht="19.5" hidden="false" customHeight="false" outlineLevel="0" collapsed="false"/>
    <row r="152" customFormat="false" ht="19.5" hidden="false" customHeight="false" outlineLevel="0" collapsed="false"/>
    <row r="153" customFormat="false" ht="19.5" hidden="false" customHeight="false" outlineLevel="0" collapsed="false"/>
    <row r="154" customFormat="false" ht="19.5" hidden="false" customHeight="false" outlineLevel="0" collapsed="false"/>
    <row r="155" customFormat="false" ht="19.5" hidden="false" customHeight="false" outlineLevel="0" collapsed="false"/>
    <row r="156" customFormat="false" ht="19.5" hidden="false" customHeight="false" outlineLevel="0" collapsed="false"/>
    <row r="157" customFormat="false" ht="19.5" hidden="false" customHeight="false" outlineLevel="0" collapsed="false"/>
    <row r="158" customFormat="false" ht="19.5" hidden="false" customHeight="false" outlineLevel="0" collapsed="false"/>
    <row r="159" customFormat="false" ht="19.5" hidden="false" customHeight="false" outlineLevel="0" collapsed="false"/>
    <row r="160" customFormat="false" ht="19.5" hidden="false" customHeight="false" outlineLevel="0" collapsed="false"/>
    <row r="161" customFormat="false" ht="19.5" hidden="false" customHeight="false" outlineLevel="0" collapsed="false"/>
    <row r="162" customFormat="false" ht="19.5" hidden="false" customHeight="false" outlineLevel="0" collapsed="false"/>
    <row r="163" customFormat="false" ht="19.5" hidden="false" customHeight="false" outlineLevel="0" collapsed="false"/>
    <row r="164" customFormat="false" ht="19.5" hidden="false" customHeight="false" outlineLevel="0" collapsed="false"/>
    <row r="165" customFormat="false" ht="19.5" hidden="false" customHeight="false" outlineLevel="0" collapsed="false"/>
    <row r="166" customFormat="false" ht="19.5" hidden="false" customHeight="false" outlineLevel="0" collapsed="false"/>
    <row r="167" customFormat="false" ht="19.5" hidden="false" customHeight="false" outlineLevel="0" collapsed="false"/>
    <row r="168" customFormat="false" ht="19.5" hidden="false" customHeight="false" outlineLevel="0" collapsed="false"/>
    <row r="169" customFormat="false" ht="19.5" hidden="false" customHeight="false" outlineLevel="0" collapsed="false"/>
    <row r="170" customFormat="false" ht="19.5" hidden="false" customHeight="false" outlineLevel="0" collapsed="false"/>
    <row r="171" customFormat="false" ht="19.5" hidden="false" customHeight="false" outlineLevel="0" collapsed="false"/>
    <row r="172" customFormat="false" ht="19.5" hidden="false" customHeight="false" outlineLevel="0" collapsed="false"/>
    <row r="173" customFormat="false" ht="19.5" hidden="false" customHeight="false" outlineLevel="0" collapsed="false"/>
    <row r="174" customFormat="false" ht="19.5" hidden="false" customHeight="false" outlineLevel="0" collapsed="false"/>
    <row r="175" customFormat="false" ht="19.5" hidden="false" customHeight="false" outlineLevel="0" collapsed="false"/>
    <row r="176" customFormat="false" ht="19.5" hidden="false" customHeight="false" outlineLevel="0" collapsed="false"/>
    <row r="177" customFormat="false" ht="19.5" hidden="false" customHeight="false" outlineLevel="0" collapsed="false"/>
    <row r="178" customFormat="false" ht="19.5" hidden="false" customHeight="false" outlineLevel="0" collapsed="false"/>
    <row r="179" customFormat="false" ht="19.5" hidden="false" customHeight="false" outlineLevel="0" collapsed="false"/>
    <row r="180" customFormat="false" ht="19.5" hidden="false" customHeight="false" outlineLevel="0" collapsed="false"/>
    <row r="181" customFormat="false" ht="19.5" hidden="false" customHeight="false" outlineLevel="0" collapsed="false"/>
    <row r="182" customFormat="false" ht="19.5" hidden="false" customHeight="false" outlineLevel="0" collapsed="false"/>
    <row r="183" customFormat="false" ht="19.5" hidden="false" customHeight="false" outlineLevel="0" collapsed="false"/>
    <row r="184" customFormat="false" ht="19.5" hidden="false" customHeight="false" outlineLevel="0" collapsed="false"/>
    <row r="185" customFormat="false" ht="19.5" hidden="false" customHeight="false" outlineLevel="0" collapsed="false"/>
    <row r="186" customFormat="false" ht="19.5" hidden="false" customHeight="false" outlineLevel="0" collapsed="false"/>
    <row r="187" customFormat="false" ht="19.5" hidden="false" customHeight="false" outlineLevel="0" collapsed="false"/>
    <row r="188" customFormat="false" ht="19.5" hidden="false" customHeight="false" outlineLevel="0" collapsed="false"/>
    <row r="189" customFormat="false" ht="19.5" hidden="false" customHeight="false" outlineLevel="0" collapsed="false"/>
    <row r="190" customFormat="false" ht="19.5" hidden="false" customHeight="false" outlineLevel="0" collapsed="false"/>
    <row r="191" customFormat="false" ht="19.5" hidden="false" customHeight="false" outlineLevel="0" collapsed="false"/>
    <row r="192" customFormat="false" ht="19.5" hidden="false" customHeight="false" outlineLevel="0" collapsed="false"/>
    <row r="193" customFormat="false" ht="19.5" hidden="false" customHeight="false" outlineLevel="0" collapsed="false"/>
    <row r="194" customFormat="false" ht="19.5" hidden="false" customHeight="false" outlineLevel="0" collapsed="false"/>
    <row r="195" customFormat="false" ht="19.5" hidden="false" customHeight="false" outlineLevel="0" collapsed="false"/>
    <row r="196" customFormat="false" ht="19.5" hidden="false" customHeight="false" outlineLevel="0" collapsed="false"/>
    <row r="197" customFormat="false" ht="19.5" hidden="false" customHeight="false" outlineLevel="0" collapsed="false"/>
    <row r="198" customFormat="false" ht="19.5" hidden="false" customHeight="false" outlineLevel="0" collapsed="false"/>
    <row r="199" customFormat="false" ht="19.5" hidden="false" customHeight="false" outlineLevel="0" collapsed="false"/>
    <row r="200" customFormat="false" ht="19.5" hidden="false" customHeight="false" outlineLevel="0" collapsed="false"/>
    <row r="201" customFormat="false" ht="19.5" hidden="false" customHeight="false" outlineLevel="0" collapsed="false"/>
    <row r="202" customFormat="false" ht="19.5" hidden="false" customHeight="false" outlineLevel="0" collapsed="false"/>
    <row r="203" customFormat="false" ht="19.5" hidden="false" customHeight="false" outlineLevel="0" collapsed="false"/>
    <row r="204" customFormat="false" ht="19.5" hidden="false" customHeight="false" outlineLevel="0" collapsed="false"/>
    <row r="205" customFormat="false" ht="19.5" hidden="false" customHeight="false" outlineLevel="0" collapsed="false"/>
    <row r="206" customFormat="false" ht="19.5" hidden="false" customHeight="false" outlineLevel="0" collapsed="false"/>
    <row r="207" customFormat="false" ht="19.5" hidden="false" customHeight="false" outlineLevel="0" collapsed="false"/>
    <row r="208" customFormat="false" ht="19.5" hidden="false" customHeight="false" outlineLevel="0" collapsed="false"/>
    <row r="209" customFormat="false" ht="19.5" hidden="false" customHeight="false" outlineLevel="0" collapsed="false"/>
    <row r="210" customFormat="false" ht="19.5" hidden="false" customHeight="false" outlineLevel="0" collapsed="false"/>
    <row r="211" customFormat="false" ht="19.5" hidden="false" customHeight="false" outlineLevel="0" collapsed="false"/>
    <row r="212" customFormat="false" ht="19.5" hidden="false" customHeight="false" outlineLevel="0" collapsed="false"/>
    <row r="213" customFormat="false" ht="19.5" hidden="false" customHeight="false" outlineLevel="0" collapsed="false"/>
    <row r="214" customFormat="false" ht="19.5" hidden="false" customHeight="false" outlineLevel="0" collapsed="false"/>
    <row r="215" customFormat="false" ht="19.5" hidden="false" customHeight="false" outlineLevel="0" collapsed="false"/>
    <row r="216" customFormat="false" ht="19.5" hidden="false" customHeight="false" outlineLevel="0" collapsed="false"/>
    <row r="217" customFormat="false" ht="19.5" hidden="false" customHeight="false" outlineLevel="0" collapsed="false"/>
    <row r="218" customFormat="false" ht="19.5" hidden="false" customHeight="false" outlineLevel="0" collapsed="false"/>
    <row r="219" customFormat="false" ht="19.5" hidden="false" customHeight="false" outlineLevel="0" collapsed="false"/>
    <row r="220" customFormat="false" ht="19.5" hidden="false" customHeight="false" outlineLevel="0" collapsed="false"/>
    <row r="221" customFormat="false" ht="19.5" hidden="false" customHeight="false" outlineLevel="0" collapsed="false"/>
    <row r="222" customFormat="false" ht="19.5" hidden="false" customHeight="false" outlineLevel="0" collapsed="false"/>
    <row r="223" customFormat="false" ht="19.5" hidden="false" customHeight="false" outlineLevel="0" collapsed="false"/>
    <row r="224" customFormat="false" ht="19.5" hidden="false" customHeight="false" outlineLevel="0" collapsed="false"/>
    <row r="225" customFormat="false" ht="19.5" hidden="false" customHeight="false" outlineLevel="0" collapsed="false"/>
    <row r="226" customFormat="false" ht="19.5" hidden="false" customHeight="false" outlineLevel="0" collapsed="false"/>
    <row r="227" customFormat="false" ht="19.5" hidden="false" customHeight="false" outlineLevel="0" collapsed="false"/>
    <row r="228" customFormat="false" ht="19.5" hidden="false" customHeight="false" outlineLevel="0" collapsed="false"/>
    <row r="229" customFormat="false" ht="19.5" hidden="false" customHeight="false" outlineLevel="0" collapsed="false"/>
    <row r="230" customFormat="false" ht="19.5" hidden="false" customHeight="false" outlineLevel="0" collapsed="false"/>
    <row r="231" customFormat="false" ht="19.5" hidden="false" customHeight="false" outlineLevel="0" collapsed="false"/>
    <row r="232" customFormat="false" ht="19.5" hidden="false" customHeight="false" outlineLevel="0" collapsed="false"/>
    <row r="233" customFormat="false" ht="19.5" hidden="false" customHeight="false" outlineLevel="0" collapsed="false"/>
    <row r="234" customFormat="false" ht="19.5" hidden="false" customHeight="false" outlineLevel="0" collapsed="false"/>
    <row r="235" customFormat="false" ht="19.5" hidden="false" customHeight="false" outlineLevel="0" collapsed="false"/>
    <row r="236" customFormat="false" ht="19.5" hidden="false" customHeight="false" outlineLevel="0" collapsed="false"/>
    <row r="237" customFormat="false" ht="19.5" hidden="false" customHeight="false" outlineLevel="0" collapsed="false"/>
    <row r="238" customFormat="false" ht="19.5" hidden="false" customHeight="false" outlineLevel="0" collapsed="false"/>
    <row r="239" customFormat="false" ht="19.5" hidden="false" customHeight="false" outlineLevel="0" collapsed="false"/>
    <row r="240" customFormat="false" ht="19.5" hidden="false" customHeight="false" outlineLevel="0" collapsed="false"/>
    <row r="241" customFormat="false" ht="19.5" hidden="false" customHeight="false" outlineLevel="0" collapsed="false"/>
    <row r="242" customFormat="false" ht="19.5" hidden="false" customHeight="false" outlineLevel="0" collapsed="false"/>
    <row r="243" customFormat="false" ht="19.5" hidden="false" customHeight="false" outlineLevel="0" collapsed="false"/>
    <row r="244" customFormat="false" ht="19.5" hidden="false" customHeight="false" outlineLevel="0" collapsed="false"/>
    <row r="245" customFormat="false" ht="19.5" hidden="false" customHeight="false" outlineLevel="0" collapsed="false"/>
    <row r="246" customFormat="false" ht="19.5" hidden="false" customHeight="false" outlineLevel="0" collapsed="false"/>
    <row r="247" customFormat="false" ht="19.5" hidden="false" customHeight="false" outlineLevel="0" collapsed="false"/>
    <row r="248" customFormat="false" ht="19.5" hidden="false" customHeight="false" outlineLevel="0" collapsed="false"/>
    <row r="249" customFormat="false" ht="19.5" hidden="false" customHeight="false" outlineLevel="0" collapsed="false"/>
    <row r="250" customFormat="false" ht="19.5" hidden="false" customHeight="false" outlineLevel="0" collapsed="false"/>
    <row r="251" customFormat="false" ht="19.5" hidden="false" customHeight="false" outlineLevel="0" collapsed="false"/>
    <row r="252" customFormat="false" ht="19.5" hidden="false" customHeight="false" outlineLevel="0" collapsed="false"/>
    <row r="253" customFormat="false" ht="19.5" hidden="false" customHeight="false" outlineLevel="0" collapsed="false"/>
    <row r="254" customFormat="false" ht="19.5" hidden="false" customHeight="false" outlineLevel="0" collapsed="false"/>
    <row r="255" customFormat="false" ht="19.5" hidden="false" customHeight="false" outlineLevel="0" collapsed="false"/>
    <row r="256" customFormat="false" ht="19.5" hidden="false" customHeight="false" outlineLevel="0" collapsed="false"/>
    <row r="257" customFormat="false" ht="19.5" hidden="false" customHeight="false" outlineLevel="0" collapsed="false"/>
    <row r="258" customFormat="false" ht="19.5" hidden="false" customHeight="false" outlineLevel="0" collapsed="false"/>
    <row r="259" customFormat="false" ht="19.5" hidden="false" customHeight="false" outlineLevel="0" collapsed="false"/>
    <row r="260" customFormat="false" ht="19.5" hidden="false" customHeight="false" outlineLevel="0" collapsed="false"/>
    <row r="261" customFormat="false" ht="19.5" hidden="false" customHeight="false" outlineLevel="0" collapsed="false"/>
    <row r="262" customFormat="false" ht="19.5" hidden="false" customHeight="false" outlineLevel="0" collapsed="false"/>
    <row r="263" customFormat="false" ht="19.5" hidden="false" customHeight="false" outlineLevel="0" collapsed="false"/>
    <row r="264" customFormat="false" ht="19.5" hidden="false" customHeight="false" outlineLevel="0" collapsed="false"/>
    <row r="265" customFormat="false" ht="19.5" hidden="false" customHeight="false" outlineLevel="0" collapsed="false"/>
    <row r="266" customFormat="false" ht="19.5" hidden="false" customHeight="false" outlineLevel="0" collapsed="false"/>
    <row r="267" customFormat="false" ht="19.5" hidden="false" customHeight="false" outlineLevel="0" collapsed="false"/>
    <row r="268" customFormat="false" ht="19.5" hidden="false" customHeight="false" outlineLevel="0" collapsed="false"/>
    <row r="269" customFormat="false" ht="19.5" hidden="false" customHeight="false" outlineLevel="0" collapsed="false"/>
    <row r="270" customFormat="false" ht="19.5" hidden="false" customHeight="false" outlineLevel="0" collapsed="false"/>
    <row r="271" customFormat="false" ht="19.5" hidden="false" customHeight="false" outlineLevel="0" collapsed="false"/>
    <row r="272" customFormat="false" ht="19.5" hidden="false" customHeight="false" outlineLevel="0" collapsed="false"/>
    <row r="273" customFormat="false" ht="19.5" hidden="false" customHeight="false" outlineLevel="0" collapsed="false"/>
    <row r="274" customFormat="false" ht="19.5" hidden="false" customHeight="false" outlineLevel="0" collapsed="false"/>
    <row r="275" customFormat="false" ht="19.5" hidden="false" customHeight="false" outlineLevel="0" collapsed="false"/>
    <row r="276" customFormat="false" ht="19.5" hidden="false" customHeight="false" outlineLevel="0" collapsed="false"/>
    <row r="277" customFormat="false" ht="19.5" hidden="false" customHeight="false" outlineLevel="0" collapsed="false"/>
    <row r="278" customFormat="false" ht="19.5" hidden="false" customHeight="false" outlineLevel="0" collapsed="false"/>
    <row r="279" customFormat="false" ht="19.5" hidden="false" customHeight="false" outlineLevel="0" collapsed="false"/>
    <row r="280" customFormat="false" ht="19.5" hidden="false" customHeight="false" outlineLevel="0" collapsed="false"/>
    <row r="281" customFormat="false" ht="19.5" hidden="false" customHeight="false" outlineLevel="0" collapsed="false"/>
    <row r="282" customFormat="false" ht="19.5" hidden="false" customHeight="false" outlineLevel="0" collapsed="false"/>
    <row r="283" customFormat="false" ht="19.5" hidden="false" customHeight="false" outlineLevel="0" collapsed="false"/>
    <row r="284" customFormat="false" ht="19.5" hidden="false" customHeight="false" outlineLevel="0" collapsed="false"/>
    <row r="285" customFormat="false" ht="19.5" hidden="false" customHeight="false" outlineLevel="0" collapsed="false"/>
    <row r="286" customFormat="false" ht="19.5" hidden="false" customHeight="false" outlineLevel="0" collapsed="false"/>
    <row r="287" customFormat="false" ht="19.5" hidden="false" customHeight="false" outlineLevel="0" collapsed="false"/>
    <row r="288" customFormat="false" ht="19.5" hidden="false" customHeight="false" outlineLevel="0" collapsed="false"/>
    <row r="289" customFormat="false" ht="19.5" hidden="false" customHeight="false" outlineLevel="0" collapsed="false"/>
    <row r="290" customFormat="false" ht="19.5" hidden="false" customHeight="false" outlineLevel="0" collapsed="false"/>
    <row r="291" customFormat="false" ht="19.5" hidden="false" customHeight="false" outlineLevel="0" collapsed="false"/>
    <row r="292" customFormat="false" ht="19.5" hidden="false" customHeight="false" outlineLevel="0" collapsed="false"/>
    <row r="293" customFormat="false" ht="19.5" hidden="false" customHeight="false" outlineLevel="0" collapsed="false"/>
    <row r="294" customFormat="false" ht="19.5" hidden="false" customHeight="false" outlineLevel="0" collapsed="false"/>
    <row r="295" customFormat="false" ht="19.5" hidden="false" customHeight="false" outlineLevel="0" collapsed="false"/>
    <row r="296" customFormat="false" ht="19.5" hidden="false" customHeight="false" outlineLevel="0" collapsed="false"/>
    <row r="297" customFormat="false" ht="19.5" hidden="false" customHeight="false" outlineLevel="0" collapsed="false"/>
    <row r="298" customFormat="false" ht="19.5" hidden="false" customHeight="false" outlineLevel="0" collapsed="false"/>
    <row r="299" customFormat="false" ht="19.5" hidden="false" customHeight="false" outlineLevel="0" collapsed="false"/>
    <row r="300" customFormat="false" ht="19.5" hidden="false" customHeight="false" outlineLevel="0" collapsed="false"/>
    <row r="301" customFormat="false" ht="19.5" hidden="false" customHeight="false" outlineLevel="0" collapsed="false"/>
    <row r="302" customFormat="false" ht="19.5" hidden="false" customHeight="false" outlineLevel="0" collapsed="false"/>
    <row r="303" customFormat="false" ht="19.5" hidden="false" customHeight="false" outlineLevel="0" collapsed="false"/>
    <row r="304" customFormat="false" ht="19.5" hidden="false" customHeight="false" outlineLevel="0" collapsed="false"/>
    <row r="305" customFormat="false" ht="19.5" hidden="false" customHeight="false" outlineLevel="0" collapsed="false"/>
    <row r="306" customFormat="false" ht="19.5" hidden="false" customHeight="false" outlineLevel="0" collapsed="false"/>
    <row r="307" customFormat="false" ht="19.5" hidden="false" customHeight="false" outlineLevel="0" collapsed="false"/>
    <row r="308" customFormat="false" ht="19.5" hidden="false" customHeight="false" outlineLevel="0" collapsed="false"/>
    <row r="309" customFormat="false" ht="19.5" hidden="false" customHeight="false" outlineLevel="0" collapsed="false"/>
    <row r="310" customFormat="false" ht="19.5" hidden="false" customHeight="false" outlineLevel="0" collapsed="false"/>
    <row r="311" customFormat="false" ht="19.5" hidden="false" customHeight="false" outlineLevel="0" collapsed="false"/>
    <row r="312" customFormat="false" ht="19.5" hidden="false" customHeight="false" outlineLevel="0" collapsed="false"/>
    <row r="313" customFormat="false" ht="19.5" hidden="false" customHeight="false" outlineLevel="0" collapsed="false"/>
    <row r="314" customFormat="false" ht="19.5" hidden="false" customHeight="false" outlineLevel="0" collapsed="false"/>
    <row r="315" customFormat="false" ht="19.5" hidden="false" customHeight="false" outlineLevel="0" collapsed="false"/>
    <row r="316" customFormat="false" ht="19.5" hidden="false" customHeight="false" outlineLevel="0" collapsed="false"/>
    <row r="317" customFormat="false" ht="19.5" hidden="false" customHeight="false" outlineLevel="0" collapsed="false"/>
    <row r="318" customFormat="false" ht="19.5" hidden="false" customHeight="false" outlineLevel="0" collapsed="false"/>
    <row r="319" customFormat="false" ht="19.5" hidden="false" customHeight="false" outlineLevel="0" collapsed="false"/>
    <row r="320" customFormat="false" ht="19.5" hidden="false" customHeight="false" outlineLevel="0" collapsed="false"/>
    <row r="321" customFormat="false" ht="19.5" hidden="false" customHeight="false" outlineLevel="0" collapsed="false"/>
    <row r="322" customFormat="false" ht="19.5" hidden="false" customHeight="false" outlineLevel="0" collapsed="false"/>
    <row r="323" customFormat="false" ht="19.5" hidden="false" customHeight="false" outlineLevel="0" collapsed="false"/>
    <row r="324" customFormat="false" ht="19.5" hidden="false" customHeight="false" outlineLevel="0" collapsed="false"/>
    <row r="325" customFormat="false" ht="19.5" hidden="false" customHeight="false" outlineLevel="0" collapsed="false"/>
    <row r="326" customFormat="false" ht="19.5" hidden="false" customHeight="false" outlineLevel="0" collapsed="false"/>
    <row r="327" customFormat="false" ht="19.5" hidden="false" customHeight="false" outlineLevel="0" collapsed="false"/>
    <row r="328" customFormat="false" ht="19.5" hidden="false" customHeight="false" outlineLevel="0" collapsed="false"/>
    <row r="329" customFormat="false" ht="19.5" hidden="false" customHeight="false" outlineLevel="0" collapsed="false"/>
    <row r="330" customFormat="false" ht="19.5" hidden="false" customHeight="false" outlineLevel="0" collapsed="false"/>
    <row r="331" customFormat="false" ht="19.5" hidden="false" customHeight="false" outlineLevel="0" collapsed="false"/>
    <row r="332" customFormat="false" ht="19.5" hidden="false" customHeight="false" outlineLevel="0" collapsed="false"/>
    <row r="333" customFormat="false" ht="19.5" hidden="false" customHeight="false" outlineLevel="0" collapsed="false"/>
    <row r="334" customFormat="false" ht="19.5" hidden="false" customHeight="false" outlineLevel="0" collapsed="false"/>
    <row r="335" customFormat="false" ht="19.5" hidden="false" customHeight="false" outlineLevel="0" collapsed="false"/>
    <row r="336" customFormat="false" ht="19.5" hidden="false" customHeight="false" outlineLevel="0" collapsed="false"/>
    <row r="337" customFormat="false" ht="19.5" hidden="false" customHeight="false" outlineLevel="0" collapsed="false"/>
    <row r="338" customFormat="false" ht="19.5" hidden="false" customHeight="false" outlineLevel="0" collapsed="false"/>
    <row r="339" customFormat="false" ht="19.5" hidden="false" customHeight="false" outlineLevel="0" collapsed="false"/>
    <row r="340" customFormat="false" ht="19.5" hidden="false" customHeight="false" outlineLevel="0" collapsed="false"/>
    <row r="341" customFormat="false" ht="19.5" hidden="false" customHeight="false" outlineLevel="0" collapsed="false"/>
    <row r="342" customFormat="false" ht="19.5" hidden="false" customHeight="false" outlineLevel="0" collapsed="false"/>
    <row r="343" customFormat="false" ht="19.5" hidden="false" customHeight="false" outlineLevel="0" collapsed="false"/>
    <row r="344" customFormat="false" ht="19.5" hidden="false" customHeight="false" outlineLevel="0" collapsed="false"/>
    <row r="345" customFormat="false" ht="19.5" hidden="false" customHeight="false" outlineLevel="0" collapsed="false"/>
    <row r="346" customFormat="false" ht="19.5" hidden="false" customHeight="false" outlineLevel="0" collapsed="false"/>
    <row r="347" customFormat="false" ht="19.5" hidden="false" customHeight="false" outlineLevel="0" collapsed="false"/>
    <row r="348" customFormat="false" ht="19.5" hidden="false" customHeight="false" outlineLevel="0" collapsed="false"/>
    <row r="349" customFormat="false" ht="19.5" hidden="false" customHeight="false" outlineLevel="0" collapsed="false"/>
    <row r="350" customFormat="false" ht="19.5" hidden="false" customHeight="false" outlineLevel="0" collapsed="false"/>
    <row r="351" customFormat="false" ht="19.5" hidden="false" customHeight="false" outlineLevel="0" collapsed="false"/>
    <row r="352" customFormat="false" ht="19.5" hidden="false" customHeight="false" outlineLevel="0" collapsed="false"/>
    <row r="353" customFormat="false" ht="19.5" hidden="false" customHeight="false" outlineLevel="0" collapsed="false"/>
    <row r="354" customFormat="false" ht="19.5" hidden="false" customHeight="false" outlineLevel="0" collapsed="false"/>
    <row r="355" customFormat="false" ht="19.5" hidden="false" customHeight="false" outlineLevel="0" collapsed="false"/>
    <row r="356" customFormat="false" ht="19.5" hidden="false" customHeight="false" outlineLevel="0" collapsed="false"/>
    <row r="357" customFormat="false" ht="19.5" hidden="false" customHeight="false" outlineLevel="0" collapsed="false"/>
    <row r="358" customFormat="false" ht="19.5" hidden="false" customHeight="false" outlineLevel="0" collapsed="false"/>
    <row r="359" customFormat="false" ht="19.5" hidden="false" customHeight="false" outlineLevel="0" collapsed="false"/>
    <row r="360" customFormat="false" ht="19.5" hidden="false" customHeight="false" outlineLevel="0" collapsed="false"/>
    <row r="361" customFormat="false" ht="19.5" hidden="false" customHeight="false" outlineLevel="0" collapsed="false"/>
    <row r="362" customFormat="false" ht="19.5" hidden="false" customHeight="false" outlineLevel="0" collapsed="false"/>
    <row r="363" customFormat="false" ht="19.5" hidden="false" customHeight="false" outlineLevel="0" collapsed="false"/>
    <row r="364" customFormat="false" ht="19.5" hidden="false" customHeight="false" outlineLevel="0" collapsed="false"/>
    <row r="365" customFormat="false" ht="19.5" hidden="false" customHeight="false" outlineLevel="0" collapsed="false"/>
    <row r="366" customFormat="false" ht="19.5" hidden="false" customHeight="false" outlineLevel="0" collapsed="false"/>
    <row r="367" customFormat="false" ht="19.5" hidden="false" customHeight="false" outlineLevel="0" collapsed="false"/>
    <row r="368" customFormat="false" ht="19.5" hidden="false" customHeight="false" outlineLevel="0" collapsed="false"/>
    <row r="369" customFormat="false" ht="19.5" hidden="false" customHeight="false" outlineLevel="0" collapsed="false"/>
    <row r="370" customFormat="false" ht="19.5" hidden="false" customHeight="false" outlineLevel="0" collapsed="false"/>
    <row r="371" customFormat="false" ht="19.5" hidden="false" customHeight="false" outlineLevel="0" collapsed="false"/>
    <row r="372" customFormat="false" ht="19.5" hidden="false" customHeight="false" outlineLevel="0" collapsed="false"/>
    <row r="373" customFormat="false" ht="19.5" hidden="false" customHeight="false" outlineLevel="0" collapsed="false"/>
    <row r="374" customFormat="false" ht="19.5" hidden="false" customHeight="false" outlineLevel="0" collapsed="false"/>
    <row r="375" customFormat="false" ht="19.5" hidden="false" customHeight="false" outlineLevel="0" collapsed="false"/>
    <row r="376" customFormat="false" ht="19.5" hidden="false" customHeight="false" outlineLevel="0" collapsed="false"/>
    <row r="377" customFormat="false" ht="19.5" hidden="false" customHeight="false" outlineLevel="0" collapsed="false"/>
    <row r="378" customFormat="false" ht="19.5" hidden="false" customHeight="false" outlineLevel="0" collapsed="false"/>
    <row r="379" customFormat="false" ht="19.5" hidden="false" customHeight="false" outlineLevel="0" collapsed="false"/>
    <row r="380" customFormat="false" ht="19.5" hidden="false" customHeight="false" outlineLevel="0" collapsed="false"/>
    <row r="381" customFormat="false" ht="19.5" hidden="false" customHeight="false" outlineLevel="0" collapsed="false"/>
    <row r="382" customFormat="false" ht="19.5" hidden="false" customHeight="false" outlineLevel="0" collapsed="false"/>
    <row r="383" customFormat="false" ht="19.5" hidden="false" customHeight="false" outlineLevel="0" collapsed="false"/>
    <row r="384" customFormat="false" ht="19.5" hidden="false" customHeight="false" outlineLevel="0" collapsed="false"/>
    <row r="385" customFormat="false" ht="19.5" hidden="false" customHeight="false" outlineLevel="0" collapsed="false"/>
    <row r="386" customFormat="false" ht="19.5" hidden="false" customHeight="false" outlineLevel="0" collapsed="false"/>
    <row r="387" customFormat="false" ht="19.5" hidden="false" customHeight="false" outlineLevel="0" collapsed="false"/>
    <row r="388" customFormat="false" ht="19.5" hidden="false" customHeight="false" outlineLevel="0" collapsed="false"/>
    <row r="389" customFormat="false" ht="19.5" hidden="false" customHeight="false" outlineLevel="0" collapsed="false"/>
    <row r="390" customFormat="false" ht="19.5" hidden="false" customHeight="false" outlineLevel="0" collapsed="false"/>
    <row r="391" customFormat="false" ht="19.5" hidden="false" customHeight="false" outlineLevel="0" collapsed="false"/>
    <row r="392" customFormat="false" ht="19.5" hidden="false" customHeight="false" outlineLevel="0" collapsed="false"/>
    <row r="393" customFormat="false" ht="19.5" hidden="false" customHeight="false" outlineLevel="0" collapsed="false"/>
    <row r="394" customFormat="false" ht="19.5" hidden="false" customHeight="false" outlineLevel="0" collapsed="false"/>
    <row r="395" customFormat="false" ht="19.5" hidden="false" customHeight="false" outlineLevel="0" collapsed="false"/>
    <row r="396" customFormat="false" ht="19.5" hidden="false" customHeight="false" outlineLevel="0" collapsed="false"/>
    <row r="397" customFormat="false" ht="19.5" hidden="false" customHeight="false" outlineLevel="0" collapsed="false"/>
    <row r="398" customFormat="false" ht="19.5" hidden="false" customHeight="false" outlineLevel="0" collapsed="false"/>
    <row r="399" customFormat="false" ht="19.5" hidden="false" customHeight="false" outlineLevel="0" collapsed="false"/>
    <row r="400" customFormat="false" ht="19.5" hidden="false" customHeight="false" outlineLevel="0" collapsed="false"/>
    <row r="401" customFormat="false" ht="19.5" hidden="false" customHeight="false" outlineLevel="0" collapsed="false"/>
    <row r="402" customFormat="false" ht="19.5" hidden="false" customHeight="false" outlineLevel="0" collapsed="false"/>
    <row r="403" customFormat="false" ht="19.5" hidden="false" customHeight="false" outlineLevel="0" collapsed="false"/>
    <row r="404" customFormat="false" ht="19.5" hidden="false" customHeight="false" outlineLevel="0" collapsed="false"/>
    <row r="405" customFormat="false" ht="19.5" hidden="false" customHeight="false" outlineLevel="0" collapsed="false"/>
    <row r="406" customFormat="false" ht="19.5" hidden="false" customHeight="false" outlineLevel="0" collapsed="false"/>
    <row r="407" customFormat="false" ht="19.5" hidden="false" customHeight="false" outlineLevel="0" collapsed="false"/>
    <row r="408" customFormat="false" ht="19.5" hidden="false" customHeight="false" outlineLevel="0" collapsed="false"/>
    <row r="409" customFormat="false" ht="19.5" hidden="false" customHeight="false" outlineLevel="0" collapsed="false"/>
    <row r="410" customFormat="false" ht="19.5" hidden="false" customHeight="false" outlineLevel="0" collapsed="false"/>
    <row r="411" customFormat="false" ht="19.5" hidden="false" customHeight="false" outlineLevel="0" collapsed="false"/>
    <row r="412" customFormat="false" ht="19.5" hidden="false" customHeight="false" outlineLevel="0" collapsed="false"/>
    <row r="413" customFormat="false" ht="19.5" hidden="false" customHeight="false" outlineLevel="0" collapsed="false"/>
    <row r="414" customFormat="false" ht="19.5" hidden="false" customHeight="false" outlineLevel="0" collapsed="false"/>
    <row r="415" customFormat="false" ht="19.5" hidden="false" customHeight="false" outlineLevel="0" collapsed="false"/>
    <row r="416" customFormat="false" ht="19.5" hidden="false" customHeight="false" outlineLevel="0" collapsed="false"/>
    <row r="417" customFormat="false" ht="19.5" hidden="false" customHeight="false" outlineLevel="0" collapsed="false"/>
    <row r="418" customFormat="false" ht="19.5" hidden="false" customHeight="false" outlineLevel="0" collapsed="false"/>
    <row r="419" customFormat="false" ht="19.5" hidden="false" customHeight="false" outlineLevel="0" collapsed="false"/>
    <row r="420" customFormat="false" ht="19.5" hidden="false" customHeight="false" outlineLevel="0" collapsed="false"/>
    <row r="421" customFormat="false" ht="19.5" hidden="false" customHeight="false" outlineLevel="0" collapsed="false"/>
    <row r="422" customFormat="false" ht="19.5" hidden="false" customHeight="false" outlineLevel="0" collapsed="false"/>
    <row r="423" customFormat="false" ht="19.5" hidden="false" customHeight="false" outlineLevel="0" collapsed="false"/>
    <row r="424" customFormat="false" ht="19.5" hidden="false" customHeight="false" outlineLevel="0" collapsed="false"/>
    <row r="425" customFormat="false" ht="19.5" hidden="false" customHeight="false" outlineLevel="0" collapsed="false"/>
    <row r="426" customFormat="false" ht="19.5" hidden="false" customHeight="false" outlineLevel="0" collapsed="false"/>
    <row r="427" customFormat="false" ht="19.5" hidden="false" customHeight="false" outlineLevel="0" collapsed="false"/>
    <row r="428" customFormat="false" ht="19.5" hidden="false" customHeight="false" outlineLevel="0" collapsed="false"/>
    <row r="429" customFormat="false" ht="19.5" hidden="false" customHeight="false" outlineLevel="0" collapsed="false"/>
    <row r="430" customFormat="false" ht="19.5" hidden="false" customHeight="false" outlineLevel="0" collapsed="false"/>
    <row r="431" customFormat="false" ht="19.5" hidden="false" customHeight="false" outlineLevel="0" collapsed="false"/>
    <row r="432" customFormat="false" ht="19.5" hidden="false" customHeight="false" outlineLevel="0" collapsed="false"/>
    <row r="433" customFormat="false" ht="19.5" hidden="false" customHeight="false" outlineLevel="0" collapsed="false"/>
    <row r="434" customFormat="false" ht="19.5" hidden="false" customHeight="false" outlineLevel="0" collapsed="false"/>
    <row r="435" customFormat="false" ht="19.5" hidden="false" customHeight="false" outlineLevel="0" collapsed="false"/>
    <row r="436" customFormat="false" ht="19.5" hidden="false" customHeight="false" outlineLevel="0" collapsed="false"/>
    <row r="437" customFormat="false" ht="19.5" hidden="false" customHeight="false" outlineLevel="0" collapsed="false"/>
    <row r="438" customFormat="false" ht="19.5" hidden="false" customHeight="false" outlineLevel="0" collapsed="false"/>
    <row r="439" customFormat="false" ht="19.5" hidden="false" customHeight="false" outlineLevel="0" collapsed="false"/>
    <row r="440" customFormat="false" ht="19.5" hidden="false" customHeight="false" outlineLevel="0" collapsed="false"/>
    <row r="441" customFormat="false" ht="19.5" hidden="false" customHeight="false" outlineLevel="0" collapsed="false"/>
    <row r="442" customFormat="false" ht="19.5" hidden="false" customHeight="false" outlineLevel="0" collapsed="false"/>
    <row r="443" customFormat="false" ht="19.5" hidden="false" customHeight="false" outlineLevel="0" collapsed="false"/>
    <row r="444" customFormat="false" ht="19.5" hidden="false" customHeight="false" outlineLevel="0" collapsed="false"/>
    <row r="445" customFormat="false" ht="19.5" hidden="false" customHeight="false" outlineLevel="0" collapsed="false"/>
    <row r="446" customFormat="false" ht="19.5" hidden="false" customHeight="false" outlineLevel="0" collapsed="false"/>
    <row r="447" customFormat="false" ht="19.5" hidden="false" customHeight="false" outlineLevel="0" collapsed="false"/>
    <row r="448" customFormat="false" ht="19.5" hidden="false" customHeight="false" outlineLevel="0" collapsed="false"/>
    <row r="449" customFormat="false" ht="19.5" hidden="false" customHeight="false" outlineLevel="0" collapsed="false"/>
    <row r="450" customFormat="false" ht="19.5" hidden="false" customHeight="false" outlineLevel="0" collapsed="false"/>
    <row r="451" customFormat="false" ht="19.5" hidden="false" customHeight="false" outlineLevel="0" collapsed="false"/>
    <row r="452" customFormat="false" ht="19.5" hidden="false" customHeight="false" outlineLevel="0" collapsed="false"/>
    <row r="453" customFormat="false" ht="19.5" hidden="false" customHeight="false" outlineLevel="0" collapsed="false"/>
    <row r="454" customFormat="false" ht="19.5" hidden="false" customHeight="false" outlineLevel="0" collapsed="false"/>
    <row r="455" customFormat="false" ht="19.5" hidden="false" customHeight="false" outlineLevel="0" collapsed="false"/>
    <row r="456" customFormat="false" ht="19.5" hidden="false" customHeight="false" outlineLevel="0" collapsed="false"/>
    <row r="457" customFormat="false" ht="19.5" hidden="false" customHeight="false" outlineLevel="0" collapsed="false"/>
    <row r="458" customFormat="false" ht="19.5" hidden="false" customHeight="false" outlineLevel="0" collapsed="false"/>
    <row r="459" customFormat="false" ht="19.5" hidden="false" customHeight="false" outlineLevel="0" collapsed="false"/>
    <row r="460" customFormat="false" ht="19.5" hidden="false" customHeight="false" outlineLevel="0" collapsed="false"/>
    <row r="461" customFormat="false" ht="19.5" hidden="false" customHeight="false" outlineLevel="0" collapsed="false"/>
    <row r="462" customFormat="false" ht="19.5" hidden="false" customHeight="false" outlineLevel="0" collapsed="false"/>
    <row r="463" customFormat="false" ht="19.5" hidden="false" customHeight="false" outlineLevel="0" collapsed="false"/>
    <row r="464" customFormat="false" ht="19.5" hidden="false" customHeight="false" outlineLevel="0" collapsed="false"/>
    <row r="465" customFormat="false" ht="19.5" hidden="false" customHeight="false" outlineLevel="0" collapsed="false"/>
    <row r="466" customFormat="false" ht="19.5" hidden="false" customHeight="false" outlineLevel="0" collapsed="false"/>
    <row r="467" customFormat="false" ht="19.5" hidden="false" customHeight="false" outlineLevel="0" collapsed="false"/>
    <row r="468" customFormat="false" ht="19.5" hidden="false" customHeight="false" outlineLevel="0" collapsed="false"/>
    <row r="469" customFormat="false" ht="19.5" hidden="false" customHeight="false" outlineLevel="0" collapsed="false"/>
    <row r="470" customFormat="false" ht="19.5" hidden="false" customHeight="false" outlineLevel="0" collapsed="false"/>
    <row r="471" customFormat="false" ht="19.5" hidden="false" customHeight="false" outlineLevel="0" collapsed="false"/>
    <row r="472" customFormat="false" ht="19.5" hidden="false" customHeight="false" outlineLevel="0" collapsed="false"/>
    <row r="473" customFormat="false" ht="19.5" hidden="false" customHeight="false" outlineLevel="0" collapsed="false"/>
    <row r="474" customFormat="false" ht="19.5" hidden="false" customHeight="false" outlineLevel="0" collapsed="false"/>
    <row r="475" customFormat="false" ht="19.5" hidden="false" customHeight="false" outlineLevel="0" collapsed="false"/>
    <row r="476" customFormat="false" ht="19.5" hidden="false" customHeight="false" outlineLevel="0" collapsed="false"/>
    <row r="477" customFormat="false" ht="19.5" hidden="false" customHeight="false" outlineLevel="0" collapsed="false"/>
    <row r="478" customFormat="false" ht="19.5" hidden="false" customHeight="false" outlineLevel="0" collapsed="false"/>
    <row r="479" customFormat="false" ht="19.5" hidden="false" customHeight="false" outlineLevel="0" collapsed="false"/>
    <row r="480" customFormat="false" ht="19.5" hidden="false" customHeight="false" outlineLevel="0" collapsed="false"/>
    <row r="481" customFormat="false" ht="19.5" hidden="false" customHeight="false" outlineLevel="0" collapsed="false"/>
    <row r="482" customFormat="false" ht="19.5" hidden="false" customHeight="false" outlineLevel="0" collapsed="false"/>
    <row r="483" customFormat="false" ht="19.5" hidden="false" customHeight="false" outlineLevel="0" collapsed="false"/>
    <row r="484" customFormat="false" ht="19.5" hidden="false" customHeight="false" outlineLevel="0" collapsed="false"/>
    <row r="485" customFormat="false" ht="19.5" hidden="false" customHeight="false" outlineLevel="0" collapsed="false"/>
    <row r="486" customFormat="false" ht="19.5" hidden="false" customHeight="false" outlineLevel="0" collapsed="false"/>
    <row r="487" customFormat="false" ht="19.5" hidden="false" customHeight="false" outlineLevel="0" collapsed="false"/>
    <row r="488" customFormat="false" ht="19.5" hidden="false" customHeight="false" outlineLevel="0" collapsed="false"/>
    <row r="489" customFormat="false" ht="19.5" hidden="false" customHeight="false" outlineLevel="0" collapsed="false"/>
    <row r="490" customFormat="false" ht="19.5" hidden="false" customHeight="false" outlineLevel="0" collapsed="false"/>
    <row r="491" customFormat="false" ht="19.5" hidden="false" customHeight="false" outlineLevel="0" collapsed="false"/>
    <row r="492" customFormat="false" ht="19.5" hidden="false" customHeight="false" outlineLevel="0" collapsed="false"/>
    <row r="493" customFormat="false" ht="19.5" hidden="false" customHeight="false" outlineLevel="0" collapsed="false"/>
    <row r="494" customFormat="false" ht="19.5" hidden="false" customHeight="false" outlineLevel="0" collapsed="false"/>
    <row r="495" customFormat="false" ht="19.5" hidden="false" customHeight="false" outlineLevel="0" collapsed="false"/>
    <row r="496" customFormat="false" ht="19.5" hidden="false" customHeight="false" outlineLevel="0" collapsed="false"/>
    <row r="497" customFormat="false" ht="19.5" hidden="false" customHeight="false" outlineLevel="0" collapsed="false"/>
    <row r="498" customFormat="false" ht="19.5" hidden="false" customHeight="false" outlineLevel="0" collapsed="false"/>
    <row r="499" customFormat="false" ht="19.5" hidden="false" customHeight="false" outlineLevel="0" collapsed="false"/>
    <row r="500" customFormat="false" ht="19.5" hidden="false" customHeight="false" outlineLevel="0" collapsed="false"/>
  </sheetData>
  <hyperlinks>
    <hyperlink ref="L2" r:id="rId1" display="tol-z@ya.ru"/>
    <hyperlink ref="L3" r:id="rId2" display="katj9080@mail.ru"/>
    <hyperlink ref="L5" r:id="rId3" display="kidvaty@gmail.com"/>
    <hyperlink ref="L6" r:id="rId4" display="irinaaltai2011@mail.r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13102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2015-06-14T08:10:13Z</dcterms:created>
  <dc:creator>Александр</dc:creator>
  <dc:description/>
  <dc:language>ru-RU</dc:language>
  <cp:lastModifiedBy/>
  <dcterms:modified xsi:type="dcterms:W3CDTF">2017-11-08T11:09:37Z</dcterms:modified>
  <cp:revision>372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