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3405_CONSO\Reports_VIEW_CONSO_EUR\Reports_All_Entities\"/>
    </mc:Choice>
  </mc:AlternateContent>
  <xr:revisionPtr revIDLastSave="0" documentId="8_{0679092B-7F9A-4ECB-952B-DBF3E650AC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SFR_Data" sheetId="7" r:id="rId1"/>
    <sheet name="C80.00" sheetId="8" r:id="rId2"/>
    <sheet name="C81.00" sheetId="9" r:id="rId3"/>
    <sheet name="C84.00" sheetId="10" r:id="rId4"/>
  </sheets>
  <externalReferences>
    <externalReference r:id="rId5"/>
    <externalReference r:id="rId6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9" l="1"/>
  <c r="H42" i="9"/>
  <c r="G44" i="9"/>
  <c r="I44" i="9"/>
  <c r="H46" i="9"/>
  <c r="G49" i="9"/>
  <c r="H49" i="9"/>
  <c r="I49" i="9"/>
  <c r="G50" i="9"/>
  <c r="H50" i="9"/>
  <c r="G51" i="9"/>
  <c r="G40" i="9"/>
  <c r="P40" i="9" s="1"/>
  <c r="G34" i="9"/>
  <c r="H34" i="9"/>
  <c r="I34" i="9"/>
  <c r="H38" i="9"/>
  <c r="I38" i="9"/>
  <c r="G39" i="9"/>
  <c r="G33" i="9"/>
  <c r="H22" i="9"/>
  <c r="I22" i="9"/>
  <c r="G23" i="9"/>
  <c r="H23" i="9"/>
  <c r="I23" i="9"/>
  <c r="H25" i="9"/>
  <c r="I27" i="9"/>
  <c r="H30" i="9"/>
  <c r="I30" i="9"/>
  <c r="G31" i="9"/>
  <c r="H31" i="9"/>
  <c r="I31" i="9"/>
  <c r="H21" i="9"/>
  <c r="G13" i="9"/>
  <c r="H13" i="9"/>
  <c r="I13" i="9"/>
  <c r="G14" i="9"/>
  <c r="I14" i="9"/>
  <c r="I15" i="9"/>
  <c r="I16" i="9"/>
  <c r="G17" i="9"/>
  <c r="H17" i="9"/>
  <c r="I17" i="9"/>
  <c r="I12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H51" i="9" s="1"/>
  <c r="A51" i="9"/>
  <c r="I50" i="9" s="1"/>
  <c r="A50" i="9"/>
  <c r="A49" i="9"/>
  <c r="G48" i="9" s="1"/>
  <c r="A48" i="9"/>
  <c r="G47" i="9" s="1"/>
  <c r="A47" i="9"/>
  <c r="I46" i="9" s="1"/>
  <c r="A46" i="9"/>
  <c r="G45" i="9" s="1"/>
  <c r="A45" i="9"/>
  <c r="H44" i="9" s="1"/>
  <c r="A44" i="9"/>
  <c r="G43" i="9" s="1"/>
  <c r="A43" i="9"/>
  <c r="I42" i="9" s="1"/>
  <c r="A42" i="9"/>
  <c r="I41" i="9" s="1"/>
  <c r="A41" i="9"/>
  <c r="A40" i="9"/>
  <c r="H39" i="9" s="1"/>
  <c r="A39" i="9"/>
  <c r="G38" i="9" s="1"/>
  <c r="A38" i="9"/>
  <c r="G37" i="9" s="1"/>
  <c r="A37" i="9"/>
  <c r="G36" i="9" s="1"/>
  <c r="A36" i="9"/>
  <c r="H35" i="9" s="1"/>
  <c r="A35" i="9"/>
  <c r="A34" i="9"/>
  <c r="I33" i="9" s="1"/>
  <c r="A33" i="9"/>
  <c r="G32" i="9" s="1"/>
  <c r="A32" i="9"/>
  <c r="A31" i="9"/>
  <c r="G30" i="9" s="1"/>
  <c r="A30" i="9"/>
  <c r="A29" i="9"/>
  <c r="G28" i="9" s="1"/>
  <c r="A28" i="9"/>
  <c r="G27" i="9" s="1"/>
  <c r="A27" i="9"/>
  <c r="I26" i="9" s="1"/>
  <c r="A26" i="9"/>
  <c r="G25" i="9" s="1"/>
  <c r="A25" i="9"/>
  <c r="G24" i="9" s="1"/>
  <c r="A24" i="9"/>
  <c r="A23" i="9"/>
  <c r="G22" i="9" s="1"/>
  <c r="A22" i="9"/>
  <c r="I21" i="9" s="1"/>
  <c r="A21" i="9"/>
  <c r="I20" i="9" s="1"/>
  <c r="P20" i="9" s="1"/>
  <c r="A20" i="9"/>
  <c r="I19" i="9" s="1"/>
  <c r="A19" i="9"/>
  <c r="I18" i="9" s="1"/>
  <c r="P18" i="9" s="1"/>
  <c r="A18" i="9"/>
  <c r="A17" i="9"/>
  <c r="G16" i="9" s="1"/>
  <c r="A16" i="9"/>
  <c r="G15" i="9" s="1"/>
  <c r="A15" i="9"/>
  <c r="H14" i="9" s="1"/>
  <c r="A14" i="9"/>
  <c r="A13" i="9"/>
  <c r="H12" i="9" s="1"/>
  <c r="A12" i="9"/>
  <c r="I11" i="9" s="1"/>
  <c r="P11" i="9" s="1"/>
  <c r="A11" i="9"/>
  <c r="H10" i="9" s="1"/>
  <c r="A10" i="9"/>
  <c r="I9" i="9" s="1"/>
  <c r="G114" i="8"/>
  <c r="H114" i="8"/>
  <c r="I114" i="8"/>
  <c r="G115" i="8"/>
  <c r="H115" i="8"/>
  <c r="I115" i="8"/>
  <c r="H116" i="8"/>
  <c r="H117" i="8"/>
  <c r="I118" i="8"/>
  <c r="I111" i="8"/>
  <c r="H111" i="8"/>
  <c r="G111" i="8"/>
  <c r="I107" i="8"/>
  <c r="S107" i="8" s="1"/>
  <c r="G106" i="8"/>
  <c r="H106" i="8"/>
  <c r="I106" i="8"/>
  <c r="I104" i="8"/>
  <c r="H104" i="8"/>
  <c r="H82" i="8"/>
  <c r="H83" i="8"/>
  <c r="I83" i="8"/>
  <c r="G84" i="8"/>
  <c r="H84" i="8"/>
  <c r="I84" i="8"/>
  <c r="H85" i="8"/>
  <c r="G87" i="8"/>
  <c r="H87" i="8"/>
  <c r="I87" i="8"/>
  <c r="I91" i="8"/>
  <c r="G92" i="8"/>
  <c r="H92" i="8"/>
  <c r="I92" i="8"/>
  <c r="H93" i="8"/>
  <c r="G95" i="8"/>
  <c r="H95" i="8"/>
  <c r="I95" i="8"/>
  <c r="G96" i="8"/>
  <c r="H96" i="8"/>
  <c r="I96" i="8"/>
  <c r="H97" i="8"/>
  <c r="H100" i="8"/>
  <c r="I100" i="8"/>
  <c r="G72" i="8"/>
  <c r="H72" i="8"/>
  <c r="I72" i="8"/>
  <c r="G73" i="8"/>
  <c r="H73" i="8"/>
  <c r="I73" i="8"/>
  <c r="H75" i="8"/>
  <c r="I77" i="8"/>
  <c r="I80" i="8"/>
  <c r="G81" i="8"/>
  <c r="H81" i="8"/>
  <c r="I81" i="8"/>
  <c r="H70" i="8"/>
  <c r="I67" i="8"/>
  <c r="G68" i="8"/>
  <c r="H68" i="8"/>
  <c r="G11" i="8"/>
  <c r="H11" i="8"/>
  <c r="I11" i="8"/>
  <c r="G12" i="8"/>
  <c r="H12" i="8"/>
  <c r="G13" i="8"/>
  <c r="G15" i="8"/>
  <c r="H15" i="8"/>
  <c r="I15" i="8"/>
  <c r="H10" i="8"/>
  <c r="I10" i="8"/>
  <c r="A118" i="8"/>
  <c r="G118" i="8" s="1"/>
  <c r="A117" i="8"/>
  <c r="G117" i="8" s="1"/>
  <c r="A116" i="8"/>
  <c r="G116" i="8" s="1"/>
  <c r="A115" i="8"/>
  <c r="A114" i="8"/>
  <c r="A113" i="8"/>
  <c r="H113" i="8" s="1"/>
  <c r="A112" i="8"/>
  <c r="G112" i="8" s="1"/>
  <c r="A111" i="8"/>
  <c r="A110" i="8"/>
  <c r="A109" i="8"/>
  <c r="I109" i="8" s="1"/>
  <c r="A108" i="8"/>
  <c r="I108" i="8" s="1"/>
  <c r="S108" i="8" s="1"/>
  <c r="A107" i="8"/>
  <c r="A106" i="8"/>
  <c r="A105" i="8"/>
  <c r="G105" i="8" s="1"/>
  <c r="A104" i="8"/>
  <c r="G104" i="8" s="1"/>
  <c r="A103" i="8"/>
  <c r="A102" i="8"/>
  <c r="A101" i="8"/>
  <c r="G101" i="8" s="1"/>
  <c r="A100" i="8"/>
  <c r="G100" i="8" s="1"/>
  <c r="A99" i="8"/>
  <c r="G99" i="8" s="1"/>
  <c r="A98" i="8"/>
  <c r="G98" i="8" s="1"/>
  <c r="A97" i="8"/>
  <c r="G97" i="8" s="1"/>
  <c r="A96" i="8"/>
  <c r="A95" i="8"/>
  <c r="A94" i="8"/>
  <c r="H94" i="8" s="1"/>
  <c r="A93" i="8"/>
  <c r="G93" i="8" s="1"/>
  <c r="A92" i="8"/>
  <c r="A91" i="8"/>
  <c r="G91" i="8" s="1"/>
  <c r="A90" i="8"/>
  <c r="H90" i="8" s="1"/>
  <c r="A89" i="8"/>
  <c r="G89" i="8" s="1"/>
  <c r="A88" i="8"/>
  <c r="G88" i="8" s="1"/>
  <c r="A87" i="8"/>
  <c r="A86" i="8"/>
  <c r="H86" i="8" s="1"/>
  <c r="A85" i="8"/>
  <c r="G85" i="8" s="1"/>
  <c r="A84" i="8"/>
  <c r="A83" i="8"/>
  <c r="G83" i="8" s="1"/>
  <c r="A82" i="8"/>
  <c r="G82" i="8" s="1"/>
  <c r="A81" i="8"/>
  <c r="A80" i="8"/>
  <c r="H80" i="8" s="1"/>
  <c r="A79" i="8"/>
  <c r="G79" i="8" s="1"/>
  <c r="A78" i="8"/>
  <c r="G78" i="8" s="1"/>
  <c r="A77" i="8"/>
  <c r="G77" i="8" s="1"/>
  <c r="A76" i="8"/>
  <c r="H76" i="8" s="1"/>
  <c r="A75" i="8"/>
  <c r="G75" i="8" s="1"/>
  <c r="A74" i="8"/>
  <c r="G74" i="8" s="1"/>
  <c r="A73" i="8"/>
  <c r="A72" i="8"/>
  <c r="A71" i="8"/>
  <c r="H71" i="8" s="1"/>
  <c r="A70" i="8"/>
  <c r="I70" i="8" s="1"/>
  <c r="A69" i="8"/>
  <c r="A68" i="8"/>
  <c r="I68" i="8" s="1"/>
  <c r="A67" i="8"/>
  <c r="G67" i="8" s="1"/>
  <c r="A66" i="8"/>
  <c r="G66" i="8" s="1"/>
  <c r="A65" i="8"/>
  <c r="I65" i="8" s="1"/>
  <c r="S64" i="8"/>
  <c r="A64" i="8"/>
  <c r="S63" i="8"/>
  <c r="A63" i="8"/>
  <c r="S62" i="8"/>
  <c r="A62" i="8"/>
  <c r="S61" i="8"/>
  <c r="A61" i="8"/>
  <c r="S60" i="8"/>
  <c r="A60" i="8"/>
  <c r="S59" i="8"/>
  <c r="A59" i="8"/>
  <c r="S58" i="8"/>
  <c r="A58" i="8"/>
  <c r="S57" i="8"/>
  <c r="A57" i="8"/>
  <c r="S56" i="8"/>
  <c r="A56" i="8"/>
  <c r="S55" i="8"/>
  <c r="A55" i="8"/>
  <c r="S54" i="8"/>
  <c r="A54" i="8"/>
  <c r="S53" i="8"/>
  <c r="A53" i="8"/>
  <c r="S52" i="8"/>
  <c r="A52" i="8"/>
  <c r="S51" i="8"/>
  <c r="A51" i="8"/>
  <c r="S50" i="8"/>
  <c r="A50" i="8"/>
  <c r="S49" i="8"/>
  <c r="A49" i="8"/>
  <c r="S48" i="8"/>
  <c r="A48" i="8"/>
  <c r="S47" i="8"/>
  <c r="A47" i="8"/>
  <c r="S46" i="8"/>
  <c r="A46" i="8"/>
  <c r="S45" i="8"/>
  <c r="A45" i="8"/>
  <c r="S44" i="8"/>
  <c r="A44" i="8"/>
  <c r="S43" i="8"/>
  <c r="A43" i="8"/>
  <c r="S42" i="8"/>
  <c r="A42" i="8"/>
  <c r="S41" i="8"/>
  <c r="A41" i="8"/>
  <c r="S40" i="8"/>
  <c r="A40" i="8"/>
  <c r="S39" i="8"/>
  <c r="A39" i="8"/>
  <c r="S38" i="8"/>
  <c r="A38" i="8"/>
  <c r="S37" i="8"/>
  <c r="A37" i="8"/>
  <c r="S36" i="8"/>
  <c r="A36" i="8"/>
  <c r="S35" i="8"/>
  <c r="A35" i="8"/>
  <c r="S34" i="8"/>
  <c r="A34" i="8"/>
  <c r="S33" i="8"/>
  <c r="A33" i="8"/>
  <c r="S32" i="8"/>
  <c r="A32" i="8"/>
  <c r="S31" i="8"/>
  <c r="A31" i="8"/>
  <c r="S30" i="8"/>
  <c r="A30" i="8"/>
  <c r="S29" i="8"/>
  <c r="A29" i="8"/>
  <c r="S28" i="8"/>
  <c r="A28" i="8"/>
  <c r="S27" i="8"/>
  <c r="A27" i="8"/>
  <c r="S26" i="8"/>
  <c r="A26" i="8"/>
  <c r="S25" i="8"/>
  <c r="A25" i="8"/>
  <c r="S24" i="8"/>
  <c r="A24" i="8"/>
  <c r="S23" i="8"/>
  <c r="A23" i="8"/>
  <c r="S22" i="8"/>
  <c r="A22" i="8"/>
  <c r="S21" i="8"/>
  <c r="A21" i="8"/>
  <c r="S20" i="8"/>
  <c r="A20" i="8"/>
  <c r="S19" i="8"/>
  <c r="A19" i="8"/>
  <c r="S18" i="8"/>
  <c r="A18" i="8"/>
  <c r="S17" i="8"/>
  <c r="A17" i="8"/>
  <c r="A16" i="8"/>
  <c r="H16" i="8" s="1"/>
  <c r="A15" i="8"/>
  <c r="A14" i="8"/>
  <c r="G14" i="8" s="1"/>
  <c r="A13" i="8"/>
  <c r="H13" i="8" s="1"/>
  <c r="A12" i="8"/>
  <c r="I12" i="8" s="1"/>
  <c r="A11" i="8"/>
  <c r="A10" i="8"/>
  <c r="G10" i="8" s="1"/>
  <c r="P14" i="9" l="1"/>
  <c r="P23" i="9"/>
  <c r="P44" i="9"/>
  <c r="P13" i="9"/>
  <c r="P50" i="9"/>
  <c r="E17" i="10"/>
  <c r="E25" i="10"/>
  <c r="P38" i="9"/>
  <c r="P34" i="9"/>
  <c r="S68" i="8"/>
  <c r="I45" i="9"/>
  <c r="G9" i="9"/>
  <c r="H45" i="9"/>
  <c r="H91" i="8"/>
  <c r="S91" i="8" s="1"/>
  <c r="H118" i="8"/>
  <c r="H26" i="9"/>
  <c r="I37" i="9"/>
  <c r="I14" i="8"/>
  <c r="I66" i="8"/>
  <c r="G80" i="8"/>
  <c r="G76" i="8"/>
  <c r="S87" i="8"/>
  <c r="I105" i="8"/>
  <c r="P49" i="9"/>
  <c r="H9" i="9"/>
  <c r="H16" i="9"/>
  <c r="P16" i="9" s="1"/>
  <c r="G19" i="9"/>
  <c r="G26" i="9"/>
  <c r="H37" i="9"/>
  <c r="G41" i="9"/>
  <c r="I48" i="9"/>
  <c r="H14" i="8"/>
  <c r="I16" i="8"/>
  <c r="H66" i="8"/>
  <c r="I79" i="8"/>
  <c r="I75" i="8"/>
  <c r="I71" i="8"/>
  <c r="I98" i="8"/>
  <c r="I94" i="8"/>
  <c r="I90" i="8"/>
  <c r="I86" i="8"/>
  <c r="I82" i="8"/>
  <c r="S82" i="8" s="1"/>
  <c r="H105" i="8"/>
  <c r="I117" i="8"/>
  <c r="I113" i="8"/>
  <c r="I10" i="9"/>
  <c r="H19" i="9"/>
  <c r="I29" i="9"/>
  <c r="I25" i="9"/>
  <c r="P25" i="9" s="1"/>
  <c r="H41" i="9"/>
  <c r="H48" i="9"/>
  <c r="H88" i="8"/>
  <c r="I76" i="8"/>
  <c r="I99" i="8"/>
  <c r="P17" i="9"/>
  <c r="H77" i="8"/>
  <c r="S77" i="8" s="1"/>
  <c r="H79" i="8"/>
  <c r="H29" i="9"/>
  <c r="S72" i="8"/>
  <c r="I13" i="8"/>
  <c r="S13" i="8" s="1"/>
  <c r="G65" i="8"/>
  <c r="I69" i="8"/>
  <c r="S69" i="8" s="1"/>
  <c r="G71" i="8"/>
  <c r="G94" i="8"/>
  <c r="G90" i="8"/>
  <c r="G86" i="8"/>
  <c r="G113" i="8"/>
  <c r="G10" i="9"/>
  <c r="H15" i="9"/>
  <c r="P15" i="9" s="1"/>
  <c r="G29" i="9"/>
  <c r="H33" i="9"/>
  <c r="P33" i="9" s="1"/>
  <c r="H36" i="9"/>
  <c r="I51" i="9"/>
  <c r="P51" i="9" s="1"/>
  <c r="I47" i="9"/>
  <c r="I43" i="9"/>
  <c r="H27" i="9"/>
  <c r="P27" i="9" s="1"/>
  <c r="G46" i="9"/>
  <c r="P46" i="9" s="1"/>
  <c r="H67" i="8"/>
  <c r="S67" i="8" s="1"/>
  <c r="P30" i="9"/>
  <c r="H99" i="8"/>
  <c r="S81" i="8"/>
  <c r="G16" i="8"/>
  <c r="H98" i="8"/>
  <c r="P32" i="9"/>
  <c r="I36" i="9"/>
  <c r="H65" i="8"/>
  <c r="G70" i="8"/>
  <c r="S70" i="8" s="1"/>
  <c r="I78" i="8"/>
  <c r="I74" i="8"/>
  <c r="I101" i="8"/>
  <c r="I97" i="8"/>
  <c r="S97" i="8" s="1"/>
  <c r="I93" i="8"/>
  <c r="S93" i="8" s="1"/>
  <c r="I89" i="8"/>
  <c r="I85" i="8"/>
  <c r="G103" i="8"/>
  <c r="S103" i="8" s="1"/>
  <c r="I116" i="8"/>
  <c r="I112" i="8"/>
  <c r="G21" i="9"/>
  <c r="P21" i="9" s="1"/>
  <c r="I28" i="9"/>
  <c r="I24" i="9"/>
  <c r="H47" i="9"/>
  <c r="H43" i="9"/>
  <c r="I88" i="8"/>
  <c r="S109" i="8"/>
  <c r="G35" i="9"/>
  <c r="H78" i="8"/>
  <c r="H74" i="8"/>
  <c r="H101" i="8"/>
  <c r="H89" i="8"/>
  <c r="G102" i="8"/>
  <c r="S102" i="8" s="1"/>
  <c r="H112" i="8"/>
  <c r="G12" i="9"/>
  <c r="P12" i="9" s="1"/>
  <c r="H28" i="9"/>
  <c r="H24" i="9"/>
  <c r="I39" i="9"/>
  <c r="P39" i="9" s="1"/>
  <c r="I35" i="9"/>
  <c r="G110" i="8"/>
  <c r="S110" i="8" s="1"/>
  <c r="S100" i="8"/>
  <c r="S95" i="8"/>
  <c r="S73" i="8"/>
  <c r="S92" i="8"/>
  <c r="S15" i="8"/>
  <c r="S11" i="8"/>
  <c r="S10" i="8"/>
  <c r="S114" i="8"/>
  <c r="S83" i="8"/>
  <c r="S96" i="8"/>
  <c r="S115" i="8"/>
  <c r="P10" i="9" l="1"/>
  <c r="G20" i="10" s="1"/>
  <c r="S98" i="8"/>
  <c r="P37" i="9"/>
  <c r="P26" i="9"/>
  <c r="S16" i="8"/>
  <c r="P28" i="9"/>
  <c r="S86" i="8"/>
  <c r="S14" i="8"/>
  <c r="S94" i="8"/>
  <c r="S76" i="8"/>
  <c r="E12" i="10"/>
  <c r="E8" i="10" s="1"/>
  <c r="P29" i="9"/>
  <c r="P24" i="9"/>
  <c r="P36" i="9"/>
  <c r="P19" i="9"/>
  <c r="S105" i="8"/>
  <c r="P43" i="9"/>
  <c r="P48" i="9"/>
  <c r="P47" i="9" s="1"/>
  <c r="G28" i="10" s="1"/>
  <c r="S101" i="8"/>
  <c r="E28" i="10"/>
  <c r="S74" i="8"/>
  <c r="S78" i="8"/>
  <c r="S88" i="8"/>
  <c r="S66" i="8"/>
  <c r="P45" i="9"/>
  <c r="S90" i="8"/>
  <c r="S89" i="8" s="1"/>
  <c r="E20" i="10"/>
  <c r="P9" i="9"/>
  <c r="P41" i="9"/>
  <c r="P22" i="9"/>
  <c r="P42" i="9"/>
  <c r="S75" i="8"/>
  <c r="S113" i="8"/>
  <c r="S112" i="8"/>
  <c r="S79" i="8"/>
  <c r="S65" i="8"/>
  <c r="S12" i="8"/>
  <c r="S117" i="8"/>
  <c r="S80" i="8"/>
  <c r="S85" i="8"/>
  <c r="S118" i="8"/>
  <c r="S99" i="8"/>
  <c r="S84" i="8"/>
  <c r="S116" i="8"/>
  <c r="S111" i="8"/>
  <c r="S104" i="8"/>
  <c r="P35" i="9" l="1"/>
  <c r="P31" i="9" s="1"/>
  <c r="G25" i="10" s="1"/>
  <c r="G19" i="10" s="1"/>
  <c r="E19" i="10"/>
  <c r="S106" i="8"/>
  <c r="F17" i="10" s="1"/>
  <c r="S71" i="8"/>
  <c r="F12" i="10" s="1"/>
  <c r="F8" i="10" l="1"/>
  <c r="H29" i="10" s="1"/>
</calcChain>
</file>

<file path=xl/sharedStrings.xml><?xml version="1.0" encoding="utf-8"?>
<sst xmlns="http://schemas.openxmlformats.org/spreadsheetml/2006/main" count="2911" uniqueCount="541">
  <si>
    <t>Ref_Entite.entité</t>
  </si>
  <si>
    <t>D_AC</t>
  </si>
  <si>
    <t>Ref_NSFR.Ligne_NSFR</t>
  </si>
  <si>
    <t>0-6M</t>
  </si>
  <si>
    <t>6-12M</t>
  </si>
  <si>
    <t>&gt;1Y</t>
  </si>
  <si>
    <t>C 80.00 - NSFR - REQUIRED STABLE FUNDING</t>
  </si>
  <si>
    <t>Currency</t>
  </si>
  <si>
    <t>Amount</t>
  </si>
  <si>
    <r>
      <t xml:space="preserve">Standard RSF </t>
    </r>
    <r>
      <rPr>
        <b/>
        <sz val="11"/>
        <rFont val="Verdana"/>
        <family val="2"/>
      </rPr>
      <t>factor</t>
    </r>
  </si>
  <si>
    <r>
      <t xml:space="preserve">Applicable RSF </t>
    </r>
    <r>
      <rPr>
        <b/>
        <sz val="11"/>
        <rFont val="Verdana"/>
        <family val="2"/>
      </rPr>
      <t>factor</t>
    </r>
  </si>
  <si>
    <t>Required stable funding</t>
  </si>
  <si>
    <t>Non-HQLA by maturity</t>
  </si>
  <si>
    <t>HQLA</t>
  </si>
  <si>
    <t>&lt; 6 months</t>
  </si>
  <si>
    <t>≥ 6 months to &lt; 1 year</t>
  </si>
  <si>
    <t>≥ 1 year</t>
  </si>
  <si>
    <t>Mapping</t>
  </si>
  <si>
    <t>A/D</t>
  </si>
  <si>
    <t>Row</t>
  </si>
  <si>
    <t>ID</t>
  </si>
  <si>
    <t>Item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</si>
  <si>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</si>
  <si>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</si>
  <si>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</si>
  <si>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</si>
  <si>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</si>
  <si>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</si>
  <si>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</si>
  <si>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</si>
  <si>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</si>
  <si>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</si>
  <si>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0110</t>
  </si>
  <si>
    <t>0120</t>
  </si>
  <si>
    <t>0130</t>
  </si>
  <si>
    <t>C80</t>
  </si>
  <si>
    <t>1</t>
  </si>
  <si>
    <t>REQUIRED STABLE FUNDING</t>
  </si>
  <si>
    <t>1.1</t>
  </si>
  <si>
    <t xml:space="preserve">RSF from central bank assets </t>
  </si>
  <si>
    <t>1.1.1</t>
  </si>
  <si>
    <t>cash, reserves and HQLA exposures to central banks</t>
  </si>
  <si>
    <t>1.1.1.1</t>
  </si>
  <si>
    <t>unencumbered or encumbered for a residual maturity of less than six months</t>
  </si>
  <si>
    <t>1.1.1.2</t>
  </si>
  <si>
    <t>encumbered for a residual maturity of at least six months but less than one year</t>
  </si>
  <si>
    <t>1.1.1.3</t>
  </si>
  <si>
    <t>encumbered for a residual maturity of one year or more</t>
  </si>
  <si>
    <t>1.1.2</t>
  </si>
  <si>
    <t>other non-HQLA central bank exposures</t>
  </si>
  <si>
    <t>1.2</t>
  </si>
  <si>
    <t>RSF from liquid assets</t>
  </si>
  <si>
    <t>1.2.1</t>
  </si>
  <si>
    <t xml:space="preserve">level 1 assets eligible for 0% LCR haircut </t>
  </si>
  <si>
    <t>1.2.1.1</t>
  </si>
  <si>
    <t>1.2.1.2</t>
  </si>
  <si>
    <t>1.2.1.3</t>
  </si>
  <si>
    <t>1.2.2</t>
  </si>
  <si>
    <t>level 1 assets eligible for 5% LCR haircut</t>
  </si>
  <si>
    <t>0140</t>
  </si>
  <si>
    <t>1.2.2.1</t>
  </si>
  <si>
    <t>0150</t>
  </si>
  <si>
    <t>1.2.2.2</t>
  </si>
  <si>
    <t>0160</t>
  </si>
  <si>
    <t>1.2.2.3</t>
  </si>
  <si>
    <t>0170</t>
  </si>
  <si>
    <t>1.2.3</t>
  </si>
  <si>
    <r>
      <t xml:space="preserve">level 1 </t>
    </r>
    <r>
      <rPr>
        <sz val="11"/>
        <rFont val="Verdana"/>
        <family val="2"/>
      </rPr>
      <t>eligible for 7% LCR haircut</t>
    </r>
  </si>
  <si>
    <t>0180</t>
  </si>
  <si>
    <t>1.2.3.1</t>
  </si>
  <si>
    <t>0190</t>
  </si>
  <si>
    <t>1.2.3.2</t>
  </si>
  <si>
    <t>0200</t>
  </si>
  <si>
    <t>1.2.3.3</t>
  </si>
  <si>
    <t>0210</t>
  </si>
  <si>
    <t>1.2.4</t>
  </si>
  <si>
    <t>level 1 assets eligible for 12% LCR haircut</t>
  </si>
  <si>
    <t>0220</t>
  </si>
  <si>
    <t>1.2.4.1</t>
  </si>
  <si>
    <t>0230</t>
  </si>
  <si>
    <t>1.2.4.2</t>
  </si>
  <si>
    <t>0240</t>
  </si>
  <si>
    <t>1.2.4.3</t>
  </si>
  <si>
    <t>0250</t>
  </si>
  <si>
    <t>1.2.5</t>
  </si>
  <si>
    <t>level 2A assets eligible for 15% LCR haircut</t>
  </si>
  <si>
    <t>0260</t>
  </si>
  <si>
    <t>1.2.5.1</t>
  </si>
  <si>
    <t>0270</t>
  </si>
  <si>
    <t>1.2.5.2</t>
  </si>
  <si>
    <t>0280</t>
  </si>
  <si>
    <t>1.2.5.3</t>
  </si>
  <si>
    <t>0290</t>
  </si>
  <si>
    <t>1.2.6</t>
  </si>
  <si>
    <t>level 2A assets eligible for 20% LCR haircut</t>
  </si>
  <si>
    <t>0300</t>
  </si>
  <si>
    <t>1.2.6.1</t>
  </si>
  <si>
    <t>0310</t>
  </si>
  <si>
    <t>1.2.6.2</t>
  </si>
  <si>
    <t>0320</t>
  </si>
  <si>
    <t>1.2.6.3</t>
  </si>
  <si>
    <t>0330</t>
  </si>
  <si>
    <t>1.2.7</t>
  </si>
  <si>
    <t>level 2B securitizations eligible for 25% LCR haircut</t>
  </si>
  <si>
    <t>0340</t>
  </si>
  <si>
    <t>1.2.7.1</t>
  </si>
  <si>
    <t>0350</t>
  </si>
  <si>
    <t>1.2.7.2</t>
  </si>
  <si>
    <t>0360</t>
  </si>
  <si>
    <t>1.2.7.3</t>
  </si>
  <si>
    <t>0370</t>
  </si>
  <si>
    <t>1.2.8</t>
  </si>
  <si>
    <t>level 2B assets eligible for 30% LCR haircut</t>
  </si>
  <si>
    <t>0380</t>
  </si>
  <si>
    <t>1.2.8.1</t>
  </si>
  <si>
    <t>0390</t>
  </si>
  <si>
    <t>1.2.8.2</t>
  </si>
  <si>
    <t>0400</t>
  </si>
  <si>
    <t>1.2.8.3</t>
  </si>
  <si>
    <t>0410</t>
  </si>
  <si>
    <t>1.2.9</t>
  </si>
  <si>
    <t>level 2B assets eligible for 35% LCR haircut</t>
  </si>
  <si>
    <t>0420</t>
  </si>
  <si>
    <t>1.2.9.1</t>
  </si>
  <si>
    <t>0430</t>
  </si>
  <si>
    <t>1.2.9.2</t>
  </si>
  <si>
    <t>0440</t>
  </si>
  <si>
    <t>1.2.9.3</t>
  </si>
  <si>
    <t>0450</t>
  </si>
  <si>
    <t>1.2.10</t>
  </si>
  <si>
    <t>level 2B assets eligible for 40% LCR haircut</t>
  </si>
  <si>
    <t>0460</t>
  </si>
  <si>
    <t>1.2.10.1</t>
  </si>
  <si>
    <t>0470</t>
  </si>
  <si>
    <t>1.2.10.2</t>
  </si>
  <si>
    <t>0480</t>
  </si>
  <si>
    <t>1.2.10.3</t>
  </si>
  <si>
    <t>0490</t>
  </si>
  <si>
    <t>1.2.11</t>
  </si>
  <si>
    <t>level 2B assets eligible for 50% LCR haircut</t>
  </si>
  <si>
    <t>0500</t>
  </si>
  <si>
    <t>1.2.11.1</t>
  </si>
  <si>
    <t>unencumbered or encumbered for a residual maturity of less than one year</t>
  </si>
  <si>
    <t>0510</t>
  </si>
  <si>
    <t>1.2.11.2</t>
  </si>
  <si>
    <t>0520</t>
  </si>
  <si>
    <t>1.2.12</t>
  </si>
  <si>
    <t>level 2B assets eligible for 55% LCR haircut</t>
  </si>
  <si>
    <t>0530</t>
  </si>
  <si>
    <t>1.2.12.1</t>
  </si>
  <si>
    <t>0540</t>
  </si>
  <si>
    <t>1.2.12.2</t>
  </si>
  <si>
    <t>0550</t>
  </si>
  <si>
    <t>1.2.13</t>
  </si>
  <si>
    <t xml:space="preserve">HQLAs encumbered for a residual maturity of one year or morein cover pool </t>
  </si>
  <si>
    <t>0560</t>
  </si>
  <si>
    <t>1.3</t>
  </si>
  <si>
    <t>RSF from securities other than liquid assets</t>
  </si>
  <si>
    <t>0570</t>
  </si>
  <si>
    <t>1.3.1</t>
  </si>
  <si>
    <t>non- HQLA securities and exchange traded equities</t>
  </si>
  <si>
    <t>0580</t>
  </si>
  <si>
    <t>1.3.1.1</t>
  </si>
  <si>
    <t>0590</t>
  </si>
  <si>
    <t>1.3.1.2</t>
  </si>
  <si>
    <t>0600</t>
  </si>
  <si>
    <t>1.3.2</t>
  </si>
  <si>
    <t>non-HQLA non-exchange traded equities</t>
  </si>
  <si>
    <t>0610</t>
  </si>
  <si>
    <t>1.3.3</t>
  </si>
  <si>
    <t>non-HQLA securities encumbered for a residual maturity of one year or more in a cover pool</t>
  </si>
  <si>
    <t>0620</t>
  </si>
  <si>
    <t>1.4</t>
  </si>
  <si>
    <t>RSF from loans</t>
  </si>
  <si>
    <t>0630</t>
  </si>
  <si>
    <t>1.4.1</t>
  </si>
  <si>
    <t xml:space="preserve">operational deposits </t>
  </si>
  <si>
    <t>0640</t>
  </si>
  <si>
    <t>1.4.2</t>
  </si>
  <si>
    <t>securities financing transactions with financial customers</t>
  </si>
  <si>
    <t>0650</t>
  </si>
  <si>
    <t>1.4.2.1</t>
  </si>
  <si>
    <t xml:space="preserve">collateralized by level 1 assets eligible for 0% LCR haircut </t>
  </si>
  <si>
    <t>0660</t>
  </si>
  <si>
    <t>1.4.2.1.1</t>
  </si>
  <si>
    <t>0670</t>
  </si>
  <si>
    <t>1.4.2.1.2</t>
  </si>
  <si>
    <t>0680</t>
  </si>
  <si>
    <t>1.4.2.1.3</t>
  </si>
  <si>
    <t>0690</t>
  </si>
  <si>
    <t>1.4.2.2</t>
  </si>
  <si>
    <t>collateralized by other assets</t>
  </si>
  <si>
    <t>0700</t>
  </si>
  <si>
    <t>1.4.2.2.1</t>
  </si>
  <si>
    <t>0710</t>
  </si>
  <si>
    <t>1.4.2.2.2</t>
  </si>
  <si>
    <t>0720</t>
  </si>
  <si>
    <t>1.4.2.2.3</t>
  </si>
  <si>
    <t>0730</t>
  </si>
  <si>
    <t>1.4.3</t>
  </si>
  <si>
    <t>other loans and advances to financial customers</t>
  </si>
  <si>
    <t>0740</t>
  </si>
  <si>
    <t>1.4.4</t>
  </si>
  <si>
    <t xml:space="preserve">assets encumbered for a residual maturity of one year or morein cover pool </t>
  </si>
  <si>
    <t>0750</t>
  </si>
  <si>
    <t>1.4.5</t>
  </si>
  <si>
    <t>loans to non-financial customers other than central banks where those loans are assigned a risk weight of 35% or less</t>
  </si>
  <si>
    <t>0760</t>
  </si>
  <si>
    <t>1.4.5.0.1</t>
  </si>
  <si>
    <t>of which, residential mortgages</t>
  </si>
  <si>
    <t>0770</t>
  </si>
  <si>
    <t>1.4.5.1</t>
  </si>
  <si>
    <t>0780</t>
  </si>
  <si>
    <t>1.4.5.2</t>
  </si>
  <si>
    <t>0790</t>
  </si>
  <si>
    <t>1.4.5.3</t>
  </si>
  <si>
    <t>0800</t>
  </si>
  <si>
    <t>1.4.6</t>
  </si>
  <si>
    <t xml:space="preserve">other loans to non-financial customers other than central banks </t>
  </si>
  <si>
    <t>0810</t>
  </si>
  <si>
    <t>1.4.6.0.1</t>
  </si>
  <si>
    <t>0820</t>
  </si>
  <si>
    <t>1.4.6.1</t>
  </si>
  <si>
    <t>0830</t>
  </si>
  <si>
    <t>1.4.6.2</t>
  </si>
  <si>
    <t>0840</t>
  </si>
  <si>
    <t>1.4.7</t>
  </si>
  <si>
    <t>trade finance on-balance sheet products</t>
  </si>
  <si>
    <t>0850</t>
  </si>
  <si>
    <t>1.5</t>
  </si>
  <si>
    <t xml:space="preserve">RSF from interdependent assets </t>
  </si>
  <si>
    <t>0860</t>
  </si>
  <si>
    <t>1.5.1</t>
  </si>
  <si>
    <t>centralised regulated savings</t>
  </si>
  <si>
    <t>0870</t>
  </si>
  <si>
    <t>1.5.2</t>
  </si>
  <si>
    <t>promotional loans and credit and liquidity facilities</t>
  </si>
  <si>
    <t>0880</t>
  </si>
  <si>
    <t>1.5.3</t>
  </si>
  <si>
    <t>eligible covered bonds</t>
  </si>
  <si>
    <t>0890</t>
  </si>
  <si>
    <t>1.5.4</t>
  </si>
  <si>
    <t>derivatives client clearing activities</t>
  </si>
  <si>
    <t>0900</t>
  </si>
  <si>
    <t>1.5.5</t>
  </si>
  <si>
    <t>others</t>
  </si>
  <si>
    <t>0910</t>
  </si>
  <si>
    <t>1.6</t>
  </si>
  <si>
    <t>RSF from assets within a group or an IPS if subject to preferential treatment</t>
  </si>
  <si>
    <t>0920</t>
  </si>
  <si>
    <t>1.7</t>
  </si>
  <si>
    <t>RSF from derivatives</t>
  </si>
  <si>
    <t>0930</t>
  </si>
  <si>
    <t>1.7.1</t>
  </si>
  <si>
    <t>required stable funding for derivative liabilities</t>
  </si>
  <si>
    <t>0940</t>
  </si>
  <si>
    <t>1.7.2</t>
  </si>
  <si>
    <t>NSFR derivative assets</t>
  </si>
  <si>
    <t>0950</t>
  </si>
  <si>
    <t>1.7.3</t>
  </si>
  <si>
    <t>initial margin posted</t>
  </si>
  <si>
    <t>0960</t>
  </si>
  <si>
    <t>1.8</t>
  </si>
  <si>
    <t>RSF from contributions to CCP default fund</t>
  </si>
  <si>
    <t>0970</t>
  </si>
  <si>
    <t>1.9</t>
  </si>
  <si>
    <t xml:space="preserve">RSF from other assets </t>
  </si>
  <si>
    <t>0980</t>
  </si>
  <si>
    <t>1.9.1</t>
  </si>
  <si>
    <t>physically traded commodities</t>
  </si>
  <si>
    <t>0990</t>
  </si>
  <si>
    <t>1.9.1.1</t>
  </si>
  <si>
    <t>1000</t>
  </si>
  <si>
    <t>1.9.1.2</t>
  </si>
  <si>
    <t>1010</t>
  </si>
  <si>
    <t>1.9.2</t>
  </si>
  <si>
    <t>trade date receivables</t>
  </si>
  <si>
    <t>1020</t>
  </si>
  <si>
    <t>1.9.3</t>
  </si>
  <si>
    <t>non-performing assets</t>
  </si>
  <si>
    <t>1030</t>
  </si>
  <si>
    <t>1.9.4</t>
  </si>
  <si>
    <t xml:space="preserve">other assets </t>
  </si>
  <si>
    <t>1040</t>
  </si>
  <si>
    <t>1.10</t>
  </si>
  <si>
    <t>RSF from OBS items</t>
  </si>
  <si>
    <t>1050</t>
  </si>
  <si>
    <t>1.10.1</t>
  </si>
  <si>
    <t>committed facilities within a group or an IPS if subject to preferential treatment</t>
  </si>
  <si>
    <t>1060</t>
  </si>
  <si>
    <t>1.10.2</t>
  </si>
  <si>
    <t>committed facilities</t>
  </si>
  <si>
    <t>1070</t>
  </si>
  <si>
    <t>1.10.3</t>
  </si>
  <si>
    <t>trade finance off-balance sheet items</t>
  </si>
  <si>
    <t>1080</t>
  </si>
  <si>
    <t>1.10.4</t>
  </si>
  <si>
    <t>non-performing off-balance sheet items</t>
  </si>
  <si>
    <t>1090</t>
  </si>
  <si>
    <t>1.10.5</t>
  </si>
  <si>
    <t>other off-balance sheet exposures for which the competent authority has determined RSF factors</t>
  </si>
  <si>
    <t>C 81.00 - NSFR - AVAILABLE STABLE FUNDING</t>
  </si>
  <si>
    <t>Standard ASF factor</t>
  </si>
  <si>
    <t xml:space="preserve"> Applicable ASF factor</t>
  </si>
  <si>
    <t>Available stable funding</t>
  </si>
  <si>
    <t>Total</t>
  </si>
  <si>
    <t>C81</t>
  </si>
  <si>
    <t>2</t>
  </si>
  <si>
    <t>AVAILABLE STABLE FUNDING</t>
  </si>
  <si>
    <t>ASF from capital items and instruments</t>
  </si>
  <si>
    <t>2.1.1</t>
  </si>
  <si>
    <t>Common Equity Tier 1</t>
  </si>
  <si>
    <t>2.1.2</t>
  </si>
  <si>
    <t>Additional Tier 1</t>
  </si>
  <si>
    <t>2.1.3</t>
  </si>
  <si>
    <t>Tier 2</t>
  </si>
  <si>
    <t>2.1.4</t>
  </si>
  <si>
    <t>Other capital instruments</t>
  </si>
  <si>
    <t>2.2</t>
  </si>
  <si>
    <t>ASF from retail deposits</t>
  </si>
  <si>
    <t>2.2.0.1</t>
  </si>
  <si>
    <t>of which, retail bonds</t>
  </si>
  <si>
    <t>2.2.1</t>
  </si>
  <si>
    <t>Stable retail deposits</t>
  </si>
  <si>
    <t>2.2.0.2</t>
  </si>
  <si>
    <t>of which with a material early withdrawable penalty</t>
  </si>
  <si>
    <t>2.2.2</t>
  </si>
  <si>
    <t>Other retail deposits</t>
  </si>
  <si>
    <t>2.2.0.3</t>
  </si>
  <si>
    <t>2.3</t>
  </si>
  <si>
    <t xml:space="preserve">ASF from other non-financial customers (except central banks) </t>
  </si>
  <si>
    <t>2.3.0.1</t>
  </si>
  <si>
    <t xml:space="preserve">of which, securities financing transactions  </t>
  </si>
  <si>
    <t>2.3.0.2</t>
  </si>
  <si>
    <t>of which, operational deposits</t>
  </si>
  <si>
    <t>2.3.1</t>
  </si>
  <si>
    <t>Liabilities provided by the central government of a Member State or a third country</t>
  </si>
  <si>
    <t>2.3.2</t>
  </si>
  <si>
    <t>Liabilities provided by regional governments or local authorities of a Member State or a third country</t>
  </si>
  <si>
    <t>2.3.3</t>
  </si>
  <si>
    <t>Liabilities provided by public sector entities of a Member State or a third country</t>
  </si>
  <si>
    <t>2.3.4</t>
  </si>
  <si>
    <t xml:space="preserve">Liabilities provided by multilateral development banks and international organisations </t>
  </si>
  <si>
    <t>2.3.5</t>
  </si>
  <si>
    <t>Liabilities provided by non-financial corporate customers</t>
  </si>
  <si>
    <t>2.3.6</t>
  </si>
  <si>
    <t>Liabilities provided by credit unions, personal investment companies and deposit brokers</t>
  </si>
  <si>
    <t>2.4</t>
  </si>
  <si>
    <t>ASF from liabilities and committed facilities within a group or an IPS if subject to preferential treatment</t>
  </si>
  <si>
    <t>2.5</t>
  </si>
  <si>
    <t xml:space="preserve">ASF from financial customers and central banks </t>
  </si>
  <si>
    <t>2.5.0.1</t>
  </si>
  <si>
    <t xml:space="preserve">of which, sight deposits provided by network member to central institution </t>
  </si>
  <si>
    <t>2.5.1</t>
  </si>
  <si>
    <t>Liabilities provided by the ECB or the central bank of a Member State</t>
  </si>
  <si>
    <t>2.5.2</t>
  </si>
  <si>
    <t>Liabilities provided by the central bank of a third country</t>
  </si>
  <si>
    <t>2.5.3</t>
  </si>
  <si>
    <t>Liabilities provided by financial customers</t>
  </si>
  <si>
    <t>2.5.3.1</t>
  </si>
  <si>
    <t>Operational deposits</t>
  </si>
  <si>
    <t>2.5.3.2</t>
  </si>
  <si>
    <t>Excess operational deposits</t>
  </si>
  <si>
    <t>2.5.3.3</t>
  </si>
  <si>
    <t>Other liabilities</t>
  </si>
  <si>
    <t>2.6</t>
  </si>
  <si>
    <t>ASF from liabilities provided where the counterparty cannot be determined</t>
  </si>
  <si>
    <t>2.7</t>
  </si>
  <si>
    <r>
      <t>ASF from net derivatives liabilities</t>
    </r>
    <r>
      <rPr>
        <b/>
        <sz val="11"/>
        <color rgb="FFFF0000"/>
        <rFont val="Verdana"/>
        <family val="2"/>
      </rPr>
      <t xml:space="preserve"> </t>
    </r>
  </si>
  <si>
    <t>2.8</t>
  </si>
  <si>
    <t xml:space="preserve">ASF from interdependent liabilities </t>
  </si>
  <si>
    <t>2.8.1</t>
  </si>
  <si>
    <t>Centralised regulated savings</t>
  </si>
  <si>
    <t>2.8.2</t>
  </si>
  <si>
    <t>Promotional loans and relevant credit and liquidity facilities</t>
  </si>
  <si>
    <t>2.8.3</t>
  </si>
  <si>
    <t>Eligible covered bonds</t>
  </si>
  <si>
    <t>2.8.4</t>
  </si>
  <si>
    <t>Derivatives client clearing activities</t>
  </si>
  <si>
    <t>2.8.5</t>
  </si>
  <si>
    <t>Others</t>
  </si>
  <si>
    <t>2.9</t>
  </si>
  <si>
    <t xml:space="preserve">ASF from other liabilities </t>
  </si>
  <si>
    <t>2.9.1</t>
  </si>
  <si>
    <t>Trade date payables</t>
  </si>
  <si>
    <t>2.9.2</t>
  </si>
  <si>
    <t>Deferred tax liabilities</t>
  </si>
  <si>
    <t>2.9.3</t>
  </si>
  <si>
    <t>Minority interests</t>
  </si>
  <si>
    <t>2.9.4</t>
  </si>
  <si>
    <t>C 84.00 - NSFR Summary</t>
  </si>
  <si>
    <t>Ratio</t>
  </si>
  <si>
    <t>RSF from other assets</t>
  </si>
  <si>
    <t>2.1</t>
  </si>
  <si>
    <t>ASF from other non-financial customers (except central banks)</t>
  </si>
  <si>
    <t>ASF from operational deposits</t>
  </si>
  <si>
    <t>ASF from other liabilities</t>
  </si>
  <si>
    <t>3</t>
  </si>
  <si>
    <t>NSFR</t>
  </si>
  <si>
    <t>Ref_ADF_NSFR.Indicator_ADF_0-6M</t>
  </si>
  <si>
    <t>Ref_ADF_NSFR.Indicator_ADF_6-12M</t>
  </si>
  <si>
    <t>Ref_ADF_NSFR.Indicator_ADF_&gt;1Y</t>
  </si>
  <si>
    <t>Adjusted_Amount_0-6M</t>
  </si>
  <si>
    <t>Adjusted_Amount_&gt;1Y</t>
  </si>
  <si>
    <t>Adjusted_Amount_6-12M</t>
  </si>
  <si>
    <t>FRAER LEASING SPA</t>
  </si>
  <si>
    <t>ITE01910</t>
  </si>
  <si>
    <t>C80-0100</t>
  </si>
  <si>
    <t>GEFA BANK GMBH</t>
  </si>
  <si>
    <t>SG EQUIPMENT FINANCE CZECH REPUBLIC</t>
  </si>
  <si>
    <t>ITE01920</t>
  </si>
  <si>
    <t>C80-0040</t>
  </si>
  <si>
    <t>ITE05120</t>
  </si>
  <si>
    <t>C80-0730</t>
  </si>
  <si>
    <t>ITE01925</t>
  </si>
  <si>
    <t>ITE05210</t>
  </si>
  <si>
    <t>PHILIPS MEDICAL CAPITAL FRANCE</t>
  </si>
  <si>
    <t>ITE06260</t>
  </si>
  <si>
    <t>C80-0820</t>
  </si>
  <si>
    <t>SG EQUIPMENT FINANCE BENELUX BV</t>
  </si>
  <si>
    <t>ITE06270</t>
  </si>
  <si>
    <t>C80-1020</t>
  </si>
  <si>
    <t>ITE06280</t>
  </si>
  <si>
    <t>ITE06290</t>
  </si>
  <si>
    <t>C80-0070</t>
  </si>
  <si>
    <t>ITE06700</t>
  </si>
  <si>
    <t>ITE04100</t>
  </si>
  <si>
    <t>C80-0940</t>
  </si>
  <si>
    <t>ITE06920</t>
  </si>
  <si>
    <t>C80-0770</t>
  </si>
  <si>
    <t>ITE04200</t>
  </si>
  <si>
    <t>ITE06921</t>
  </si>
  <si>
    <t>ITE05110</t>
  </si>
  <si>
    <t>C80-0840</t>
  </si>
  <si>
    <t>ITE06922</t>
  </si>
  <si>
    <t>ITE06923</t>
  </si>
  <si>
    <t>ITE06924</t>
  </si>
  <si>
    <t>ITE05510</t>
  </si>
  <si>
    <t>ITE06930</t>
  </si>
  <si>
    <t>ITE05925</t>
  </si>
  <si>
    <t>ITE06931</t>
  </si>
  <si>
    <t>ITE06932</t>
  </si>
  <si>
    <t>ITE07110</t>
  </si>
  <si>
    <t>ITE07120</t>
  </si>
  <si>
    <t>ITE06230</t>
  </si>
  <si>
    <t>ITE07200</t>
  </si>
  <si>
    <t>ITE06240</t>
  </si>
  <si>
    <t>ITE08610</t>
  </si>
  <si>
    <t>C80-1030</t>
  </si>
  <si>
    <t>ITE10110</t>
  </si>
  <si>
    <t>ITE10310</t>
  </si>
  <si>
    <t>ITE10600</t>
  </si>
  <si>
    <t>ITE12110</t>
  </si>
  <si>
    <t>ITO11320</t>
  </si>
  <si>
    <t>C80-1060</t>
  </si>
  <si>
    <t>ITO11321</t>
  </si>
  <si>
    <t>ITO11322</t>
  </si>
  <si>
    <t>ITO11323</t>
  </si>
  <si>
    <t>ITO11325</t>
  </si>
  <si>
    <t>ITR05100</t>
  </si>
  <si>
    <t>C81-0280</t>
  </si>
  <si>
    <t>C81-0300</t>
  </si>
  <si>
    <t>ITR05200</t>
  </si>
  <si>
    <t>ITR06230</t>
  </si>
  <si>
    <t>ITR06920</t>
  </si>
  <si>
    <t>C81-0090</t>
  </si>
  <si>
    <t>C81-0110</t>
  </si>
  <si>
    <t>ITR06921</t>
  </si>
  <si>
    <t>ITR06922</t>
  </si>
  <si>
    <t>C81-0150</t>
  </si>
  <si>
    <t>C81-0200</t>
  </si>
  <si>
    <t>C81-0210</t>
  </si>
  <si>
    <t>ITR06923</t>
  </si>
  <si>
    <t>ITR09100</t>
  </si>
  <si>
    <t>C81-0430</t>
  </si>
  <si>
    <t>ITR09200</t>
  </si>
  <si>
    <t>ITR11100</t>
  </si>
  <si>
    <t>ITR11200</t>
  </si>
  <si>
    <t>ITR11400</t>
  </si>
  <si>
    <t>ITR12110</t>
  </si>
  <si>
    <t>C81-0030</t>
  </si>
  <si>
    <t>ITR12210</t>
  </si>
  <si>
    <t>ITR12500</t>
  </si>
  <si>
    <t>ITE06925</t>
  </si>
  <si>
    <t>ITE06933</t>
  </si>
  <si>
    <t>ITE06934</t>
  </si>
  <si>
    <t>ITE06935</t>
  </si>
  <si>
    <t>ITE08720</t>
  </si>
  <si>
    <t>ITE12120</t>
  </si>
  <si>
    <t>ITE12200</t>
  </si>
  <si>
    <t>ITE12300</t>
  </si>
  <si>
    <t>ITE12500</t>
  </si>
  <si>
    <t>ITO11330</t>
  </si>
  <si>
    <t>ITO21120</t>
  </si>
  <si>
    <t>C80-1070</t>
  </si>
  <si>
    <t>C80-1090</t>
  </si>
  <si>
    <t>ITO21130</t>
  </si>
  <si>
    <t>ITR04100</t>
  </si>
  <si>
    <t>C80-0930</t>
  </si>
  <si>
    <t>C81-0320</t>
  </si>
  <si>
    <t>ITR04200</t>
  </si>
  <si>
    <t>ITR06300</t>
  </si>
  <si>
    <t>ITR06320</t>
  </si>
  <si>
    <t>ITO11324</t>
  </si>
  <si>
    <t>ITR06930</t>
  </si>
  <si>
    <t>C81-0100</t>
  </si>
  <si>
    <t>C81-0120</t>
  </si>
  <si>
    <t>ITR06931</t>
  </si>
  <si>
    <t>ITR06932</t>
  </si>
  <si>
    <t>ITR06934</t>
  </si>
  <si>
    <t>C81-0160</t>
  </si>
  <si>
    <t>C81-0170</t>
  </si>
  <si>
    <t>C81-0180</t>
  </si>
  <si>
    <t>C81-0190</t>
  </si>
  <si>
    <t>ITR12330</t>
  </si>
  <si>
    <t>ITR12340</t>
  </si>
  <si>
    <t>ITR06925</t>
  </si>
  <si>
    <t>ITE10500</t>
  </si>
  <si>
    <t>ITO11311</t>
  </si>
  <si>
    <t>SG EQUIPMENT FINANCE GMBH</t>
  </si>
  <si>
    <t>SG EQUIPMENT FINANCE IBERIA</t>
  </si>
  <si>
    <t>ITR08120</t>
  </si>
  <si>
    <t>C81-0050</t>
  </si>
  <si>
    <t>SG EQUIPMENT FINANCE ITALY S.P.A.</t>
  </si>
  <si>
    <t>ITR06933</t>
  </si>
  <si>
    <t>ITR08100</t>
  </si>
  <si>
    <t>SG EQUIPMENT FINANCE SCHWEIZ AG</t>
  </si>
  <si>
    <t>ITR06924</t>
  </si>
  <si>
    <t>SG EQUIPMENT FINANCE USA CORP.</t>
  </si>
  <si>
    <t>ITE10120</t>
  </si>
  <si>
    <t>ITE10210</t>
  </si>
  <si>
    <t>SG EQUIPMENT LEASING POLSKA SP Z.O.</t>
  </si>
  <si>
    <t>ITO11312</t>
  </si>
  <si>
    <t>ITO11313</t>
  </si>
  <si>
    <t>SG LEASING SPA</t>
  </si>
  <si>
    <t>SGEF SA</t>
  </si>
  <si>
    <t>SOCIETE GENERALE EQUIPMENT FINANCE, Brazil</t>
  </si>
  <si>
    <t>SOCIETE GENERALE EQUIPMENT FINANCE, UK</t>
  </si>
  <si>
    <t>ITE10220</t>
  </si>
  <si>
    <t>SOCIETE GENERALE LEASING AND RENTING, China</t>
  </si>
  <si>
    <t>ITE06100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</si>
</sst>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Verdana"/>
      <family val="2"/>
    </font>
    <font>
      <b/>
      <sz val="16"/>
      <name val="Verdana"/>
      <family val="2"/>
    </font>
    <font>
      <sz val="11"/>
      <color indexed="8"/>
      <name val="Calibri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  <charset val="238"/>
    </font>
    <font>
      <sz val="9"/>
      <name val="Verdana"/>
      <family val="2"/>
    </font>
    <font>
      <sz val="8"/>
      <name val="Verdana"/>
      <family val="2"/>
      <charset val="238"/>
    </font>
    <font>
      <sz val="10"/>
      <name val="Arial"/>
      <family val="2"/>
    </font>
    <font>
      <sz val="11"/>
      <name val="Verdana"/>
      <family val="2"/>
    </font>
    <font>
      <sz val="8"/>
      <name val="Verdana"/>
      <family val="2"/>
    </font>
    <font>
      <sz val="11"/>
      <color theme="1"/>
      <name val="Verdana"/>
      <family val="2"/>
    </font>
    <font>
      <b/>
      <sz val="11"/>
      <name val="Verdana"/>
      <family val="2"/>
      <charset val="238"/>
    </font>
    <font>
      <sz val="11"/>
      <color rgb="FFFF0000"/>
      <name val="Verdana"/>
      <family val="2"/>
    </font>
    <font>
      <b/>
      <sz val="22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Verdana"/>
      <family val="2"/>
    </font>
    <font>
      <b/>
      <sz val="11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12" fillId="0" borderId="0">
      <alignment vertical="center"/>
    </xf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77">
    <xf numFmtId="0" fontId="0" fillId="0" borderId="0" xfId="0"/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4" fontId="4" fillId="0" borderId="0" xfId="3" applyNumberFormat="1" applyFont="1" applyAlignment="1">
      <alignment vertical="center"/>
    </xf>
    <xf numFmtId="0" fontId="5" fillId="3" borderId="0" xfId="3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/>
    </xf>
    <xf numFmtId="4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0" fontId="7" fillId="3" borderId="4" xfId="4" applyFont="1" applyFill="1" applyBorder="1" applyAlignment="1">
      <alignment horizontal="center" vertical="center" wrapText="1"/>
    </xf>
    <xf numFmtId="4" fontId="7" fillId="3" borderId="4" xfId="4" applyNumberFormat="1" applyFont="1" applyFill="1" applyBorder="1" applyAlignment="1">
      <alignment horizontal="center" vertical="center" wrapText="1"/>
    </xf>
    <xf numFmtId="1" fontId="8" fillId="3" borderId="0" xfId="3" applyNumberFormat="1" applyFont="1" applyFill="1" applyAlignment="1">
      <alignment horizontal="left" vertical="center"/>
    </xf>
    <xf numFmtId="0" fontId="4" fillId="3" borderId="0" xfId="3" applyFont="1" applyFill="1" applyAlignment="1">
      <alignment vertical="center"/>
    </xf>
    <xf numFmtId="4" fontId="8" fillId="2" borderId="4" xfId="5" applyNumberFormat="1" applyFont="1" applyFill="1" applyBorder="1" applyAlignment="1">
      <alignment horizontal="center" vertical="center" wrapText="1"/>
    </xf>
    <xf numFmtId="0" fontId="8" fillId="2" borderId="4" xfId="5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4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3" quotePrefix="1" applyNumberFormat="1" applyFont="1" applyFill="1" applyBorder="1" applyAlignment="1">
      <alignment horizontal="left" vertical="center"/>
    </xf>
    <xf numFmtId="49" fontId="11" fillId="0" borderId="9" xfId="3" applyNumberFormat="1" applyFont="1" applyBorder="1" applyAlignment="1">
      <alignment horizontal="left" vertical="center"/>
    </xf>
    <xf numFmtId="0" fontId="8" fillId="0" borderId="4" xfId="6" applyFont="1" applyBorder="1" applyAlignment="1">
      <alignment horizontal="left" vertical="center" wrapText="1"/>
    </xf>
    <xf numFmtId="4" fontId="4" fillId="3" borderId="10" xfId="7" applyNumberFormat="1" applyFont="1" applyFill="1" applyBorder="1" applyAlignment="1">
      <alignment horizontal="right" vertical="center"/>
    </xf>
    <xf numFmtId="9" fontId="4" fillId="4" borderId="10" xfId="7" applyFont="1" applyFill="1" applyBorder="1" applyAlignment="1">
      <alignment horizontal="center" vertical="center"/>
    </xf>
    <xf numFmtId="9" fontId="4" fillId="4" borderId="11" xfId="7" applyFont="1" applyFill="1" applyBorder="1" applyAlignment="1">
      <alignment horizontal="center" vertical="center"/>
    </xf>
    <xf numFmtId="0" fontId="13" fillId="4" borderId="11" xfId="3" applyFont="1" applyFill="1" applyBorder="1" applyAlignment="1">
      <alignment vertical="center" wrapText="1"/>
    </xf>
    <xf numFmtId="0" fontId="13" fillId="4" borderId="10" xfId="3" applyFont="1" applyFill="1" applyBorder="1" applyAlignment="1">
      <alignment vertical="center" wrapText="1"/>
    </xf>
    <xf numFmtId="0" fontId="13" fillId="4" borderId="12" xfId="3" applyFont="1" applyFill="1" applyBorder="1" applyAlignment="1">
      <alignment vertical="center" wrapText="1"/>
    </xf>
    <xf numFmtId="4" fontId="13" fillId="3" borderId="13" xfId="3" applyNumberFormat="1" applyFont="1" applyFill="1" applyBorder="1" applyAlignment="1">
      <alignment vertical="center" wrapText="1"/>
    </xf>
    <xf numFmtId="4" fontId="13" fillId="0" borderId="14" xfId="3" applyNumberFormat="1" applyFont="1" applyBorder="1" applyAlignment="1">
      <alignment vertical="center" wrapText="1"/>
    </xf>
    <xf numFmtId="4" fontId="13" fillId="3" borderId="15" xfId="3" applyNumberFormat="1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1"/>
    </xf>
    <xf numFmtId="9" fontId="4" fillId="4" borderId="16" xfId="7" applyFont="1" applyFill="1" applyBorder="1" applyAlignment="1">
      <alignment horizontal="center" vertical="center"/>
    </xf>
    <xf numFmtId="9" fontId="4" fillId="4" borderId="14" xfId="7" applyFont="1" applyFill="1" applyBorder="1" applyAlignment="1">
      <alignment horizontal="center" vertical="center"/>
    </xf>
    <xf numFmtId="0" fontId="13" fillId="4" borderId="14" xfId="3" applyFont="1" applyFill="1" applyBorder="1" applyAlignment="1">
      <alignment vertical="center" wrapText="1"/>
    </xf>
    <xf numFmtId="0" fontId="13" fillId="4" borderId="16" xfId="3" applyFont="1" applyFill="1" applyBorder="1" applyAlignment="1">
      <alignment vertical="center" wrapText="1"/>
    </xf>
    <xf numFmtId="0" fontId="13" fillId="4" borderId="17" xfId="3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3"/>
    </xf>
    <xf numFmtId="4" fontId="13" fillId="0" borderId="16" xfId="3" applyNumberFormat="1" applyFont="1" applyBorder="1" applyAlignment="1">
      <alignment vertical="center" wrapText="1"/>
    </xf>
    <xf numFmtId="9" fontId="4" fillId="2" borderId="16" xfId="7" applyFont="1" applyFill="1" applyBorder="1" applyAlignment="1">
      <alignment horizontal="center" vertical="center"/>
    </xf>
    <xf numFmtId="4" fontId="4" fillId="4" borderId="16" xfId="7" applyNumberFormat="1" applyFont="1" applyFill="1" applyBorder="1" applyAlignment="1">
      <alignment horizontal="center" vertical="center"/>
    </xf>
    <xf numFmtId="4" fontId="4" fillId="0" borderId="16" xfId="7" applyNumberFormat="1" applyFont="1" applyBorder="1" applyAlignment="1">
      <alignment horizontal="right" vertical="center"/>
    </xf>
    <xf numFmtId="49" fontId="11" fillId="0" borderId="9" xfId="5" applyNumberFormat="1" applyFont="1" applyBorder="1" applyAlignment="1">
      <alignment horizontal="left" vertical="center"/>
    </xf>
    <xf numFmtId="4" fontId="13" fillId="4" borderId="14" xfId="3" applyNumberFormat="1" applyFont="1" applyFill="1" applyBorder="1" applyAlignment="1">
      <alignment vertical="center" wrapText="1"/>
    </xf>
    <xf numFmtId="4" fontId="13" fillId="4" borderId="16" xfId="3" applyNumberFormat="1" applyFont="1" applyFill="1" applyBorder="1" applyAlignment="1">
      <alignment vertical="center" wrapText="1"/>
    </xf>
    <xf numFmtId="49" fontId="14" fillId="0" borderId="9" xfId="5" applyNumberFormat="1" applyFont="1" applyBorder="1" applyAlignment="1">
      <alignment horizontal="left" vertical="center"/>
    </xf>
    <xf numFmtId="4" fontId="13" fillId="4" borderId="11" xfId="3" applyNumberFormat="1" applyFont="1" applyFill="1" applyBorder="1" applyAlignment="1">
      <alignment vertical="center" wrapText="1"/>
    </xf>
    <xf numFmtId="4" fontId="13" fillId="4" borderId="10" xfId="3" applyNumberFormat="1" applyFont="1" applyFill="1" applyBorder="1" applyAlignment="1">
      <alignment vertical="center" wrapText="1"/>
    </xf>
    <xf numFmtId="0" fontId="15" fillId="4" borderId="14" xfId="3" applyFont="1" applyFill="1" applyBorder="1" applyAlignment="1">
      <alignment vertical="center" wrapText="1"/>
    </xf>
    <xf numFmtId="0" fontId="15" fillId="4" borderId="16" xfId="3" applyFont="1" applyFill="1" applyBorder="1" applyAlignment="1">
      <alignment vertical="center" wrapText="1"/>
    </xf>
    <xf numFmtId="0" fontId="4" fillId="0" borderId="0" xfId="5" applyFont="1" applyAlignment="1">
      <alignment vertical="center"/>
    </xf>
    <xf numFmtId="4" fontId="4" fillId="3" borderId="16" xfId="7" applyNumberFormat="1" applyFont="1" applyFill="1" applyBorder="1" applyAlignment="1">
      <alignment horizontal="right" vertical="center"/>
    </xf>
    <xf numFmtId="4" fontId="13" fillId="3" borderId="14" xfId="3" applyNumberFormat="1" applyFont="1" applyFill="1" applyBorder="1" applyAlignment="1">
      <alignment vertical="center" wrapText="1"/>
    </xf>
    <xf numFmtId="0" fontId="13" fillId="4" borderId="14" xfId="4" applyFont="1" applyFill="1" applyBorder="1" applyAlignment="1">
      <alignment horizontal="left" vertical="center" wrapText="1" indent="3"/>
    </xf>
    <xf numFmtId="0" fontId="13" fillId="4" borderId="16" xfId="4" applyFont="1" applyFill="1" applyBorder="1" applyAlignment="1">
      <alignment horizontal="left" vertical="center" wrapText="1" indent="3"/>
    </xf>
    <xf numFmtId="49" fontId="14" fillId="0" borderId="9" xfId="3" applyNumberFormat="1" applyFont="1" applyBorder="1" applyAlignment="1">
      <alignment horizontal="left" vertical="center"/>
    </xf>
    <xf numFmtId="0" fontId="13" fillId="0" borderId="4" xfId="4" applyFont="1" applyBorder="1" applyAlignment="1">
      <alignment horizontal="left" vertical="center" wrapText="1" indent="1"/>
    </xf>
    <xf numFmtId="9" fontId="4" fillId="2" borderId="14" xfId="7" applyFont="1" applyFill="1" applyBorder="1" applyAlignment="1">
      <alignment horizontal="center" vertical="center"/>
    </xf>
    <xf numFmtId="0" fontId="8" fillId="0" borderId="4" xfId="6" applyFont="1" applyBorder="1" applyAlignment="1">
      <alignment vertical="center" wrapText="1"/>
    </xf>
    <xf numFmtId="9" fontId="13" fillId="2" borderId="16" xfId="7" applyFont="1" applyFill="1" applyBorder="1" applyAlignment="1">
      <alignment horizontal="center" vertical="center"/>
    </xf>
    <xf numFmtId="9" fontId="13" fillId="4" borderId="14" xfId="7" applyFont="1" applyFill="1" applyBorder="1" applyAlignment="1">
      <alignment horizontal="center" vertical="center"/>
    </xf>
    <xf numFmtId="9" fontId="8" fillId="0" borderId="4" xfId="8" applyFont="1" applyBorder="1" applyAlignment="1">
      <alignment horizontal="left" vertical="center"/>
    </xf>
    <xf numFmtId="0" fontId="13" fillId="0" borderId="4" xfId="5" applyFont="1" applyBorder="1" applyAlignment="1">
      <alignment horizontal="left" vertical="center" wrapText="1" indent="5"/>
    </xf>
    <xf numFmtId="0" fontId="13" fillId="0" borderId="4" xfId="4" applyFont="1" applyBorder="1" applyAlignment="1">
      <alignment horizontal="left" vertical="center" wrapText="1" indent="5"/>
    </xf>
    <xf numFmtId="0" fontId="8" fillId="0" borderId="4" xfId="5" applyFont="1" applyBorder="1" applyAlignment="1">
      <alignment horizontal="left" vertical="center" wrapText="1"/>
    </xf>
    <xf numFmtId="0" fontId="13" fillId="0" borderId="4" xfId="4" applyFont="1" applyBorder="1" applyAlignment="1">
      <alignment horizontal="left" vertical="center" wrapText="1" indent="3"/>
    </xf>
    <xf numFmtId="0" fontId="16" fillId="0" borderId="4" xfId="6" applyFont="1" applyBorder="1" applyAlignment="1">
      <alignment horizontal="left" vertical="center" wrapText="1"/>
    </xf>
    <xf numFmtId="0" fontId="13" fillId="3" borderId="14" xfId="3" applyFont="1" applyFill="1" applyBorder="1" applyAlignment="1">
      <alignment vertical="center" wrapText="1"/>
    </xf>
    <xf numFmtId="0" fontId="13" fillId="3" borderId="16" xfId="3" applyFont="1" applyFill="1" applyBorder="1" applyAlignment="1">
      <alignment vertical="center" wrapText="1"/>
    </xf>
    <xf numFmtId="0" fontId="8" fillId="3" borderId="4" xfId="4" applyFont="1" applyFill="1" applyBorder="1" applyAlignment="1">
      <alignment horizontal="left" vertical="center" wrapText="1"/>
    </xf>
    <xf numFmtId="0" fontId="16" fillId="3" borderId="4" xfId="4" applyFont="1" applyFill="1" applyBorder="1" applyAlignment="1">
      <alignment horizontal="left" vertical="center" wrapText="1"/>
    </xf>
    <xf numFmtId="0" fontId="8" fillId="3" borderId="4" xfId="5" applyFont="1" applyFill="1" applyBorder="1" applyAlignment="1">
      <alignment horizontal="left" vertical="center" wrapText="1"/>
    </xf>
    <xf numFmtId="0" fontId="13" fillId="3" borderId="4" xfId="5" applyFont="1" applyFill="1" applyBorder="1" applyAlignment="1">
      <alignment horizontal="left" vertical="center" wrapText="1" indent="1"/>
    </xf>
    <xf numFmtId="9" fontId="17" fillId="4" borderId="16" xfId="7" applyFont="1" applyFill="1" applyBorder="1" applyAlignment="1">
      <alignment horizontal="center" vertical="center"/>
    </xf>
    <xf numFmtId="9" fontId="17" fillId="4" borderId="14" xfId="7" applyFont="1" applyFill="1" applyBorder="1" applyAlignment="1">
      <alignment horizontal="center" vertical="center"/>
    </xf>
    <xf numFmtId="0" fontId="13" fillId="0" borderId="4" xfId="6" applyFont="1" applyBorder="1" applyAlignment="1">
      <alignment horizontal="left" vertical="center" wrapText="1" indent="1"/>
    </xf>
    <xf numFmtId="0" fontId="13" fillId="0" borderId="18" xfId="4" applyFont="1" applyBorder="1" applyAlignment="1">
      <alignment horizontal="left" vertical="center" wrapText="1" indent="1"/>
    </xf>
    <xf numFmtId="4" fontId="13" fillId="4" borderId="19" xfId="3" applyNumberFormat="1" applyFont="1" applyFill="1" applyBorder="1" applyAlignment="1">
      <alignment vertical="center" wrapText="1"/>
    </xf>
    <xf numFmtId="9" fontId="4" fillId="2" borderId="19" xfId="7" applyFont="1" applyFill="1" applyBorder="1" applyAlignment="1">
      <alignment horizontal="center" vertical="center"/>
    </xf>
    <xf numFmtId="164" fontId="4" fillId="2" borderId="19" xfId="7" applyNumberFormat="1" applyFont="1" applyFill="1" applyBorder="1" applyAlignment="1">
      <alignment horizontal="center" vertical="center"/>
    </xf>
    <xf numFmtId="9" fontId="4" fillId="4" borderId="20" xfId="7" applyFont="1" applyFill="1" applyBorder="1" applyAlignment="1">
      <alignment horizontal="center" vertical="center"/>
    </xf>
    <xf numFmtId="0" fontId="13" fillId="4" borderId="21" xfId="3" applyFont="1" applyFill="1" applyBorder="1" applyAlignment="1">
      <alignment vertical="center" wrapText="1"/>
    </xf>
    <xf numFmtId="4" fontId="13" fillId="3" borderId="22" xfId="3" applyNumberFormat="1" applyFont="1" applyFill="1" applyBorder="1" applyAlignment="1">
      <alignment vertical="center" wrapText="1"/>
    </xf>
    <xf numFmtId="4" fontId="13" fillId="4" borderId="23" xfId="3" applyNumberFormat="1" applyFont="1" applyFill="1" applyBorder="1" applyAlignment="1">
      <alignment vertical="center" wrapText="1"/>
    </xf>
    <xf numFmtId="0" fontId="13" fillId="4" borderId="23" xfId="3" applyFont="1" applyFill="1" applyBorder="1" applyAlignment="1">
      <alignment vertical="center" wrapText="1"/>
    </xf>
    <xf numFmtId="9" fontId="4" fillId="4" borderId="24" xfId="7" applyFont="1" applyFill="1" applyBorder="1" applyAlignment="1">
      <alignment horizontal="center" vertical="center"/>
    </xf>
    <xf numFmtId="0" fontId="13" fillId="3" borderId="24" xfId="3" applyFont="1" applyFill="1" applyBorder="1" applyAlignment="1">
      <alignment vertical="center" wrapText="1"/>
    </xf>
    <xf numFmtId="0" fontId="13" fillId="3" borderId="23" xfId="3" applyFont="1" applyFill="1" applyBorder="1" applyAlignment="1">
      <alignment vertical="center" wrapText="1"/>
    </xf>
    <xf numFmtId="0" fontId="13" fillId="4" borderId="25" xfId="3" applyFont="1" applyFill="1" applyBorder="1" applyAlignment="1">
      <alignment vertical="center" wrapText="1"/>
    </xf>
    <xf numFmtId="4" fontId="13" fillId="3" borderId="26" xfId="3" applyNumberFormat="1" applyFont="1" applyFill="1" applyBorder="1" applyAlignment="1">
      <alignment vertical="center" wrapText="1"/>
    </xf>
    <xf numFmtId="0" fontId="13" fillId="0" borderId="0" xfId="5" applyFont="1" applyAlignment="1">
      <alignment vertical="center"/>
    </xf>
    <xf numFmtId="49" fontId="13" fillId="0" borderId="0" xfId="5" applyNumberFormat="1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4" fontId="13" fillId="0" borderId="0" xfId="5" applyNumberFormat="1" applyFont="1" applyAlignment="1">
      <alignment vertical="center"/>
    </xf>
    <xf numFmtId="4" fontId="4" fillId="0" borderId="0" xfId="5" applyNumberFormat="1" applyFont="1" applyAlignment="1">
      <alignment vertical="center"/>
    </xf>
    <xf numFmtId="0" fontId="19" fillId="3" borderId="0" xfId="3" applyFont="1" applyFill="1" applyAlignment="1">
      <alignment horizontal="left" vertical="center" wrapText="1" indent="3"/>
    </xf>
    <xf numFmtId="4" fontId="19" fillId="3" borderId="0" xfId="3" applyNumberFormat="1" applyFont="1" applyFill="1" applyAlignment="1">
      <alignment horizontal="left" vertical="center" wrapText="1" indent="3"/>
    </xf>
    <xf numFmtId="4" fontId="7" fillId="3" borderId="0" xfId="4" applyNumberFormat="1" applyFont="1" applyFill="1" applyAlignment="1">
      <alignment horizontal="center" vertical="center" wrapText="1"/>
    </xf>
    <xf numFmtId="0" fontId="7" fillId="3" borderId="0" xfId="4" applyFont="1" applyFill="1" applyAlignment="1">
      <alignment horizontal="center" vertical="center" wrapText="1"/>
    </xf>
    <xf numFmtId="0" fontId="19" fillId="0" borderId="0" xfId="3" applyFont="1" applyAlignment="1">
      <alignment horizontal="left" vertical="center" wrapText="1" indent="3"/>
    </xf>
    <xf numFmtId="0" fontId="13" fillId="3" borderId="0" xfId="5" applyFont="1" applyFill="1" applyAlignment="1">
      <alignment vertical="center"/>
    </xf>
    <xf numFmtId="4" fontId="8" fillId="2" borderId="33" xfId="5" applyNumberFormat="1" applyFont="1" applyFill="1" applyBorder="1" applyAlignment="1">
      <alignment horizontal="center" vertical="center" wrapText="1"/>
    </xf>
    <xf numFmtId="0" fontId="4" fillId="3" borderId="0" xfId="5" applyFont="1" applyFill="1" applyAlignment="1">
      <alignment vertical="center"/>
    </xf>
    <xf numFmtId="4" fontId="20" fillId="2" borderId="4" xfId="5" quotePrefix="1" applyNumberFormat="1" applyFont="1" applyFill="1" applyBorder="1" applyAlignment="1">
      <alignment horizontal="center" vertical="center" wrapText="1"/>
    </xf>
    <xf numFmtId="0" fontId="20" fillId="2" borderId="4" xfId="5" quotePrefix="1" applyFont="1" applyFill="1" applyBorder="1" applyAlignment="1">
      <alignment horizontal="center" vertical="center" wrapText="1"/>
    </xf>
    <xf numFmtId="0" fontId="10" fillId="2" borderId="4" xfId="5" applyFont="1" applyFill="1" applyBorder="1" applyAlignment="1">
      <alignment horizontal="left" vertical="center" wrapText="1"/>
    </xf>
    <xf numFmtId="4" fontId="4" fillId="3" borderId="4" xfId="7" applyNumberFormat="1" applyFont="1" applyFill="1" applyBorder="1" applyAlignment="1">
      <alignment horizontal="right" vertical="center"/>
    </xf>
    <xf numFmtId="9" fontId="4" fillId="4" borderId="4" xfId="7" applyFont="1" applyFill="1" applyBorder="1" applyAlignment="1">
      <alignment horizontal="center" vertical="center"/>
    </xf>
    <xf numFmtId="4" fontId="4" fillId="3" borderId="7" xfId="5" applyNumberFormat="1" applyFont="1" applyFill="1" applyBorder="1" applyAlignment="1">
      <alignment vertical="center"/>
    </xf>
    <xf numFmtId="49" fontId="10" fillId="2" borderId="4" xfId="5" quotePrefix="1" applyNumberFormat="1" applyFont="1" applyFill="1" applyBorder="1" applyAlignment="1">
      <alignment horizontal="left" vertical="center" wrapText="1"/>
    </xf>
    <xf numFmtId="4" fontId="4" fillId="3" borderId="4" xfId="5" applyNumberFormat="1" applyFont="1" applyFill="1" applyBorder="1" applyAlignment="1">
      <alignment vertical="center"/>
    </xf>
    <xf numFmtId="49" fontId="10" fillId="2" borderId="4" xfId="5" applyNumberFormat="1" applyFont="1" applyFill="1" applyBorder="1" applyAlignment="1">
      <alignment horizontal="left" vertical="center" wrapText="1"/>
    </xf>
    <xf numFmtId="4" fontId="4" fillId="4" borderId="4" xfId="7" applyNumberFormat="1" applyFont="1" applyFill="1" applyBorder="1" applyAlignment="1">
      <alignment horizontal="center" vertical="center"/>
    </xf>
    <xf numFmtId="9" fontId="4" fillId="2" borderId="4" xfId="7" applyFont="1" applyFill="1" applyBorder="1" applyAlignment="1">
      <alignment horizontal="center" vertical="center"/>
    </xf>
    <xf numFmtId="4" fontId="4" fillId="0" borderId="4" xfId="5" applyNumberFormat="1" applyFont="1" applyBorder="1" applyAlignment="1">
      <alignment vertical="center"/>
    </xf>
    <xf numFmtId="0" fontId="13" fillId="0" borderId="4" xfId="5" applyFont="1" applyBorder="1" applyAlignment="1">
      <alignment horizontal="left" vertical="center" wrapText="1" indent="2"/>
    </xf>
    <xf numFmtId="2" fontId="13" fillId="0" borderId="4" xfId="5" applyNumberFormat="1" applyFont="1" applyBorder="1" applyAlignment="1">
      <alignment horizontal="left" vertical="center" wrapText="1" indent="1"/>
    </xf>
    <xf numFmtId="2" fontId="13" fillId="0" borderId="4" xfId="5" applyNumberFormat="1" applyFont="1" applyBorder="1" applyAlignment="1">
      <alignment horizontal="center" vertical="center" wrapText="1"/>
    </xf>
    <xf numFmtId="4" fontId="13" fillId="0" borderId="4" xfId="5" applyNumberFormat="1" applyFont="1" applyBorder="1" applyAlignment="1">
      <alignment horizontal="right" vertical="center" wrapText="1"/>
    </xf>
    <xf numFmtId="0" fontId="21" fillId="0" borderId="4" xfId="5" applyFont="1" applyBorder="1" applyAlignment="1">
      <alignment horizontal="left" vertical="center"/>
    </xf>
    <xf numFmtId="49" fontId="4" fillId="0" borderId="0" xfId="5" applyNumberFormat="1" applyFont="1" applyAlignment="1">
      <alignment horizontal="center" vertical="center"/>
    </xf>
    <xf numFmtId="0" fontId="4" fillId="0" borderId="0" xfId="5" applyFont="1" applyAlignment="1">
      <alignment horizontal="center" vertical="center"/>
    </xf>
    <xf numFmtId="4" fontId="8" fillId="2" borderId="36" xfId="5" applyNumberFormat="1" applyFont="1" applyFill="1" applyBorder="1" applyAlignment="1">
      <alignment horizontal="center" vertical="center" wrapText="1"/>
    </xf>
    <xf numFmtId="0" fontId="8" fillId="2" borderId="37" xfId="5" applyFont="1" applyFill="1" applyBorder="1" applyAlignment="1">
      <alignment horizontal="center" vertical="center" wrapText="1"/>
    </xf>
    <xf numFmtId="49" fontId="10" fillId="2" borderId="39" xfId="5" quotePrefix="1" applyNumberFormat="1" applyFont="1" applyFill="1" applyBorder="1" applyAlignment="1">
      <alignment horizontal="left" vertical="center" wrapText="1"/>
    </xf>
    <xf numFmtId="4" fontId="13" fillId="3" borderId="4" xfId="5" applyNumberFormat="1" applyFont="1" applyFill="1" applyBorder="1" applyAlignment="1">
      <alignment vertical="center" wrapText="1"/>
    </xf>
    <xf numFmtId="4" fontId="8" fillId="2" borderId="4" xfId="5" applyNumberFormat="1" applyFont="1" applyFill="1" applyBorder="1" applyAlignment="1">
      <alignment horizontal="right" vertical="center" wrapText="1"/>
    </xf>
    <xf numFmtId="0" fontId="4" fillId="2" borderId="40" xfId="5" applyFont="1" applyFill="1" applyBorder="1" applyAlignment="1">
      <alignment vertical="center"/>
    </xf>
    <xf numFmtId="0" fontId="8" fillId="0" borderId="4" xfId="5" applyFont="1" applyBorder="1" applyAlignment="1">
      <alignment horizontal="left" vertical="center" wrapText="1" indent="1"/>
    </xf>
    <xf numFmtId="4" fontId="13" fillId="2" borderId="4" xfId="5" applyNumberFormat="1" applyFont="1" applyFill="1" applyBorder="1" applyAlignment="1">
      <alignment horizontal="right" vertical="center" wrapText="1"/>
    </xf>
    <xf numFmtId="49" fontId="4" fillId="2" borderId="40" xfId="5" applyNumberFormat="1" applyFont="1" applyFill="1" applyBorder="1" applyAlignment="1">
      <alignment vertical="center"/>
    </xf>
    <xf numFmtId="4" fontId="13" fillId="2" borderId="4" xfId="5" applyNumberFormat="1" applyFont="1" applyFill="1" applyBorder="1" applyAlignment="1">
      <alignment vertical="center" wrapText="1"/>
    </xf>
    <xf numFmtId="49" fontId="10" fillId="2" borderId="41" xfId="5" applyNumberFormat="1" applyFont="1" applyFill="1" applyBorder="1" applyAlignment="1">
      <alignment horizontal="left" vertical="center" wrapText="1"/>
    </xf>
    <xf numFmtId="0" fontId="8" fillId="0" borderId="41" xfId="5" applyFont="1" applyBorder="1" applyAlignment="1">
      <alignment horizontal="left" vertical="center" wrapText="1"/>
    </xf>
    <xf numFmtId="4" fontId="13" fillId="2" borderId="41" xfId="5" applyNumberFormat="1" applyFont="1" applyFill="1" applyBorder="1" applyAlignment="1">
      <alignment horizontal="right" vertical="center" wrapText="1"/>
    </xf>
    <xf numFmtId="4" fontId="13" fillId="2" borderId="41" xfId="5" applyNumberFormat="1" applyFont="1" applyFill="1" applyBorder="1" applyAlignment="1">
      <alignment horizontal="center" vertical="center" wrapText="1"/>
    </xf>
    <xf numFmtId="164" fontId="4" fillId="0" borderId="42" xfId="5" applyNumberFormat="1" applyFont="1" applyBorder="1" applyAlignment="1">
      <alignment vertical="center"/>
    </xf>
    <xf numFmtId="0" fontId="8" fillId="2" borderId="4" xfId="3" applyFont="1" applyFill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9" fillId="2" borderId="4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left" vertical="center" wrapText="1"/>
    </xf>
    <xf numFmtId="0" fontId="3" fillId="2" borderId="4" xfId="3" applyFill="1" applyBorder="1" applyAlignment="1">
      <alignment horizontal="left" vertical="center" wrapText="1"/>
    </xf>
    <xf numFmtId="0" fontId="3" fillId="2" borderId="5" xfId="3" applyFill="1" applyBorder="1" applyAlignment="1">
      <alignment horizontal="left" vertical="center" wrapText="1"/>
    </xf>
    <xf numFmtId="0" fontId="3" fillId="0" borderId="4" xfId="3" applyBorder="1" applyAlignment="1">
      <alignment vertical="center"/>
    </xf>
    <xf numFmtId="0" fontId="3" fillId="0" borderId="5" xfId="3" applyBorder="1" applyAlignment="1">
      <alignment vertical="center"/>
    </xf>
    <xf numFmtId="4" fontId="8" fillId="2" borderId="4" xfId="3" applyNumberFormat="1" applyFont="1" applyFill="1" applyBorder="1" applyAlignment="1">
      <alignment horizontal="center" vertical="center" wrapText="1"/>
    </xf>
    <xf numFmtId="4" fontId="3" fillId="2" borderId="4" xfId="3" applyNumberFormat="1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4" fontId="3" fillId="0" borderId="4" xfId="3" applyNumberFormat="1" applyBorder="1" applyAlignment="1">
      <alignment vertical="center"/>
    </xf>
    <xf numFmtId="4" fontId="3" fillId="0" borderId="4" xfId="3" applyNumberFormat="1" applyBorder="1" applyAlignment="1">
      <alignment horizontal="center" vertical="center" wrapText="1"/>
    </xf>
    <xf numFmtId="4" fontId="9" fillId="2" borderId="4" xfId="3" applyNumberFormat="1" applyFont="1" applyFill="1" applyBorder="1" applyAlignment="1">
      <alignment horizontal="center" vertical="center" wrapText="1"/>
    </xf>
    <xf numFmtId="0" fontId="18" fillId="2" borderId="1" xfId="5" applyFont="1" applyFill="1" applyBorder="1" applyAlignment="1">
      <alignment horizontal="center" vertical="center" wrapText="1"/>
    </xf>
    <xf numFmtId="0" fontId="18" fillId="2" borderId="2" xfId="5" applyFont="1" applyFill="1" applyBorder="1" applyAlignment="1">
      <alignment horizontal="center" vertical="center" wrapText="1"/>
    </xf>
    <xf numFmtId="0" fontId="18" fillId="2" borderId="3" xfId="5" applyFont="1" applyFill="1" applyBorder="1" applyAlignment="1">
      <alignment horizontal="center" vertical="center" wrapText="1"/>
    </xf>
    <xf numFmtId="0" fontId="19" fillId="0" borderId="27" xfId="3" applyFont="1" applyBorder="1" applyAlignment="1">
      <alignment horizontal="center" vertical="center" wrapText="1"/>
    </xf>
    <xf numFmtId="49" fontId="8" fillId="2" borderId="28" xfId="5" applyNumberFormat="1" applyFont="1" applyFill="1" applyBorder="1" applyAlignment="1">
      <alignment horizontal="center" vertical="center" wrapText="1"/>
    </xf>
    <xf numFmtId="49" fontId="8" fillId="2" borderId="34" xfId="5" applyNumberFormat="1" applyFont="1" applyFill="1" applyBorder="1" applyAlignment="1">
      <alignment horizontal="center" vertical="center" wrapText="1"/>
    </xf>
    <xf numFmtId="0" fontId="3" fillId="0" borderId="34" xfId="3" applyBorder="1" applyAlignment="1">
      <alignment horizontal="center" vertical="center" wrapText="1"/>
    </xf>
    <xf numFmtId="0" fontId="8" fillId="2" borderId="29" xfId="5" applyFont="1" applyFill="1" applyBorder="1" applyAlignment="1">
      <alignment horizontal="left" vertical="center" wrapText="1"/>
    </xf>
    <xf numFmtId="0" fontId="8" fillId="2" borderId="6" xfId="5" applyFont="1" applyFill="1" applyBorder="1" applyAlignment="1">
      <alignment horizontal="left" vertical="center" wrapText="1"/>
    </xf>
    <xf numFmtId="0" fontId="3" fillId="0" borderId="6" xfId="3" applyBorder="1" applyAlignment="1">
      <alignment horizontal="left" vertical="center" wrapText="1"/>
    </xf>
    <xf numFmtId="0" fontId="8" fillId="2" borderId="29" xfId="5" applyFont="1" applyFill="1" applyBorder="1" applyAlignment="1">
      <alignment horizontal="center" vertical="center" wrapText="1"/>
    </xf>
    <xf numFmtId="0" fontId="8" fillId="2" borderId="35" xfId="5" applyFont="1" applyFill="1" applyBorder="1" applyAlignment="1">
      <alignment horizontal="center" vertical="center" wrapText="1"/>
    </xf>
    <xf numFmtId="0" fontId="3" fillId="0" borderId="35" xfId="3" applyBorder="1" applyAlignment="1">
      <alignment horizontal="center" vertical="center" wrapText="1"/>
    </xf>
    <xf numFmtId="4" fontId="8" fillId="2" borderId="30" xfId="5" applyNumberFormat="1" applyFont="1" applyFill="1" applyBorder="1" applyAlignment="1">
      <alignment horizontal="center" vertical="center" wrapText="1"/>
    </xf>
    <xf numFmtId="4" fontId="8" fillId="2" borderId="31" xfId="5" applyNumberFormat="1" applyFont="1" applyFill="1" applyBorder="1" applyAlignment="1">
      <alignment horizontal="center" vertical="center" wrapText="1"/>
    </xf>
    <xf numFmtId="4" fontId="8" fillId="2" borderId="32" xfId="5" applyNumberFormat="1" applyFont="1" applyFill="1" applyBorder="1" applyAlignment="1">
      <alignment horizontal="center" vertical="center" wrapText="1"/>
    </xf>
    <xf numFmtId="0" fontId="8" fillId="2" borderId="30" xfId="5" applyFont="1" applyFill="1" applyBorder="1" applyAlignment="1">
      <alignment horizontal="center" vertical="center" wrapText="1"/>
    </xf>
    <xf numFmtId="0" fontId="8" fillId="2" borderId="31" xfId="5" applyFont="1" applyFill="1" applyBorder="1" applyAlignment="1">
      <alignment horizontal="center" vertical="center" wrapText="1"/>
    </xf>
    <xf numFmtId="0" fontId="8" fillId="2" borderId="32" xfId="5" applyFont="1" applyFill="1" applyBorder="1" applyAlignment="1">
      <alignment horizontal="center" vertical="center" wrapText="1"/>
    </xf>
    <xf numFmtId="0" fontId="3" fillId="0" borderId="38" xfId="3" applyBorder="1" applyAlignment="1">
      <alignment horizontal="center" vertical="center" wrapText="1"/>
    </xf>
    <xf numFmtId="0" fontId="3" fillId="0" borderId="7" xfId="3" applyBorder="1" applyAlignment="1">
      <alignment horizontal="left" vertical="center" wrapText="1"/>
    </xf>
    <xf numFmtId="0" fontId="3" fillId="0" borderId="7" xfId="3" applyBorder="1" applyAlignment="1">
      <alignment horizontal="center" vertical="center" wrapText="1"/>
    </xf>
  </cellXfs>
  <cellStyles count="9">
    <cellStyle name="Normal" xfId="0" builtinId="0"/>
    <cellStyle name="Normal 131" xfId="3" xr:uid="{00000000-0005-0000-0000-000001000000}"/>
    <cellStyle name="Normal 15" xfId="6" xr:uid="{00000000-0005-0000-0000-000002000000}"/>
    <cellStyle name="Normal 3" xfId="1" xr:uid="{00000000-0005-0000-0000-000003000000}"/>
    <cellStyle name="Normal_Assets Final 2" xfId="5" xr:uid="{00000000-0005-0000-0000-000004000000}"/>
    <cellStyle name="Normal_Inflows 2" xfId="4" xr:uid="{00000000-0005-0000-0000-000005000000}"/>
    <cellStyle name="Percent 2" xfId="2" xr:uid="{00000000-0005-0000-0000-000006000000}"/>
    <cellStyle name="Pourcentage 14" xfId="7" xr:uid="{00000000-0005-0000-0000-000007000000}"/>
    <cellStyle name="Pourcentage 2" xfId="8" xr:uid="{00000000-0005-0000-0000-000008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716"/>
  <sheetViews>
    <sheetView tabSelected="1" workbookViewId="0">
      <selection activeCell="A2" sqref="A2:L716"/>
    </sheetView>
  </sheetViews>
  <sheetFormatPr baseColWidth="10" defaultColWidth="11.44140625" defaultRowHeight="14.4" x14ac:dyDescent="0.3"/>
  <cols>
    <col min="1" max="1" width="32.109375" bestFit="1" customWidth="1"/>
    <col min="2" max="2" width="8.6640625" bestFit="1" customWidth="1"/>
    <col min="3" max="3" width="19.109375" bestFit="1" customWidth="1"/>
    <col min="4" max="4" width="6" bestFit="1" customWidth="1"/>
    <col min="5" max="5" width="6.33203125" bestFit="1" customWidth="1"/>
    <col min="6" max="6" width="7" bestFit="1" customWidth="1"/>
    <col min="7" max="7" width="31" bestFit="1" customWidth="1"/>
    <col min="8" max="8" width="32.109375" bestFit="1" customWidth="1"/>
    <col min="9" max="9" width="29.6640625" bestFit="1" customWidth="1"/>
    <col min="10" max="10" width="20.88671875" bestFit="1" customWidth="1"/>
    <col min="11" max="11" width="22" bestFit="1" customWidth="1"/>
    <col min="12" max="12" width="19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399</v>
      </c>
      <c r="H1" t="s">
        <v>400</v>
      </c>
      <c r="I1" t="s">
        <v>401</v>
      </c>
      <c r="J1" t="s">
        <v>402</v>
      </c>
      <c r="K1" t="s">
        <v>404</v>
      </c>
      <c r="L1" t="s">
        <v>403</v>
      </c>
    </row>
    <row r="2" spans="1:12" x14ac:dyDescent="0.3">
      <c r="A2" t="s">
        <v>405</v>
      </c>
      <c r="B2" t="s">
        <v>406</v>
      </c>
      <c r="C2" t="s">
        <v>407</v>
      </c>
      <c r="D2">
        <v>960</v>
      </c>
      <c r="G2">
        <v>0.2</v>
      </c>
      <c r="H2">
        <v>0.2</v>
      </c>
      <c r="I2">
        <v>0.6</v>
      </c>
      <c r="J2">
        <v>192</v>
      </c>
    </row>
    <row r="3" spans="1:12" x14ac:dyDescent="0.3">
      <c r="A3" t="s">
        <v>408</v>
      </c>
      <c r="B3" t="s">
        <v>406</v>
      </c>
      <c r="C3" t="s">
        <v>407</v>
      </c>
      <c r="D3">
        <v>2</v>
      </c>
      <c r="G3">
        <v>0.2</v>
      </c>
      <c r="H3">
        <v>0.2</v>
      </c>
      <c r="I3">
        <v>0.6</v>
      </c>
      <c r="J3">
        <v>0.4</v>
      </c>
    </row>
    <row r="4" spans="1:12" x14ac:dyDescent="0.3">
      <c r="A4" t="s">
        <v>409</v>
      </c>
      <c r="B4" t="s">
        <v>406</v>
      </c>
      <c r="C4" t="s">
        <v>407</v>
      </c>
      <c r="D4">
        <v>255</v>
      </c>
      <c r="G4">
        <v>0.2</v>
      </c>
      <c r="H4">
        <v>0.2</v>
      </c>
      <c r="I4">
        <v>0.6</v>
      </c>
      <c r="J4">
        <v>51</v>
      </c>
    </row>
    <row r="5" spans="1:12" x14ac:dyDescent="0.3">
      <c r="A5" t="s">
        <v>405</v>
      </c>
      <c r="B5" t="s">
        <v>410</v>
      </c>
      <c r="C5" t="s">
        <v>411</v>
      </c>
      <c r="D5">
        <v>128</v>
      </c>
      <c r="G5">
        <v>0.2</v>
      </c>
      <c r="H5">
        <v>0.2</v>
      </c>
      <c r="I5">
        <v>0.6</v>
      </c>
      <c r="J5">
        <v>25.6</v>
      </c>
    </row>
    <row r="6" spans="1:12" x14ac:dyDescent="0.3">
      <c r="A6" t="s">
        <v>408</v>
      </c>
      <c r="B6" t="s">
        <v>410</v>
      </c>
      <c r="C6" t="s">
        <v>411</v>
      </c>
      <c r="D6">
        <v>435230</v>
      </c>
      <c r="G6">
        <v>0.2</v>
      </c>
      <c r="H6">
        <v>0.2</v>
      </c>
      <c r="I6">
        <v>0.6</v>
      </c>
      <c r="J6">
        <v>87046</v>
      </c>
    </row>
    <row r="7" spans="1:12" x14ac:dyDescent="0.3">
      <c r="A7" t="s">
        <v>405</v>
      </c>
      <c r="B7" t="s">
        <v>412</v>
      </c>
      <c r="C7" t="s">
        <v>413</v>
      </c>
      <c r="D7">
        <v>4</v>
      </c>
      <c r="G7">
        <v>0.2</v>
      </c>
      <c r="H7">
        <v>0.2</v>
      </c>
      <c r="I7">
        <v>0.6</v>
      </c>
      <c r="J7">
        <v>0.8</v>
      </c>
    </row>
    <row r="8" spans="1:12" x14ac:dyDescent="0.3">
      <c r="A8" t="s">
        <v>408</v>
      </c>
      <c r="B8" t="s">
        <v>412</v>
      </c>
      <c r="C8" t="s">
        <v>413</v>
      </c>
      <c r="D8">
        <v>128</v>
      </c>
      <c r="G8">
        <v>0.2</v>
      </c>
      <c r="H8">
        <v>0.2</v>
      </c>
      <c r="I8">
        <v>0.6</v>
      </c>
      <c r="J8">
        <v>25.6</v>
      </c>
    </row>
    <row r="9" spans="1:12" x14ac:dyDescent="0.3">
      <c r="A9" t="s">
        <v>408</v>
      </c>
      <c r="B9" t="s">
        <v>414</v>
      </c>
      <c r="C9" t="s">
        <v>411</v>
      </c>
      <c r="D9">
        <v>30996</v>
      </c>
      <c r="G9">
        <v>0.2</v>
      </c>
      <c r="H9">
        <v>0.2</v>
      </c>
      <c r="I9">
        <v>0.6</v>
      </c>
      <c r="J9">
        <v>6199.2000000000007</v>
      </c>
    </row>
    <row r="10" spans="1:12" x14ac:dyDescent="0.3">
      <c r="A10" t="s">
        <v>405</v>
      </c>
      <c r="B10" t="s">
        <v>415</v>
      </c>
      <c r="C10" t="s">
        <v>413</v>
      </c>
      <c r="D10">
        <v>28</v>
      </c>
      <c r="E10">
        <v>3200</v>
      </c>
      <c r="F10">
        <v>6400</v>
      </c>
      <c r="G10">
        <v>0.2</v>
      </c>
      <c r="H10">
        <v>0.2</v>
      </c>
      <c r="I10">
        <v>0.6</v>
      </c>
      <c r="J10">
        <v>5.6000000000000005</v>
      </c>
      <c r="K10">
        <v>640</v>
      </c>
      <c r="L10">
        <v>3840</v>
      </c>
    </row>
    <row r="11" spans="1:12" x14ac:dyDescent="0.3">
      <c r="A11" t="s">
        <v>408</v>
      </c>
      <c r="B11" t="s">
        <v>415</v>
      </c>
      <c r="C11" t="s">
        <v>413</v>
      </c>
      <c r="D11">
        <v>1130</v>
      </c>
      <c r="G11">
        <v>0.2</v>
      </c>
      <c r="H11">
        <v>0.2</v>
      </c>
      <c r="I11">
        <v>0.6</v>
      </c>
      <c r="J11">
        <v>226</v>
      </c>
    </row>
    <row r="12" spans="1:12" x14ac:dyDescent="0.3">
      <c r="A12" t="s">
        <v>416</v>
      </c>
      <c r="B12" t="s">
        <v>415</v>
      </c>
      <c r="C12" t="s">
        <v>413</v>
      </c>
      <c r="D12">
        <v>16824</v>
      </c>
      <c r="E12">
        <v>3976</v>
      </c>
      <c r="F12">
        <v>72244</v>
      </c>
      <c r="G12">
        <v>0.2</v>
      </c>
      <c r="H12">
        <v>0.2</v>
      </c>
      <c r="I12">
        <v>0.6</v>
      </c>
      <c r="J12">
        <v>3364.8</v>
      </c>
      <c r="K12">
        <v>795.2</v>
      </c>
      <c r="L12">
        <v>43346.400000000001</v>
      </c>
    </row>
    <row r="13" spans="1:12" x14ac:dyDescent="0.3">
      <c r="A13" t="s">
        <v>409</v>
      </c>
      <c r="B13" t="s">
        <v>415</v>
      </c>
      <c r="C13" t="s">
        <v>413</v>
      </c>
      <c r="D13">
        <v>36694</v>
      </c>
      <c r="E13">
        <v>6</v>
      </c>
      <c r="G13">
        <v>0.2</v>
      </c>
      <c r="H13">
        <v>0.2</v>
      </c>
      <c r="I13">
        <v>0.6</v>
      </c>
      <c r="J13">
        <v>7338.8</v>
      </c>
      <c r="K13">
        <v>1.2000000000000002</v>
      </c>
    </row>
    <row r="14" spans="1:12" x14ac:dyDescent="0.3">
      <c r="A14" t="s">
        <v>405</v>
      </c>
      <c r="B14" t="s">
        <v>417</v>
      </c>
      <c r="C14" t="s">
        <v>418</v>
      </c>
      <c r="D14">
        <v>70</v>
      </c>
      <c r="E14">
        <v>46</v>
      </c>
      <c r="F14">
        <v>360</v>
      </c>
      <c r="G14">
        <v>0.2</v>
      </c>
      <c r="H14">
        <v>0.2</v>
      </c>
      <c r="I14">
        <v>0.6</v>
      </c>
      <c r="J14">
        <v>14</v>
      </c>
      <c r="K14">
        <v>9.2000000000000011</v>
      </c>
      <c r="L14">
        <v>216</v>
      </c>
    </row>
    <row r="15" spans="1:12" x14ac:dyDescent="0.3">
      <c r="A15" t="s">
        <v>419</v>
      </c>
      <c r="B15" t="s">
        <v>417</v>
      </c>
      <c r="C15" t="s">
        <v>418</v>
      </c>
      <c r="D15">
        <v>49910</v>
      </c>
      <c r="E15">
        <v>26294</v>
      </c>
      <c r="F15">
        <v>55300</v>
      </c>
      <c r="G15">
        <v>0.2</v>
      </c>
      <c r="H15">
        <v>0.2</v>
      </c>
      <c r="I15">
        <v>0.6</v>
      </c>
      <c r="J15">
        <v>9982</v>
      </c>
      <c r="K15">
        <v>5258.8</v>
      </c>
      <c r="L15">
        <v>33180</v>
      </c>
    </row>
    <row r="16" spans="1:12" x14ac:dyDescent="0.3">
      <c r="A16" t="s">
        <v>409</v>
      </c>
      <c r="B16" t="s">
        <v>417</v>
      </c>
      <c r="C16" t="s">
        <v>418</v>
      </c>
      <c r="D16">
        <v>355803</v>
      </c>
      <c r="E16">
        <v>277042</v>
      </c>
      <c r="F16">
        <v>682567</v>
      </c>
      <c r="G16">
        <v>0.2</v>
      </c>
      <c r="H16">
        <v>0.2</v>
      </c>
      <c r="I16">
        <v>0.6</v>
      </c>
      <c r="J16">
        <v>71160.600000000006</v>
      </c>
      <c r="K16">
        <v>55408.4</v>
      </c>
      <c r="L16">
        <v>409540.2</v>
      </c>
    </row>
    <row r="17" spans="1:12" x14ac:dyDescent="0.3">
      <c r="A17" t="s">
        <v>405</v>
      </c>
      <c r="B17" t="s">
        <v>420</v>
      </c>
      <c r="C17" t="s">
        <v>421</v>
      </c>
      <c r="D17">
        <v>70</v>
      </c>
      <c r="E17">
        <v>4</v>
      </c>
      <c r="F17">
        <v>40</v>
      </c>
      <c r="G17">
        <v>0.2</v>
      </c>
      <c r="H17">
        <v>0.2</v>
      </c>
      <c r="I17">
        <v>0.6</v>
      </c>
      <c r="J17">
        <v>14</v>
      </c>
      <c r="K17">
        <v>0.8</v>
      </c>
      <c r="L17">
        <v>24</v>
      </c>
    </row>
    <row r="18" spans="1:12" x14ac:dyDescent="0.3">
      <c r="A18" t="s">
        <v>408</v>
      </c>
      <c r="B18" t="s">
        <v>420</v>
      </c>
      <c r="C18" t="s">
        <v>421</v>
      </c>
      <c r="D18">
        <v>43978</v>
      </c>
      <c r="E18">
        <v>30510</v>
      </c>
      <c r="F18">
        <v>117944</v>
      </c>
      <c r="G18">
        <v>0.2</v>
      </c>
      <c r="H18">
        <v>0.2</v>
      </c>
      <c r="I18">
        <v>0.6</v>
      </c>
      <c r="J18">
        <v>8795.6</v>
      </c>
      <c r="K18">
        <v>6102</v>
      </c>
      <c r="L18">
        <v>70766.399999999994</v>
      </c>
    </row>
    <row r="19" spans="1:12" x14ac:dyDescent="0.3">
      <c r="A19" t="s">
        <v>419</v>
      </c>
      <c r="B19" t="s">
        <v>420</v>
      </c>
      <c r="C19" t="s">
        <v>421</v>
      </c>
      <c r="D19">
        <v>144</v>
      </c>
      <c r="E19">
        <v>144</v>
      </c>
      <c r="G19">
        <v>0.2</v>
      </c>
      <c r="H19">
        <v>0.2</v>
      </c>
      <c r="I19">
        <v>0.6</v>
      </c>
      <c r="J19">
        <v>28.8</v>
      </c>
      <c r="K19">
        <v>28.8</v>
      </c>
    </row>
    <row r="20" spans="1:12" x14ac:dyDescent="0.3">
      <c r="A20" t="s">
        <v>409</v>
      </c>
      <c r="B20" t="s">
        <v>420</v>
      </c>
      <c r="C20" t="s">
        <v>421</v>
      </c>
      <c r="D20">
        <v>73581</v>
      </c>
      <c r="E20">
        <v>64488</v>
      </c>
      <c r="F20">
        <v>351625</v>
      </c>
      <c r="G20">
        <v>0.2</v>
      </c>
      <c r="H20">
        <v>0.2</v>
      </c>
      <c r="I20">
        <v>0.6</v>
      </c>
      <c r="J20">
        <v>14716.2</v>
      </c>
      <c r="K20">
        <v>12897.6</v>
      </c>
      <c r="L20">
        <v>210975</v>
      </c>
    </row>
    <row r="21" spans="1:12" x14ac:dyDescent="0.3">
      <c r="A21" t="s">
        <v>405</v>
      </c>
      <c r="B21" t="s">
        <v>422</v>
      </c>
      <c r="C21" t="s">
        <v>418</v>
      </c>
      <c r="D21">
        <v>14</v>
      </c>
      <c r="G21">
        <v>0.2</v>
      </c>
      <c r="H21">
        <v>0.2</v>
      </c>
      <c r="I21">
        <v>0.6</v>
      </c>
      <c r="J21">
        <v>2.8000000000000003</v>
      </c>
    </row>
    <row r="22" spans="1:12" x14ac:dyDescent="0.3">
      <c r="A22" t="s">
        <v>408</v>
      </c>
      <c r="B22" t="s">
        <v>422</v>
      </c>
      <c r="C22" t="s">
        <v>418</v>
      </c>
      <c r="D22">
        <v>24488</v>
      </c>
      <c r="G22">
        <v>0.2</v>
      </c>
      <c r="H22">
        <v>0.2</v>
      </c>
      <c r="I22">
        <v>0.6</v>
      </c>
      <c r="J22">
        <v>4897.6000000000004</v>
      </c>
    </row>
    <row r="23" spans="1:12" x14ac:dyDescent="0.3">
      <c r="A23" t="s">
        <v>409</v>
      </c>
      <c r="B23" t="s">
        <v>422</v>
      </c>
      <c r="C23" t="s">
        <v>418</v>
      </c>
      <c r="D23">
        <v>43691</v>
      </c>
      <c r="G23">
        <v>0.2</v>
      </c>
      <c r="H23">
        <v>0.2</v>
      </c>
      <c r="I23">
        <v>0.6</v>
      </c>
      <c r="J23">
        <v>8738.2000000000007</v>
      </c>
    </row>
    <row r="24" spans="1:12" x14ac:dyDescent="0.3">
      <c r="A24" t="s">
        <v>405</v>
      </c>
      <c r="B24" t="s">
        <v>423</v>
      </c>
      <c r="C24" t="s">
        <v>424</v>
      </c>
      <c r="D24">
        <v>-2</v>
      </c>
      <c r="G24">
        <v>0.2</v>
      </c>
      <c r="H24">
        <v>0.2</v>
      </c>
      <c r="I24">
        <v>0.6</v>
      </c>
      <c r="J24">
        <v>-0.4</v>
      </c>
    </row>
    <row r="25" spans="1:12" x14ac:dyDescent="0.3">
      <c r="A25" t="s">
        <v>408</v>
      </c>
      <c r="B25" t="s">
        <v>423</v>
      </c>
      <c r="C25" t="s">
        <v>424</v>
      </c>
      <c r="D25">
        <v>-1686</v>
      </c>
      <c r="E25">
        <v>-26620</v>
      </c>
      <c r="F25">
        <v>-11094</v>
      </c>
      <c r="G25">
        <v>0.2</v>
      </c>
      <c r="H25">
        <v>0.2</v>
      </c>
      <c r="I25">
        <v>0.6</v>
      </c>
      <c r="J25">
        <v>-337.20000000000005</v>
      </c>
      <c r="K25">
        <v>-5324</v>
      </c>
      <c r="L25">
        <v>-6656.4</v>
      </c>
    </row>
    <row r="26" spans="1:12" x14ac:dyDescent="0.3">
      <c r="A26" t="s">
        <v>419</v>
      </c>
      <c r="B26" t="s">
        <v>423</v>
      </c>
      <c r="C26" t="s">
        <v>424</v>
      </c>
      <c r="D26">
        <v>0</v>
      </c>
      <c r="E26">
        <v>0</v>
      </c>
      <c r="F26">
        <v>-88</v>
      </c>
      <c r="G26">
        <v>0.2</v>
      </c>
      <c r="H26">
        <v>0.2</v>
      </c>
      <c r="I26">
        <v>0.6</v>
      </c>
      <c r="J26">
        <v>0</v>
      </c>
      <c r="K26">
        <v>0</v>
      </c>
      <c r="L26">
        <v>-52.8</v>
      </c>
    </row>
    <row r="27" spans="1:12" x14ac:dyDescent="0.3">
      <c r="A27" t="s">
        <v>409</v>
      </c>
      <c r="B27" t="s">
        <v>423</v>
      </c>
      <c r="C27" t="s">
        <v>424</v>
      </c>
      <c r="D27">
        <v>-36275</v>
      </c>
      <c r="E27">
        <v>-8904</v>
      </c>
      <c r="F27">
        <v>-80127</v>
      </c>
      <c r="G27">
        <v>0.2</v>
      </c>
      <c r="H27">
        <v>0.2</v>
      </c>
      <c r="I27">
        <v>0.6</v>
      </c>
      <c r="J27">
        <v>-7255</v>
      </c>
      <c r="K27">
        <v>-1780.8000000000002</v>
      </c>
      <c r="L27">
        <v>-48076.2</v>
      </c>
    </row>
    <row r="28" spans="1:12" x14ac:dyDescent="0.3">
      <c r="A28" t="s">
        <v>405</v>
      </c>
      <c r="B28" t="s">
        <v>423</v>
      </c>
      <c r="C28" t="s">
        <v>413</v>
      </c>
      <c r="D28">
        <v>-2</v>
      </c>
      <c r="G28">
        <v>0.2</v>
      </c>
      <c r="H28">
        <v>0.2</v>
      </c>
      <c r="I28">
        <v>0.6</v>
      </c>
      <c r="J28">
        <v>-0.4</v>
      </c>
    </row>
    <row r="29" spans="1:12" x14ac:dyDescent="0.3">
      <c r="A29" t="s">
        <v>408</v>
      </c>
      <c r="B29" t="s">
        <v>423</v>
      </c>
      <c r="C29" t="s">
        <v>413</v>
      </c>
      <c r="D29">
        <v>-1686</v>
      </c>
      <c r="E29">
        <v>-26620</v>
      </c>
      <c r="F29">
        <v>-11094</v>
      </c>
      <c r="G29">
        <v>0.2</v>
      </c>
      <c r="H29">
        <v>0.2</v>
      </c>
      <c r="I29">
        <v>0.6</v>
      </c>
      <c r="J29">
        <v>-337.20000000000005</v>
      </c>
      <c r="K29">
        <v>-5324</v>
      </c>
      <c r="L29">
        <v>-6656.4</v>
      </c>
    </row>
    <row r="30" spans="1:12" x14ac:dyDescent="0.3">
      <c r="A30" t="s">
        <v>419</v>
      </c>
      <c r="B30" t="s">
        <v>423</v>
      </c>
      <c r="C30" t="s">
        <v>413</v>
      </c>
      <c r="D30">
        <v>0</v>
      </c>
      <c r="E30">
        <v>0</v>
      </c>
      <c r="F30">
        <v>-88</v>
      </c>
      <c r="G30">
        <v>0.2</v>
      </c>
      <c r="H30">
        <v>0.2</v>
      </c>
      <c r="I30">
        <v>0.6</v>
      </c>
      <c r="J30">
        <v>0</v>
      </c>
      <c r="K30">
        <v>0</v>
      </c>
      <c r="L30">
        <v>-52.8</v>
      </c>
    </row>
    <row r="31" spans="1:12" x14ac:dyDescent="0.3">
      <c r="A31" t="s">
        <v>409</v>
      </c>
      <c r="B31" t="s">
        <v>423</v>
      </c>
      <c r="C31" t="s">
        <v>413</v>
      </c>
      <c r="D31">
        <v>-36275</v>
      </c>
      <c r="E31">
        <v>-8904</v>
      </c>
      <c r="F31">
        <v>-80127</v>
      </c>
      <c r="G31">
        <v>0.2</v>
      </c>
      <c r="H31">
        <v>0.2</v>
      </c>
      <c r="I31">
        <v>0.6</v>
      </c>
      <c r="J31">
        <v>-7255</v>
      </c>
      <c r="K31">
        <v>-1780.8000000000002</v>
      </c>
      <c r="L31">
        <v>-48076.2</v>
      </c>
    </row>
    <row r="32" spans="1:12" x14ac:dyDescent="0.3">
      <c r="A32" t="s">
        <v>405</v>
      </c>
      <c r="B32" t="s">
        <v>423</v>
      </c>
      <c r="C32" t="s">
        <v>418</v>
      </c>
      <c r="D32">
        <v>-2</v>
      </c>
      <c r="G32">
        <v>0.2</v>
      </c>
      <c r="H32">
        <v>0.2</v>
      </c>
      <c r="I32">
        <v>0.6</v>
      </c>
      <c r="J32">
        <v>-0.4</v>
      </c>
    </row>
    <row r="33" spans="1:12" x14ac:dyDescent="0.3">
      <c r="A33" t="s">
        <v>408</v>
      </c>
      <c r="B33" t="s">
        <v>423</v>
      </c>
      <c r="C33" t="s">
        <v>418</v>
      </c>
      <c r="D33">
        <v>-1686</v>
      </c>
      <c r="E33">
        <v>-26620</v>
      </c>
      <c r="F33">
        <v>-11094</v>
      </c>
      <c r="G33">
        <v>0.2</v>
      </c>
      <c r="H33">
        <v>0.2</v>
      </c>
      <c r="I33">
        <v>0.6</v>
      </c>
      <c r="J33">
        <v>-337.20000000000005</v>
      </c>
      <c r="K33">
        <v>-5324</v>
      </c>
      <c r="L33">
        <v>-6656.4</v>
      </c>
    </row>
    <row r="34" spans="1:12" x14ac:dyDescent="0.3">
      <c r="A34" t="s">
        <v>419</v>
      </c>
      <c r="B34" t="s">
        <v>423</v>
      </c>
      <c r="C34" t="s">
        <v>418</v>
      </c>
      <c r="D34">
        <v>0</v>
      </c>
      <c r="E34">
        <v>0</v>
      </c>
      <c r="F34">
        <v>-88</v>
      </c>
      <c r="G34">
        <v>0.2</v>
      </c>
      <c r="H34">
        <v>0.2</v>
      </c>
      <c r="I34">
        <v>0.6</v>
      </c>
      <c r="J34">
        <v>0</v>
      </c>
      <c r="K34">
        <v>0</v>
      </c>
      <c r="L34">
        <v>-52.8</v>
      </c>
    </row>
    <row r="35" spans="1:12" x14ac:dyDescent="0.3">
      <c r="A35" t="s">
        <v>409</v>
      </c>
      <c r="B35" t="s">
        <v>423</v>
      </c>
      <c r="C35" t="s">
        <v>418</v>
      </c>
      <c r="D35">
        <v>-36275</v>
      </c>
      <c r="E35">
        <v>-8904</v>
      </c>
      <c r="F35">
        <v>-80127</v>
      </c>
      <c r="G35">
        <v>0.2</v>
      </c>
      <c r="H35">
        <v>0.2</v>
      </c>
      <c r="I35">
        <v>0.6</v>
      </c>
      <c r="J35">
        <v>-7255</v>
      </c>
      <c r="K35">
        <v>-1780.8000000000002</v>
      </c>
      <c r="L35">
        <v>-48076.2</v>
      </c>
    </row>
    <row r="36" spans="1:12" x14ac:dyDescent="0.3">
      <c r="A36" t="s">
        <v>405</v>
      </c>
      <c r="B36" t="s">
        <v>425</v>
      </c>
      <c r="C36" t="s">
        <v>421</v>
      </c>
      <c r="D36">
        <v>-106</v>
      </c>
      <c r="G36">
        <v>0.2</v>
      </c>
      <c r="H36">
        <v>0.2</v>
      </c>
      <c r="I36">
        <v>0.6</v>
      </c>
      <c r="J36">
        <v>-21.200000000000003</v>
      </c>
    </row>
    <row r="37" spans="1:12" x14ac:dyDescent="0.3">
      <c r="A37" t="s">
        <v>408</v>
      </c>
      <c r="B37" t="s">
        <v>425</v>
      </c>
      <c r="C37" t="s">
        <v>421</v>
      </c>
      <c r="D37">
        <v>-14976</v>
      </c>
      <c r="E37">
        <v>-10386</v>
      </c>
      <c r="F37">
        <v>-40154</v>
      </c>
      <c r="G37">
        <v>0.2</v>
      </c>
      <c r="H37">
        <v>0.2</v>
      </c>
      <c r="I37">
        <v>0.6</v>
      </c>
      <c r="J37">
        <v>-2995.2000000000003</v>
      </c>
      <c r="K37">
        <v>-2077.2000000000003</v>
      </c>
      <c r="L37">
        <v>-24092.399999999998</v>
      </c>
    </row>
    <row r="38" spans="1:12" x14ac:dyDescent="0.3">
      <c r="A38" t="s">
        <v>419</v>
      </c>
      <c r="B38" t="s">
        <v>425</v>
      </c>
      <c r="C38" t="s">
        <v>421</v>
      </c>
      <c r="D38">
        <v>-8</v>
      </c>
      <c r="E38">
        <v>-6</v>
      </c>
      <c r="G38">
        <v>0.2</v>
      </c>
      <c r="H38">
        <v>0.2</v>
      </c>
      <c r="I38">
        <v>0.6</v>
      </c>
      <c r="J38">
        <v>-1.6</v>
      </c>
      <c r="K38">
        <v>-1.2000000000000002</v>
      </c>
    </row>
    <row r="39" spans="1:12" x14ac:dyDescent="0.3">
      <c r="A39" t="s">
        <v>409</v>
      </c>
      <c r="B39" t="s">
        <v>425</v>
      </c>
      <c r="C39" t="s">
        <v>421</v>
      </c>
      <c r="D39">
        <v>-29507</v>
      </c>
      <c r="E39">
        <v>-27352</v>
      </c>
      <c r="F39">
        <v>-131783</v>
      </c>
      <c r="G39">
        <v>0.2</v>
      </c>
      <c r="H39">
        <v>0.2</v>
      </c>
      <c r="I39">
        <v>0.6</v>
      </c>
      <c r="J39">
        <v>-5901.4000000000005</v>
      </c>
      <c r="K39">
        <v>-5470.4000000000005</v>
      </c>
      <c r="L39">
        <v>-79069.8</v>
      </c>
    </row>
    <row r="40" spans="1:12" x14ac:dyDescent="0.3">
      <c r="A40" t="s">
        <v>408</v>
      </c>
      <c r="B40" t="s">
        <v>426</v>
      </c>
      <c r="C40" t="s">
        <v>427</v>
      </c>
      <c r="D40">
        <v>212</v>
      </c>
      <c r="G40">
        <v>0.2</v>
      </c>
      <c r="H40">
        <v>0.2</v>
      </c>
      <c r="I40">
        <v>0.6</v>
      </c>
      <c r="J40">
        <v>42.400000000000006</v>
      </c>
    </row>
    <row r="41" spans="1:12" x14ac:dyDescent="0.3">
      <c r="A41" t="s">
        <v>409</v>
      </c>
      <c r="B41" t="s">
        <v>426</v>
      </c>
      <c r="C41" t="s">
        <v>427</v>
      </c>
      <c r="D41">
        <v>1336</v>
      </c>
      <c r="G41">
        <v>0.2</v>
      </c>
      <c r="H41">
        <v>0.2</v>
      </c>
      <c r="I41">
        <v>0.6</v>
      </c>
      <c r="J41">
        <v>267.2</v>
      </c>
    </row>
    <row r="42" spans="1:12" x14ac:dyDescent="0.3">
      <c r="A42" t="s">
        <v>405</v>
      </c>
      <c r="B42" t="s">
        <v>428</v>
      </c>
      <c r="C42" t="s">
        <v>429</v>
      </c>
      <c r="D42">
        <v>25828</v>
      </c>
      <c r="E42">
        <v>22108</v>
      </c>
      <c r="F42">
        <v>132628</v>
      </c>
      <c r="G42">
        <v>0.2</v>
      </c>
      <c r="H42">
        <v>0.2</v>
      </c>
      <c r="I42">
        <v>0.6</v>
      </c>
      <c r="J42">
        <v>5165.6000000000004</v>
      </c>
      <c r="K42">
        <v>4421.6000000000004</v>
      </c>
      <c r="L42">
        <v>79576.800000000003</v>
      </c>
    </row>
    <row r="43" spans="1:12" x14ac:dyDescent="0.3">
      <c r="A43" t="s">
        <v>419</v>
      </c>
      <c r="B43" t="s">
        <v>428</v>
      </c>
      <c r="C43" t="s">
        <v>429</v>
      </c>
      <c r="D43">
        <v>54558</v>
      </c>
      <c r="E43">
        <v>40762</v>
      </c>
      <c r="F43">
        <v>161710</v>
      </c>
      <c r="G43">
        <v>0.2</v>
      </c>
      <c r="H43">
        <v>0.2</v>
      </c>
      <c r="I43">
        <v>0.6</v>
      </c>
      <c r="J43">
        <v>10911.6</v>
      </c>
      <c r="K43">
        <v>8152.4000000000005</v>
      </c>
      <c r="L43">
        <v>97026</v>
      </c>
    </row>
    <row r="44" spans="1:12" x14ac:dyDescent="0.3">
      <c r="A44" t="s">
        <v>408</v>
      </c>
      <c r="B44" t="s">
        <v>430</v>
      </c>
      <c r="C44" t="s">
        <v>427</v>
      </c>
      <c r="D44">
        <v>53940</v>
      </c>
      <c r="G44">
        <v>0.2</v>
      </c>
      <c r="H44">
        <v>0.2</v>
      </c>
      <c r="I44">
        <v>0.6</v>
      </c>
      <c r="J44">
        <v>10788</v>
      </c>
    </row>
    <row r="45" spans="1:12" x14ac:dyDescent="0.3">
      <c r="A45" t="s">
        <v>405</v>
      </c>
      <c r="B45" t="s">
        <v>428</v>
      </c>
      <c r="C45" t="s">
        <v>418</v>
      </c>
      <c r="D45">
        <v>25828</v>
      </c>
      <c r="E45">
        <v>22108</v>
      </c>
      <c r="F45">
        <v>132628</v>
      </c>
      <c r="G45">
        <v>0.2</v>
      </c>
      <c r="H45">
        <v>0.2</v>
      </c>
      <c r="I45">
        <v>0.6</v>
      </c>
      <c r="J45">
        <v>5165.6000000000004</v>
      </c>
      <c r="K45">
        <v>4421.6000000000004</v>
      </c>
      <c r="L45">
        <v>79576.800000000003</v>
      </c>
    </row>
    <row r="46" spans="1:12" x14ac:dyDescent="0.3">
      <c r="A46" t="s">
        <v>419</v>
      </c>
      <c r="B46" t="s">
        <v>428</v>
      </c>
      <c r="C46" t="s">
        <v>418</v>
      </c>
      <c r="D46">
        <v>54558</v>
      </c>
      <c r="E46">
        <v>40762</v>
      </c>
      <c r="F46">
        <v>161710</v>
      </c>
      <c r="G46">
        <v>0.2</v>
      </c>
      <c r="H46">
        <v>0.2</v>
      </c>
      <c r="I46">
        <v>0.6</v>
      </c>
      <c r="J46">
        <v>10911.6</v>
      </c>
      <c r="K46">
        <v>8152.4000000000005</v>
      </c>
      <c r="L46">
        <v>97026</v>
      </c>
    </row>
    <row r="47" spans="1:12" x14ac:dyDescent="0.3">
      <c r="A47" t="s">
        <v>405</v>
      </c>
      <c r="B47" t="s">
        <v>431</v>
      </c>
      <c r="C47" t="s">
        <v>429</v>
      </c>
      <c r="D47">
        <v>416288</v>
      </c>
      <c r="E47">
        <v>356320</v>
      </c>
      <c r="F47">
        <v>2137608</v>
      </c>
      <c r="G47">
        <v>0.2</v>
      </c>
      <c r="H47">
        <v>0.2</v>
      </c>
      <c r="I47">
        <v>0.6</v>
      </c>
      <c r="J47">
        <v>83257.600000000006</v>
      </c>
      <c r="K47">
        <v>71264</v>
      </c>
      <c r="L47">
        <v>1282564.8</v>
      </c>
    </row>
    <row r="48" spans="1:12" x14ac:dyDescent="0.3">
      <c r="A48" t="s">
        <v>408</v>
      </c>
      <c r="B48" t="s">
        <v>431</v>
      </c>
      <c r="C48" t="s">
        <v>429</v>
      </c>
      <c r="D48">
        <v>1504310</v>
      </c>
      <c r="E48">
        <v>1332194</v>
      </c>
      <c r="F48">
        <v>5113218</v>
      </c>
      <c r="G48">
        <v>0.2</v>
      </c>
      <c r="H48">
        <v>0.2</v>
      </c>
      <c r="I48">
        <v>0.6</v>
      </c>
      <c r="J48">
        <v>300862</v>
      </c>
      <c r="K48">
        <v>266438.8</v>
      </c>
      <c r="L48">
        <v>3067930.8</v>
      </c>
    </row>
    <row r="49" spans="1:12" x14ac:dyDescent="0.3">
      <c r="A49" t="s">
        <v>416</v>
      </c>
      <c r="B49" t="s">
        <v>431</v>
      </c>
      <c r="C49" t="s">
        <v>429</v>
      </c>
      <c r="D49">
        <v>13876</v>
      </c>
      <c r="E49">
        <v>10944</v>
      </c>
      <c r="F49">
        <v>59968</v>
      </c>
      <c r="G49">
        <v>0.2</v>
      </c>
      <c r="H49">
        <v>0.2</v>
      </c>
      <c r="I49">
        <v>0.6</v>
      </c>
      <c r="J49">
        <v>2775.2000000000003</v>
      </c>
      <c r="K49">
        <v>2188.8000000000002</v>
      </c>
      <c r="L49">
        <v>35980.799999999996</v>
      </c>
    </row>
    <row r="50" spans="1:12" x14ac:dyDescent="0.3">
      <c r="A50" t="s">
        <v>419</v>
      </c>
      <c r="B50" t="s">
        <v>431</v>
      </c>
      <c r="C50" t="s">
        <v>429</v>
      </c>
      <c r="D50">
        <v>31920</v>
      </c>
      <c r="E50">
        <v>23850</v>
      </c>
      <c r="F50">
        <v>94612</v>
      </c>
      <c r="G50">
        <v>0.2</v>
      </c>
      <c r="H50">
        <v>0.2</v>
      </c>
      <c r="I50">
        <v>0.6</v>
      </c>
      <c r="J50">
        <v>6384</v>
      </c>
      <c r="K50">
        <v>4770</v>
      </c>
      <c r="L50">
        <v>56767.199999999997</v>
      </c>
    </row>
    <row r="51" spans="1:12" x14ac:dyDescent="0.3">
      <c r="A51" t="s">
        <v>409</v>
      </c>
      <c r="B51" t="s">
        <v>431</v>
      </c>
      <c r="C51" t="s">
        <v>429</v>
      </c>
      <c r="D51">
        <v>4397872</v>
      </c>
      <c r="E51">
        <v>3833803</v>
      </c>
      <c r="F51">
        <v>16020889</v>
      </c>
      <c r="G51">
        <v>0.2</v>
      </c>
      <c r="H51">
        <v>0.2</v>
      </c>
      <c r="I51">
        <v>0.6</v>
      </c>
      <c r="J51">
        <v>879574.4</v>
      </c>
      <c r="K51">
        <v>766760.60000000009</v>
      </c>
      <c r="L51">
        <v>9612533.4000000004</v>
      </c>
    </row>
    <row r="52" spans="1:12" x14ac:dyDescent="0.3">
      <c r="A52" t="s">
        <v>408</v>
      </c>
      <c r="B52" t="s">
        <v>432</v>
      </c>
      <c r="C52" t="s">
        <v>413</v>
      </c>
      <c r="D52">
        <v>357696</v>
      </c>
      <c r="G52">
        <v>0.2</v>
      </c>
      <c r="H52">
        <v>0.2</v>
      </c>
      <c r="I52">
        <v>0.6</v>
      </c>
      <c r="J52">
        <v>71539.199999999997</v>
      </c>
    </row>
    <row r="53" spans="1:12" x14ac:dyDescent="0.3">
      <c r="A53" t="s">
        <v>416</v>
      </c>
      <c r="B53" t="s">
        <v>432</v>
      </c>
      <c r="C53" t="s">
        <v>413</v>
      </c>
      <c r="D53">
        <v>1340</v>
      </c>
      <c r="G53">
        <v>0.2</v>
      </c>
      <c r="H53">
        <v>0.2</v>
      </c>
      <c r="I53">
        <v>0.6</v>
      </c>
      <c r="J53">
        <v>268</v>
      </c>
    </row>
    <row r="54" spans="1:12" x14ac:dyDescent="0.3">
      <c r="A54" t="s">
        <v>419</v>
      </c>
      <c r="B54" t="s">
        <v>432</v>
      </c>
      <c r="C54" t="s">
        <v>413</v>
      </c>
      <c r="D54">
        <v>48396</v>
      </c>
      <c r="G54">
        <v>0.2</v>
      </c>
      <c r="H54">
        <v>0.2</v>
      </c>
      <c r="I54">
        <v>0.6</v>
      </c>
      <c r="J54">
        <v>9679.2000000000007</v>
      </c>
    </row>
    <row r="55" spans="1:12" x14ac:dyDescent="0.3">
      <c r="A55" t="s">
        <v>409</v>
      </c>
      <c r="B55" t="s">
        <v>432</v>
      </c>
      <c r="C55" t="s">
        <v>413</v>
      </c>
      <c r="D55">
        <v>669442</v>
      </c>
      <c r="G55">
        <v>0.2</v>
      </c>
      <c r="H55">
        <v>0.2</v>
      </c>
      <c r="I55">
        <v>0.6</v>
      </c>
      <c r="J55">
        <v>133888.4</v>
      </c>
    </row>
    <row r="56" spans="1:12" x14ac:dyDescent="0.3">
      <c r="A56" t="s">
        <v>405</v>
      </c>
      <c r="B56" t="s">
        <v>431</v>
      </c>
      <c r="C56" t="s">
        <v>418</v>
      </c>
      <c r="D56">
        <v>416288</v>
      </c>
      <c r="E56">
        <v>356320</v>
      </c>
      <c r="F56">
        <v>2137608</v>
      </c>
      <c r="G56">
        <v>0.2</v>
      </c>
      <c r="H56">
        <v>0.2</v>
      </c>
      <c r="I56">
        <v>0.6</v>
      </c>
      <c r="J56">
        <v>83257.600000000006</v>
      </c>
      <c r="K56">
        <v>71264</v>
      </c>
      <c r="L56">
        <v>1282564.8</v>
      </c>
    </row>
    <row r="57" spans="1:12" x14ac:dyDescent="0.3">
      <c r="A57" t="s">
        <v>408</v>
      </c>
      <c r="B57" t="s">
        <v>431</v>
      </c>
      <c r="C57" t="s">
        <v>418</v>
      </c>
      <c r="D57">
        <v>1504310</v>
      </c>
      <c r="E57">
        <v>1332194</v>
      </c>
      <c r="F57">
        <v>5113218</v>
      </c>
      <c r="G57">
        <v>0.2</v>
      </c>
      <c r="H57">
        <v>0.2</v>
      </c>
      <c r="I57">
        <v>0.6</v>
      </c>
      <c r="J57">
        <v>300862</v>
      </c>
      <c r="K57">
        <v>266438.8</v>
      </c>
      <c r="L57">
        <v>3067930.8</v>
      </c>
    </row>
    <row r="58" spans="1:12" x14ac:dyDescent="0.3">
      <c r="A58" t="s">
        <v>416</v>
      </c>
      <c r="B58" t="s">
        <v>431</v>
      </c>
      <c r="C58" t="s">
        <v>418</v>
      </c>
      <c r="D58">
        <v>13876</v>
      </c>
      <c r="E58">
        <v>10944</v>
      </c>
      <c r="F58">
        <v>59968</v>
      </c>
      <c r="G58">
        <v>0.2</v>
      </c>
      <c r="H58">
        <v>0.2</v>
      </c>
      <c r="I58">
        <v>0.6</v>
      </c>
      <c r="J58">
        <v>2775.2000000000003</v>
      </c>
      <c r="K58">
        <v>2188.8000000000002</v>
      </c>
      <c r="L58">
        <v>35980.799999999996</v>
      </c>
    </row>
    <row r="59" spans="1:12" x14ac:dyDescent="0.3">
      <c r="A59" t="s">
        <v>419</v>
      </c>
      <c r="B59" t="s">
        <v>431</v>
      </c>
      <c r="C59" t="s">
        <v>418</v>
      </c>
      <c r="D59">
        <v>31920</v>
      </c>
      <c r="E59">
        <v>23850</v>
      </c>
      <c r="F59">
        <v>94612</v>
      </c>
      <c r="G59">
        <v>0.2</v>
      </c>
      <c r="H59">
        <v>0.2</v>
      </c>
      <c r="I59">
        <v>0.6</v>
      </c>
      <c r="J59">
        <v>6384</v>
      </c>
      <c r="K59">
        <v>4770</v>
      </c>
      <c r="L59">
        <v>56767.199999999997</v>
      </c>
    </row>
    <row r="60" spans="1:12" x14ac:dyDescent="0.3">
      <c r="A60" t="s">
        <v>409</v>
      </c>
      <c r="B60" t="s">
        <v>431</v>
      </c>
      <c r="C60" t="s">
        <v>418</v>
      </c>
      <c r="D60">
        <v>4397872</v>
      </c>
      <c r="E60">
        <v>3833803</v>
      </c>
      <c r="F60">
        <v>16020889</v>
      </c>
      <c r="G60">
        <v>0.2</v>
      </c>
      <c r="H60">
        <v>0.2</v>
      </c>
      <c r="I60">
        <v>0.6</v>
      </c>
      <c r="J60">
        <v>879574.4</v>
      </c>
      <c r="K60">
        <v>766760.60000000009</v>
      </c>
      <c r="L60">
        <v>9612533.4000000004</v>
      </c>
    </row>
    <row r="61" spans="1:12" x14ac:dyDescent="0.3">
      <c r="A61" t="s">
        <v>405</v>
      </c>
      <c r="B61" t="s">
        <v>431</v>
      </c>
      <c r="C61" t="s">
        <v>433</v>
      </c>
      <c r="D61">
        <v>416288</v>
      </c>
      <c r="E61">
        <v>356320</v>
      </c>
      <c r="F61">
        <v>2137608</v>
      </c>
      <c r="G61">
        <v>0.2</v>
      </c>
      <c r="H61">
        <v>0.2</v>
      </c>
      <c r="I61">
        <v>0.6</v>
      </c>
      <c r="J61">
        <v>83257.600000000006</v>
      </c>
      <c r="K61">
        <v>71264</v>
      </c>
      <c r="L61">
        <v>1282564.8</v>
      </c>
    </row>
    <row r="62" spans="1:12" x14ac:dyDescent="0.3">
      <c r="A62" t="s">
        <v>408</v>
      </c>
      <c r="B62" t="s">
        <v>431</v>
      </c>
      <c r="C62" t="s">
        <v>433</v>
      </c>
      <c r="D62">
        <v>1504310</v>
      </c>
      <c r="E62">
        <v>1332194</v>
      </c>
      <c r="F62">
        <v>5113218</v>
      </c>
      <c r="G62">
        <v>0.2</v>
      </c>
      <c r="H62">
        <v>0.2</v>
      </c>
      <c r="I62">
        <v>0.6</v>
      </c>
      <c r="J62">
        <v>300862</v>
      </c>
      <c r="K62">
        <v>266438.8</v>
      </c>
      <c r="L62">
        <v>3067930.8</v>
      </c>
    </row>
    <row r="63" spans="1:12" x14ac:dyDescent="0.3">
      <c r="A63" t="s">
        <v>416</v>
      </c>
      <c r="B63" t="s">
        <v>431</v>
      </c>
      <c r="C63" t="s">
        <v>433</v>
      </c>
      <c r="D63">
        <v>13876</v>
      </c>
      <c r="E63">
        <v>10944</v>
      </c>
      <c r="F63">
        <v>59968</v>
      </c>
      <c r="G63">
        <v>0.2</v>
      </c>
      <c r="H63">
        <v>0.2</v>
      </c>
      <c r="I63">
        <v>0.6</v>
      </c>
      <c r="J63">
        <v>2775.2000000000003</v>
      </c>
      <c r="K63">
        <v>2188.8000000000002</v>
      </c>
      <c r="L63">
        <v>35980.799999999996</v>
      </c>
    </row>
    <row r="64" spans="1:12" x14ac:dyDescent="0.3">
      <c r="A64" t="s">
        <v>419</v>
      </c>
      <c r="B64" t="s">
        <v>431</v>
      </c>
      <c r="C64" t="s">
        <v>433</v>
      </c>
      <c r="D64">
        <v>31920</v>
      </c>
      <c r="E64">
        <v>23850</v>
      </c>
      <c r="F64">
        <v>94612</v>
      </c>
      <c r="G64">
        <v>0.2</v>
      </c>
      <c r="H64">
        <v>0.2</v>
      </c>
      <c r="I64">
        <v>0.6</v>
      </c>
      <c r="J64">
        <v>6384</v>
      </c>
      <c r="K64">
        <v>4770</v>
      </c>
      <c r="L64">
        <v>56767.199999999997</v>
      </c>
    </row>
    <row r="65" spans="1:12" x14ac:dyDescent="0.3">
      <c r="A65" t="s">
        <v>409</v>
      </c>
      <c r="B65" t="s">
        <v>431</v>
      </c>
      <c r="C65" t="s">
        <v>433</v>
      </c>
      <c r="D65">
        <v>4397872</v>
      </c>
      <c r="E65">
        <v>3833803</v>
      </c>
      <c r="F65">
        <v>16020889</v>
      </c>
      <c r="G65">
        <v>0.2</v>
      </c>
      <c r="H65">
        <v>0.2</v>
      </c>
      <c r="I65">
        <v>0.6</v>
      </c>
      <c r="J65">
        <v>879574.4</v>
      </c>
      <c r="K65">
        <v>766760.60000000009</v>
      </c>
      <c r="L65">
        <v>9612533.4000000004</v>
      </c>
    </row>
    <row r="66" spans="1:12" x14ac:dyDescent="0.3">
      <c r="A66" t="s">
        <v>405</v>
      </c>
      <c r="B66" t="s">
        <v>434</v>
      </c>
      <c r="C66" t="s">
        <v>429</v>
      </c>
      <c r="D66">
        <v>25056</v>
      </c>
      <c r="E66">
        <v>21450</v>
      </c>
      <c r="F66">
        <v>128670</v>
      </c>
      <c r="G66">
        <v>0.2</v>
      </c>
      <c r="H66">
        <v>0.2</v>
      </c>
      <c r="I66">
        <v>0.6</v>
      </c>
      <c r="J66">
        <v>5011.2000000000007</v>
      </c>
      <c r="K66">
        <v>4290</v>
      </c>
      <c r="L66">
        <v>77202</v>
      </c>
    </row>
    <row r="67" spans="1:12" x14ac:dyDescent="0.3">
      <c r="A67" t="s">
        <v>408</v>
      </c>
      <c r="B67" t="s">
        <v>434</v>
      </c>
      <c r="C67" t="s">
        <v>429</v>
      </c>
      <c r="D67">
        <v>589230</v>
      </c>
      <c r="E67">
        <v>521814</v>
      </c>
      <c r="F67">
        <v>2002822</v>
      </c>
      <c r="G67">
        <v>0.2</v>
      </c>
      <c r="H67">
        <v>0.2</v>
      </c>
      <c r="I67">
        <v>0.6</v>
      </c>
      <c r="J67">
        <v>117846</v>
      </c>
      <c r="K67">
        <v>104362.8</v>
      </c>
      <c r="L67">
        <v>1201693.2</v>
      </c>
    </row>
    <row r="68" spans="1:12" x14ac:dyDescent="0.3">
      <c r="A68" t="s">
        <v>416</v>
      </c>
      <c r="B68" t="s">
        <v>434</v>
      </c>
      <c r="C68" t="s">
        <v>429</v>
      </c>
      <c r="D68">
        <v>6892</v>
      </c>
      <c r="E68">
        <v>5414</v>
      </c>
      <c r="F68">
        <v>37292</v>
      </c>
      <c r="G68">
        <v>0.2</v>
      </c>
      <c r="H68">
        <v>0.2</v>
      </c>
      <c r="I68">
        <v>0.6</v>
      </c>
      <c r="J68">
        <v>1378.4</v>
      </c>
      <c r="K68">
        <v>1082.8</v>
      </c>
      <c r="L68">
        <v>22375.200000000001</v>
      </c>
    </row>
    <row r="69" spans="1:12" x14ac:dyDescent="0.3">
      <c r="A69" t="s">
        <v>419</v>
      </c>
      <c r="B69" t="s">
        <v>434</v>
      </c>
      <c r="C69" t="s">
        <v>429</v>
      </c>
      <c r="D69">
        <v>56610</v>
      </c>
      <c r="E69">
        <v>46544</v>
      </c>
      <c r="F69">
        <v>170022</v>
      </c>
      <c r="G69">
        <v>0.2</v>
      </c>
      <c r="H69">
        <v>0.2</v>
      </c>
      <c r="I69">
        <v>0.6</v>
      </c>
      <c r="J69">
        <v>11322</v>
      </c>
      <c r="K69">
        <v>9308.8000000000011</v>
      </c>
      <c r="L69">
        <v>102013.2</v>
      </c>
    </row>
    <row r="70" spans="1:12" x14ac:dyDescent="0.3">
      <c r="A70" t="s">
        <v>409</v>
      </c>
      <c r="B70" t="s">
        <v>434</v>
      </c>
      <c r="C70" t="s">
        <v>429</v>
      </c>
      <c r="D70">
        <v>1667573</v>
      </c>
      <c r="E70">
        <v>1421622</v>
      </c>
      <c r="F70">
        <v>6076769</v>
      </c>
      <c r="G70">
        <v>0.2</v>
      </c>
      <c r="H70">
        <v>0.2</v>
      </c>
      <c r="I70">
        <v>0.6</v>
      </c>
      <c r="J70">
        <v>333514.60000000003</v>
      </c>
      <c r="K70">
        <v>284324.40000000002</v>
      </c>
      <c r="L70">
        <v>3646061.4</v>
      </c>
    </row>
    <row r="71" spans="1:12" x14ac:dyDescent="0.3">
      <c r="A71" t="s">
        <v>405</v>
      </c>
      <c r="B71" t="s">
        <v>434</v>
      </c>
      <c r="C71" t="s">
        <v>418</v>
      </c>
      <c r="D71">
        <v>25056</v>
      </c>
      <c r="E71">
        <v>21450</v>
      </c>
      <c r="F71">
        <v>128670</v>
      </c>
      <c r="G71">
        <v>0.2</v>
      </c>
      <c r="H71">
        <v>0.2</v>
      </c>
      <c r="I71">
        <v>0.6</v>
      </c>
      <c r="J71">
        <v>5011.2000000000007</v>
      </c>
      <c r="K71">
        <v>4290</v>
      </c>
      <c r="L71">
        <v>77202</v>
      </c>
    </row>
    <row r="72" spans="1:12" x14ac:dyDescent="0.3">
      <c r="A72" t="s">
        <v>408</v>
      </c>
      <c r="B72" t="s">
        <v>434</v>
      </c>
      <c r="C72" t="s">
        <v>418</v>
      </c>
      <c r="D72">
        <v>589230</v>
      </c>
      <c r="E72">
        <v>521814</v>
      </c>
      <c r="F72">
        <v>2002822</v>
      </c>
      <c r="G72">
        <v>0.2</v>
      </c>
      <c r="H72">
        <v>0.2</v>
      </c>
      <c r="I72">
        <v>0.6</v>
      </c>
      <c r="J72">
        <v>117846</v>
      </c>
      <c r="K72">
        <v>104362.8</v>
      </c>
      <c r="L72">
        <v>1201693.2</v>
      </c>
    </row>
    <row r="73" spans="1:12" x14ac:dyDescent="0.3">
      <c r="A73" t="s">
        <v>416</v>
      </c>
      <c r="B73" t="s">
        <v>434</v>
      </c>
      <c r="C73" t="s">
        <v>418</v>
      </c>
      <c r="D73">
        <v>6892</v>
      </c>
      <c r="E73">
        <v>5414</v>
      </c>
      <c r="F73">
        <v>37292</v>
      </c>
      <c r="G73">
        <v>0.2</v>
      </c>
      <c r="H73">
        <v>0.2</v>
      </c>
      <c r="I73">
        <v>0.6</v>
      </c>
      <c r="J73">
        <v>1378.4</v>
      </c>
      <c r="K73">
        <v>1082.8</v>
      </c>
      <c r="L73">
        <v>22375.200000000001</v>
      </c>
    </row>
    <row r="74" spans="1:12" x14ac:dyDescent="0.3">
      <c r="A74" t="s">
        <v>419</v>
      </c>
      <c r="B74" t="s">
        <v>434</v>
      </c>
      <c r="C74" t="s">
        <v>418</v>
      </c>
      <c r="D74">
        <v>56610</v>
      </c>
      <c r="E74">
        <v>46544</v>
      </c>
      <c r="F74">
        <v>170022</v>
      </c>
      <c r="G74">
        <v>0.2</v>
      </c>
      <c r="H74">
        <v>0.2</v>
      </c>
      <c r="I74">
        <v>0.6</v>
      </c>
      <c r="J74">
        <v>11322</v>
      </c>
      <c r="K74">
        <v>9308.8000000000011</v>
      </c>
      <c r="L74">
        <v>102013.2</v>
      </c>
    </row>
    <row r="75" spans="1:12" x14ac:dyDescent="0.3">
      <c r="A75" t="s">
        <v>409</v>
      </c>
      <c r="B75" t="s">
        <v>434</v>
      </c>
      <c r="C75" t="s">
        <v>418</v>
      </c>
      <c r="D75">
        <v>1667573</v>
      </c>
      <c r="E75">
        <v>1421622</v>
      </c>
      <c r="F75">
        <v>6076769</v>
      </c>
      <c r="G75">
        <v>0.2</v>
      </c>
      <c r="H75">
        <v>0.2</v>
      </c>
      <c r="I75">
        <v>0.6</v>
      </c>
      <c r="J75">
        <v>333514.60000000003</v>
      </c>
      <c r="K75">
        <v>284324.40000000002</v>
      </c>
      <c r="L75">
        <v>3646061.4</v>
      </c>
    </row>
    <row r="76" spans="1:12" x14ac:dyDescent="0.3">
      <c r="A76" t="s">
        <v>405</v>
      </c>
      <c r="B76" t="s">
        <v>434</v>
      </c>
      <c r="C76" t="s">
        <v>433</v>
      </c>
      <c r="D76">
        <v>25056</v>
      </c>
      <c r="E76">
        <v>21450</v>
      </c>
      <c r="F76">
        <v>128670</v>
      </c>
      <c r="G76">
        <v>0.2</v>
      </c>
      <c r="H76">
        <v>0.2</v>
      </c>
      <c r="I76">
        <v>0.6</v>
      </c>
      <c r="J76">
        <v>5011.2000000000007</v>
      </c>
      <c r="K76">
        <v>4290</v>
      </c>
      <c r="L76">
        <v>77202</v>
      </c>
    </row>
    <row r="77" spans="1:12" x14ac:dyDescent="0.3">
      <c r="A77" t="s">
        <v>408</v>
      </c>
      <c r="B77" t="s">
        <v>434</v>
      </c>
      <c r="C77" t="s">
        <v>433</v>
      </c>
      <c r="D77">
        <v>589230</v>
      </c>
      <c r="E77">
        <v>521814</v>
      </c>
      <c r="F77">
        <v>2002822</v>
      </c>
      <c r="G77">
        <v>0.2</v>
      </c>
      <c r="H77">
        <v>0.2</v>
      </c>
      <c r="I77">
        <v>0.6</v>
      </c>
      <c r="J77">
        <v>117846</v>
      </c>
      <c r="K77">
        <v>104362.8</v>
      </c>
      <c r="L77">
        <v>1201693.2</v>
      </c>
    </row>
    <row r="78" spans="1:12" x14ac:dyDescent="0.3">
      <c r="A78" t="s">
        <v>416</v>
      </c>
      <c r="B78" t="s">
        <v>434</v>
      </c>
      <c r="C78" t="s">
        <v>433</v>
      </c>
      <c r="D78">
        <v>6892</v>
      </c>
      <c r="E78">
        <v>5414</v>
      </c>
      <c r="F78">
        <v>37292</v>
      </c>
      <c r="G78">
        <v>0.2</v>
      </c>
      <c r="H78">
        <v>0.2</v>
      </c>
      <c r="I78">
        <v>0.6</v>
      </c>
      <c r="J78">
        <v>1378.4</v>
      </c>
      <c r="K78">
        <v>1082.8</v>
      </c>
      <c r="L78">
        <v>22375.200000000001</v>
      </c>
    </row>
    <row r="79" spans="1:12" x14ac:dyDescent="0.3">
      <c r="A79" t="s">
        <v>419</v>
      </c>
      <c r="B79" t="s">
        <v>434</v>
      </c>
      <c r="C79" t="s">
        <v>433</v>
      </c>
      <c r="D79">
        <v>56610</v>
      </c>
      <c r="E79">
        <v>46544</v>
      </c>
      <c r="F79">
        <v>170022</v>
      </c>
      <c r="G79">
        <v>0.2</v>
      </c>
      <c r="H79">
        <v>0.2</v>
      </c>
      <c r="I79">
        <v>0.6</v>
      </c>
      <c r="J79">
        <v>11322</v>
      </c>
      <c r="K79">
        <v>9308.8000000000011</v>
      </c>
      <c r="L79">
        <v>102013.2</v>
      </c>
    </row>
    <row r="80" spans="1:12" x14ac:dyDescent="0.3">
      <c r="A80" t="s">
        <v>409</v>
      </c>
      <c r="B80" t="s">
        <v>434</v>
      </c>
      <c r="C80" t="s">
        <v>433</v>
      </c>
      <c r="D80">
        <v>1667573</v>
      </c>
      <c r="E80">
        <v>1421622</v>
      </c>
      <c r="F80">
        <v>6076769</v>
      </c>
      <c r="G80">
        <v>0.2</v>
      </c>
      <c r="H80">
        <v>0.2</v>
      </c>
      <c r="I80">
        <v>0.6</v>
      </c>
      <c r="J80">
        <v>333514.60000000003</v>
      </c>
      <c r="K80">
        <v>284324.40000000002</v>
      </c>
      <c r="L80">
        <v>3646061.4</v>
      </c>
    </row>
    <row r="81" spans="1:12" x14ac:dyDescent="0.3">
      <c r="A81" t="s">
        <v>405</v>
      </c>
      <c r="B81" t="s">
        <v>435</v>
      </c>
      <c r="C81" t="s">
        <v>413</v>
      </c>
      <c r="D81">
        <v>1852</v>
      </c>
      <c r="E81">
        <v>1588</v>
      </c>
      <c r="F81">
        <v>9508</v>
      </c>
      <c r="G81">
        <v>0.2</v>
      </c>
      <c r="H81">
        <v>0.2</v>
      </c>
      <c r="I81">
        <v>0.6</v>
      </c>
      <c r="J81">
        <v>370.40000000000003</v>
      </c>
      <c r="K81">
        <v>317.60000000000002</v>
      </c>
      <c r="L81">
        <v>5704.8</v>
      </c>
    </row>
    <row r="82" spans="1:12" x14ac:dyDescent="0.3">
      <c r="A82" t="s">
        <v>408</v>
      </c>
      <c r="B82" t="s">
        <v>435</v>
      </c>
      <c r="C82" t="s">
        <v>413</v>
      </c>
      <c r="D82">
        <v>1962</v>
      </c>
      <c r="E82">
        <v>1744</v>
      </c>
      <c r="F82">
        <v>6684</v>
      </c>
      <c r="G82">
        <v>0.2</v>
      </c>
      <c r="H82">
        <v>0.2</v>
      </c>
      <c r="I82">
        <v>0.6</v>
      </c>
      <c r="J82">
        <v>392.40000000000003</v>
      </c>
      <c r="K82">
        <v>348.8</v>
      </c>
      <c r="L82">
        <v>4010.3999999999996</v>
      </c>
    </row>
    <row r="83" spans="1:12" x14ac:dyDescent="0.3">
      <c r="A83" t="s">
        <v>416</v>
      </c>
      <c r="B83" t="s">
        <v>435</v>
      </c>
      <c r="C83" t="s">
        <v>413</v>
      </c>
      <c r="D83">
        <v>1210</v>
      </c>
      <c r="E83">
        <v>902</v>
      </c>
      <c r="F83">
        <v>6070</v>
      </c>
      <c r="G83">
        <v>0.2</v>
      </c>
      <c r="H83">
        <v>0.2</v>
      </c>
      <c r="I83">
        <v>0.6</v>
      </c>
      <c r="J83">
        <v>242</v>
      </c>
      <c r="K83">
        <v>180.4</v>
      </c>
      <c r="L83">
        <v>3642</v>
      </c>
    </row>
    <row r="84" spans="1:12" x14ac:dyDescent="0.3">
      <c r="A84" t="s">
        <v>419</v>
      </c>
      <c r="B84" t="s">
        <v>435</v>
      </c>
      <c r="C84" t="s">
        <v>413</v>
      </c>
      <c r="D84">
        <v>0</v>
      </c>
      <c r="E84">
        <v>0</v>
      </c>
      <c r="F84">
        <v>0</v>
      </c>
      <c r="G84">
        <v>0.2</v>
      </c>
      <c r="H84">
        <v>0.2</v>
      </c>
      <c r="I84">
        <v>0.6</v>
      </c>
      <c r="J84">
        <v>0</v>
      </c>
      <c r="K84">
        <v>0</v>
      </c>
      <c r="L84">
        <v>0</v>
      </c>
    </row>
    <row r="85" spans="1:12" x14ac:dyDescent="0.3">
      <c r="A85" t="s">
        <v>405</v>
      </c>
      <c r="B85" t="s">
        <v>435</v>
      </c>
      <c r="C85" t="s">
        <v>433</v>
      </c>
      <c r="D85">
        <v>1852</v>
      </c>
      <c r="E85">
        <v>1588</v>
      </c>
      <c r="F85">
        <v>9508</v>
      </c>
      <c r="G85">
        <v>0.2</v>
      </c>
      <c r="H85">
        <v>0.2</v>
      </c>
      <c r="I85">
        <v>0.6</v>
      </c>
      <c r="J85">
        <v>370.40000000000003</v>
      </c>
      <c r="K85">
        <v>317.60000000000002</v>
      </c>
      <c r="L85">
        <v>5704.8</v>
      </c>
    </row>
    <row r="86" spans="1:12" x14ac:dyDescent="0.3">
      <c r="A86" t="s">
        <v>408</v>
      </c>
      <c r="B86" t="s">
        <v>435</v>
      </c>
      <c r="C86" t="s">
        <v>433</v>
      </c>
      <c r="D86">
        <v>1962</v>
      </c>
      <c r="E86">
        <v>1744</v>
      </c>
      <c r="F86">
        <v>6684</v>
      </c>
      <c r="G86">
        <v>0.2</v>
      </c>
      <c r="H86">
        <v>0.2</v>
      </c>
      <c r="I86">
        <v>0.6</v>
      </c>
      <c r="J86">
        <v>392.40000000000003</v>
      </c>
      <c r="K86">
        <v>348.8</v>
      </c>
      <c r="L86">
        <v>4010.3999999999996</v>
      </c>
    </row>
    <row r="87" spans="1:12" x14ac:dyDescent="0.3">
      <c r="A87" t="s">
        <v>416</v>
      </c>
      <c r="B87" t="s">
        <v>435</v>
      </c>
      <c r="C87" t="s">
        <v>433</v>
      </c>
      <c r="D87">
        <v>1210</v>
      </c>
      <c r="E87">
        <v>902</v>
      </c>
      <c r="F87">
        <v>6070</v>
      </c>
      <c r="G87">
        <v>0.2</v>
      </c>
      <c r="H87">
        <v>0.2</v>
      </c>
      <c r="I87">
        <v>0.6</v>
      </c>
      <c r="J87">
        <v>242</v>
      </c>
      <c r="K87">
        <v>180.4</v>
      </c>
      <c r="L87">
        <v>3642</v>
      </c>
    </row>
    <row r="88" spans="1:12" x14ac:dyDescent="0.3">
      <c r="A88" t="s">
        <v>419</v>
      </c>
      <c r="B88" t="s">
        <v>435</v>
      </c>
      <c r="C88" t="s">
        <v>433</v>
      </c>
      <c r="D88">
        <v>0</v>
      </c>
      <c r="E88">
        <v>0</v>
      </c>
      <c r="F88">
        <v>0</v>
      </c>
      <c r="G88">
        <v>0.2</v>
      </c>
      <c r="H88">
        <v>0.2</v>
      </c>
      <c r="I88">
        <v>0.6</v>
      </c>
      <c r="J88">
        <v>0</v>
      </c>
      <c r="K88">
        <v>0</v>
      </c>
      <c r="L88">
        <v>0</v>
      </c>
    </row>
    <row r="89" spans="1:12" x14ac:dyDescent="0.3">
      <c r="A89" t="s">
        <v>405</v>
      </c>
      <c r="B89" t="s">
        <v>436</v>
      </c>
      <c r="C89" t="s">
        <v>429</v>
      </c>
      <c r="D89">
        <v>304</v>
      </c>
      <c r="E89">
        <v>260</v>
      </c>
      <c r="F89">
        <v>1566</v>
      </c>
      <c r="G89">
        <v>0.2</v>
      </c>
      <c r="H89">
        <v>0.2</v>
      </c>
      <c r="I89">
        <v>0.6</v>
      </c>
      <c r="J89">
        <v>60.800000000000004</v>
      </c>
      <c r="K89">
        <v>52</v>
      </c>
      <c r="L89">
        <v>939.59999999999991</v>
      </c>
    </row>
    <row r="90" spans="1:12" x14ac:dyDescent="0.3">
      <c r="A90" t="s">
        <v>408</v>
      </c>
      <c r="B90" t="s">
        <v>436</v>
      </c>
      <c r="C90" t="s">
        <v>429</v>
      </c>
      <c r="D90">
        <v>13422</v>
      </c>
      <c r="E90">
        <v>11886</v>
      </c>
      <c r="F90">
        <v>45618</v>
      </c>
      <c r="G90">
        <v>0.2</v>
      </c>
      <c r="H90">
        <v>0.2</v>
      </c>
      <c r="I90">
        <v>0.6</v>
      </c>
      <c r="J90">
        <v>2684.4</v>
      </c>
      <c r="K90">
        <v>2377.2000000000003</v>
      </c>
      <c r="L90">
        <v>27370.799999999999</v>
      </c>
    </row>
    <row r="91" spans="1:12" x14ac:dyDescent="0.3">
      <c r="A91" t="s">
        <v>419</v>
      </c>
      <c r="B91" t="s">
        <v>436</v>
      </c>
      <c r="C91" t="s">
        <v>429</v>
      </c>
      <c r="D91">
        <v>8390</v>
      </c>
      <c r="E91">
        <v>6270</v>
      </c>
      <c r="F91">
        <v>24878</v>
      </c>
      <c r="G91">
        <v>0.2</v>
      </c>
      <c r="H91">
        <v>0.2</v>
      </c>
      <c r="I91">
        <v>0.6</v>
      </c>
      <c r="J91">
        <v>1678</v>
      </c>
      <c r="K91">
        <v>1254</v>
      </c>
      <c r="L91">
        <v>14926.8</v>
      </c>
    </row>
    <row r="92" spans="1:12" x14ac:dyDescent="0.3">
      <c r="A92" t="s">
        <v>416</v>
      </c>
      <c r="B92" t="s">
        <v>437</v>
      </c>
      <c r="C92" t="s">
        <v>413</v>
      </c>
      <c r="F92">
        <v>-2</v>
      </c>
      <c r="G92">
        <v>0.2</v>
      </c>
      <c r="H92">
        <v>0.2</v>
      </c>
      <c r="I92">
        <v>0.6</v>
      </c>
      <c r="L92">
        <v>-1.2</v>
      </c>
    </row>
    <row r="93" spans="1:12" x14ac:dyDescent="0.3">
      <c r="A93" t="s">
        <v>405</v>
      </c>
      <c r="B93" t="s">
        <v>436</v>
      </c>
      <c r="C93" t="s">
        <v>418</v>
      </c>
      <c r="D93">
        <v>304</v>
      </c>
      <c r="E93">
        <v>260</v>
      </c>
      <c r="F93">
        <v>1566</v>
      </c>
      <c r="G93">
        <v>0.2</v>
      </c>
      <c r="H93">
        <v>0.2</v>
      </c>
      <c r="I93">
        <v>0.6</v>
      </c>
      <c r="J93">
        <v>60.800000000000004</v>
      </c>
      <c r="K93">
        <v>52</v>
      </c>
      <c r="L93">
        <v>939.59999999999991</v>
      </c>
    </row>
    <row r="94" spans="1:12" x14ac:dyDescent="0.3">
      <c r="A94" t="s">
        <v>408</v>
      </c>
      <c r="B94" t="s">
        <v>436</v>
      </c>
      <c r="C94" t="s">
        <v>418</v>
      </c>
      <c r="D94">
        <v>13422</v>
      </c>
      <c r="E94">
        <v>11886</v>
      </c>
      <c r="F94">
        <v>45618</v>
      </c>
      <c r="G94">
        <v>0.2</v>
      </c>
      <c r="H94">
        <v>0.2</v>
      </c>
      <c r="I94">
        <v>0.6</v>
      </c>
      <c r="J94">
        <v>2684.4</v>
      </c>
      <c r="K94">
        <v>2377.2000000000003</v>
      </c>
      <c r="L94">
        <v>27370.799999999999</v>
      </c>
    </row>
    <row r="95" spans="1:12" x14ac:dyDescent="0.3">
      <c r="A95" t="s">
        <v>419</v>
      </c>
      <c r="B95" t="s">
        <v>436</v>
      </c>
      <c r="C95" t="s">
        <v>418</v>
      </c>
      <c r="D95">
        <v>8390</v>
      </c>
      <c r="E95">
        <v>6270</v>
      </c>
      <c r="F95">
        <v>24878</v>
      </c>
      <c r="G95">
        <v>0.2</v>
      </c>
      <c r="H95">
        <v>0.2</v>
      </c>
      <c r="I95">
        <v>0.6</v>
      </c>
      <c r="J95">
        <v>1678</v>
      </c>
      <c r="K95">
        <v>1254</v>
      </c>
      <c r="L95">
        <v>14926.8</v>
      </c>
    </row>
    <row r="96" spans="1:12" x14ac:dyDescent="0.3">
      <c r="A96" t="s">
        <v>405</v>
      </c>
      <c r="B96" t="s">
        <v>436</v>
      </c>
      <c r="C96" t="s">
        <v>433</v>
      </c>
      <c r="D96">
        <v>304</v>
      </c>
      <c r="E96">
        <v>260</v>
      </c>
      <c r="F96">
        <v>1566</v>
      </c>
      <c r="G96">
        <v>0.2</v>
      </c>
      <c r="H96">
        <v>0.2</v>
      </c>
      <c r="I96">
        <v>0.6</v>
      </c>
      <c r="J96">
        <v>60.800000000000004</v>
      </c>
      <c r="K96">
        <v>52</v>
      </c>
      <c r="L96">
        <v>939.59999999999991</v>
      </c>
    </row>
    <row r="97" spans="1:12" x14ac:dyDescent="0.3">
      <c r="A97" t="s">
        <v>408</v>
      </c>
      <c r="B97" t="s">
        <v>436</v>
      </c>
      <c r="C97" t="s">
        <v>433</v>
      </c>
      <c r="D97">
        <v>13422</v>
      </c>
      <c r="E97">
        <v>11886</v>
      </c>
      <c r="F97">
        <v>45618</v>
      </c>
      <c r="G97">
        <v>0.2</v>
      </c>
      <c r="H97">
        <v>0.2</v>
      </c>
      <c r="I97">
        <v>0.6</v>
      </c>
      <c r="J97">
        <v>2684.4</v>
      </c>
      <c r="K97">
        <v>2377.2000000000003</v>
      </c>
      <c r="L97">
        <v>27370.799999999999</v>
      </c>
    </row>
    <row r="98" spans="1:12" x14ac:dyDescent="0.3">
      <c r="A98" t="s">
        <v>419</v>
      </c>
      <c r="B98" t="s">
        <v>436</v>
      </c>
      <c r="C98" t="s">
        <v>433</v>
      </c>
      <c r="D98">
        <v>8390</v>
      </c>
      <c r="E98">
        <v>6270</v>
      </c>
      <c r="F98">
        <v>24878</v>
      </c>
      <c r="G98">
        <v>0.2</v>
      </c>
      <c r="H98">
        <v>0.2</v>
      </c>
      <c r="I98">
        <v>0.6</v>
      </c>
      <c r="J98">
        <v>1678</v>
      </c>
      <c r="K98">
        <v>1254</v>
      </c>
      <c r="L98">
        <v>14926.8</v>
      </c>
    </row>
    <row r="99" spans="1:12" x14ac:dyDescent="0.3">
      <c r="A99" t="s">
        <v>405</v>
      </c>
      <c r="B99" t="s">
        <v>438</v>
      </c>
      <c r="C99" t="s">
        <v>421</v>
      </c>
      <c r="D99">
        <v>1944</v>
      </c>
      <c r="E99">
        <v>370</v>
      </c>
      <c r="F99">
        <v>3248</v>
      </c>
      <c r="G99">
        <v>0.2</v>
      </c>
      <c r="H99">
        <v>0.2</v>
      </c>
      <c r="I99">
        <v>0.6</v>
      </c>
      <c r="J99">
        <v>388.8</v>
      </c>
      <c r="K99">
        <v>74</v>
      </c>
      <c r="L99">
        <v>1948.8</v>
      </c>
    </row>
    <row r="100" spans="1:12" x14ac:dyDescent="0.3">
      <c r="A100" t="s">
        <v>419</v>
      </c>
      <c r="B100" t="s">
        <v>438</v>
      </c>
      <c r="C100" t="s">
        <v>421</v>
      </c>
      <c r="D100">
        <v>1202</v>
      </c>
      <c r="G100">
        <v>0.2</v>
      </c>
      <c r="H100">
        <v>0.2</v>
      </c>
      <c r="I100">
        <v>0.6</v>
      </c>
      <c r="J100">
        <v>240.4</v>
      </c>
    </row>
    <row r="101" spans="1:12" x14ac:dyDescent="0.3">
      <c r="A101" t="s">
        <v>408</v>
      </c>
      <c r="B101" t="s">
        <v>439</v>
      </c>
      <c r="C101" t="s">
        <v>413</v>
      </c>
      <c r="D101">
        <v>1130</v>
      </c>
      <c r="G101">
        <v>0.2</v>
      </c>
      <c r="H101">
        <v>0.2</v>
      </c>
      <c r="I101">
        <v>0.6</v>
      </c>
      <c r="J101">
        <v>226</v>
      </c>
    </row>
    <row r="102" spans="1:12" x14ac:dyDescent="0.3">
      <c r="A102" t="s">
        <v>409</v>
      </c>
      <c r="B102" t="s">
        <v>439</v>
      </c>
      <c r="C102" t="s">
        <v>413</v>
      </c>
      <c r="D102">
        <v>36694</v>
      </c>
      <c r="G102">
        <v>0.2</v>
      </c>
      <c r="H102">
        <v>0.2</v>
      </c>
      <c r="I102">
        <v>0.6</v>
      </c>
      <c r="J102">
        <v>7338.8</v>
      </c>
    </row>
    <row r="103" spans="1:12" x14ac:dyDescent="0.3">
      <c r="A103" t="s">
        <v>405</v>
      </c>
      <c r="B103" t="s">
        <v>440</v>
      </c>
      <c r="C103" t="s">
        <v>421</v>
      </c>
      <c r="D103">
        <v>28946</v>
      </c>
      <c r="E103">
        <v>5462</v>
      </c>
      <c r="F103">
        <v>48284</v>
      </c>
      <c r="G103">
        <v>0.2</v>
      </c>
      <c r="H103">
        <v>0.2</v>
      </c>
      <c r="I103">
        <v>0.6</v>
      </c>
      <c r="J103">
        <v>5789.2000000000007</v>
      </c>
      <c r="K103">
        <v>1092.4000000000001</v>
      </c>
      <c r="L103">
        <v>28970.399999999998</v>
      </c>
    </row>
    <row r="104" spans="1:12" x14ac:dyDescent="0.3">
      <c r="A104" t="s">
        <v>408</v>
      </c>
      <c r="B104" t="s">
        <v>440</v>
      </c>
      <c r="C104" t="s">
        <v>421</v>
      </c>
      <c r="D104">
        <v>28202</v>
      </c>
      <c r="E104">
        <v>19566</v>
      </c>
      <c r="F104">
        <v>75636</v>
      </c>
      <c r="G104">
        <v>0.2</v>
      </c>
      <c r="H104">
        <v>0.2</v>
      </c>
      <c r="I104">
        <v>0.6</v>
      </c>
      <c r="J104">
        <v>5640.4000000000005</v>
      </c>
      <c r="K104">
        <v>3913.2000000000003</v>
      </c>
      <c r="L104">
        <v>45381.599999999999</v>
      </c>
    </row>
    <row r="105" spans="1:12" x14ac:dyDescent="0.3">
      <c r="A105" t="s">
        <v>416</v>
      </c>
      <c r="B105" t="s">
        <v>440</v>
      </c>
      <c r="C105" t="s">
        <v>421</v>
      </c>
      <c r="D105">
        <v>12</v>
      </c>
      <c r="E105">
        <v>12</v>
      </c>
      <c r="F105">
        <v>86</v>
      </c>
      <c r="G105">
        <v>0.2</v>
      </c>
      <c r="H105">
        <v>0.2</v>
      </c>
      <c r="I105">
        <v>0.6</v>
      </c>
      <c r="J105">
        <v>2.4000000000000004</v>
      </c>
      <c r="K105">
        <v>2.4000000000000004</v>
      </c>
      <c r="L105">
        <v>51.6</v>
      </c>
    </row>
    <row r="106" spans="1:12" x14ac:dyDescent="0.3">
      <c r="A106" t="s">
        <v>419</v>
      </c>
      <c r="B106" t="s">
        <v>440</v>
      </c>
      <c r="C106" t="s">
        <v>421</v>
      </c>
      <c r="D106">
        <v>704</v>
      </c>
      <c r="G106">
        <v>0.2</v>
      </c>
      <c r="H106">
        <v>0.2</v>
      </c>
      <c r="I106">
        <v>0.6</v>
      </c>
      <c r="J106">
        <v>140.80000000000001</v>
      </c>
    </row>
    <row r="107" spans="1:12" x14ac:dyDescent="0.3">
      <c r="A107" t="s">
        <v>405</v>
      </c>
      <c r="B107" t="s">
        <v>441</v>
      </c>
      <c r="C107" t="s">
        <v>421</v>
      </c>
      <c r="D107">
        <v>1744</v>
      </c>
      <c r="E107">
        <v>330</v>
      </c>
      <c r="F107">
        <v>2906</v>
      </c>
      <c r="G107">
        <v>0.2</v>
      </c>
      <c r="H107">
        <v>0.2</v>
      </c>
      <c r="I107">
        <v>0.6</v>
      </c>
      <c r="J107">
        <v>348.8</v>
      </c>
      <c r="K107">
        <v>66</v>
      </c>
      <c r="L107">
        <v>1743.6</v>
      </c>
    </row>
    <row r="108" spans="1:12" x14ac:dyDescent="0.3">
      <c r="A108" t="s">
        <v>408</v>
      </c>
      <c r="B108" t="s">
        <v>441</v>
      </c>
      <c r="C108" t="s">
        <v>421</v>
      </c>
      <c r="D108">
        <v>5692</v>
      </c>
      <c r="E108">
        <v>3950</v>
      </c>
      <c r="F108">
        <v>15262</v>
      </c>
      <c r="G108">
        <v>0.2</v>
      </c>
      <c r="H108">
        <v>0.2</v>
      </c>
      <c r="I108">
        <v>0.6</v>
      </c>
      <c r="J108">
        <v>1138.4000000000001</v>
      </c>
      <c r="K108">
        <v>790</v>
      </c>
      <c r="L108">
        <v>9157.1999999999989</v>
      </c>
    </row>
    <row r="109" spans="1:12" x14ac:dyDescent="0.3">
      <c r="A109" t="s">
        <v>416</v>
      </c>
      <c r="B109" t="s">
        <v>441</v>
      </c>
      <c r="C109" t="s">
        <v>421</v>
      </c>
      <c r="F109">
        <v>10</v>
      </c>
      <c r="G109">
        <v>0.2</v>
      </c>
      <c r="H109">
        <v>0.2</v>
      </c>
      <c r="I109">
        <v>0.6</v>
      </c>
      <c r="L109">
        <v>6</v>
      </c>
    </row>
    <row r="110" spans="1:12" x14ac:dyDescent="0.3">
      <c r="A110" t="s">
        <v>419</v>
      </c>
      <c r="B110" t="s">
        <v>441</v>
      </c>
      <c r="C110" t="s">
        <v>421</v>
      </c>
      <c r="D110">
        <v>1356</v>
      </c>
      <c r="E110">
        <v>132</v>
      </c>
      <c r="G110">
        <v>0.2</v>
      </c>
      <c r="H110">
        <v>0.2</v>
      </c>
      <c r="I110">
        <v>0.6</v>
      </c>
      <c r="J110">
        <v>271.2</v>
      </c>
      <c r="K110">
        <v>26.400000000000002</v>
      </c>
    </row>
    <row r="111" spans="1:12" x14ac:dyDescent="0.3">
      <c r="A111" t="s">
        <v>405</v>
      </c>
      <c r="B111" t="s">
        <v>442</v>
      </c>
      <c r="C111" t="s">
        <v>418</v>
      </c>
      <c r="D111">
        <v>469250</v>
      </c>
      <c r="E111">
        <v>401674</v>
      </c>
      <c r="F111">
        <v>2409616</v>
      </c>
      <c r="G111">
        <v>0.2</v>
      </c>
      <c r="H111">
        <v>0.2</v>
      </c>
      <c r="I111">
        <v>0.6</v>
      </c>
      <c r="J111">
        <v>93850</v>
      </c>
      <c r="K111">
        <v>80334.8</v>
      </c>
      <c r="L111">
        <v>1445769.5999999999</v>
      </c>
    </row>
    <row r="112" spans="1:12" x14ac:dyDescent="0.3">
      <c r="A112" t="s">
        <v>408</v>
      </c>
      <c r="B112" t="s">
        <v>442</v>
      </c>
      <c r="C112" t="s">
        <v>418</v>
      </c>
      <c r="D112">
        <v>222538</v>
      </c>
      <c r="E112">
        <v>205138</v>
      </c>
      <c r="F112">
        <v>886742</v>
      </c>
      <c r="G112">
        <v>0.2</v>
      </c>
      <c r="H112">
        <v>0.2</v>
      </c>
      <c r="I112">
        <v>0.6</v>
      </c>
      <c r="J112">
        <v>44507.600000000006</v>
      </c>
      <c r="K112">
        <v>41027.600000000006</v>
      </c>
      <c r="L112">
        <v>532045.19999999995</v>
      </c>
    </row>
    <row r="113" spans="1:12" x14ac:dyDescent="0.3">
      <c r="A113" t="s">
        <v>416</v>
      </c>
      <c r="B113" t="s">
        <v>442</v>
      </c>
      <c r="C113" t="s">
        <v>418</v>
      </c>
      <c r="D113">
        <v>25162</v>
      </c>
      <c r="E113">
        <v>17450</v>
      </c>
      <c r="F113">
        <v>104388</v>
      </c>
      <c r="G113">
        <v>0.2</v>
      </c>
      <c r="H113">
        <v>0.2</v>
      </c>
      <c r="I113">
        <v>0.6</v>
      </c>
      <c r="J113">
        <v>5032.4000000000005</v>
      </c>
      <c r="K113">
        <v>3490</v>
      </c>
      <c r="L113">
        <v>62632.799999999996</v>
      </c>
    </row>
    <row r="114" spans="1:12" x14ac:dyDescent="0.3">
      <c r="A114" t="s">
        <v>419</v>
      </c>
      <c r="B114" t="s">
        <v>442</v>
      </c>
      <c r="C114" t="s">
        <v>418</v>
      </c>
      <c r="D114">
        <v>102426</v>
      </c>
      <c r="E114">
        <v>91772</v>
      </c>
      <c r="F114">
        <v>398508</v>
      </c>
      <c r="G114">
        <v>0.2</v>
      </c>
      <c r="H114">
        <v>0.2</v>
      </c>
      <c r="I114">
        <v>0.6</v>
      </c>
      <c r="J114">
        <v>20485.2</v>
      </c>
      <c r="K114">
        <v>18354.400000000001</v>
      </c>
      <c r="L114">
        <v>239104.8</v>
      </c>
    </row>
    <row r="115" spans="1:12" x14ac:dyDescent="0.3">
      <c r="A115" t="s">
        <v>405</v>
      </c>
      <c r="B115" t="s">
        <v>443</v>
      </c>
      <c r="C115" t="s">
        <v>421</v>
      </c>
      <c r="D115">
        <v>58224</v>
      </c>
      <c r="E115">
        <v>8300</v>
      </c>
      <c r="F115">
        <v>73334</v>
      </c>
      <c r="G115">
        <v>0.2</v>
      </c>
      <c r="H115">
        <v>0.2</v>
      </c>
      <c r="I115">
        <v>0.6</v>
      </c>
      <c r="J115">
        <v>11644.800000000001</v>
      </c>
      <c r="K115">
        <v>1660</v>
      </c>
      <c r="L115">
        <v>44000.4</v>
      </c>
    </row>
    <row r="116" spans="1:12" x14ac:dyDescent="0.3">
      <c r="A116" t="s">
        <v>408</v>
      </c>
      <c r="B116" t="s">
        <v>443</v>
      </c>
      <c r="C116" t="s">
        <v>421</v>
      </c>
      <c r="D116">
        <v>7178</v>
      </c>
      <c r="E116">
        <v>4978</v>
      </c>
      <c r="F116">
        <v>19242</v>
      </c>
      <c r="G116">
        <v>0.2</v>
      </c>
      <c r="H116">
        <v>0.2</v>
      </c>
      <c r="I116">
        <v>0.6</v>
      </c>
      <c r="J116">
        <v>1435.6000000000001</v>
      </c>
      <c r="K116">
        <v>995.6</v>
      </c>
      <c r="L116">
        <v>11545.199999999999</v>
      </c>
    </row>
    <row r="117" spans="1:12" x14ac:dyDescent="0.3">
      <c r="A117" t="s">
        <v>416</v>
      </c>
      <c r="B117" t="s">
        <v>443</v>
      </c>
      <c r="C117" t="s">
        <v>421</v>
      </c>
      <c r="D117">
        <v>84</v>
      </c>
      <c r="E117">
        <v>84</v>
      </c>
      <c r="F117">
        <v>628</v>
      </c>
      <c r="G117">
        <v>0.2</v>
      </c>
      <c r="H117">
        <v>0.2</v>
      </c>
      <c r="I117">
        <v>0.6</v>
      </c>
      <c r="J117">
        <v>16.8</v>
      </c>
      <c r="K117">
        <v>16.8</v>
      </c>
      <c r="L117">
        <v>376.8</v>
      </c>
    </row>
    <row r="118" spans="1:12" x14ac:dyDescent="0.3">
      <c r="A118" t="s">
        <v>419</v>
      </c>
      <c r="B118" t="s">
        <v>443</v>
      </c>
      <c r="C118" t="s">
        <v>421</v>
      </c>
      <c r="D118">
        <v>4748</v>
      </c>
      <c r="G118">
        <v>0.2</v>
      </c>
      <c r="H118">
        <v>0.2</v>
      </c>
      <c r="I118">
        <v>0.6</v>
      </c>
      <c r="J118">
        <v>949.6</v>
      </c>
    </row>
    <row r="119" spans="1:12" x14ac:dyDescent="0.3">
      <c r="A119" t="s">
        <v>408</v>
      </c>
      <c r="B119" t="s">
        <v>444</v>
      </c>
      <c r="C119" t="s">
        <v>418</v>
      </c>
      <c r="D119">
        <v>315594</v>
      </c>
      <c r="E119">
        <v>255016</v>
      </c>
      <c r="F119">
        <v>128208</v>
      </c>
      <c r="G119">
        <v>0.2</v>
      </c>
      <c r="H119">
        <v>0.2</v>
      </c>
      <c r="I119">
        <v>0.6</v>
      </c>
      <c r="J119">
        <v>63118.8</v>
      </c>
      <c r="K119">
        <v>51003.200000000004</v>
      </c>
      <c r="L119">
        <v>76924.800000000003</v>
      </c>
    </row>
    <row r="120" spans="1:12" x14ac:dyDescent="0.3">
      <c r="A120" t="s">
        <v>405</v>
      </c>
      <c r="B120" t="s">
        <v>445</v>
      </c>
      <c r="C120" t="s">
        <v>421</v>
      </c>
      <c r="D120">
        <v>-25554</v>
      </c>
      <c r="E120">
        <v>-2146</v>
      </c>
      <c r="F120">
        <v>-18942</v>
      </c>
      <c r="G120">
        <v>0.2</v>
      </c>
      <c r="H120">
        <v>0.2</v>
      </c>
      <c r="I120">
        <v>0.6</v>
      </c>
      <c r="J120">
        <v>-5110.8</v>
      </c>
      <c r="K120">
        <v>-429.20000000000005</v>
      </c>
      <c r="L120">
        <v>-11365.199999999999</v>
      </c>
    </row>
    <row r="121" spans="1:12" x14ac:dyDescent="0.3">
      <c r="A121" t="s">
        <v>408</v>
      </c>
      <c r="B121" t="s">
        <v>445</v>
      </c>
      <c r="C121" t="s">
        <v>421</v>
      </c>
      <c r="D121">
        <v>-2286</v>
      </c>
      <c r="E121">
        <v>-1586</v>
      </c>
      <c r="F121">
        <v>-6134</v>
      </c>
      <c r="G121">
        <v>0.2</v>
      </c>
      <c r="H121">
        <v>0.2</v>
      </c>
      <c r="I121">
        <v>0.6</v>
      </c>
      <c r="J121">
        <v>-457.20000000000005</v>
      </c>
      <c r="K121">
        <v>-317.20000000000005</v>
      </c>
      <c r="L121">
        <v>-3680.4</v>
      </c>
    </row>
    <row r="122" spans="1:12" x14ac:dyDescent="0.3">
      <c r="A122" t="s">
        <v>416</v>
      </c>
      <c r="B122" t="s">
        <v>445</v>
      </c>
      <c r="C122" t="s">
        <v>421</v>
      </c>
      <c r="D122">
        <v>-72</v>
      </c>
      <c r="E122">
        <v>-72</v>
      </c>
      <c r="F122">
        <v>-522</v>
      </c>
      <c r="G122">
        <v>0.2</v>
      </c>
      <c r="H122">
        <v>0.2</v>
      </c>
      <c r="I122">
        <v>0.6</v>
      </c>
      <c r="J122">
        <v>-14.4</v>
      </c>
      <c r="K122">
        <v>-14.4</v>
      </c>
      <c r="L122">
        <v>-313.2</v>
      </c>
    </row>
    <row r="123" spans="1:12" x14ac:dyDescent="0.3">
      <c r="A123" t="s">
        <v>419</v>
      </c>
      <c r="B123" t="s">
        <v>445</v>
      </c>
      <c r="C123" t="s">
        <v>421</v>
      </c>
      <c r="D123">
        <v>-1416</v>
      </c>
      <c r="G123">
        <v>0.2</v>
      </c>
      <c r="H123">
        <v>0.2</v>
      </c>
      <c r="I123">
        <v>0.6</v>
      </c>
      <c r="J123">
        <v>-283.2</v>
      </c>
    </row>
    <row r="124" spans="1:12" x14ac:dyDescent="0.3">
      <c r="A124" t="s">
        <v>408</v>
      </c>
      <c r="B124" t="s">
        <v>446</v>
      </c>
      <c r="C124" t="s">
        <v>418</v>
      </c>
      <c r="D124">
        <v>1549606</v>
      </c>
      <c r="E124">
        <v>1434104</v>
      </c>
      <c r="F124">
        <v>6164486</v>
      </c>
      <c r="G124">
        <v>0.2</v>
      </c>
      <c r="H124">
        <v>0.2</v>
      </c>
      <c r="I124">
        <v>0.6</v>
      </c>
      <c r="J124">
        <v>309921.2</v>
      </c>
      <c r="K124">
        <v>286820.8</v>
      </c>
      <c r="L124">
        <v>3698691.6</v>
      </c>
    </row>
    <row r="125" spans="1:12" x14ac:dyDescent="0.3">
      <c r="A125" t="s">
        <v>409</v>
      </c>
      <c r="B125" t="s">
        <v>446</v>
      </c>
      <c r="C125" t="s">
        <v>418</v>
      </c>
      <c r="D125">
        <v>3119271</v>
      </c>
      <c r="E125">
        <v>2987902</v>
      </c>
      <c r="F125">
        <v>11375362</v>
      </c>
      <c r="G125">
        <v>0.2</v>
      </c>
      <c r="H125">
        <v>0.2</v>
      </c>
      <c r="I125">
        <v>0.6</v>
      </c>
      <c r="J125">
        <v>623854.20000000007</v>
      </c>
      <c r="K125">
        <v>597580.4</v>
      </c>
      <c r="L125">
        <v>6825217.2000000002</v>
      </c>
    </row>
    <row r="126" spans="1:12" x14ac:dyDescent="0.3">
      <c r="A126" t="s">
        <v>405</v>
      </c>
      <c r="B126" t="s">
        <v>447</v>
      </c>
      <c r="C126" t="s">
        <v>448</v>
      </c>
      <c r="E126">
        <v>2</v>
      </c>
      <c r="F126">
        <v>20</v>
      </c>
      <c r="G126">
        <v>0.2</v>
      </c>
      <c r="H126">
        <v>0.2</v>
      </c>
      <c r="I126">
        <v>0.6</v>
      </c>
      <c r="K126">
        <v>0.4</v>
      </c>
      <c r="L126">
        <v>12</v>
      </c>
    </row>
    <row r="127" spans="1:12" x14ac:dyDescent="0.3">
      <c r="A127" t="s">
        <v>408</v>
      </c>
      <c r="B127" t="s">
        <v>447</v>
      </c>
      <c r="C127" t="s">
        <v>448</v>
      </c>
      <c r="D127">
        <v>0</v>
      </c>
      <c r="E127">
        <v>1714</v>
      </c>
      <c r="F127">
        <v>15412</v>
      </c>
      <c r="G127">
        <v>0.2</v>
      </c>
      <c r="H127">
        <v>0.2</v>
      </c>
      <c r="I127">
        <v>0.6</v>
      </c>
      <c r="J127">
        <v>0</v>
      </c>
      <c r="K127">
        <v>342.8</v>
      </c>
      <c r="L127">
        <v>9247.1999999999989</v>
      </c>
    </row>
    <row r="128" spans="1:12" x14ac:dyDescent="0.3">
      <c r="A128" t="s">
        <v>405</v>
      </c>
      <c r="B128" t="s">
        <v>449</v>
      </c>
      <c r="C128" t="s">
        <v>448</v>
      </c>
      <c r="D128">
        <v>23780</v>
      </c>
      <c r="G128">
        <v>0.2</v>
      </c>
      <c r="H128">
        <v>0.2</v>
      </c>
      <c r="I128">
        <v>0.6</v>
      </c>
      <c r="J128">
        <v>4756</v>
      </c>
    </row>
    <row r="129" spans="1:12" x14ac:dyDescent="0.3">
      <c r="A129" t="s">
        <v>408</v>
      </c>
      <c r="B129" t="s">
        <v>449</v>
      </c>
      <c r="C129" t="s">
        <v>448</v>
      </c>
      <c r="D129">
        <v>104052</v>
      </c>
      <c r="G129">
        <v>0.2</v>
      </c>
      <c r="H129">
        <v>0.2</v>
      </c>
      <c r="I129">
        <v>0.6</v>
      </c>
      <c r="J129">
        <v>20810.400000000001</v>
      </c>
    </row>
    <row r="130" spans="1:12" x14ac:dyDescent="0.3">
      <c r="A130" t="s">
        <v>416</v>
      </c>
      <c r="B130" t="s">
        <v>449</v>
      </c>
      <c r="C130" t="s">
        <v>448</v>
      </c>
      <c r="D130">
        <v>3714</v>
      </c>
      <c r="G130">
        <v>0.2</v>
      </c>
      <c r="H130">
        <v>0.2</v>
      </c>
      <c r="I130">
        <v>0.6</v>
      </c>
      <c r="J130">
        <v>742.80000000000007</v>
      </c>
    </row>
    <row r="131" spans="1:12" x14ac:dyDescent="0.3">
      <c r="A131" t="s">
        <v>419</v>
      </c>
      <c r="B131" t="s">
        <v>449</v>
      </c>
      <c r="C131" t="s">
        <v>448</v>
      </c>
      <c r="D131">
        <v>15168</v>
      </c>
      <c r="G131">
        <v>0.2</v>
      </c>
      <c r="H131">
        <v>0.2</v>
      </c>
      <c r="I131">
        <v>0.6</v>
      </c>
      <c r="J131">
        <v>3033.6000000000004</v>
      </c>
    </row>
    <row r="132" spans="1:12" x14ac:dyDescent="0.3">
      <c r="A132" t="s">
        <v>405</v>
      </c>
      <c r="B132" t="s">
        <v>450</v>
      </c>
      <c r="C132" t="s">
        <v>448</v>
      </c>
      <c r="D132">
        <v>580</v>
      </c>
      <c r="G132">
        <v>0.2</v>
      </c>
      <c r="H132">
        <v>0.2</v>
      </c>
      <c r="I132">
        <v>0.6</v>
      </c>
      <c r="J132">
        <v>116</v>
      </c>
    </row>
    <row r="133" spans="1:12" x14ac:dyDescent="0.3">
      <c r="A133" t="s">
        <v>408</v>
      </c>
      <c r="B133" t="s">
        <v>450</v>
      </c>
      <c r="C133" t="s">
        <v>448</v>
      </c>
      <c r="D133">
        <v>5844</v>
      </c>
      <c r="G133">
        <v>0.2</v>
      </c>
      <c r="H133">
        <v>0.2</v>
      </c>
      <c r="I133">
        <v>0.6</v>
      </c>
      <c r="J133">
        <v>1168.8</v>
      </c>
    </row>
    <row r="134" spans="1:12" x14ac:dyDescent="0.3">
      <c r="A134" t="s">
        <v>419</v>
      </c>
      <c r="B134" t="s">
        <v>450</v>
      </c>
      <c r="C134" t="s">
        <v>448</v>
      </c>
      <c r="D134">
        <v>5502</v>
      </c>
      <c r="G134">
        <v>0.2</v>
      </c>
      <c r="H134">
        <v>0.2</v>
      </c>
      <c r="I134">
        <v>0.6</v>
      </c>
      <c r="J134">
        <v>1100.4000000000001</v>
      </c>
    </row>
    <row r="135" spans="1:12" x14ac:dyDescent="0.3">
      <c r="A135" t="s">
        <v>405</v>
      </c>
      <c r="B135" t="s">
        <v>451</v>
      </c>
      <c r="C135" t="s">
        <v>448</v>
      </c>
      <c r="E135">
        <v>2200</v>
      </c>
      <c r="F135">
        <v>13200</v>
      </c>
      <c r="G135">
        <v>0.2</v>
      </c>
      <c r="H135">
        <v>0.2</v>
      </c>
      <c r="I135">
        <v>0.6</v>
      </c>
      <c r="K135">
        <v>440</v>
      </c>
      <c r="L135">
        <v>7920</v>
      </c>
    </row>
    <row r="136" spans="1:12" x14ac:dyDescent="0.3">
      <c r="A136" t="s">
        <v>408</v>
      </c>
      <c r="B136" t="s">
        <v>451</v>
      </c>
      <c r="C136" t="s">
        <v>448</v>
      </c>
      <c r="D136">
        <v>66028</v>
      </c>
      <c r="G136">
        <v>0.2</v>
      </c>
      <c r="H136">
        <v>0.2</v>
      </c>
      <c r="I136">
        <v>0.6</v>
      </c>
      <c r="J136">
        <v>13205.6</v>
      </c>
    </row>
    <row r="137" spans="1:12" x14ac:dyDescent="0.3">
      <c r="A137" t="s">
        <v>416</v>
      </c>
      <c r="B137" t="s">
        <v>451</v>
      </c>
      <c r="C137" t="s">
        <v>448</v>
      </c>
      <c r="D137">
        <v>744</v>
      </c>
      <c r="G137">
        <v>0.2</v>
      </c>
      <c r="H137">
        <v>0.2</v>
      </c>
      <c r="I137">
        <v>0.6</v>
      </c>
      <c r="J137">
        <v>148.80000000000001</v>
      </c>
    </row>
    <row r="138" spans="1:12" x14ac:dyDescent="0.3">
      <c r="A138" t="s">
        <v>419</v>
      </c>
      <c r="B138" t="s">
        <v>451</v>
      </c>
      <c r="C138" t="s">
        <v>448</v>
      </c>
      <c r="D138">
        <v>84</v>
      </c>
      <c r="E138">
        <v>84</v>
      </c>
      <c r="G138">
        <v>0.2</v>
      </c>
      <c r="H138">
        <v>0.2</v>
      </c>
      <c r="I138">
        <v>0.6</v>
      </c>
      <c r="J138">
        <v>16.8</v>
      </c>
      <c r="K138">
        <v>16.8</v>
      </c>
    </row>
    <row r="139" spans="1:12" x14ac:dyDescent="0.3">
      <c r="A139" t="s">
        <v>405</v>
      </c>
      <c r="B139" t="s">
        <v>452</v>
      </c>
      <c r="C139" t="s">
        <v>448</v>
      </c>
      <c r="D139">
        <v>228</v>
      </c>
      <c r="E139">
        <v>228</v>
      </c>
      <c r="F139">
        <v>5328</v>
      </c>
      <c r="G139">
        <v>0.2</v>
      </c>
      <c r="H139">
        <v>0.2</v>
      </c>
      <c r="I139">
        <v>0.6</v>
      </c>
      <c r="J139">
        <v>45.6</v>
      </c>
      <c r="K139">
        <v>45.6</v>
      </c>
      <c r="L139">
        <v>3196.7999999999997</v>
      </c>
    </row>
    <row r="140" spans="1:12" x14ac:dyDescent="0.3">
      <c r="A140" t="s">
        <v>408</v>
      </c>
      <c r="B140" t="s">
        <v>452</v>
      </c>
      <c r="C140" t="s">
        <v>448</v>
      </c>
      <c r="D140">
        <v>1320</v>
      </c>
      <c r="E140">
        <v>1314</v>
      </c>
      <c r="F140">
        <v>23734</v>
      </c>
      <c r="G140">
        <v>0.2</v>
      </c>
      <c r="H140">
        <v>0.2</v>
      </c>
      <c r="I140">
        <v>0.6</v>
      </c>
      <c r="J140">
        <v>264</v>
      </c>
      <c r="K140">
        <v>262.8</v>
      </c>
      <c r="L140">
        <v>14240.4</v>
      </c>
    </row>
    <row r="141" spans="1:12" x14ac:dyDescent="0.3">
      <c r="A141" t="s">
        <v>419</v>
      </c>
      <c r="B141" t="s">
        <v>452</v>
      </c>
      <c r="C141" t="s">
        <v>448</v>
      </c>
      <c r="D141">
        <v>7056</v>
      </c>
      <c r="E141">
        <v>68</v>
      </c>
      <c r="F141">
        <v>656</v>
      </c>
      <c r="G141">
        <v>0.2</v>
      </c>
      <c r="H141">
        <v>0.2</v>
      </c>
      <c r="I141">
        <v>0.6</v>
      </c>
      <c r="J141">
        <v>1411.2</v>
      </c>
      <c r="K141">
        <v>13.600000000000001</v>
      </c>
      <c r="L141">
        <v>393.59999999999997</v>
      </c>
    </row>
    <row r="142" spans="1:12" x14ac:dyDescent="0.3">
      <c r="A142" t="s">
        <v>405</v>
      </c>
      <c r="B142" t="s">
        <v>453</v>
      </c>
      <c r="C142" t="s">
        <v>454</v>
      </c>
      <c r="D142">
        <v>20822</v>
      </c>
      <c r="E142">
        <v>6936</v>
      </c>
      <c r="F142">
        <v>6942</v>
      </c>
      <c r="G142">
        <v>0.2</v>
      </c>
      <c r="H142">
        <v>0.2</v>
      </c>
      <c r="I142">
        <v>0.6</v>
      </c>
      <c r="J142">
        <v>4164.4000000000005</v>
      </c>
      <c r="K142">
        <v>1387.2</v>
      </c>
      <c r="L142">
        <v>4165.2</v>
      </c>
    </row>
    <row r="143" spans="1:12" x14ac:dyDescent="0.3">
      <c r="A143" t="s">
        <v>408</v>
      </c>
      <c r="B143" t="s">
        <v>453</v>
      </c>
      <c r="C143" t="s">
        <v>454</v>
      </c>
      <c r="D143">
        <v>570942</v>
      </c>
      <c r="G143">
        <v>0.2</v>
      </c>
      <c r="H143">
        <v>0.2</v>
      </c>
      <c r="I143">
        <v>0.6</v>
      </c>
      <c r="J143">
        <v>114188.40000000001</v>
      </c>
    </row>
    <row r="144" spans="1:12" x14ac:dyDescent="0.3">
      <c r="A144" t="s">
        <v>416</v>
      </c>
      <c r="B144" t="s">
        <v>453</v>
      </c>
      <c r="C144" t="s">
        <v>454</v>
      </c>
      <c r="D144">
        <v>3590</v>
      </c>
      <c r="G144">
        <v>0.2</v>
      </c>
      <c r="H144">
        <v>0.2</v>
      </c>
      <c r="I144">
        <v>0.6</v>
      </c>
      <c r="J144">
        <v>718</v>
      </c>
    </row>
    <row r="145" spans="1:12" x14ac:dyDescent="0.3">
      <c r="A145" t="s">
        <v>405</v>
      </c>
      <c r="B145" t="s">
        <v>455</v>
      </c>
      <c r="C145" t="s">
        <v>454</v>
      </c>
      <c r="D145">
        <v>406</v>
      </c>
      <c r="E145">
        <v>132</v>
      </c>
      <c r="F145">
        <v>136</v>
      </c>
      <c r="G145">
        <v>0.2</v>
      </c>
      <c r="H145">
        <v>0.2</v>
      </c>
      <c r="I145">
        <v>0.6</v>
      </c>
      <c r="J145">
        <v>81.2</v>
      </c>
      <c r="K145">
        <v>26.400000000000002</v>
      </c>
      <c r="L145">
        <v>81.599999999999994</v>
      </c>
    </row>
    <row r="146" spans="1:12" x14ac:dyDescent="0.3">
      <c r="A146" t="s">
        <v>405</v>
      </c>
      <c r="B146" t="s">
        <v>456</v>
      </c>
      <c r="C146" t="s">
        <v>454</v>
      </c>
      <c r="D146">
        <v>16232</v>
      </c>
      <c r="E146">
        <v>5412</v>
      </c>
      <c r="F146">
        <v>5410</v>
      </c>
      <c r="G146">
        <v>0.2</v>
      </c>
      <c r="H146">
        <v>0.2</v>
      </c>
      <c r="I146">
        <v>0.6</v>
      </c>
      <c r="J146">
        <v>3246.4</v>
      </c>
      <c r="K146">
        <v>1082.4000000000001</v>
      </c>
      <c r="L146">
        <v>3246</v>
      </c>
    </row>
    <row r="147" spans="1:12" x14ac:dyDescent="0.3">
      <c r="A147" t="s">
        <v>408</v>
      </c>
      <c r="B147" t="s">
        <v>456</v>
      </c>
      <c r="C147" t="s">
        <v>454</v>
      </c>
      <c r="D147">
        <v>299138</v>
      </c>
      <c r="G147">
        <v>0.2</v>
      </c>
      <c r="H147">
        <v>0.2</v>
      </c>
      <c r="I147">
        <v>0.6</v>
      </c>
      <c r="J147">
        <v>59827.600000000006</v>
      </c>
    </row>
    <row r="148" spans="1:12" x14ac:dyDescent="0.3">
      <c r="A148" t="s">
        <v>416</v>
      </c>
      <c r="B148" t="s">
        <v>456</v>
      </c>
      <c r="C148" t="s">
        <v>454</v>
      </c>
      <c r="D148">
        <v>2208</v>
      </c>
      <c r="G148">
        <v>0.2</v>
      </c>
      <c r="H148">
        <v>0.2</v>
      </c>
      <c r="I148">
        <v>0.6</v>
      </c>
      <c r="J148">
        <v>441.6</v>
      </c>
    </row>
    <row r="149" spans="1:12" x14ac:dyDescent="0.3">
      <c r="A149" t="s">
        <v>405</v>
      </c>
      <c r="B149" t="s">
        <v>457</v>
      </c>
      <c r="C149" t="s">
        <v>454</v>
      </c>
      <c r="D149">
        <v>3958</v>
      </c>
      <c r="E149">
        <v>1320</v>
      </c>
      <c r="F149">
        <v>1318</v>
      </c>
      <c r="G149">
        <v>0.2</v>
      </c>
      <c r="H149">
        <v>0.2</v>
      </c>
      <c r="I149">
        <v>0.6</v>
      </c>
      <c r="J149">
        <v>791.6</v>
      </c>
      <c r="K149">
        <v>264</v>
      </c>
      <c r="L149">
        <v>790.8</v>
      </c>
    </row>
    <row r="150" spans="1:12" x14ac:dyDescent="0.3">
      <c r="A150" t="s">
        <v>408</v>
      </c>
      <c r="B150" t="s">
        <v>457</v>
      </c>
      <c r="C150" t="s">
        <v>454</v>
      </c>
      <c r="D150">
        <v>269870</v>
      </c>
      <c r="G150">
        <v>0.2</v>
      </c>
      <c r="H150">
        <v>0.2</v>
      </c>
      <c r="I150">
        <v>0.6</v>
      </c>
      <c r="J150">
        <v>53974</v>
      </c>
    </row>
    <row r="151" spans="1:12" x14ac:dyDescent="0.3">
      <c r="A151" t="s">
        <v>416</v>
      </c>
      <c r="B151" t="s">
        <v>457</v>
      </c>
      <c r="C151" t="s">
        <v>454</v>
      </c>
      <c r="D151">
        <v>904</v>
      </c>
      <c r="G151">
        <v>0.2</v>
      </c>
      <c r="H151">
        <v>0.2</v>
      </c>
      <c r="I151">
        <v>0.6</v>
      </c>
      <c r="J151">
        <v>180.8</v>
      </c>
    </row>
    <row r="152" spans="1:12" x14ac:dyDescent="0.3">
      <c r="A152" t="s">
        <v>405</v>
      </c>
      <c r="B152" t="s">
        <v>458</v>
      </c>
      <c r="C152" t="s">
        <v>454</v>
      </c>
      <c r="D152">
        <v>230</v>
      </c>
      <c r="E152">
        <v>72</v>
      </c>
      <c r="F152">
        <v>78</v>
      </c>
      <c r="G152">
        <v>0.2</v>
      </c>
      <c r="H152">
        <v>0.2</v>
      </c>
      <c r="I152">
        <v>0.6</v>
      </c>
      <c r="J152">
        <v>46</v>
      </c>
      <c r="K152">
        <v>14.4</v>
      </c>
      <c r="L152">
        <v>46.8</v>
      </c>
    </row>
    <row r="153" spans="1:12" x14ac:dyDescent="0.3">
      <c r="A153" t="s">
        <v>408</v>
      </c>
      <c r="B153" t="s">
        <v>458</v>
      </c>
      <c r="C153" t="s">
        <v>454</v>
      </c>
      <c r="D153">
        <v>1934</v>
      </c>
      <c r="G153">
        <v>0.2</v>
      </c>
      <c r="H153">
        <v>0.2</v>
      </c>
      <c r="I153">
        <v>0.6</v>
      </c>
      <c r="J153">
        <v>386.8</v>
      </c>
    </row>
    <row r="154" spans="1:12" x14ac:dyDescent="0.3">
      <c r="A154" t="s">
        <v>405</v>
      </c>
      <c r="B154" t="s">
        <v>459</v>
      </c>
      <c r="C154" t="s">
        <v>460</v>
      </c>
      <c r="D154">
        <v>136250</v>
      </c>
      <c r="G154">
        <v>0.2</v>
      </c>
      <c r="H154">
        <v>0.2</v>
      </c>
      <c r="I154">
        <v>0.6</v>
      </c>
      <c r="J154">
        <v>27250</v>
      </c>
    </row>
    <row r="155" spans="1:12" x14ac:dyDescent="0.3">
      <c r="A155" t="s">
        <v>408</v>
      </c>
      <c r="B155" t="s">
        <v>459</v>
      </c>
      <c r="C155" t="s">
        <v>460</v>
      </c>
      <c r="D155">
        <v>2</v>
      </c>
      <c r="G155">
        <v>0.2</v>
      </c>
      <c r="H155">
        <v>0.2</v>
      </c>
      <c r="I155">
        <v>0.6</v>
      </c>
      <c r="J155">
        <v>0.4</v>
      </c>
    </row>
    <row r="156" spans="1:12" x14ac:dyDescent="0.3">
      <c r="A156" t="s">
        <v>416</v>
      </c>
      <c r="B156" t="s">
        <v>459</v>
      </c>
      <c r="C156" t="s">
        <v>460</v>
      </c>
      <c r="D156">
        <v>44</v>
      </c>
      <c r="G156">
        <v>0.2</v>
      </c>
      <c r="H156">
        <v>0.2</v>
      </c>
      <c r="I156">
        <v>0.6</v>
      </c>
      <c r="J156">
        <v>8.8000000000000007</v>
      </c>
    </row>
    <row r="157" spans="1:12" x14ac:dyDescent="0.3">
      <c r="A157" t="s">
        <v>419</v>
      </c>
      <c r="B157" t="s">
        <v>459</v>
      </c>
      <c r="C157" t="s">
        <v>460</v>
      </c>
      <c r="D157">
        <v>0</v>
      </c>
      <c r="G157">
        <v>0.2</v>
      </c>
      <c r="H157">
        <v>0.2</v>
      </c>
      <c r="I157">
        <v>0.6</v>
      </c>
      <c r="J157">
        <v>0</v>
      </c>
    </row>
    <row r="158" spans="1:12" x14ac:dyDescent="0.3">
      <c r="A158" t="s">
        <v>405</v>
      </c>
      <c r="B158" t="s">
        <v>459</v>
      </c>
      <c r="C158" t="s">
        <v>461</v>
      </c>
      <c r="D158">
        <v>136250</v>
      </c>
      <c r="G158">
        <v>0.2</v>
      </c>
      <c r="H158">
        <v>0.2</v>
      </c>
      <c r="I158">
        <v>0.6</v>
      </c>
      <c r="J158">
        <v>27250</v>
      </c>
    </row>
    <row r="159" spans="1:12" x14ac:dyDescent="0.3">
      <c r="A159" t="s">
        <v>408</v>
      </c>
      <c r="B159" t="s">
        <v>459</v>
      </c>
      <c r="C159" t="s">
        <v>461</v>
      </c>
      <c r="D159">
        <v>2</v>
      </c>
      <c r="G159">
        <v>0.2</v>
      </c>
      <c r="H159">
        <v>0.2</v>
      </c>
      <c r="I159">
        <v>0.6</v>
      </c>
      <c r="J159">
        <v>0.4</v>
      </c>
    </row>
    <row r="160" spans="1:12" x14ac:dyDescent="0.3">
      <c r="A160" t="s">
        <v>416</v>
      </c>
      <c r="B160" t="s">
        <v>459</v>
      </c>
      <c r="C160" t="s">
        <v>461</v>
      </c>
      <c r="D160">
        <v>44</v>
      </c>
      <c r="G160">
        <v>0.2</v>
      </c>
      <c r="H160">
        <v>0.2</v>
      </c>
      <c r="I160">
        <v>0.6</v>
      </c>
      <c r="J160">
        <v>8.8000000000000007</v>
      </c>
    </row>
    <row r="161" spans="1:12" x14ac:dyDescent="0.3">
      <c r="A161" t="s">
        <v>419</v>
      </c>
      <c r="B161" t="s">
        <v>459</v>
      </c>
      <c r="C161" t="s">
        <v>461</v>
      </c>
      <c r="D161">
        <v>0</v>
      </c>
      <c r="G161">
        <v>0.2</v>
      </c>
      <c r="H161">
        <v>0.2</v>
      </c>
      <c r="I161">
        <v>0.6</v>
      </c>
      <c r="J161">
        <v>0</v>
      </c>
    </row>
    <row r="162" spans="1:12" x14ac:dyDescent="0.3">
      <c r="A162" t="s">
        <v>405</v>
      </c>
      <c r="B162" t="s">
        <v>462</v>
      </c>
      <c r="C162" t="s">
        <v>461</v>
      </c>
      <c r="D162">
        <v>1182486</v>
      </c>
      <c r="E162">
        <v>762842</v>
      </c>
      <c r="F162">
        <v>3277672</v>
      </c>
      <c r="G162">
        <v>0.2</v>
      </c>
      <c r="H162">
        <v>0.2</v>
      </c>
      <c r="I162">
        <v>0.6</v>
      </c>
      <c r="J162">
        <v>236497.2</v>
      </c>
      <c r="K162">
        <v>152568.4</v>
      </c>
      <c r="L162">
        <v>1966603.2</v>
      </c>
    </row>
    <row r="163" spans="1:12" x14ac:dyDescent="0.3">
      <c r="A163" t="s">
        <v>408</v>
      </c>
      <c r="B163" t="s">
        <v>462</v>
      </c>
      <c r="C163" t="s">
        <v>461</v>
      </c>
      <c r="D163">
        <v>1499706</v>
      </c>
      <c r="E163">
        <v>1279622</v>
      </c>
      <c r="F163">
        <v>5865644</v>
      </c>
      <c r="G163">
        <v>0.2</v>
      </c>
      <c r="H163">
        <v>0.2</v>
      </c>
      <c r="I163">
        <v>0.6</v>
      </c>
      <c r="J163">
        <v>299941.2</v>
      </c>
      <c r="K163">
        <v>255924.40000000002</v>
      </c>
      <c r="L163">
        <v>3519386.4</v>
      </c>
    </row>
    <row r="164" spans="1:12" x14ac:dyDescent="0.3">
      <c r="A164" t="s">
        <v>416</v>
      </c>
      <c r="B164" t="s">
        <v>462</v>
      </c>
      <c r="C164" t="s">
        <v>461</v>
      </c>
      <c r="D164">
        <v>44360</v>
      </c>
      <c r="E164">
        <v>33356</v>
      </c>
      <c r="F164">
        <v>206216</v>
      </c>
      <c r="G164">
        <v>0.2</v>
      </c>
      <c r="H164">
        <v>0.2</v>
      </c>
      <c r="I164">
        <v>0.6</v>
      </c>
      <c r="J164">
        <v>8872</v>
      </c>
      <c r="K164">
        <v>6671.2000000000007</v>
      </c>
      <c r="L164">
        <v>123729.59999999999</v>
      </c>
    </row>
    <row r="165" spans="1:12" x14ac:dyDescent="0.3">
      <c r="A165" t="s">
        <v>419</v>
      </c>
      <c r="B165" t="s">
        <v>462</v>
      </c>
      <c r="C165" t="s">
        <v>461</v>
      </c>
      <c r="D165">
        <v>304208</v>
      </c>
      <c r="E165">
        <v>211964</v>
      </c>
      <c r="F165">
        <v>816512</v>
      </c>
      <c r="G165">
        <v>0.2</v>
      </c>
      <c r="H165">
        <v>0.2</v>
      </c>
      <c r="I165">
        <v>0.6</v>
      </c>
      <c r="J165">
        <v>60841.600000000006</v>
      </c>
      <c r="K165">
        <v>42392.800000000003</v>
      </c>
      <c r="L165">
        <v>489907.19999999995</v>
      </c>
    </row>
    <row r="166" spans="1:12" x14ac:dyDescent="0.3">
      <c r="A166" t="s">
        <v>405</v>
      </c>
      <c r="B166" t="s">
        <v>463</v>
      </c>
      <c r="C166" t="s">
        <v>461</v>
      </c>
      <c r="D166">
        <v>10890</v>
      </c>
      <c r="G166">
        <v>0.2</v>
      </c>
      <c r="H166">
        <v>0.2</v>
      </c>
      <c r="I166">
        <v>0.6</v>
      </c>
      <c r="J166">
        <v>2178</v>
      </c>
    </row>
    <row r="167" spans="1:12" x14ac:dyDescent="0.3">
      <c r="A167" t="s">
        <v>408</v>
      </c>
      <c r="B167" t="s">
        <v>463</v>
      </c>
      <c r="C167" t="s">
        <v>461</v>
      </c>
      <c r="D167">
        <v>1581204</v>
      </c>
      <c r="G167">
        <v>0.2</v>
      </c>
      <c r="H167">
        <v>0.2</v>
      </c>
      <c r="I167">
        <v>0.6</v>
      </c>
      <c r="J167">
        <v>316240.80000000005</v>
      </c>
    </row>
    <row r="168" spans="1:12" x14ac:dyDescent="0.3">
      <c r="A168" t="s">
        <v>416</v>
      </c>
      <c r="B168" t="s">
        <v>463</v>
      </c>
      <c r="C168" t="s">
        <v>461</v>
      </c>
      <c r="D168">
        <v>582</v>
      </c>
      <c r="G168">
        <v>0.2</v>
      </c>
      <c r="H168">
        <v>0.2</v>
      </c>
      <c r="I168">
        <v>0.6</v>
      </c>
      <c r="J168">
        <v>116.4</v>
      </c>
    </row>
    <row r="169" spans="1:12" x14ac:dyDescent="0.3">
      <c r="A169" t="s">
        <v>405</v>
      </c>
      <c r="B169" t="s">
        <v>464</v>
      </c>
      <c r="C169" t="s">
        <v>465</v>
      </c>
      <c r="D169">
        <v>250</v>
      </c>
      <c r="G169">
        <v>0.2</v>
      </c>
      <c r="H169">
        <v>0.2</v>
      </c>
      <c r="I169">
        <v>0.6</v>
      </c>
      <c r="J169">
        <v>50</v>
      </c>
    </row>
    <row r="170" spans="1:12" x14ac:dyDescent="0.3">
      <c r="A170" t="s">
        <v>408</v>
      </c>
      <c r="B170" t="s">
        <v>464</v>
      </c>
      <c r="C170" t="s">
        <v>465</v>
      </c>
      <c r="D170">
        <v>1581104</v>
      </c>
      <c r="G170">
        <v>0.2</v>
      </c>
      <c r="H170">
        <v>0.2</v>
      </c>
      <c r="I170">
        <v>0.6</v>
      </c>
      <c r="J170">
        <v>316220.80000000005</v>
      </c>
    </row>
    <row r="171" spans="1:12" x14ac:dyDescent="0.3">
      <c r="A171" t="s">
        <v>405</v>
      </c>
      <c r="B171" t="s">
        <v>464</v>
      </c>
      <c r="C171" t="s">
        <v>466</v>
      </c>
      <c r="D171">
        <v>250</v>
      </c>
      <c r="G171">
        <v>0.2</v>
      </c>
      <c r="H171">
        <v>0.2</v>
      </c>
      <c r="I171">
        <v>0.6</v>
      </c>
      <c r="J171">
        <v>50</v>
      </c>
    </row>
    <row r="172" spans="1:12" x14ac:dyDescent="0.3">
      <c r="A172" t="s">
        <v>408</v>
      </c>
      <c r="B172" t="s">
        <v>464</v>
      </c>
      <c r="C172" t="s">
        <v>466</v>
      </c>
      <c r="D172">
        <v>1581104</v>
      </c>
      <c r="G172">
        <v>0.2</v>
      </c>
      <c r="H172">
        <v>0.2</v>
      </c>
      <c r="I172">
        <v>0.6</v>
      </c>
      <c r="J172">
        <v>316220.80000000005</v>
      </c>
    </row>
    <row r="173" spans="1:12" x14ac:dyDescent="0.3">
      <c r="A173" t="s">
        <v>405</v>
      </c>
      <c r="B173" t="s">
        <v>467</v>
      </c>
      <c r="C173" t="s">
        <v>465</v>
      </c>
      <c r="D173">
        <v>8422</v>
      </c>
      <c r="G173">
        <v>0.2</v>
      </c>
      <c r="H173">
        <v>0.2</v>
      </c>
      <c r="I173">
        <v>0.6</v>
      </c>
      <c r="J173">
        <v>1684.4</v>
      </c>
    </row>
    <row r="174" spans="1:12" x14ac:dyDescent="0.3">
      <c r="A174" t="s">
        <v>408</v>
      </c>
      <c r="B174" t="s">
        <v>467</v>
      </c>
      <c r="C174" t="s">
        <v>465</v>
      </c>
      <c r="D174">
        <v>100</v>
      </c>
      <c r="G174">
        <v>0.2</v>
      </c>
      <c r="H174">
        <v>0.2</v>
      </c>
      <c r="I174">
        <v>0.6</v>
      </c>
      <c r="J174">
        <v>20</v>
      </c>
    </row>
    <row r="175" spans="1:12" x14ac:dyDescent="0.3">
      <c r="A175" t="s">
        <v>405</v>
      </c>
      <c r="B175" t="s">
        <v>467</v>
      </c>
      <c r="C175" t="s">
        <v>466</v>
      </c>
      <c r="D175">
        <v>8422</v>
      </c>
      <c r="G175">
        <v>0.2</v>
      </c>
      <c r="H175">
        <v>0.2</v>
      </c>
      <c r="I175">
        <v>0.6</v>
      </c>
      <c r="J175">
        <v>1684.4</v>
      </c>
    </row>
    <row r="176" spans="1:12" x14ac:dyDescent="0.3">
      <c r="A176" t="s">
        <v>408</v>
      </c>
      <c r="B176" t="s">
        <v>467</v>
      </c>
      <c r="C176" t="s">
        <v>466</v>
      </c>
      <c r="D176">
        <v>100</v>
      </c>
      <c r="G176">
        <v>0.2</v>
      </c>
      <c r="H176">
        <v>0.2</v>
      </c>
      <c r="I176">
        <v>0.6</v>
      </c>
      <c r="J176">
        <v>20</v>
      </c>
    </row>
    <row r="177" spans="1:12" x14ac:dyDescent="0.3">
      <c r="A177" t="s">
        <v>405</v>
      </c>
      <c r="B177" t="s">
        <v>468</v>
      </c>
      <c r="C177" t="s">
        <v>469</v>
      </c>
      <c r="D177">
        <v>1130</v>
      </c>
      <c r="G177">
        <v>0.2</v>
      </c>
      <c r="H177">
        <v>0.2</v>
      </c>
      <c r="I177">
        <v>0.6</v>
      </c>
      <c r="J177">
        <v>226</v>
      </c>
    </row>
    <row r="178" spans="1:12" x14ac:dyDescent="0.3">
      <c r="A178" t="s">
        <v>405</v>
      </c>
      <c r="B178" t="s">
        <v>468</v>
      </c>
      <c r="C178" t="s">
        <v>470</v>
      </c>
      <c r="D178">
        <v>1130</v>
      </c>
      <c r="G178">
        <v>0.2</v>
      </c>
      <c r="H178">
        <v>0.2</v>
      </c>
      <c r="I178">
        <v>0.6</v>
      </c>
      <c r="J178">
        <v>226</v>
      </c>
    </row>
    <row r="179" spans="1:12" x14ac:dyDescent="0.3">
      <c r="A179" t="s">
        <v>405</v>
      </c>
      <c r="B179" t="s">
        <v>468</v>
      </c>
      <c r="C179" t="s">
        <v>471</v>
      </c>
      <c r="D179">
        <v>1130</v>
      </c>
      <c r="G179">
        <v>0.2</v>
      </c>
      <c r="H179">
        <v>0.2</v>
      </c>
      <c r="I179">
        <v>0.6</v>
      </c>
      <c r="J179">
        <v>226</v>
      </c>
    </row>
    <row r="180" spans="1:12" x14ac:dyDescent="0.3">
      <c r="A180" t="s">
        <v>405</v>
      </c>
      <c r="B180" t="s">
        <v>472</v>
      </c>
      <c r="C180" t="s">
        <v>460</v>
      </c>
      <c r="D180">
        <v>1086</v>
      </c>
      <c r="G180">
        <v>0.2</v>
      </c>
      <c r="H180">
        <v>0.2</v>
      </c>
      <c r="I180">
        <v>0.6</v>
      </c>
      <c r="J180">
        <v>217.20000000000002</v>
      </c>
    </row>
    <row r="181" spans="1:12" x14ac:dyDescent="0.3">
      <c r="A181" t="s">
        <v>405</v>
      </c>
      <c r="B181" t="s">
        <v>472</v>
      </c>
      <c r="C181" t="s">
        <v>461</v>
      </c>
      <c r="D181">
        <v>1086</v>
      </c>
      <c r="G181">
        <v>0.2</v>
      </c>
      <c r="H181">
        <v>0.2</v>
      </c>
      <c r="I181">
        <v>0.6</v>
      </c>
      <c r="J181">
        <v>217.20000000000002</v>
      </c>
    </row>
    <row r="182" spans="1:12" x14ac:dyDescent="0.3">
      <c r="A182" t="s">
        <v>405</v>
      </c>
      <c r="B182" t="s">
        <v>473</v>
      </c>
      <c r="C182" t="s">
        <v>474</v>
      </c>
      <c r="D182">
        <v>47246</v>
      </c>
      <c r="E182">
        <v>44460</v>
      </c>
      <c r="F182">
        <v>1784</v>
      </c>
      <c r="G182">
        <v>0.2</v>
      </c>
      <c r="H182">
        <v>0.2</v>
      </c>
      <c r="I182">
        <v>0.6</v>
      </c>
      <c r="J182">
        <v>9449.2000000000007</v>
      </c>
      <c r="K182">
        <v>8892</v>
      </c>
      <c r="L182">
        <v>1070.3999999999999</v>
      </c>
    </row>
    <row r="183" spans="1:12" x14ac:dyDescent="0.3">
      <c r="A183" t="s">
        <v>408</v>
      </c>
      <c r="B183" t="s">
        <v>473</v>
      </c>
      <c r="C183" t="s">
        <v>474</v>
      </c>
      <c r="D183">
        <v>3228</v>
      </c>
      <c r="E183">
        <v>2880</v>
      </c>
      <c r="F183">
        <v>17278</v>
      </c>
      <c r="G183">
        <v>0.2</v>
      </c>
      <c r="H183">
        <v>0.2</v>
      </c>
      <c r="I183">
        <v>0.6</v>
      </c>
      <c r="J183">
        <v>645.6</v>
      </c>
      <c r="K183">
        <v>576</v>
      </c>
      <c r="L183">
        <v>10366.799999999999</v>
      </c>
    </row>
    <row r="184" spans="1:12" x14ac:dyDescent="0.3">
      <c r="A184" t="s">
        <v>416</v>
      </c>
      <c r="B184" t="s">
        <v>473</v>
      </c>
      <c r="C184" t="s">
        <v>474</v>
      </c>
      <c r="D184">
        <v>5744</v>
      </c>
      <c r="G184">
        <v>0.2</v>
      </c>
      <c r="H184">
        <v>0.2</v>
      </c>
      <c r="I184">
        <v>0.6</v>
      </c>
      <c r="J184">
        <v>1148.8</v>
      </c>
    </row>
    <row r="185" spans="1:12" x14ac:dyDescent="0.3">
      <c r="A185" t="s">
        <v>419</v>
      </c>
      <c r="B185" t="s">
        <v>473</v>
      </c>
      <c r="C185" t="s">
        <v>474</v>
      </c>
      <c r="D185">
        <v>3768</v>
      </c>
      <c r="G185">
        <v>0.2</v>
      </c>
      <c r="H185">
        <v>0.2</v>
      </c>
      <c r="I185">
        <v>0.6</v>
      </c>
      <c r="J185">
        <v>753.6</v>
      </c>
    </row>
    <row r="186" spans="1:12" x14ac:dyDescent="0.3">
      <c r="A186" t="s">
        <v>405</v>
      </c>
      <c r="B186" t="s">
        <v>475</v>
      </c>
      <c r="C186" t="s">
        <v>474</v>
      </c>
      <c r="D186">
        <v>8982</v>
      </c>
      <c r="G186">
        <v>0.2</v>
      </c>
      <c r="H186">
        <v>0.2</v>
      </c>
      <c r="I186">
        <v>0.6</v>
      </c>
      <c r="J186">
        <v>1796.4</v>
      </c>
    </row>
    <row r="187" spans="1:12" x14ac:dyDescent="0.3">
      <c r="A187" t="s">
        <v>408</v>
      </c>
      <c r="B187" t="s">
        <v>475</v>
      </c>
      <c r="C187" t="s">
        <v>474</v>
      </c>
      <c r="D187">
        <v>5148</v>
      </c>
      <c r="E187">
        <v>5148</v>
      </c>
      <c r="F187">
        <v>30898</v>
      </c>
      <c r="G187">
        <v>0.2</v>
      </c>
      <c r="H187">
        <v>0.2</v>
      </c>
      <c r="I187">
        <v>0.6</v>
      </c>
      <c r="J187">
        <v>1029.6000000000001</v>
      </c>
      <c r="K187">
        <v>1029.6000000000001</v>
      </c>
      <c r="L187">
        <v>18538.8</v>
      </c>
    </row>
    <row r="188" spans="1:12" x14ac:dyDescent="0.3">
      <c r="A188" t="s">
        <v>416</v>
      </c>
      <c r="B188" t="s">
        <v>475</v>
      </c>
      <c r="C188" t="s">
        <v>474</v>
      </c>
      <c r="D188">
        <v>3170</v>
      </c>
      <c r="E188">
        <v>1340</v>
      </c>
      <c r="F188">
        <v>8016</v>
      </c>
      <c r="G188">
        <v>0.2</v>
      </c>
      <c r="H188">
        <v>0.2</v>
      </c>
      <c r="I188">
        <v>0.6</v>
      </c>
      <c r="J188">
        <v>634</v>
      </c>
      <c r="K188">
        <v>268</v>
      </c>
      <c r="L188">
        <v>4809.5999999999995</v>
      </c>
    </row>
    <row r="189" spans="1:12" x14ac:dyDescent="0.3">
      <c r="A189" t="s">
        <v>419</v>
      </c>
      <c r="B189" t="s">
        <v>475</v>
      </c>
      <c r="C189" t="s">
        <v>474</v>
      </c>
      <c r="D189">
        <v>6858</v>
      </c>
      <c r="G189">
        <v>0.2</v>
      </c>
      <c r="H189">
        <v>0.2</v>
      </c>
      <c r="I189">
        <v>0.6</v>
      </c>
      <c r="J189">
        <v>1371.6000000000001</v>
      </c>
    </row>
    <row r="190" spans="1:12" x14ac:dyDescent="0.3">
      <c r="A190" t="s">
        <v>405</v>
      </c>
      <c r="B190" t="s">
        <v>476</v>
      </c>
      <c r="C190" t="s">
        <v>474</v>
      </c>
      <c r="F190">
        <v>650</v>
      </c>
      <c r="G190">
        <v>0.2</v>
      </c>
      <c r="H190">
        <v>0.2</v>
      </c>
      <c r="I190">
        <v>0.6</v>
      </c>
      <c r="L190">
        <v>390</v>
      </c>
    </row>
    <row r="191" spans="1:12" x14ac:dyDescent="0.3">
      <c r="A191" t="s">
        <v>408</v>
      </c>
      <c r="B191" t="s">
        <v>476</v>
      </c>
      <c r="C191" t="s">
        <v>474</v>
      </c>
      <c r="D191">
        <v>5688</v>
      </c>
      <c r="E191">
        <v>5658</v>
      </c>
      <c r="F191">
        <v>212464</v>
      </c>
      <c r="G191">
        <v>0.2</v>
      </c>
      <c r="H191">
        <v>0.2</v>
      </c>
      <c r="I191">
        <v>0.6</v>
      </c>
      <c r="J191">
        <v>1137.6000000000001</v>
      </c>
      <c r="K191">
        <v>1131.6000000000001</v>
      </c>
      <c r="L191">
        <v>127478.39999999999</v>
      </c>
    </row>
    <row r="192" spans="1:12" x14ac:dyDescent="0.3">
      <c r="A192" t="s">
        <v>405</v>
      </c>
      <c r="B192" t="s">
        <v>477</v>
      </c>
      <c r="C192" t="s">
        <v>474</v>
      </c>
      <c r="F192">
        <v>2608</v>
      </c>
      <c r="G192">
        <v>0.2</v>
      </c>
      <c r="H192">
        <v>0.2</v>
      </c>
      <c r="I192">
        <v>0.6</v>
      </c>
      <c r="L192">
        <v>1564.8</v>
      </c>
    </row>
    <row r="193" spans="1:12" x14ac:dyDescent="0.3">
      <c r="A193" t="s">
        <v>408</v>
      </c>
      <c r="B193" t="s">
        <v>477</v>
      </c>
      <c r="C193" t="s">
        <v>474</v>
      </c>
      <c r="D193">
        <v>1056</v>
      </c>
      <c r="E193">
        <v>1056</v>
      </c>
      <c r="F193">
        <v>6312</v>
      </c>
      <c r="G193">
        <v>0.2</v>
      </c>
      <c r="H193">
        <v>0.2</v>
      </c>
      <c r="I193">
        <v>0.6</v>
      </c>
      <c r="J193">
        <v>211.20000000000002</v>
      </c>
      <c r="K193">
        <v>211.20000000000002</v>
      </c>
      <c r="L193">
        <v>3787.2</v>
      </c>
    </row>
    <row r="194" spans="1:12" x14ac:dyDescent="0.3">
      <c r="A194" t="s">
        <v>405</v>
      </c>
      <c r="B194" t="s">
        <v>478</v>
      </c>
      <c r="C194" t="s">
        <v>474</v>
      </c>
      <c r="E194">
        <v>20</v>
      </c>
      <c r="F194">
        <v>178</v>
      </c>
      <c r="G194">
        <v>0.2</v>
      </c>
      <c r="H194">
        <v>0.2</v>
      </c>
      <c r="I194">
        <v>0.6</v>
      </c>
      <c r="K194">
        <v>4</v>
      </c>
      <c r="L194">
        <v>106.8</v>
      </c>
    </row>
    <row r="195" spans="1:12" x14ac:dyDescent="0.3">
      <c r="A195" t="s">
        <v>408</v>
      </c>
      <c r="B195" t="s">
        <v>478</v>
      </c>
      <c r="C195" t="s">
        <v>474</v>
      </c>
      <c r="D195">
        <v>8468</v>
      </c>
      <c r="G195">
        <v>0.2</v>
      </c>
      <c r="H195">
        <v>0.2</v>
      </c>
      <c r="I195">
        <v>0.6</v>
      </c>
      <c r="J195">
        <v>1693.6000000000001</v>
      </c>
    </row>
    <row r="196" spans="1:12" x14ac:dyDescent="0.3">
      <c r="A196" t="s">
        <v>416</v>
      </c>
      <c r="B196" t="s">
        <v>478</v>
      </c>
      <c r="C196" t="s">
        <v>474</v>
      </c>
      <c r="F196">
        <v>2</v>
      </c>
      <c r="G196">
        <v>0.2</v>
      </c>
      <c r="H196">
        <v>0.2</v>
      </c>
      <c r="I196">
        <v>0.6</v>
      </c>
      <c r="L196">
        <v>1.2</v>
      </c>
    </row>
    <row r="197" spans="1:12" x14ac:dyDescent="0.3">
      <c r="A197" t="s">
        <v>405</v>
      </c>
      <c r="B197" t="s">
        <v>479</v>
      </c>
      <c r="C197" t="s">
        <v>480</v>
      </c>
      <c r="E197">
        <v>1878</v>
      </c>
      <c r="F197">
        <v>16906</v>
      </c>
      <c r="G197">
        <v>0.2</v>
      </c>
      <c r="H197">
        <v>0.2</v>
      </c>
      <c r="I197">
        <v>0.6</v>
      </c>
      <c r="K197">
        <v>375.6</v>
      </c>
      <c r="L197">
        <v>10143.6</v>
      </c>
    </row>
    <row r="198" spans="1:12" x14ac:dyDescent="0.3">
      <c r="A198" t="s">
        <v>408</v>
      </c>
      <c r="B198" t="s">
        <v>479</v>
      </c>
      <c r="C198" t="s">
        <v>480</v>
      </c>
      <c r="D198">
        <v>0</v>
      </c>
      <c r="E198">
        <v>27300</v>
      </c>
      <c r="F198">
        <v>245700</v>
      </c>
      <c r="G198">
        <v>0.2</v>
      </c>
      <c r="H198">
        <v>0.2</v>
      </c>
      <c r="I198">
        <v>0.6</v>
      </c>
      <c r="J198">
        <v>0</v>
      </c>
      <c r="K198">
        <v>5460</v>
      </c>
      <c r="L198">
        <v>147420</v>
      </c>
    </row>
    <row r="199" spans="1:12" x14ac:dyDescent="0.3">
      <c r="A199" t="s">
        <v>416</v>
      </c>
      <c r="B199" t="s">
        <v>479</v>
      </c>
      <c r="C199" t="s">
        <v>480</v>
      </c>
      <c r="E199">
        <v>432</v>
      </c>
      <c r="F199">
        <v>3888</v>
      </c>
      <c r="G199">
        <v>0.2</v>
      </c>
      <c r="H199">
        <v>0.2</v>
      </c>
      <c r="I199">
        <v>0.6</v>
      </c>
      <c r="K199">
        <v>86.4</v>
      </c>
      <c r="L199">
        <v>2332.7999999999997</v>
      </c>
    </row>
    <row r="200" spans="1:12" x14ac:dyDescent="0.3">
      <c r="A200" t="s">
        <v>419</v>
      </c>
      <c r="B200" t="s">
        <v>479</v>
      </c>
      <c r="C200" t="s">
        <v>480</v>
      </c>
      <c r="D200">
        <v>162</v>
      </c>
      <c r="E200">
        <v>160</v>
      </c>
      <c r="F200">
        <v>2902</v>
      </c>
      <c r="G200">
        <v>0.2</v>
      </c>
      <c r="H200">
        <v>0.2</v>
      </c>
      <c r="I200">
        <v>0.6</v>
      </c>
      <c r="J200">
        <v>32.4</v>
      </c>
      <c r="K200">
        <v>32</v>
      </c>
      <c r="L200">
        <v>1741.2</v>
      </c>
    </row>
    <row r="201" spans="1:12" x14ac:dyDescent="0.3">
      <c r="A201" t="s">
        <v>405</v>
      </c>
      <c r="B201" t="s">
        <v>481</v>
      </c>
      <c r="C201" t="s">
        <v>480</v>
      </c>
      <c r="E201">
        <v>29288</v>
      </c>
      <c r="F201">
        <v>263592</v>
      </c>
      <c r="G201">
        <v>0.2</v>
      </c>
      <c r="H201">
        <v>0.2</v>
      </c>
      <c r="I201">
        <v>0.6</v>
      </c>
      <c r="K201">
        <v>5857.6</v>
      </c>
      <c r="L201">
        <v>158155.19999999998</v>
      </c>
    </row>
    <row r="202" spans="1:12" x14ac:dyDescent="0.3">
      <c r="A202" t="s">
        <v>408</v>
      </c>
      <c r="B202" t="s">
        <v>481</v>
      </c>
      <c r="C202" t="s">
        <v>480</v>
      </c>
      <c r="D202">
        <v>0</v>
      </c>
      <c r="E202">
        <v>95948</v>
      </c>
      <c r="F202">
        <v>863532</v>
      </c>
      <c r="G202">
        <v>0.2</v>
      </c>
      <c r="H202">
        <v>0.2</v>
      </c>
      <c r="I202">
        <v>0.6</v>
      </c>
      <c r="J202">
        <v>0</v>
      </c>
      <c r="K202">
        <v>19189.600000000002</v>
      </c>
      <c r="L202">
        <v>518119.19999999995</v>
      </c>
    </row>
    <row r="203" spans="1:12" x14ac:dyDescent="0.3">
      <c r="A203" t="s">
        <v>416</v>
      </c>
      <c r="B203" t="s">
        <v>481</v>
      </c>
      <c r="C203" t="s">
        <v>480</v>
      </c>
      <c r="E203">
        <v>3322</v>
      </c>
      <c r="F203">
        <v>29894</v>
      </c>
      <c r="G203">
        <v>0.2</v>
      </c>
      <c r="H203">
        <v>0.2</v>
      </c>
      <c r="I203">
        <v>0.6</v>
      </c>
      <c r="K203">
        <v>664.40000000000009</v>
      </c>
      <c r="L203">
        <v>17936.399999999998</v>
      </c>
    </row>
    <row r="204" spans="1:12" x14ac:dyDescent="0.3">
      <c r="A204" t="s">
        <v>419</v>
      </c>
      <c r="B204" t="s">
        <v>481</v>
      </c>
      <c r="C204" t="s">
        <v>480</v>
      </c>
      <c r="D204">
        <v>9886</v>
      </c>
      <c r="E204">
        <v>1356</v>
      </c>
      <c r="F204">
        <v>24426</v>
      </c>
      <c r="G204">
        <v>0.2</v>
      </c>
      <c r="H204">
        <v>0.2</v>
      </c>
      <c r="I204">
        <v>0.6</v>
      </c>
      <c r="J204">
        <v>1977.2</v>
      </c>
      <c r="K204">
        <v>271.2</v>
      </c>
      <c r="L204">
        <v>14655.6</v>
      </c>
    </row>
    <row r="205" spans="1:12" x14ac:dyDescent="0.3">
      <c r="A205" t="s">
        <v>405</v>
      </c>
      <c r="B205" t="s">
        <v>482</v>
      </c>
      <c r="C205" t="s">
        <v>480</v>
      </c>
      <c r="E205">
        <v>15504</v>
      </c>
      <c r="G205">
        <v>0.2</v>
      </c>
      <c r="H205">
        <v>0.2</v>
      </c>
      <c r="I205">
        <v>0.6</v>
      </c>
      <c r="K205">
        <v>3100.8</v>
      </c>
    </row>
    <row r="206" spans="1:12" x14ac:dyDescent="0.3">
      <c r="A206" t="s">
        <v>408</v>
      </c>
      <c r="B206" t="s">
        <v>482</v>
      </c>
      <c r="C206" t="s">
        <v>480</v>
      </c>
      <c r="D206">
        <v>0</v>
      </c>
      <c r="E206">
        <v>5782</v>
      </c>
      <c r="F206">
        <v>52036</v>
      </c>
      <c r="G206">
        <v>0.2</v>
      </c>
      <c r="H206">
        <v>0.2</v>
      </c>
      <c r="I206">
        <v>0.6</v>
      </c>
      <c r="J206">
        <v>0</v>
      </c>
      <c r="K206">
        <v>1156.4000000000001</v>
      </c>
      <c r="L206">
        <v>31221.599999999999</v>
      </c>
    </row>
    <row r="207" spans="1:12" x14ac:dyDescent="0.3">
      <c r="A207" t="s">
        <v>416</v>
      </c>
      <c r="B207" t="s">
        <v>482</v>
      </c>
      <c r="C207" t="s">
        <v>480</v>
      </c>
      <c r="E207">
        <v>1416</v>
      </c>
      <c r="G207">
        <v>0.2</v>
      </c>
      <c r="H207">
        <v>0.2</v>
      </c>
      <c r="I207">
        <v>0.6</v>
      </c>
      <c r="K207">
        <v>283.2</v>
      </c>
    </row>
    <row r="208" spans="1:12" x14ac:dyDescent="0.3">
      <c r="A208" t="s">
        <v>419</v>
      </c>
      <c r="B208" t="s">
        <v>482</v>
      </c>
      <c r="C208" t="s">
        <v>480</v>
      </c>
      <c r="D208">
        <v>2368</v>
      </c>
      <c r="E208">
        <v>2368</v>
      </c>
      <c r="F208">
        <v>398</v>
      </c>
      <c r="G208">
        <v>0.2</v>
      </c>
      <c r="H208">
        <v>0.2</v>
      </c>
      <c r="I208">
        <v>0.6</v>
      </c>
      <c r="J208">
        <v>473.6</v>
      </c>
      <c r="K208">
        <v>473.6</v>
      </c>
      <c r="L208">
        <v>238.79999999999998</v>
      </c>
    </row>
    <row r="209" spans="1:12" x14ac:dyDescent="0.3">
      <c r="A209" t="s">
        <v>416</v>
      </c>
      <c r="B209" t="s">
        <v>483</v>
      </c>
      <c r="C209" t="s">
        <v>418</v>
      </c>
      <c r="D209">
        <v>3184</v>
      </c>
      <c r="E209">
        <v>188</v>
      </c>
      <c r="F209">
        <v>1060</v>
      </c>
      <c r="G209">
        <v>0.2</v>
      </c>
      <c r="H209">
        <v>0.2</v>
      </c>
      <c r="I209">
        <v>0.6</v>
      </c>
      <c r="J209">
        <v>636.80000000000007</v>
      </c>
      <c r="K209">
        <v>37.6</v>
      </c>
      <c r="L209">
        <v>636</v>
      </c>
    </row>
    <row r="210" spans="1:12" x14ac:dyDescent="0.3">
      <c r="A210" t="s">
        <v>419</v>
      </c>
      <c r="B210" t="s">
        <v>483</v>
      </c>
      <c r="C210" t="s">
        <v>418</v>
      </c>
      <c r="D210">
        <v>838</v>
      </c>
      <c r="E210">
        <v>626</v>
      </c>
      <c r="F210">
        <v>2484</v>
      </c>
      <c r="G210">
        <v>0.2</v>
      </c>
      <c r="H210">
        <v>0.2</v>
      </c>
      <c r="I210">
        <v>0.6</v>
      </c>
      <c r="J210">
        <v>167.60000000000002</v>
      </c>
      <c r="K210">
        <v>125.2</v>
      </c>
      <c r="L210">
        <v>1490.3999999999999</v>
      </c>
    </row>
    <row r="211" spans="1:12" x14ac:dyDescent="0.3">
      <c r="A211" t="s">
        <v>416</v>
      </c>
      <c r="B211" t="s">
        <v>483</v>
      </c>
      <c r="C211" t="s">
        <v>433</v>
      </c>
      <c r="D211">
        <v>3184</v>
      </c>
      <c r="E211">
        <v>188</v>
      </c>
      <c r="F211">
        <v>1060</v>
      </c>
      <c r="G211">
        <v>0.2</v>
      </c>
      <c r="H211">
        <v>0.2</v>
      </c>
      <c r="I211">
        <v>0.6</v>
      </c>
      <c r="J211">
        <v>636.80000000000007</v>
      </c>
      <c r="K211">
        <v>37.6</v>
      </c>
      <c r="L211">
        <v>636</v>
      </c>
    </row>
    <row r="212" spans="1:12" x14ac:dyDescent="0.3">
      <c r="A212" t="s">
        <v>419</v>
      </c>
      <c r="B212" t="s">
        <v>483</v>
      </c>
      <c r="C212" t="s">
        <v>433</v>
      </c>
      <c r="D212">
        <v>838</v>
      </c>
      <c r="E212">
        <v>626</v>
      </c>
      <c r="F212">
        <v>2484</v>
      </c>
      <c r="G212">
        <v>0.2</v>
      </c>
      <c r="H212">
        <v>0.2</v>
      </c>
      <c r="I212">
        <v>0.6</v>
      </c>
      <c r="J212">
        <v>167.60000000000002</v>
      </c>
      <c r="K212">
        <v>125.2</v>
      </c>
      <c r="L212">
        <v>1490.3999999999999</v>
      </c>
    </row>
    <row r="213" spans="1:12" x14ac:dyDescent="0.3">
      <c r="A213" t="s">
        <v>419</v>
      </c>
      <c r="B213" t="s">
        <v>484</v>
      </c>
      <c r="C213" t="s">
        <v>421</v>
      </c>
      <c r="D213">
        <v>0</v>
      </c>
      <c r="G213">
        <v>0.2</v>
      </c>
      <c r="H213">
        <v>0.2</v>
      </c>
      <c r="I213">
        <v>0.6</v>
      </c>
      <c r="J213">
        <v>0</v>
      </c>
    </row>
    <row r="214" spans="1:12" x14ac:dyDescent="0.3">
      <c r="A214" t="s">
        <v>419</v>
      </c>
      <c r="B214" t="s">
        <v>485</v>
      </c>
      <c r="C214" t="s">
        <v>421</v>
      </c>
      <c r="D214">
        <v>184</v>
      </c>
      <c r="G214">
        <v>0.2</v>
      </c>
      <c r="H214">
        <v>0.2</v>
      </c>
      <c r="I214">
        <v>0.6</v>
      </c>
      <c r="J214">
        <v>36.800000000000004</v>
      </c>
    </row>
    <row r="215" spans="1:12" x14ac:dyDescent="0.3">
      <c r="A215" t="s">
        <v>416</v>
      </c>
      <c r="B215" t="s">
        <v>486</v>
      </c>
      <c r="C215" t="s">
        <v>421</v>
      </c>
      <c r="F215">
        <v>14</v>
      </c>
      <c r="G215">
        <v>0.2</v>
      </c>
      <c r="H215">
        <v>0.2</v>
      </c>
      <c r="I215">
        <v>0.6</v>
      </c>
      <c r="L215">
        <v>8.4</v>
      </c>
    </row>
    <row r="216" spans="1:12" x14ac:dyDescent="0.3">
      <c r="A216" t="s">
        <v>419</v>
      </c>
      <c r="B216" t="s">
        <v>486</v>
      </c>
      <c r="C216" t="s">
        <v>421</v>
      </c>
      <c r="D216">
        <v>18</v>
      </c>
      <c r="G216">
        <v>0.2</v>
      </c>
      <c r="H216">
        <v>0.2</v>
      </c>
      <c r="I216">
        <v>0.6</v>
      </c>
      <c r="J216">
        <v>3.6</v>
      </c>
    </row>
    <row r="217" spans="1:12" x14ac:dyDescent="0.3">
      <c r="A217" t="s">
        <v>408</v>
      </c>
      <c r="B217" t="s">
        <v>487</v>
      </c>
      <c r="C217" t="s">
        <v>448</v>
      </c>
      <c r="D217">
        <v>-8766</v>
      </c>
      <c r="G217">
        <v>0.2</v>
      </c>
      <c r="H217">
        <v>0.2</v>
      </c>
      <c r="I217">
        <v>0.6</v>
      </c>
      <c r="J217">
        <v>-1753.2</v>
      </c>
    </row>
    <row r="218" spans="1:12" x14ac:dyDescent="0.3">
      <c r="A218" t="s">
        <v>408</v>
      </c>
      <c r="B218" t="s">
        <v>488</v>
      </c>
      <c r="C218" t="s">
        <v>448</v>
      </c>
      <c r="D218">
        <v>1836</v>
      </c>
      <c r="E218">
        <v>1836</v>
      </c>
      <c r="F218">
        <v>14986</v>
      </c>
      <c r="G218">
        <v>0.2</v>
      </c>
      <c r="H218">
        <v>0.2</v>
      </c>
      <c r="I218">
        <v>0.6</v>
      </c>
      <c r="J218">
        <v>367.20000000000005</v>
      </c>
      <c r="K218">
        <v>367.20000000000005</v>
      </c>
      <c r="L218">
        <v>8991.6</v>
      </c>
    </row>
    <row r="219" spans="1:12" x14ac:dyDescent="0.3">
      <c r="A219" t="s">
        <v>419</v>
      </c>
      <c r="B219" t="s">
        <v>488</v>
      </c>
      <c r="C219" t="s">
        <v>448</v>
      </c>
      <c r="D219">
        <v>328</v>
      </c>
      <c r="G219">
        <v>0.2</v>
      </c>
      <c r="H219">
        <v>0.2</v>
      </c>
      <c r="I219">
        <v>0.6</v>
      </c>
      <c r="J219">
        <v>65.600000000000009</v>
      </c>
    </row>
    <row r="220" spans="1:12" x14ac:dyDescent="0.3">
      <c r="A220" t="s">
        <v>408</v>
      </c>
      <c r="B220" t="s">
        <v>489</v>
      </c>
      <c r="C220" t="s">
        <v>448</v>
      </c>
      <c r="D220">
        <v>318</v>
      </c>
      <c r="E220">
        <v>316</v>
      </c>
      <c r="F220">
        <v>1916</v>
      </c>
      <c r="G220">
        <v>0.2</v>
      </c>
      <c r="H220">
        <v>0.2</v>
      </c>
      <c r="I220">
        <v>0.6</v>
      </c>
      <c r="J220">
        <v>63.6</v>
      </c>
      <c r="K220">
        <v>63.2</v>
      </c>
      <c r="L220">
        <v>1149.5999999999999</v>
      </c>
    </row>
    <row r="221" spans="1:12" x14ac:dyDescent="0.3">
      <c r="A221" t="s">
        <v>408</v>
      </c>
      <c r="B221" t="s">
        <v>490</v>
      </c>
      <c r="C221" t="s">
        <v>448</v>
      </c>
      <c r="D221">
        <v>101196</v>
      </c>
      <c r="E221">
        <v>22796</v>
      </c>
      <c r="F221">
        <v>121844</v>
      </c>
      <c r="G221">
        <v>0.2</v>
      </c>
      <c r="H221">
        <v>0.2</v>
      </c>
      <c r="I221">
        <v>0.6</v>
      </c>
      <c r="J221">
        <v>20239.2</v>
      </c>
      <c r="K221">
        <v>4559.2</v>
      </c>
      <c r="L221">
        <v>73106.399999999994</v>
      </c>
    </row>
    <row r="222" spans="1:12" x14ac:dyDescent="0.3">
      <c r="A222" t="s">
        <v>408</v>
      </c>
      <c r="B222" t="s">
        <v>491</v>
      </c>
      <c r="C222" t="s">
        <v>448</v>
      </c>
      <c r="D222">
        <v>10318</v>
      </c>
      <c r="G222">
        <v>0.2</v>
      </c>
      <c r="H222">
        <v>0.2</v>
      </c>
      <c r="I222">
        <v>0.6</v>
      </c>
      <c r="J222">
        <v>2063.6</v>
      </c>
    </row>
    <row r="223" spans="1:12" x14ac:dyDescent="0.3">
      <c r="A223" t="s">
        <v>408</v>
      </c>
      <c r="B223" t="s">
        <v>492</v>
      </c>
      <c r="C223" t="s">
        <v>454</v>
      </c>
      <c r="D223">
        <v>412</v>
      </c>
      <c r="G223">
        <v>0.2</v>
      </c>
      <c r="H223">
        <v>0.2</v>
      </c>
      <c r="I223">
        <v>0.6</v>
      </c>
      <c r="J223">
        <v>82.4</v>
      </c>
    </row>
    <row r="224" spans="1:12" x14ac:dyDescent="0.3">
      <c r="A224" t="s">
        <v>408</v>
      </c>
      <c r="B224" t="s">
        <v>493</v>
      </c>
      <c r="C224" t="s">
        <v>494</v>
      </c>
      <c r="D224">
        <v>6136</v>
      </c>
      <c r="G224">
        <v>0.2</v>
      </c>
      <c r="H224">
        <v>0.2</v>
      </c>
      <c r="I224">
        <v>0.6</v>
      </c>
      <c r="J224">
        <v>1227.2</v>
      </c>
    </row>
    <row r="225" spans="1:12" x14ac:dyDescent="0.3">
      <c r="A225" t="s">
        <v>408</v>
      </c>
      <c r="B225" t="s">
        <v>493</v>
      </c>
      <c r="C225" t="s">
        <v>495</v>
      </c>
      <c r="D225">
        <v>6136</v>
      </c>
      <c r="G225">
        <v>0.2</v>
      </c>
      <c r="H225">
        <v>0.2</v>
      </c>
      <c r="I225">
        <v>0.6</v>
      </c>
      <c r="J225">
        <v>1227.2</v>
      </c>
    </row>
    <row r="226" spans="1:12" x14ac:dyDescent="0.3">
      <c r="A226" t="s">
        <v>408</v>
      </c>
      <c r="B226" t="s">
        <v>496</v>
      </c>
      <c r="C226" t="s">
        <v>494</v>
      </c>
      <c r="D226">
        <v>81986</v>
      </c>
      <c r="G226">
        <v>0.2</v>
      </c>
      <c r="H226">
        <v>0.2</v>
      </c>
      <c r="I226">
        <v>0.6</v>
      </c>
      <c r="J226">
        <v>16397.2</v>
      </c>
    </row>
    <row r="227" spans="1:12" x14ac:dyDescent="0.3">
      <c r="A227" t="s">
        <v>408</v>
      </c>
      <c r="B227" t="s">
        <v>496</v>
      </c>
      <c r="C227" t="s">
        <v>495</v>
      </c>
      <c r="D227">
        <v>81986</v>
      </c>
      <c r="G227">
        <v>0.2</v>
      </c>
      <c r="H227">
        <v>0.2</v>
      </c>
      <c r="I227">
        <v>0.6</v>
      </c>
      <c r="J227">
        <v>16397.2</v>
      </c>
    </row>
    <row r="228" spans="1:12" x14ac:dyDescent="0.3">
      <c r="A228" t="s">
        <v>408</v>
      </c>
      <c r="B228" t="s">
        <v>497</v>
      </c>
      <c r="C228" t="s">
        <v>498</v>
      </c>
      <c r="D228">
        <v>99604</v>
      </c>
      <c r="G228">
        <v>0.2</v>
      </c>
      <c r="H228">
        <v>0.2</v>
      </c>
      <c r="I228">
        <v>0.6</v>
      </c>
      <c r="J228">
        <v>19920.800000000003</v>
      </c>
    </row>
    <row r="229" spans="1:12" x14ac:dyDescent="0.3">
      <c r="A229" t="s">
        <v>408</v>
      </c>
      <c r="B229" t="s">
        <v>497</v>
      </c>
      <c r="C229" t="s">
        <v>499</v>
      </c>
      <c r="D229">
        <v>99604</v>
      </c>
      <c r="G229">
        <v>0.2</v>
      </c>
      <c r="H229">
        <v>0.2</v>
      </c>
      <c r="I229">
        <v>0.6</v>
      </c>
      <c r="J229">
        <v>19920.800000000003</v>
      </c>
    </row>
    <row r="230" spans="1:12" x14ac:dyDescent="0.3">
      <c r="A230" t="s">
        <v>408</v>
      </c>
      <c r="B230" t="s">
        <v>500</v>
      </c>
      <c r="C230" t="s">
        <v>498</v>
      </c>
      <c r="D230">
        <v>4364</v>
      </c>
      <c r="G230">
        <v>0.2</v>
      </c>
      <c r="H230">
        <v>0.2</v>
      </c>
      <c r="I230">
        <v>0.6</v>
      </c>
      <c r="J230">
        <v>872.80000000000007</v>
      </c>
    </row>
    <row r="231" spans="1:12" x14ac:dyDescent="0.3">
      <c r="A231" t="s">
        <v>408</v>
      </c>
      <c r="B231" t="s">
        <v>500</v>
      </c>
      <c r="C231" t="s">
        <v>499</v>
      </c>
      <c r="D231">
        <v>4364</v>
      </c>
      <c r="G231">
        <v>0.2</v>
      </c>
      <c r="H231">
        <v>0.2</v>
      </c>
      <c r="I231">
        <v>0.6</v>
      </c>
      <c r="J231">
        <v>872.80000000000007</v>
      </c>
    </row>
    <row r="232" spans="1:12" x14ac:dyDescent="0.3">
      <c r="A232" t="s">
        <v>408</v>
      </c>
      <c r="B232" t="s">
        <v>501</v>
      </c>
      <c r="C232" t="s">
        <v>466</v>
      </c>
      <c r="D232">
        <v>19476</v>
      </c>
      <c r="E232">
        <v>43852</v>
      </c>
      <c r="F232">
        <v>440966</v>
      </c>
      <c r="G232">
        <v>0.2</v>
      </c>
      <c r="H232">
        <v>0.2</v>
      </c>
      <c r="I232">
        <v>0.6</v>
      </c>
      <c r="J232">
        <v>3895.2000000000003</v>
      </c>
      <c r="K232">
        <v>8770.4</v>
      </c>
      <c r="L232">
        <v>264579.59999999998</v>
      </c>
    </row>
    <row r="233" spans="1:12" x14ac:dyDescent="0.3">
      <c r="A233" t="s">
        <v>408</v>
      </c>
      <c r="B233" t="s">
        <v>502</v>
      </c>
      <c r="C233" t="s">
        <v>461</v>
      </c>
      <c r="D233">
        <v>462284</v>
      </c>
      <c r="E233">
        <v>461640</v>
      </c>
      <c r="F233">
        <v>981338</v>
      </c>
      <c r="G233">
        <v>0.2</v>
      </c>
      <c r="H233">
        <v>0.2</v>
      </c>
      <c r="I233">
        <v>0.6</v>
      </c>
      <c r="J233">
        <v>92456.8</v>
      </c>
      <c r="K233">
        <v>92328</v>
      </c>
      <c r="L233">
        <v>588802.79999999993</v>
      </c>
    </row>
    <row r="234" spans="1:12" x14ac:dyDescent="0.3">
      <c r="A234" t="s">
        <v>416</v>
      </c>
      <c r="B234" t="s">
        <v>503</v>
      </c>
      <c r="C234" t="s">
        <v>454</v>
      </c>
      <c r="D234">
        <v>478</v>
      </c>
      <c r="G234">
        <v>0.2</v>
      </c>
      <c r="H234">
        <v>0.2</v>
      </c>
      <c r="I234">
        <v>0.6</v>
      </c>
      <c r="J234">
        <v>95.600000000000009</v>
      </c>
    </row>
    <row r="235" spans="1:12" x14ac:dyDescent="0.3">
      <c r="A235" t="s">
        <v>408</v>
      </c>
      <c r="B235" t="s">
        <v>504</v>
      </c>
      <c r="C235" t="s">
        <v>465</v>
      </c>
      <c r="D235">
        <v>202132</v>
      </c>
      <c r="E235">
        <v>413868</v>
      </c>
      <c r="F235">
        <v>1418132</v>
      </c>
      <c r="G235">
        <v>0.2</v>
      </c>
      <c r="H235">
        <v>0.2</v>
      </c>
      <c r="I235">
        <v>0.6</v>
      </c>
      <c r="J235">
        <v>40426.400000000001</v>
      </c>
      <c r="K235">
        <v>82773.600000000006</v>
      </c>
      <c r="L235">
        <v>850879.2</v>
      </c>
    </row>
    <row r="236" spans="1:12" x14ac:dyDescent="0.3">
      <c r="A236" t="s">
        <v>408</v>
      </c>
      <c r="B236" t="s">
        <v>504</v>
      </c>
      <c r="C236" t="s">
        <v>505</v>
      </c>
      <c r="D236">
        <v>202132</v>
      </c>
      <c r="E236">
        <v>413868</v>
      </c>
      <c r="F236">
        <v>1418132</v>
      </c>
      <c r="G236">
        <v>0.2</v>
      </c>
      <c r="H236">
        <v>0.2</v>
      </c>
      <c r="I236">
        <v>0.6</v>
      </c>
      <c r="J236">
        <v>40426.400000000001</v>
      </c>
      <c r="K236">
        <v>82773.600000000006</v>
      </c>
      <c r="L236">
        <v>850879.2</v>
      </c>
    </row>
    <row r="237" spans="1:12" x14ac:dyDescent="0.3">
      <c r="A237" t="s">
        <v>408</v>
      </c>
      <c r="B237" t="s">
        <v>504</v>
      </c>
      <c r="C237" t="s">
        <v>466</v>
      </c>
      <c r="D237">
        <v>202132</v>
      </c>
      <c r="E237">
        <v>413868</v>
      </c>
      <c r="F237">
        <v>1418132</v>
      </c>
      <c r="G237">
        <v>0.2</v>
      </c>
      <c r="H237">
        <v>0.2</v>
      </c>
      <c r="I237">
        <v>0.6</v>
      </c>
      <c r="J237">
        <v>40426.400000000001</v>
      </c>
      <c r="K237">
        <v>82773.600000000006</v>
      </c>
      <c r="L237">
        <v>850879.2</v>
      </c>
    </row>
    <row r="238" spans="1:12" x14ac:dyDescent="0.3">
      <c r="A238" t="s">
        <v>408</v>
      </c>
      <c r="B238" t="s">
        <v>504</v>
      </c>
      <c r="C238" t="s">
        <v>506</v>
      </c>
      <c r="D238">
        <v>202132</v>
      </c>
      <c r="E238">
        <v>413868</v>
      </c>
      <c r="F238">
        <v>1418132</v>
      </c>
      <c r="G238">
        <v>0.2</v>
      </c>
      <c r="H238">
        <v>0.2</v>
      </c>
      <c r="I238">
        <v>0.6</v>
      </c>
      <c r="J238">
        <v>40426.400000000001</v>
      </c>
      <c r="K238">
        <v>82773.600000000006</v>
      </c>
      <c r="L238">
        <v>850879.2</v>
      </c>
    </row>
    <row r="239" spans="1:12" x14ac:dyDescent="0.3">
      <c r="A239" t="s">
        <v>408</v>
      </c>
      <c r="B239" t="s">
        <v>507</v>
      </c>
      <c r="C239" t="s">
        <v>465</v>
      </c>
      <c r="D239">
        <v>176866</v>
      </c>
      <c r="E239">
        <v>53278</v>
      </c>
      <c r="F239">
        <v>4172</v>
      </c>
      <c r="G239">
        <v>0.2</v>
      </c>
      <c r="H239">
        <v>0.2</v>
      </c>
      <c r="I239">
        <v>0.6</v>
      </c>
      <c r="J239">
        <v>35373.200000000004</v>
      </c>
      <c r="K239">
        <v>10655.6</v>
      </c>
      <c r="L239">
        <v>2503.1999999999998</v>
      </c>
    </row>
    <row r="240" spans="1:12" x14ac:dyDescent="0.3">
      <c r="A240" t="s">
        <v>408</v>
      </c>
      <c r="B240" t="s">
        <v>507</v>
      </c>
      <c r="C240" t="s">
        <v>505</v>
      </c>
      <c r="D240">
        <v>176866</v>
      </c>
      <c r="E240">
        <v>53278</v>
      </c>
      <c r="F240">
        <v>4172</v>
      </c>
      <c r="G240">
        <v>0.2</v>
      </c>
      <c r="H240">
        <v>0.2</v>
      </c>
      <c r="I240">
        <v>0.6</v>
      </c>
      <c r="J240">
        <v>35373.200000000004</v>
      </c>
      <c r="K240">
        <v>10655.6</v>
      </c>
      <c r="L240">
        <v>2503.1999999999998</v>
      </c>
    </row>
    <row r="241" spans="1:12" x14ac:dyDescent="0.3">
      <c r="A241" t="s">
        <v>408</v>
      </c>
      <c r="B241" t="s">
        <v>507</v>
      </c>
      <c r="C241" t="s">
        <v>466</v>
      </c>
      <c r="D241">
        <v>176866</v>
      </c>
      <c r="E241">
        <v>53278</v>
      </c>
      <c r="F241">
        <v>4172</v>
      </c>
      <c r="G241">
        <v>0.2</v>
      </c>
      <c r="H241">
        <v>0.2</v>
      </c>
      <c r="I241">
        <v>0.6</v>
      </c>
      <c r="J241">
        <v>35373.200000000004</v>
      </c>
      <c r="K241">
        <v>10655.6</v>
      </c>
      <c r="L241">
        <v>2503.1999999999998</v>
      </c>
    </row>
    <row r="242" spans="1:12" x14ac:dyDescent="0.3">
      <c r="A242" t="s">
        <v>408</v>
      </c>
      <c r="B242" t="s">
        <v>507</v>
      </c>
      <c r="C242" t="s">
        <v>506</v>
      </c>
      <c r="D242">
        <v>176866</v>
      </c>
      <c r="E242">
        <v>53278</v>
      </c>
      <c r="F242">
        <v>4172</v>
      </c>
      <c r="G242">
        <v>0.2</v>
      </c>
      <c r="H242">
        <v>0.2</v>
      </c>
      <c r="I242">
        <v>0.6</v>
      </c>
      <c r="J242">
        <v>35373.200000000004</v>
      </c>
      <c r="K242">
        <v>10655.6</v>
      </c>
      <c r="L242">
        <v>2503.1999999999998</v>
      </c>
    </row>
    <row r="243" spans="1:12" x14ac:dyDescent="0.3">
      <c r="A243" t="s">
        <v>408</v>
      </c>
      <c r="B243" t="s">
        <v>508</v>
      </c>
      <c r="C243" t="s">
        <v>470</v>
      </c>
      <c r="D243">
        <v>99050</v>
      </c>
      <c r="E243">
        <v>37746</v>
      </c>
      <c r="F243">
        <v>0</v>
      </c>
      <c r="G243">
        <v>0.2</v>
      </c>
      <c r="H243">
        <v>0.2</v>
      </c>
      <c r="I243">
        <v>0.6</v>
      </c>
      <c r="J243">
        <v>19810</v>
      </c>
      <c r="K243">
        <v>7549.2000000000007</v>
      </c>
      <c r="L243">
        <v>0</v>
      </c>
    </row>
    <row r="244" spans="1:12" x14ac:dyDescent="0.3">
      <c r="A244" t="s">
        <v>408</v>
      </c>
      <c r="B244" t="s">
        <v>508</v>
      </c>
      <c r="C244" t="s">
        <v>471</v>
      </c>
      <c r="D244">
        <v>99050</v>
      </c>
      <c r="E244">
        <v>37746</v>
      </c>
      <c r="F244">
        <v>0</v>
      </c>
      <c r="G244">
        <v>0.2</v>
      </c>
      <c r="H244">
        <v>0.2</v>
      </c>
      <c r="I244">
        <v>0.6</v>
      </c>
      <c r="J244">
        <v>19810</v>
      </c>
      <c r="K244">
        <v>7549.2000000000007</v>
      </c>
      <c r="L244">
        <v>0</v>
      </c>
    </row>
    <row r="245" spans="1:12" x14ac:dyDescent="0.3">
      <c r="A245" t="s">
        <v>408</v>
      </c>
      <c r="B245" t="s">
        <v>509</v>
      </c>
      <c r="C245" t="s">
        <v>510</v>
      </c>
      <c r="D245">
        <v>3712</v>
      </c>
      <c r="E245">
        <v>600</v>
      </c>
      <c r="F245">
        <v>0</v>
      </c>
      <c r="G245">
        <v>0.2</v>
      </c>
      <c r="H245">
        <v>0.2</v>
      </c>
      <c r="I245">
        <v>0.6</v>
      </c>
      <c r="J245">
        <v>742.40000000000009</v>
      </c>
      <c r="K245">
        <v>120</v>
      </c>
      <c r="L245">
        <v>0</v>
      </c>
    </row>
    <row r="246" spans="1:12" x14ac:dyDescent="0.3">
      <c r="A246" t="s">
        <v>408</v>
      </c>
      <c r="B246" t="s">
        <v>509</v>
      </c>
      <c r="C246" t="s">
        <v>511</v>
      </c>
      <c r="D246">
        <v>3712</v>
      </c>
      <c r="E246">
        <v>600</v>
      </c>
      <c r="F246">
        <v>0</v>
      </c>
      <c r="G246">
        <v>0.2</v>
      </c>
      <c r="H246">
        <v>0.2</v>
      </c>
      <c r="I246">
        <v>0.6</v>
      </c>
      <c r="J246">
        <v>742.40000000000009</v>
      </c>
      <c r="K246">
        <v>120</v>
      </c>
      <c r="L246">
        <v>0</v>
      </c>
    </row>
    <row r="247" spans="1:12" x14ac:dyDescent="0.3">
      <c r="A247" t="s">
        <v>408</v>
      </c>
      <c r="B247" t="s">
        <v>509</v>
      </c>
      <c r="C247" t="s">
        <v>512</v>
      </c>
      <c r="D247">
        <v>3712</v>
      </c>
      <c r="E247">
        <v>600</v>
      </c>
      <c r="F247">
        <v>0</v>
      </c>
      <c r="G247">
        <v>0.2</v>
      </c>
      <c r="H247">
        <v>0.2</v>
      </c>
      <c r="I247">
        <v>0.6</v>
      </c>
      <c r="J247">
        <v>742.40000000000009</v>
      </c>
      <c r="K247">
        <v>120</v>
      </c>
      <c r="L247">
        <v>0</v>
      </c>
    </row>
    <row r="248" spans="1:12" x14ac:dyDescent="0.3">
      <c r="A248" t="s">
        <v>408</v>
      </c>
      <c r="B248" t="s">
        <v>509</v>
      </c>
      <c r="C248" t="s">
        <v>513</v>
      </c>
      <c r="D248">
        <v>3712</v>
      </c>
      <c r="E248">
        <v>600</v>
      </c>
      <c r="F248">
        <v>0</v>
      </c>
      <c r="G248">
        <v>0.2</v>
      </c>
      <c r="H248">
        <v>0.2</v>
      </c>
      <c r="I248">
        <v>0.6</v>
      </c>
      <c r="J248">
        <v>742.40000000000009</v>
      </c>
      <c r="K248">
        <v>120</v>
      </c>
      <c r="L248">
        <v>0</v>
      </c>
    </row>
    <row r="249" spans="1:12" x14ac:dyDescent="0.3">
      <c r="A249" t="s">
        <v>408</v>
      </c>
      <c r="B249" t="s">
        <v>509</v>
      </c>
      <c r="C249" t="s">
        <v>470</v>
      </c>
      <c r="D249">
        <v>3712</v>
      </c>
      <c r="E249">
        <v>600</v>
      </c>
      <c r="F249">
        <v>0</v>
      </c>
      <c r="G249">
        <v>0.2</v>
      </c>
      <c r="H249">
        <v>0.2</v>
      </c>
      <c r="I249">
        <v>0.6</v>
      </c>
      <c r="J249">
        <v>742.40000000000009</v>
      </c>
      <c r="K249">
        <v>120</v>
      </c>
      <c r="L249">
        <v>0</v>
      </c>
    </row>
    <row r="250" spans="1:12" x14ac:dyDescent="0.3">
      <c r="A250" t="s">
        <v>408</v>
      </c>
      <c r="B250" t="s">
        <v>509</v>
      </c>
      <c r="C250" t="s">
        <v>471</v>
      </c>
      <c r="D250">
        <v>3712</v>
      </c>
      <c r="E250">
        <v>600</v>
      </c>
      <c r="F250">
        <v>0</v>
      </c>
      <c r="G250">
        <v>0.2</v>
      </c>
      <c r="H250">
        <v>0.2</v>
      </c>
      <c r="I250">
        <v>0.6</v>
      </c>
      <c r="J250">
        <v>742.40000000000009</v>
      </c>
      <c r="K250">
        <v>120</v>
      </c>
      <c r="L250">
        <v>0</v>
      </c>
    </row>
    <row r="251" spans="1:12" x14ac:dyDescent="0.3">
      <c r="A251" t="s">
        <v>408</v>
      </c>
      <c r="B251" t="s">
        <v>514</v>
      </c>
      <c r="C251" t="s">
        <v>480</v>
      </c>
      <c r="D251">
        <v>5846</v>
      </c>
      <c r="G251">
        <v>0.2</v>
      </c>
      <c r="H251">
        <v>0.2</v>
      </c>
      <c r="I251">
        <v>0.6</v>
      </c>
      <c r="J251">
        <v>1169.2</v>
      </c>
    </row>
    <row r="252" spans="1:12" x14ac:dyDescent="0.3">
      <c r="A252" t="s">
        <v>408</v>
      </c>
      <c r="B252" t="s">
        <v>515</v>
      </c>
      <c r="C252" t="s">
        <v>480</v>
      </c>
      <c r="D252">
        <v>-1910</v>
      </c>
      <c r="G252">
        <v>0.2</v>
      </c>
      <c r="H252">
        <v>0.2</v>
      </c>
      <c r="I252">
        <v>0.6</v>
      </c>
      <c r="J252">
        <v>-382</v>
      </c>
    </row>
    <row r="253" spans="1:12" x14ac:dyDescent="0.3">
      <c r="A253" t="s">
        <v>416</v>
      </c>
      <c r="B253" t="s">
        <v>516</v>
      </c>
      <c r="C253" t="s">
        <v>461</v>
      </c>
      <c r="D253">
        <v>582</v>
      </c>
      <c r="G253">
        <v>0.2</v>
      </c>
      <c r="H253">
        <v>0.2</v>
      </c>
      <c r="I253">
        <v>0.6</v>
      </c>
      <c r="J253">
        <v>116.4</v>
      </c>
    </row>
    <row r="254" spans="1:12" x14ac:dyDescent="0.3">
      <c r="A254" t="s">
        <v>409</v>
      </c>
      <c r="B254" t="s">
        <v>435</v>
      </c>
      <c r="C254" t="s">
        <v>413</v>
      </c>
      <c r="D254">
        <v>12733</v>
      </c>
      <c r="E254">
        <v>10855</v>
      </c>
      <c r="F254">
        <v>46399</v>
      </c>
      <c r="G254">
        <v>0.2</v>
      </c>
      <c r="H254">
        <v>0.2</v>
      </c>
      <c r="I254">
        <v>0.6</v>
      </c>
      <c r="J254">
        <v>2546.6000000000004</v>
      </c>
      <c r="K254">
        <v>2171</v>
      </c>
      <c r="L254">
        <v>27839.399999999998</v>
      </c>
    </row>
    <row r="255" spans="1:12" x14ac:dyDescent="0.3">
      <c r="A255" t="s">
        <v>409</v>
      </c>
      <c r="B255" t="s">
        <v>435</v>
      </c>
      <c r="C255" t="s">
        <v>433</v>
      </c>
      <c r="D255">
        <v>12733</v>
      </c>
      <c r="E255">
        <v>10855</v>
      </c>
      <c r="F255">
        <v>46399</v>
      </c>
      <c r="G255">
        <v>0.2</v>
      </c>
      <c r="H255">
        <v>0.2</v>
      </c>
      <c r="I255">
        <v>0.6</v>
      </c>
      <c r="J255">
        <v>2546.6000000000004</v>
      </c>
      <c r="K255">
        <v>2171</v>
      </c>
      <c r="L255">
        <v>27839.399999999998</v>
      </c>
    </row>
    <row r="256" spans="1:12" x14ac:dyDescent="0.3">
      <c r="A256" t="s">
        <v>409</v>
      </c>
      <c r="B256" t="s">
        <v>436</v>
      </c>
      <c r="C256" t="s">
        <v>429</v>
      </c>
      <c r="D256">
        <v>13435</v>
      </c>
      <c r="E256">
        <v>11451</v>
      </c>
      <c r="F256">
        <v>48955</v>
      </c>
      <c r="G256">
        <v>0.2</v>
      </c>
      <c r="H256">
        <v>0.2</v>
      </c>
      <c r="I256">
        <v>0.6</v>
      </c>
      <c r="J256">
        <v>2687</v>
      </c>
      <c r="K256">
        <v>2290.2000000000003</v>
      </c>
      <c r="L256">
        <v>29373</v>
      </c>
    </row>
    <row r="257" spans="1:12" x14ac:dyDescent="0.3">
      <c r="A257" t="s">
        <v>409</v>
      </c>
      <c r="B257" t="s">
        <v>436</v>
      </c>
      <c r="C257" t="s">
        <v>418</v>
      </c>
      <c r="D257">
        <v>13435</v>
      </c>
      <c r="E257">
        <v>11451</v>
      </c>
      <c r="F257">
        <v>48955</v>
      </c>
      <c r="G257">
        <v>0.2</v>
      </c>
      <c r="H257">
        <v>0.2</v>
      </c>
      <c r="I257">
        <v>0.6</v>
      </c>
      <c r="J257">
        <v>2687</v>
      </c>
      <c r="K257">
        <v>2290.2000000000003</v>
      </c>
      <c r="L257">
        <v>29373</v>
      </c>
    </row>
    <row r="258" spans="1:12" x14ac:dyDescent="0.3">
      <c r="A258" t="s">
        <v>409</v>
      </c>
      <c r="B258" t="s">
        <v>436</v>
      </c>
      <c r="C258" t="s">
        <v>433</v>
      </c>
      <c r="D258">
        <v>13435</v>
      </c>
      <c r="E258">
        <v>11451</v>
      </c>
      <c r="F258">
        <v>48955</v>
      </c>
      <c r="G258">
        <v>0.2</v>
      </c>
      <c r="H258">
        <v>0.2</v>
      </c>
      <c r="I258">
        <v>0.6</v>
      </c>
      <c r="J258">
        <v>2687</v>
      </c>
      <c r="K258">
        <v>2290.2000000000003</v>
      </c>
      <c r="L258">
        <v>29373</v>
      </c>
    </row>
    <row r="259" spans="1:12" x14ac:dyDescent="0.3">
      <c r="A259" t="s">
        <v>409</v>
      </c>
      <c r="B259" t="s">
        <v>440</v>
      </c>
      <c r="C259" t="s">
        <v>421</v>
      </c>
      <c r="D259">
        <v>108330</v>
      </c>
      <c r="E259">
        <v>75612</v>
      </c>
      <c r="F259">
        <v>449560</v>
      </c>
      <c r="G259">
        <v>0.2</v>
      </c>
      <c r="H259">
        <v>0.2</v>
      </c>
      <c r="I259">
        <v>0.6</v>
      </c>
      <c r="J259">
        <v>21666</v>
      </c>
      <c r="K259">
        <v>15122.400000000001</v>
      </c>
      <c r="L259">
        <v>269736</v>
      </c>
    </row>
    <row r="260" spans="1:12" x14ac:dyDescent="0.3">
      <c r="A260" t="s">
        <v>409</v>
      </c>
      <c r="B260" t="s">
        <v>441</v>
      </c>
      <c r="C260" t="s">
        <v>421</v>
      </c>
      <c r="D260">
        <v>41663</v>
      </c>
      <c r="E260">
        <v>29082</v>
      </c>
      <c r="F260">
        <v>172896</v>
      </c>
      <c r="G260">
        <v>0.2</v>
      </c>
      <c r="H260">
        <v>0.2</v>
      </c>
      <c r="I260">
        <v>0.6</v>
      </c>
      <c r="J260">
        <v>8332.6</v>
      </c>
      <c r="K260">
        <v>5816.4000000000005</v>
      </c>
      <c r="L260">
        <v>103737.59999999999</v>
      </c>
    </row>
    <row r="261" spans="1:12" x14ac:dyDescent="0.3">
      <c r="A261" t="s">
        <v>409</v>
      </c>
      <c r="B261" t="s">
        <v>484</v>
      </c>
      <c r="C261" t="s">
        <v>421</v>
      </c>
      <c r="D261">
        <v>318</v>
      </c>
      <c r="E261">
        <v>222</v>
      </c>
      <c r="F261">
        <v>1322</v>
      </c>
      <c r="G261">
        <v>0.2</v>
      </c>
      <c r="H261">
        <v>0.2</v>
      </c>
      <c r="I261">
        <v>0.6</v>
      </c>
      <c r="J261">
        <v>63.6</v>
      </c>
      <c r="K261">
        <v>44.400000000000006</v>
      </c>
      <c r="L261">
        <v>793.19999999999993</v>
      </c>
    </row>
    <row r="262" spans="1:12" x14ac:dyDescent="0.3">
      <c r="A262" t="s">
        <v>409</v>
      </c>
      <c r="B262" t="s">
        <v>485</v>
      </c>
      <c r="C262" t="s">
        <v>421</v>
      </c>
      <c r="D262">
        <v>336</v>
      </c>
      <c r="E262">
        <v>234</v>
      </c>
      <c r="F262">
        <v>1393</v>
      </c>
      <c r="G262">
        <v>0.2</v>
      </c>
      <c r="H262">
        <v>0.2</v>
      </c>
      <c r="I262">
        <v>0.6</v>
      </c>
      <c r="J262">
        <v>67.2</v>
      </c>
      <c r="K262">
        <v>46.800000000000004</v>
      </c>
      <c r="L262">
        <v>835.8</v>
      </c>
    </row>
    <row r="263" spans="1:12" x14ac:dyDescent="0.3">
      <c r="A263" t="s">
        <v>409</v>
      </c>
      <c r="B263" t="s">
        <v>442</v>
      </c>
      <c r="C263" t="s">
        <v>418</v>
      </c>
      <c r="D263">
        <v>2609121</v>
      </c>
      <c r="E263">
        <v>2021691</v>
      </c>
      <c r="F263">
        <v>10215207</v>
      </c>
      <c r="G263">
        <v>0.2</v>
      </c>
      <c r="H263">
        <v>0.2</v>
      </c>
      <c r="I263">
        <v>0.6</v>
      </c>
      <c r="J263">
        <v>521824.2</v>
      </c>
      <c r="K263">
        <v>404338.2</v>
      </c>
      <c r="L263">
        <v>6129124.2000000002</v>
      </c>
    </row>
    <row r="264" spans="1:12" x14ac:dyDescent="0.3">
      <c r="A264" t="s">
        <v>409</v>
      </c>
      <c r="B264" t="s">
        <v>443</v>
      </c>
      <c r="C264" t="s">
        <v>421</v>
      </c>
      <c r="D264">
        <v>157055</v>
      </c>
      <c r="E264">
        <v>105565</v>
      </c>
      <c r="F264">
        <v>600885</v>
      </c>
      <c r="G264">
        <v>0.2</v>
      </c>
      <c r="H264">
        <v>0.2</v>
      </c>
      <c r="I264">
        <v>0.6</v>
      </c>
      <c r="J264">
        <v>31411</v>
      </c>
      <c r="K264">
        <v>21113</v>
      </c>
      <c r="L264">
        <v>360531</v>
      </c>
    </row>
    <row r="265" spans="1:12" x14ac:dyDescent="0.3">
      <c r="A265" t="s">
        <v>409</v>
      </c>
      <c r="B265" t="s">
        <v>445</v>
      </c>
      <c r="C265" t="s">
        <v>421</v>
      </c>
      <c r="D265">
        <v>-50483</v>
      </c>
      <c r="E265">
        <v>-37549</v>
      </c>
      <c r="F265">
        <v>-195563</v>
      </c>
      <c r="G265">
        <v>0.2</v>
      </c>
      <c r="H265">
        <v>0.2</v>
      </c>
      <c r="I265">
        <v>0.6</v>
      </c>
      <c r="J265">
        <v>-10096.6</v>
      </c>
      <c r="K265">
        <v>-7509.8</v>
      </c>
      <c r="L265">
        <v>-117337.8</v>
      </c>
    </row>
    <row r="266" spans="1:12" x14ac:dyDescent="0.3">
      <c r="A266" t="s">
        <v>409</v>
      </c>
      <c r="B266" t="s">
        <v>449</v>
      </c>
      <c r="C266" t="s">
        <v>448</v>
      </c>
      <c r="D266">
        <v>1132548</v>
      </c>
      <c r="G266">
        <v>0.2</v>
      </c>
      <c r="H266">
        <v>0.2</v>
      </c>
      <c r="I266">
        <v>0.6</v>
      </c>
      <c r="J266">
        <v>226509.6</v>
      </c>
    </row>
    <row r="267" spans="1:12" x14ac:dyDescent="0.3">
      <c r="A267" t="s">
        <v>409</v>
      </c>
      <c r="B267" t="s">
        <v>450</v>
      </c>
      <c r="C267" t="s">
        <v>448</v>
      </c>
      <c r="D267">
        <v>139332</v>
      </c>
      <c r="G267">
        <v>0.2</v>
      </c>
      <c r="H267">
        <v>0.2</v>
      </c>
      <c r="I267">
        <v>0.6</v>
      </c>
      <c r="J267">
        <v>27866.400000000001</v>
      </c>
    </row>
    <row r="268" spans="1:12" x14ac:dyDescent="0.3">
      <c r="A268" t="s">
        <v>409</v>
      </c>
      <c r="B268" t="s">
        <v>517</v>
      </c>
      <c r="C268" t="s">
        <v>448</v>
      </c>
      <c r="D268">
        <v>266</v>
      </c>
      <c r="G268">
        <v>0.2</v>
      </c>
      <c r="H268">
        <v>0.2</v>
      </c>
      <c r="I268">
        <v>0.6</v>
      </c>
      <c r="J268">
        <v>53.2</v>
      </c>
    </row>
    <row r="269" spans="1:12" x14ac:dyDescent="0.3">
      <c r="A269" t="s">
        <v>409</v>
      </c>
      <c r="B269" t="s">
        <v>451</v>
      </c>
      <c r="C269" t="s">
        <v>448</v>
      </c>
      <c r="D269">
        <v>27699</v>
      </c>
      <c r="E269">
        <v>27699</v>
      </c>
      <c r="F269">
        <v>55398</v>
      </c>
      <c r="G269">
        <v>0.2</v>
      </c>
      <c r="H269">
        <v>0.2</v>
      </c>
      <c r="I269">
        <v>0.6</v>
      </c>
      <c r="J269">
        <v>5539.8</v>
      </c>
      <c r="K269">
        <v>5539.8</v>
      </c>
      <c r="L269">
        <v>33238.799999999996</v>
      </c>
    </row>
    <row r="270" spans="1:12" x14ac:dyDescent="0.3">
      <c r="A270" t="s">
        <v>409</v>
      </c>
      <c r="B270" t="s">
        <v>452</v>
      </c>
      <c r="C270" t="s">
        <v>448</v>
      </c>
      <c r="D270">
        <v>3269</v>
      </c>
      <c r="E270">
        <v>3269</v>
      </c>
      <c r="F270">
        <v>21364</v>
      </c>
      <c r="G270">
        <v>0.2</v>
      </c>
      <c r="H270">
        <v>0.2</v>
      </c>
      <c r="I270">
        <v>0.6</v>
      </c>
      <c r="J270">
        <v>653.80000000000007</v>
      </c>
      <c r="K270">
        <v>653.80000000000007</v>
      </c>
      <c r="L270">
        <v>12818.4</v>
      </c>
    </row>
    <row r="271" spans="1:12" x14ac:dyDescent="0.3">
      <c r="A271" t="s">
        <v>409</v>
      </c>
      <c r="B271" t="s">
        <v>488</v>
      </c>
      <c r="C271" t="s">
        <v>448</v>
      </c>
      <c r="D271">
        <v>5167</v>
      </c>
      <c r="E271">
        <v>5167</v>
      </c>
      <c r="F271">
        <v>20667</v>
      </c>
      <c r="G271">
        <v>0.2</v>
      </c>
      <c r="H271">
        <v>0.2</v>
      </c>
      <c r="I271">
        <v>0.6</v>
      </c>
      <c r="J271">
        <v>1033.4000000000001</v>
      </c>
      <c r="K271">
        <v>1033.4000000000001</v>
      </c>
      <c r="L271">
        <v>12400.199999999999</v>
      </c>
    </row>
    <row r="272" spans="1:12" x14ac:dyDescent="0.3">
      <c r="A272" t="s">
        <v>409</v>
      </c>
      <c r="B272" t="s">
        <v>518</v>
      </c>
      <c r="C272" t="s">
        <v>454</v>
      </c>
      <c r="D272">
        <v>1879853</v>
      </c>
      <c r="G272">
        <v>0.2</v>
      </c>
      <c r="H272">
        <v>0.2</v>
      </c>
      <c r="I272">
        <v>0.6</v>
      </c>
      <c r="J272">
        <v>375970.60000000003</v>
      </c>
    </row>
    <row r="273" spans="1:12" x14ac:dyDescent="0.3">
      <c r="A273" t="s">
        <v>409</v>
      </c>
      <c r="B273" t="s">
        <v>453</v>
      </c>
      <c r="C273" t="s">
        <v>454</v>
      </c>
      <c r="D273">
        <v>1879853</v>
      </c>
      <c r="G273">
        <v>0.2</v>
      </c>
      <c r="H273">
        <v>0.2</v>
      </c>
      <c r="I273">
        <v>0.6</v>
      </c>
      <c r="J273">
        <v>375970.60000000003</v>
      </c>
    </row>
    <row r="274" spans="1:12" x14ac:dyDescent="0.3">
      <c r="A274" t="s">
        <v>409</v>
      </c>
      <c r="B274" t="s">
        <v>492</v>
      </c>
      <c r="C274" t="s">
        <v>454</v>
      </c>
      <c r="D274">
        <v>11937</v>
      </c>
      <c r="G274">
        <v>0.2</v>
      </c>
      <c r="H274">
        <v>0.2</v>
      </c>
      <c r="I274">
        <v>0.6</v>
      </c>
      <c r="J274">
        <v>2387.4</v>
      </c>
    </row>
    <row r="275" spans="1:12" x14ac:dyDescent="0.3">
      <c r="A275" t="s">
        <v>409</v>
      </c>
      <c r="B275" t="s">
        <v>497</v>
      </c>
      <c r="C275" t="s">
        <v>498</v>
      </c>
      <c r="D275">
        <v>590</v>
      </c>
      <c r="G275">
        <v>0.2</v>
      </c>
      <c r="H275">
        <v>0.2</v>
      </c>
      <c r="I275">
        <v>0.6</v>
      </c>
      <c r="J275">
        <v>118</v>
      </c>
    </row>
    <row r="276" spans="1:12" x14ac:dyDescent="0.3">
      <c r="A276" t="s">
        <v>409</v>
      </c>
      <c r="B276" t="s">
        <v>497</v>
      </c>
      <c r="C276" t="s">
        <v>499</v>
      </c>
      <c r="D276">
        <v>590</v>
      </c>
      <c r="G276">
        <v>0.2</v>
      </c>
      <c r="H276">
        <v>0.2</v>
      </c>
      <c r="I276">
        <v>0.6</v>
      </c>
      <c r="J276">
        <v>118</v>
      </c>
    </row>
    <row r="277" spans="1:12" x14ac:dyDescent="0.3">
      <c r="A277" t="s">
        <v>409</v>
      </c>
      <c r="B277" t="s">
        <v>459</v>
      </c>
      <c r="C277" t="s">
        <v>460</v>
      </c>
      <c r="D277">
        <v>17282</v>
      </c>
      <c r="G277">
        <v>0.2</v>
      </c>
      <c r="H277">
        <v>0.2</v>
      </c>
      <c r="I277">
        <v>0.6</v>
      </c>
      <c r="J277">
        <v>3456.4</v>
      </c>
    </row>
    <row r="278" spans="1:12" x14ac:dyDescent="0.3">
      <c r="A278" t="s">
        <v>409</v>
      </c>
      <c r="B278" t="s">
        <v>459</v>
      </c>
      <c r="C278" t="s">
        <v>461</v>
      </c>
      <c r="D278">
        <v>17282</v>
      </c>
      <c r="G278">
        <v>0.2</v>
      </c>
      <c r="H278">
        <v>0.2</v>
      </c>
      <c r="I278">
        <v>0.6</v>
      </c>
      <c r="J278">
        <v>3456.4</v>
      </c>
    </row>
    <row r="279" spans="1:12" x14ac:dyDescent="0.3">
      <c r="A279" t="s">
        <v>409</v>
      </c>
      <c r="B279" t="s">
        <v>462</v>
      </c>
      <c r="C279" t="s">
        <v>461</v>
      </c>
      <c r="D279">
        <v>10403761</v>
      </c>
      <c r="E279">
        <v>7406044</v>
      </c>
      <c r="F279">
        <v>29981747</v>
      </c>
      <c r="G279">
        <v>0.2</v>
      </c>
      <c r="H279">
        <v>0.2</v>
      </c>
      <c r="I279">
        <v>0.6</v>
      </c>
      <c r="J279">
        <v>2080752.2000000002</v>
      </c>
      <c r="K279">
        <v>1481208.8</v>
      </c>
      <c r="L279">
        <v>17989048.199999999</v>
      </c>
    </row>
    <row r="280" spans="1:12" x14ac:dyDescent="0.3">
      <c r="A280" t="s">
        <v>409</v>
      </c>
      <c r="B280" t="s">
        <v>473</v>
      </c>
      <c r="C280" t="s">
        <v>474</v>
      </c>
      <c r="D280">
        <v>658024</v>
      </c>
      <c r="E280">
        <v>659</v>
      </c>
      <c r="F280">
        <v>6611</v>
      </c>
      <c r="G280">
        <v>0.2</v>
      </c>
      <c r="H280">
        <v>0.2</v>
      </c>
      <c r="I280">
        <v>0.6</v>
      </c>
      <c r="J280">
        <v>131604.80000000002</v>
      </c>
      <c r="K280">
        <v>131.80000000000001</v>
      </c>
      <c r="L280">
        <v>3966.6</v>
      </c>
    </row>
    <row r="281" spans="1:12" x14ac:dyDescent="0.3">
      <c r="A281" t="s">
        <v>409</v>
      </c>
      <c r="B281" t="s">
        <v>475</v>
      </c>
      <c r="C281" t="s">
        <v>474</v>
      </c>
      <c r="D281">
        <v>189523</v>
      </c>
      <c r="E281">
        <v>55286</v>
      </c>
      <c r="F281">
        <v>221145</v>
      </c>
      <c r="G281">
        <v>0.2</v>
      </c>
      <c r="H281">
        <v>0.2</v>
      </c>
      <c r="I281">
        <v>0.6</v>
      </c>
      <c r="J281">
        <v>37904.6</v>
      </c>
      <c r="K281">
        <v>11057.2</v>
      </c>
      <c r="L281">
        <v>132687</v>
      </c>
    </row>
    <row r="282" spans="1:12" x14ac:dyDescent="0.3">
      <c r="A282" t="s">
        <v>409</v>
      </c>
      <c r="B282" t="s">
        <v>477</v>
      </c>
      <c r="C282" t="s">
        <v>474</v>
      </c>
      <c r="D282">
        <v>5247</v>
      </c>
      <c r="G282">
        <v>0.2</v>
      </c>
      <c r="H282">
        <v>0.2</v>
      </c>
      <c r="I282">
        <v>0.6</v>
      </c>
      <c r="J282">
        <v>1049.4000000000001</v>
      </c>
    </row>
    <row r="283" spans="1:12" x14ac:dyDescent="0.3">
      <c r="A283" t="s">
        <v>409</v>
      </c>
      <c r="B283" t="s">
        <v>478</v>
      </c>
      <c r="C283" t="s">
        <v>474</v>
      </c>
      <c r="D283">
        <v>14807</v>
      </c>
      <c r="G283">
        <v>0.2</v>
      </c>
      <c r="H283">
        <v>0.2</v>
      </c>
      <c r="I283">
        <v>0.6</v>
      </c>
      <c r="J283">
        <v>2961.4</v>
      </c>
    </row>
    <row r="284" spans="1:12" x14ac:dyDescent="0.3">
      <c r="A284" t="s">
        <v>409</v>
      </c>
      <c r="B284" t="s">
        <v>479</v>
      </c>
      <c r="C284" t="s">
        <v>480</v>
      </c>
      <c r="E284">
        <v>14581</v>
      </c>
      <c r="F284">
        <v>131229</v>
      </c>
      <c r="G284">
        <v>0.2</v>
      </c>
      <c r="H284">
        <v>0.2</v>
      </c>
      <c r="I284">
        <v>0.6</v>
      </c>
      <c r="K284">
        <v>2916.2000000000003</v>
      </c>
      <c r="L284">
        <v>78737.399999999994</v>
      </c>
    </row>
    <row r="285" spans="1:12" x14ac:dyDescent="0.3">
      <c r="A285" t="s">
        <v>409</v>
      </c>
      <c r="B285" t="s">
        <v>481</v>
      </c>
      <c r="C285" t="s">
        <v>480</v>
      </c>
      <c r="E285">
        <v>315398</v>
      </c>
      <c r="F285">
        <v>2838583</v>
      </c>
      <c r="G285">
        <v>0.2</v>
      </c>
      <c r="H285">
        <v>0.2</v>
      </c>
      <c r="I285">
        <v>0.6</v>
      </c>
      <c r="K285">
        <v>63079.600000000006</v>
      </c>
      <c r="L285">
        <v>1703149.8</v>
      </c>
    </row>
    <row r="286" spans="1:12" x14ac:dyDescent="0.3">
      <c r="A286" t="s">
        <v>409</v>
      </c>
      <c r="B286" t="s">
        <v>482</v>
      </c>
      <c r="C286" t="s">
        <v>480</v>
      </c>
      <c r="E286">
        <v>171196</v>
      </c>
      <c r="G286">
        <v>0.2</v>
      </c>
      <c r="H286">
        <v>0.2</v>
      </c>
      <c r="I286">
        <v>0.6</v>
      </c>
      <c r="K286">
        <v>34239.200000000004</v>
      </c>
    </row>
    <row r="287" spans="1:12" x14ac:dyDescent="0.3">
      <c r="A287" t="s">
        <v>519</v>
      </c>
      <c r="B287" t="s">
        <v>406</v>
      </c>
      <c r="C287" t="s">
        <v>407</v>
      </c>
      <c r="D287">
        <v>8</v>
      </c>
      <c r="G287">
        <v>0.2</v>
      </c>
      <c r="H287">
        <v>0.2</v>
      </c>
      <c r="I287">
        <v>0.6</v>
      </c>
      <c r="J287">
        <v>1.6</v>
      </c>
    </row>
    <row r="288" spans="1:12" x14ac:dyDescent="0.3">
      <c r="A288" t="s">
        <v>519</v>
      </c>
      <c r="B288" t="s">
        <v>432</v>
      </c>
      <c r="C288" t="s">
        <v>413</v>
      </c>
      <c r="D288">
        <v>5568</v>
      </c>
      <c r="G288">
        <v>0.2</v>
      </c>
      <c r="H288">
        <v>0.2</v>
      </c>
      <c r="I288">
        <v>0.6</v>
      </c>
      <c r="J288">
        <v>1113.6000000000001</v>
      </c>
    </row>
    <row r="289" spans="1:12" x14ac:dyDescent="0.3">
      <c r="A289" t="s">
        <v>519</v>
      </c>
      <c r="B289" t="s">
        <v>412</v>
      </c>
      <c r="C289" t="s">
        <v>413</v>
      </c>
      <c r="E289">
        <v>16000</v>
      </c>
      <c r="F289">
        <v>144000</v>
      </c>
      <c r="G289">
        <v>0.2</v>
      </c>
      <c r="H289">
        <v>0.2</v>
      </c>
      <c r="I289">
        <v>0.6</v>
      </c>
      <c r="K289">
        <v>3200</v>
      </c>
      <c r="L289">
        <v>86400</v>
      </c>
    </row>
    <row r="290" spans="1:12" x14ac:dyDescent="0.3">
      <c r="A290" t="s">
        <v>519</v>
      </c>
      <c r="B290" t="s">
        <v>415</v>
      </c>
      <c r="C290" t="s">
        <v>413</v>
      </c>
      <c r="D290">
        <v>92</v>
      </c>
      <c r="G290">
        <v>0.2</v>
      </c>
      <c r="H290">
        <v>0.2</v>
      </c>
      <c r="I290">
        <v>0.6</v>
      </c>
      <c r="J290">
        <v>18.400000000000002</v>
      </c>
    </row>
    <row r="291" spans="1:12" x14ac:dyDescent="0.3">
      <c r="A291" t="s">
        <v>519</v>
      </c>
      <c r="B291" t="s">
        <v>447</v>
      </c>
      <c r="C291" t="s">
        <v>448</v>
      </c>
      <c r="E291">
        <v>214948</v>
      </c>
      <c r="F291">
        <v>1934516</v>
      </c>
      <c r="G291">
        <v>0.2</v>
      </c>
      <c r="H291">
        <v>0.2</v>
      </c>
      <c r="I291">
        <v>0.6</v>
      </c>
      <c r="K291">
        <v>42989.600000000006</v>
      </c>
      <c r="L291">
        <v>1160709.5999999999</v>
      </c>
    </row>
    <row r="292" spans="1:12" x14ac:dyDescent="0.3">
      <c r="A292" t="s">
        <v>519</v>
      </c>
      <c r="B292" t="s">
        <v>449</v>
      </c>
      <c r="C292" t="s">
        <v>448</v>
      </c>
      <c r="D292">
        <v>6598</v>
      </c>
      <c r="G292">
        <v>0.2</v>
      </c>
      <c r="H292">
        <v>0.2</v>
      </c>
      <c r="I292">
        <v>0.6</v>
      </c>
      <c r="J292">
        <v>1319.6000000000001</v>
      </c>
    </row>
    <row r="293" spans="1:12" x14ac:dyDescent="0.3">
      <c r="A293" t="s">
        <v>519</v>
      </c>
      <c r="B293" t="s">
        <v>450</v>
      </c>
      <c r="C293" t="s">
        <v>448</v>
      </c>
      <c r="D293">
        <v>132</v>
      </c>
      <c r="G293">
        <v>0.2</v>
      </c>
      <c r="H293">
        <v>0.2</v>
      </c>
      <c r="I293">
        <v>0.6</v>
      </c>
      <c r="J293">
        <v>26.400000000000002</v>
      </c>
    </row>
    <row r="294" spans="1:12" x14ac:dyDescent="0.3">
      <c r="A294" t="s">
        <v>519</v>
      </c>
      <c r="B294" t="s">
        <v>517</v>
      </c>
      <c r="C294" t="s">
        <v>448</v>
      </c>
      <c r="D294">
        <v>8872</v>
      </c>
      <c r="G294">
        <v>0.2</v>
      </c>
      <c r="H294">
        <v>0.2</v>
      </c>
      <c r="I294">
        <v>0.6</v>
      </c>
      <c r="J294">
        <v>1774.4</v>
      </c>
    </row>
    <row r="295" spans="1:12" x14ac:dyDescent="0.3">
      <c r="A295" t="s">
        <v>519</v>
      </c>
      <c r="B295" t="s">
        <v>451</v>
      </c>
      <c r="C295" t="s">
        <v>448</v>
      </c>
      <c r="D295">
        <v>1386</v>
      </c>
      <c r="G295">
        <v>0.2</v>
      </c>
      <c r="H295">
        <v>0.2</v>
      </c>
      <c r="I295">
        <v>0.6</v>
      </c>
      <c r="J295">
        <v>277.2</v>
      </c>
    </row>
    <row r="296" spans="1:12" x14ac:dyDescent="0.3">
      <c r="A296" t="s">
        <v>519</v>
      </c>
      <c r="B296" t="s">
        <v>452</v>
      </c>
      <c r="C296" t="s">
        <v>448</v>
      </c>
      <c r="E296">
        <v>458</v>
      </c>
      <c r="F296">
        <v>3598</v>
      </c>
      <c r="G296">
        <v>0.2</v>
      </c>
      <c r="H296">
        <v>0.2</v>
      </c>
      <c r="I296">
        <v>0.6</v>
      </c>
      <c r="K296">
        <v>91.600000000000009</v>
      </c>
      <c r="L296">
        <v>2158.7999999999997</v>
      </c>
    </row>
    <row r="297" spans="1:12" x14ac:dyDescent="0.3">
      <c r="A297" t="s">
        <v>519</v>
      </c>
      <c r="B297" t="s">
        <v>473</v>
      </c>
      <c r="C297" t="s">
        <v>474</v>
      </c>
      <c r="D297">
        <v>5220</v>
      </c>
      <c r="G297">
        <v>0.2</v>
      </c>
      <c r="H297">
        <v>0.2</v>
      </c>
      <c r="I297">
        <v>0.6</v>
      </c>
      <c r="J297">
        <v>1044</v>
      </c>
    </row>
    <row r="298" spans="1:12" x14ac:dyDescent="0.3">
      <c r="A298" t="s">
        <v>519</v>
      </c>
      <c r="B298" t="s">
        <v>475</v>
      </c>
      <c r="C298" t="s">
        <v>474</v>
      </c>
      <c r="D298">
        <v>2446</v>
      </c>
      <c r="G298">
        <v>0.2</v>
      </c>
      <c r="H298">
        <v>0.2</v>
      </c>
      <c r="I298">
        <v>0.6</v>
      </c>
      <c r="J298">
        <v>489.20000000000005</v>
      </c>
    </row>
    <row r="299" spans="1:12" x14ac:dyDescent="0.3">
      <c r="A299" t="s">
        <v>519</v>
      </c>
      <c r="B299" t="s">
        <v>479</v>
      </c>
      <c r="C299" t="s">
        <v>480</v>
      </c>
      <c r="E299">
        <v>206</v>
      </c>
      <c r="F299">
        <v>1844</v>
      </c>
      <c r="G299">
        <v>0.2</v>
      </c>
      <c r="H299">
        <v>0.2</v>
      </c>
      <c r="I299">
        <v>0.6</v>
      </c>
      <c r="K299">
        <v>41.2</v>
      </c>
      <c r="L299">
        <v>1106.3999999999999</v>
      </c>
    </row>
    <row r="300" spans="1:12" x14ac:dyDescent="0.3">
      <c r="A300" t="s">
        <v>519</v>
      </c>
      <c r="B300" t="s">
        <v>481</v>
      </c>
      <c r="C300" t="s">
        <v>480</v>
      </c>
      <c r="E300">
        <v>118490</v>
      </c>
      <c r="F300">
        <v>1066414</v>
      </c>
      <c r="G300">
        <v>0.2</v>
      </c>
      <c r="H300">
        <v>0.2</v>
      </c>
      <c r="I300">
        <v>0.6</v>
      </c>
      <c r="K300">
        <v>23698</v>
      </c>
      <c r="L300">
        <v>639848.4</v>
      </c>
    </row>
    <row r="301" spans="1:12" x14ac:dyDescent="0.3">
      <c r="A301" t="s">
        <v>519</v>
      </c>
      <c r="B301" t="s">
        <v>482</v>
      </c>
      <c r="C301" t="s">
        <v>480</v>
      </c>
      <c r="E301">
        <v>-1510</v>
      </c>
      <c r="F301">
        <v>-13598</v>
      </c>
      <c r="G301">
        <v>0.2</v>
      </c>
      <c r="H301">
        <v>0.2</v>
      </c>
      <c r="I301">
        <v>0.6</v>
      </c>
      <c r="K301">
        <v>-302</v>
      </c>
      <c r="L301">
        <v>-8158.7999999999993</v>
      </c>
    </row>
    <row r="302" spans="1:12" x14ac:dyDescent="0.3">
      <c r="A302" t="s">
        <v>520</v>
      </c>
      <c r="B302" t="s">
        <v>432</v>
      </c>
      <c r="C302" t="s">
        <v>413</v>
      </c>
      <c r="D302">
        <v>6960</v>
      </c>
      <c r="G302">
        <v>0.2</v>
      </c>
      <c r="H302">
        <v>0.2</v>
      </c>
      <c r="I302">
        <v>0.6</v>
      </c>
      <c r="J302">
        <v>1392</v>
      </c>
    </row>
    <row r="303" spans="1:12" x14ac:dyDescent="0.3">
      <c r="A303" t="s">
        <v>520</v>
      </c>
      <c r="B303" t="s">
        <v>415</v>
      </c>
      <c r="C303" t="s">
        <v>413</v>
      </c>
      <c r="D303">
        <v>4008</v>
      </c>
      <c r="E303">
        <v>3200</v>
      </c>
      <c r="F303">
        <v>82400</v>
      </c>
      <c r="G303">
        <v>0.2</v>
      </c>
      <c r="H303">
        <v>0.2</v>
      </c>
      <c r="I303">
        <v>0.6</v>
      </c>
      <c r="J303">
        <v>801.6</v>
      </c>
      <c r="K303">
        <v>640</v>
      </c>
      <c r="L303">
        <v>49440</v>
      </c>
    </row>
    <row r="304" spans="1:12" x14ac:dyDescent="0.3">
      <c r="A304" t="s">
        <v>520</v>
      </c>
      <c r="B304" t="s">
        <v>444</v>
      </c>
      <c r="C304" t="s">
        <v>418</v>
      </c>
      <c r="D304">
        <v>123102</v>
      </c>
      <c r="E304">
        <v>95146</v>
      </c>
      <c r="F304">
        <v>248886</v>
      </c>
      <c r="G304">
        <v>0.2</v>
      </c>
      <c r="H304">
        <v>0.2</v>
      </c>
      <c r="I304">
        <v>0.6</v>
      </c>
      <c r="J304">
        <v>24620.400000000001</v>
      </c>
      <c r="K304">
        <v>19029.2</v>
      </c>
      <c r="L304">
        <v>149331.6</v>
      </c>
    </row>
    <row r="305" spans="1:12" x14ac:dyDescent="0.3">
      <c r="A305" t="s">
        <v>520</v>
      </c>
      <c r="B305" t="s">
        <v>446</v>
      </c>
      <c r="C305" t="s">
        <v>418</v>
      </c>
      <c r="E305">
        <v>78</v>
      </c>
      <c r="G305">
        <v>0.2</v>
      </c>
      <c r="H305">
        <v>0.2</v>
      </c>
      <c r="I305">
        <v>0.6</v>
      </c>
      <c r="K305">
        <v>15.600000000000001</v>
      </c>
    </row>
    <row r="306" spans="1:12" x14ac:dyDescent="0.3">
      <c r="A306" t="s">
        <v>520</v>
      </c>
      <c r="B306" t="s">
        <v>420</v>
      </c>
      <c r="C306" t="s">
        <v>421</v>
      </c>
      <c r="D306">
        <v>2508</v>
      </c>
      <c r="E306">
        <v>1940</v>
      </c>
      <c r="F306">
        <v>5026</v>
      </c>
      <c r="G306">
        <v>0.2</v>
      </c>
      <c r="H306">
        <v>0.2</v>
      </c>
      <c r="I306">
        <v>0.6</v>
      </c>
      <c r="J306">
        <v>501.6</v>
      </c>
      <c r="K306">
        <v>388</v>
      </c>
      <c r="L306">
        <v>3015.6</v>
      </c>
    </row>
    <row r="307" spans="1:12" x14ac:dyDescent="0.3">
      <c r="A307" t="s">
        <v>520</v>
      </c>
      <c r="B307" t="s">
        <v>422</v>
      </c>
      <c r="C307" t="s">
        <v>418</v>
      </c>
      <c r="D307">
        <v>352</v>
      </c>
      <c r="E307">
        <v>270</v>
      </c>
      <c r="F307">
        <v>706</v>
      </c>
      <c r="G307">
        <v>0.2</v>
      </c>
      <c r="H307">
        <v>0.2</v>
      </c>
      <c r="I307">
        <v>0.6</v>
      </c>
      <c r="J307">
        <v>70.400000000000006</v>
      </c>
      <c r="K307">
        <v>54</v>
      </c>
      <c r="L307">
        <v>423.59999999999997</v>
      </c>
    </row>
    <row r="308" spans="1:12" x14ac:dyDescent="0.3">
      <c r="A308" t="s">
        <v>520</v>
      </c>
      <c r="B308" t="s">
        <v>423</v>
      </c>
      <c r="C308" t="s">
        <v>424</v>
      </c>
      <c r="D308">
        <v>-602</v>
      </c>
      <c r="E308">
        <v>-464</v>
      </c>
      <c r="F308">
        <v>-1212</v>
      </c>
      <c r="G308">
        <v>0.2</v>
      </c>
      <c r="H308">
        <v>0.2</v>
      </c>
      <c r="I308">
        <v>0.6</v>
      </c>
      <c r="J308">
        <v>-120.4</v>
      </c>
      <c r="K308">
        <v>-92.800000000000011</v>
      </c>
      <c r="L308">
        <v>-727.19999999999993</v>
      </c>
    </row>
    <row r="309" spans="1:12" x14ac:dyDescent="0.3">
      <c r="A309" t="s">
        <v>520</v>
      </c>
      <c r="B309" t="s">
        <v>423</v>
      </c>
      <c r="C309" t="s">
        <v>413</v>
      </c>
      <c r="D309">
        <v>-602</v>
      </c>
      <c r="E309">
        <v>-464</v>
      </c>
      <c r="F309">
        <v>-1212</v>
      </c>
      <c r="G309">
        <v>0.2</v>
      </c>
      <c r="H309">
        <v>0.2</v>
      </c>
      <c r="I309">
        <v>0.6</v>
      </c>
      <c r="J309">
        <v>-120.4</v>
      </c>
      <c r="K309">
        <v>-92.800000000000011</v>
      </c>
      <c r="L309">
        <v>-727.19999999999993</v>
      </c>
    </row>
    <row r="310" spans="1:12" x14ac:dyDescent="0.3">
      <c r="A310" t="s">
        <v>520</v>
      </c>
      <c r="B310" t="s">
        <v>423</v>
      </c>
      <c r="C310" t="s">
        <v>418</v>
      </c>
      <c r="D310">
        <v>-602</v>
      </c>
      <c r="E310">
        <v>-464</v>
      </c>
      <c r="F310">
        <v>-1212</v>
      </c>
      <c r="G310">
        <v>0.2</v>
      </c>
      <c r="H310">
        <v>0.2</v>
      </c>
      <c r="I310">
        <v>0.6</v>
      </c>
      <c r="J310">
        <v>-120.4</v>
      </c>
      <c r="K310">
        <v>-92.800000000000011</v>
      </c>
      <c r="L310">
        <v>-727.19999999999993</v>
      </c>
    </row>
    <row r="311" spans="1:12" x14ac:dyDescent="0.3">
      <c r="A311" t="s">
        <v>520</v>
      </c>
      <c r="B311" t="s">
        <v>425</v>
      </c>
      <c r="C311" t="s">
        <v>421</v>
      </c>
      <c r="D311">
        <v>-1132</v>
      </c>
      <c r="E311">
        <v>-876</v>
      </c>
      <c r="F311">
        <v>-2352</v>
      </c>
      <c r="G311">
        <v>0.2</v>
      </c>
      <c r="H311">
        <v>0.2</v>
      </c>
      <c r="I311">
        <v>0.6</v>
      </c>
      <c r="J311">
        <v>-226.4</v>
      </c>
      <c r="K311">
        <v>-175.20000000000002</v>
      </c>
      <c r="L311">
        <v>-1411.2</v>
      </c>
    </row>
    <row r="312" spans="1:12" x14ac:dyDescent="0.3">
      <c r="A312" t="s">
        <v>520</v>
      </c>
      <c r="B312" t="s">
        <v>431</v>
      </c>
      <c r="C312" t="s">
        <v>429</v>
      </c>
      <c r="D312">
        <v>168732</v>
      </c>
      <c r="E312">
        <v>150106</v>
      </c>
      <c r="F312">
        <v>594586</v>
      </c>
      <c r="G312">
        <v>0.2</v>
      </c>
      <c r="H312">
        <v>0.2</v>
      </c>
      <c r="I312">
        <v>0.6</v>
      </c>
      <c r="J312">
        <v>33746.400000000001</v>
      </c>
      <c r="K312">
        <v>30021.200000000001</v>
      </c>
      <c r="L312">
        <v>356751.6</v>
      </c>
    </row>
    <row r="313" spans="1:12" x14ac:dyDescent="0.3">
      <c r="A313" t="s">
        <v>520</v>
      </c>
      <c r="B313" t="s">
        <v>431</v>
      </c>
      <c r="C313" t="s">
        <v>418</v>
      </c>
      <c r="D313">
        <v>168732</v>
      </c>
      <c r="E313">
        <v>150106</v>
      </c>
      <c r="F313">
        <v>594586</v>
      </c>
      <c r="G313">
        <v>0.2</v>
      </c>
      <c r="H313">
        <v>0.2</v>
      </c>
      <c r="I313">
        <v>0.6</v>
      </c>
      <c r="J313">
        <v>33746.400000000001</v>
      </c>
      <c r="K313">
        <v>30021.200000000001</v>
      </c>
      <c r="L313">
        <v>356751.6</v>
      </c>
    </row>
    <row r="314" spans="1:12" x14ac:dyDescent="0.3">
      <c r="A314" t="s">
        <v>520</v>
      </c>
      <c r="B314" t="s">
        <v>431</v>
      </c>
      <c r="C314" t="s">
        <v>433</v>
      </c>
      <c r="D314">
        <v>168732</v>
      </c>
      <c r="E314">
        <v>150106</v>
      </c>
      <c r="F314">
        <v>594586</v>
      </c>
      <c r="G314">
        <v>0.2</v>
      </c>
      <c r="H314">
        <v>0.2</v>
      </c>
      <c r="I314">
        <v>0.6</v>
      </c>
      <c r="J314">
        <v>33746.400000000001</v>
      </c>
      <c r="K314">
        <v>30021.200000000001</v>
      </c>
      <c r="L314">
        <v>356751.6</v>
      </c>
    </row>
    <row r="315" spans="1:12" x14ac:dyDescent="0.3">
      <c r="A315" t="s">
        <v>520</v>
      </c>
      <c r="B315" t="s">
        <v>434</v>
      </c>
      <c r="C315" t="s">
        <v>429</v>
      </c>
      <c r="D315">
        <v>116876</v>
      </c>
      <c r="E315">
        <v>103974</v>
      </c>
      <c r="F315">
        <v>411850</v>
      </c>
      <c r="G315">
        <v>0.2</v>
      </c>
      <c r="H315">
        <v>0.2</v>
      </c>
      <c r="I315">
        <v>0.6</v>
      </c>
      <c r="J315">
        <v>23375.200000000001</v>
      </c>
      <c r="K315">
        <v>20794.800000000003</v>
      </c>
      <c r="L315">
        <v>247110</v>
      </c>
    </row>
    <row r="316" spans="1:12" x14ac:dyDescent="0.3">
      <c r="A316" t="s">
        <v>520</v>
      </c>
      <c r="B316" t="s">
        <v>434</v>
      </c>
      <c r="C316" t="s">
        <v>418</v>
      </c>
      <c r="D316">
        <v>116876</v>
      </c>
      <c r="E316">
        <v>103974</v>
      </c>
      <c r="F316">
        <v>411850</v>
      </c>
      <c r="G316">
        <v>0.2</v>
      </c>
      <c r="H316">
        <v>0.2</v>
      </c>
      <c r="I316">
        <v>0.6</v>
      </c>
      <c r="J316">
        <v>23375.200000000001</v>
      </c>
      <c r="K316">
        <v>20794.800000000003</v>
      </c>
      <c r="L316">
        <v>247110</v>
      </c>
    </row>
    <row r="317" spans="1:12" x14ac:dyDescent="0.3">
      <c r="A317" t="s">
        <v>520</v>
      </c>
      <c r="B317" t="s">
        <v>434</v>
      </c>
      <c r="C317" t="s">
        <v>433</v>
      </c>
      <c r="D317">
        <v>116876</v>
      </c>
      <c r="E317">
        <v>103974</v>
      </c>
      <c r="F317">
        <v>411850</v>
      </c>
      <c r="G317">
        <v>0.2</v>
      </c>
      <c r="H317">
        <v>0.2</v>
      </c>
      <c r="I317">
        <v>0.6</v>
      </c>
      <c r="J317">
        <v>23375.200000000001</v>
      </c>
      <c r="K317">
        <v>20794.800000000003</v>
      </c>
      <c r="L317">
        <v>247110</v>
      </c>
    </row>
    <row r="318" spans="1:12" x14ac:dyDescent="0.3">
      <c r="A318" t="s">
        <v>520</v>
      </c>
      <c r="B318" t="s">
        <v>435</v>
      </c>
      <c r="C318" t="s">
        <v>413</v>
      </c>
      <c r="D318">
        <v>1418</v>
      </c>
      <c r="E318">
        <v>1262</v>
      </c>
      <c r="F318">
        <v>5002</v>
      </c>
      <c r="G318">
        <v>0.2</v>
      </c>
      <c r="H318">
        <v>0.2</v>
      </c>
      <c r="I318">
        <v>0.6</v>
      </c>
      <c r="J318">
        <v>283.60000000000002</v>
      </c>
      <c r="K318">
        <v>252.4</v>
      </c>
      <c r="L318">
        <v>3001.2</v>
      </c>
    </row>
    <row r="319" spans="1:12" x14ac:dyDescent="0.3">
      <c r="A319" t="s">
        <v>520</v>
      </c>
      <c r="B319" t="s">
        <v>435</v>
      </c>
      <c r="C319" t="s">
        <v>433</v>
      </c>
      <c r="D319">
        <v>1418</v>
      </c>
      <c r="E319">
        <v>1262</v>
      </c>
      <c r="F319">
        <v>5002</v>
      </c>
      <c r="G319">
        <v>0.2</v>
      </c>
      <c r="H319">
        <v>0.2</v>
      </c>
      <c r="I319">
        <v>0.6</v>
      </c>
      <c r="J319">
        <v>283.60000000000002</v>
      </c>
      <c r="K319">
        <v>252.4</v>
      </c>
      <c r="L319">
        <v>3001.2</v>
      </c>
    </row>
    <row r="320" spans="1:12" x14ac:dyDescent="0.3">
      <c r="A320" t="s">
        <v>520</v>
      </c>
      <c r="B320" t="s">
        <v>436</v>
      </c>
      <c r="C320" t="s">
        <v>429</v>
      </c>
      <c r="D320">
        <v>23610</v>
      </c>
      <c r="E320">
        <v>21002</v>
      </c>
      <c r="F320">
        <v>83182</v>
      </c>
      <c r="G320">
        <v>0.2</v>
      </c>
      <c r="H320">
        <v>0.2</v>
      </c>
      <c r="I320">
        <v>0.6</v>
      </c>
      <c r="J320">
        <v>4722</v>
      </c>
      <c r="K320">
        <v>4200.4000000000005</v>
      </c>
      <c r="L320">
        <v>49909.2</v>
      </c>
    </row>
    <row r="321" spans="1:12" x14ac:dyDescent="0.3">
      <c r="A321" t="s">
        <v>520</v>
      </c>
      <c r="B321" t="s">
        <v>436</v>
      </c>
      <c r="C321" t="s">
        <v>418</v>
      </c>
      <c r="D321">
        <v>23610</v>
      </c>
      <c r="E321">
        <v>21002</v>
      </c>
      <c r="F321">
        <v>83182</v>
      </c>
      <c r="G321">
        <v>0.2</v>
      </c>
      <c r="H321">
        <v>0.2</v>
      </c>
      <c r="I321">
        <v>0.6</v>
      </c>
      <c r="J321">
        <v>4722</v>
      </c>
      <c r="K321">
        <v>4200.4000000000005</v>
      </c>
      <c r="L321">
        <v>49909.2</v>
      </c>
    </row>
    <row r="322" spans="1:12" x14ac:dyDescent="0.3">
      <c r="A322" t="s">
        <v>520</v>
      </c>
      <c r="B322" t="s">
        <v>436</v>
      </c>
      <c r="C322" t="s">
        <v>433</v>
      </c>
      <c r="D322">
        <v>23610</v>
      </c>
      <c r="E322">
        <v>21002</v>
      </c>
      <c r="F322">
        <v>83182</v>
      </c>
      <c r="G322">
        <v>0.2</v>
      </c>
      <c r="H322">
        <v>0.2</v>
      </c>
      <c r="I322">
        <v>0.6</v>
      </c>
      <c r="J322">
        <v>4722</v>
      </c>
      <c r="K322">
        <v>4200.4000000000005</v>
      </c>
      <c r="L322">
        <v>49909.2</v>
      </c>
    </row>
    <row r="323" spans="1:12" x14ac:dyDescent="0.3">
      <c r="A323" t="s">
        <v>520</v>
      </c>
      <c r="B323" t="s">
        <v>440</v>
      </c>
      <c r="C323" t="s">
        <v>421</v>
      </c>
      <c r="D323">
        <v>4856</v>
      </c>
      <c r="E323">
        <v>4478</v>
      </c>
      <c r="F323">
        <v>19098</v>
      </c>
      <c r="G323">
        <v>0.2</v>
      </c>
      <c r="H323">
        <v>0.2</v>
      </c>
      <c r="I323">
        <v>0.6</v>
      </c>
      <c r="J323">
        <v>971.2</v>
      </c>
      <c r="K323">
        <v>895.6</v>
      </c>
      <c r="L323">
        <v>11458.8</v>
      </c>
    </row>
    <row r="324" spans="1:12" x14ac:dyDescent="0.3">
      <c r="A324" t="s">
        <v>520</v>
      </c>
      <c r="B324" t="s">
        <v>441</v>
      </c>
      <c r="C324" t="s">
        <v>421</v>
      </c>
      <c r="D324">
        <v>1246</v>
      </c>
      <c r="E324">
        <v>1152</v>
      </c>
      <c r="F324">
        <v>4910</v>
      </c>
      <c r="G324">
        <v>0.2</v>
      </c>
      <c r="H324">
        <v>0.2</v>
      </c>
      <c r="I324">
        <v>0.6</v>
      </c>
      <c r="J324">
        <v>249.20000000000002</v>
      </c>
      <c r="K324">
        <v>230.4</v>
      </c>
      <c r="L324">
        <v>2946</v>
      </c>
    </row>
    <row r="325" spans="1:12" x14ac:dyDescent="0.3">
      <c r="A325" t="s">
        <v>520</v>
      </c>
      <c r="B325" t="s">
        <v>442</v>
      </c>
      <c r="C325" t="s">
        <v>418</v>
      </c>
      <c r="D325">
        <v>190680</v>
      </c>
      <c r="E325">
        <v>181314</v>
      </c>
      <c r="F325">
        <v>846240</v>
      </c>
      <c r="G325">
        <v>0.2</v>
      </c>
      <c r="H325">
        <v>0.2</v>
      </c>
      <c r="I325">
        <v>0.6</v>
      </c>
      <c r="J325">
        <v>38136</v>
      </c>
      <c r="K325">
        <v>36262.800000000003</v>
      </c>
      <c r="L325">
        <v>507744</v>
      </c>
    </row>
    <row r="326" spans="1:12" x14ac:dyDescent="0.3">
      <c r="A326" t="s">
        <v>520</v>
      </c>
      <c r="B326" t="s">
        <v>443</v>
      </c>
      <c r="C326" t="s">
        <v>421</v>
      </c>
      <c r="D326">
        <v>8798</v>
      </c>
      <c r="E326">
        <v>8498</v>
      </c>
      <c r="F326">
        <v>39688</v>
      </c>
      <c r="G326">
        <v>0.2</v>
      </c>
      <c r="H326">
        <v>0.2</v>
      </c>
      <c r="I326">
        <v>0.6</v>
      </c>
      <c r="J326">
        <v>1759.6000000000001</v>
      </c>
      <c r="K326">
        <v>1699.6000000000001</v>
      </c>
      <c r="L326">
        <v>23812.799999999999</v>
      </c>
    </row>
    <row r="327" spans="1:12" x14ac:dyDescent="0.3">
      <c r="A327" t="s">
        <v>520</v>
      </c>
      <c r="B327" t="s">
        <v>445</v>
      </c>
      <c r="C327" t="s">
        <v>421</v>
      </c>
      <c r="D327">
        <v>-4072</v>
      </c>
      <c r="E327">
        <v>-3932</v>
      </c>
      <c r="F327">
        <v>-18354</v>
      </c>
      <c r="G327">
        <v>0.2</v>
      </c>
      <c r="H327">
        <v>0.2</v>
      </c>
      <c r="I327">
        <v>0.6</v>
      </c>
      <c r="J327">
        <v>-814.40000000000009</v>
      </c>
      <c r="K327">
        <v>-786.40000000000009</v>
      </c>
      <c r="L327">
        <v>-11012.4</v>
      </c>
    </row>
    <row r="328" spans="1:12" x14ac:dyDescent="0.3">
      <c r="A328" t="s">
        <v>520</v>
      </c>
      <c r="B328" t="s">
        <v>449</v>
      </c>
      <c r="C328" t="s">
        <v>448</v>
      </c>
      <c r="D328">
        <v>8232</v>
      </c>
      <c r="G328">
        <v>0.2</v>
      </c>
      <c r="H328">
        <v>0.2</v>
      </c>
      <c r="I328">
        <v>0.6</v>
      </c>
      <c r="J328">
        <v>1646.4</v>
      </c>
    </row>
    <row r="329" spans="1:12" x14ac:dyDescent="0.3">
      <c r="A329" t="s">
        <v>520</v>
      </c>
      <c r="B329" t="s">
        <v>450</v>
      </c>
      <c r="C329" t="s">
        <v>448</v>
      </c>
      <c r="D329">
        <v>532</v>
      </c>
      <c r="G329">
        <v>0.2</v>
      </c>
      <c r="H329">
        <v>0.2</v>
      </c>
      <c r="I329">
        <v>0.6</v>
      </c>
      <c r="J329">
        <v>106.4</v>
      </c>
    </row>
    <row r="330" spans="1:12" x14ac:dyDescent="0.3">
      <c r="A330" t="s">
        <v>520</v>
      </c>
      <c r="B330" t="s">
        <v>451</v>
      </c>
      <c r="C330" t="s">
        <v>448</v>
      </c>
      <c r="D330">
        <v>48</v>
      </c>
      <c r="E330">
        <v>48</v>
      </c>
      <c r="G330">
        <v>0.2</v>
      </c>
      <c r="H330">
        <v>0.2</v>
      </c>
      <c r="I330">
        <v>0.6</v>
      </c>
      <c r="J330">
        <v>9.6000000000000014</v>
      </c>
      <c r="K330">
        <v>9.6000000000000014</v>
      </c>
    </row>
    <row r="331" spans="1:12" x14ac:dyDescent="0.3">
      <c r="A331" t="s">
        <v>520</v>
      </c>
      <c r="B331" t="s">
        <v>452</v>
      </c>
      <c r="C331" t="s">
        <v>448</v>
      </c>
      <c r="D331">
        <v>288</v>
      </c>
      <c r="E331">
        <v>288</v>
      </c>
      <c r="F331">
        <v>2266</v>
      </c>
      <c r="G331">
        <v>0.2</v>
      </c>
      <c r="H331">
        <v>0.2</v>
      </c>
      <c r="I331">
        <v>0.6</v>
      </c>
      <c r="J331">
        <v>57.6</v>
      </c>
      <c r="K331">
        <v>57.6</v>
      </c>
      <c r="L331">
        <v>1359.6</v>
      </c>
    </row>
    <row r="332" spans="1:12" x14ac:dyDescent="0.3">
      <c r="A332" t="s">
        <v>520</v>
      </c>
      <c r="B332" t="s">
        <v>488</v>
      </c>
      <c r="C332" t="s">
        <v>448</v>
      </c>
      <c r="D332">
        <v>144</v>
      </c>
      <c r="E332">
        <v>144</v>
      </c>
      <c r="F332">
        <v>572</v>
      </c>
      <c r="G332">
        <v>0.2</v>
      </c>
      <c r="H332">
        <v>0.2</v>
      </c>
      <c r="I332">
        <v>0.6</v>
      </c>
      <c r="J332">
        <v>28.8</v>
      </c>
      <c r="K332">
        <v>28.8</v>
      </c>
      <c r="L332">
        <v>343.2</v>
      </c>
    </row>
    <row r="333" spans="1:12" x14ac:dyDescent="0.3">
      <c r="A333" t="s">
        <v>520</v>
      </c>
      <c r="B333" t="s">
        <v>462</v>
      </c>
      <c r="C333" t="s">
        <v>461</v>
      </c>
      <c r="D333">
        <v>545432</v>
      </c>
      <c r="E333">
        <v>586030</v>
      </c>
      <c r="F333">
        <v>1740852</v>
      </c>
      <c r="G333">
        <v>0.2</v>
      </c>
      <c r="H333">
        <v>0.2</v>
      </c>
      <c r="I333">
        <v>0.6</v>
      </c>
      <c r="J333">
        <v>109086.40000000001</v>
      </c>
      <c r="K333">
        <v>117206</v>
      </c>
      <c r="L333">
        <v>1044511.2</v>
      </c>
    </row>
    <row r="334" spans="1:12" x14ac:dyDescent="0.3">
      <c r="A334" t="s">
        <v>520</v>
      </c>
      <c r="B334" t="s">
        <v>521</v>
      </c>
      <c r="C334" t="s">
        <v>522</v>
      </c>
      <c r="F334">
        <v>44000</v>
      </c>
      <c r="G334">
        <v>0.2</v>
      </c>
      <c r="H334">
        <v>0.2</v>
      </c>
      <c r="I334">
        <v>0.6</v>
      </c>
      <c r="L334">
        <v>26400</v>
      </c>
    </row>
    <row r="335" spans="1:12" x14ac:dyDescent="0.3">
      <c r="A335" t="s">
        <v>520</v>
      </c>
      <c r="B335" t="s">
        <v>473</v>
      </c>
      <c r="C335" t="s">
        <v>474</v>
      </c>
      <c r="D335">
        <v>56046</v>
      </c>
      <c r="G335">
        <v>0.2</v>
      </c>
      <c r="H335">
        <v>0.2</v>
      </c>
      <c r="I335">
        <v>0.6</v>
      </c>
      <c r="J335">
        <v>11209.2</v>
      </c>
    </row>
    <row r="336" spans="1:12" x14ac:dyDescent="0.3">
      <c r="A336" t="s">
        <v>520</v>
      </c>
      <c r="B336" t="s">
        <v>475</v>
      </c>
      <c r="C336" t="s">
        <v>474</v>
      </c>
      <c r="D336">
        <v>2174</v>
      </c>
      <c r="G336">
        <v>0.2</v>
      </c>
      <c r="H336">
        <v>0.2</v>
      </c>
      <c r="I336">
        <v>0.6</v>
      </c>
      <c r="J336">
        <v>434.8</v>
      </c>
    </row>
    <row r="337" spans="1:12" x14ac:dyDescent="0.3">
      <c r="A337" t="s">
        <v>520</v>
      </c>
      <c r="B337" t="s">
        <v>477</v>
      </c>
      <c r="C337" t="s">
        <v>474</v>
      </c>
      <c r="D337">
        <v>558</v>
      </c>
      <c r="G337">
        <v>0.2</v>
      </c>
      <c r="H337">
        <v>0.2</v>
      </c>
      <c r="I337">
        <v>0.6</v>
      </c>
      <c r="J337">
        <v>111.60000000000001</v>
      </c>
    </row>
    <row r="338" spans="1:12" x14ac:dyDescent="0.3">
      <c r="A338" t="s">
        <v>520</v>
      </c>
      <c r="B338" t="s">
        <v>479</v>
      </c>
      <c r="C338" t="s">
        <v>480</v>
      </c>
      <c r="E338">
        <v>2150</v>
      </c>
      <c r="F338">
        <v>19346</v>
      </c>
      <c r="G338">
        <v>0.2</v>
      </c>
      <c r="H338">
        <v>0.2</v>
      </c>
      <c r="I338">
        <v>0.6</v>
      </c>
      <c r="K338">
        <v>430</v>
      </c>
      <c r="L338">
        <v>11607.6</v>
      </c>
    </row>
    <row r="339" spans="1:12" x14ac:dyDescent="0.3">
      <c r="A339" t="s">
        <v>520</v>
      </c>
      <c r="B339" t="s">
        <v>481</v>
      </c>
      <c r="C339" t="s">
        <v>480</v>
      </c>
      <c r="E339">
        <v>15864</v>
      </c>
      <c r="F339">
        <v>142774</v>
      </c>
      <c r="G339">
        <v>0.2</v>
      </c>
      <c r="H339">
        <v>0.2</v>
      </c>
      <c r="I339">
        <v>0.6</v>
      </c>
      <c r="K339">
        <v>3172.8</v>
      </c>
      <c r="L339">
        <v>85664.4</v>
      </c>
    </row>
    <row r="340" spans="1:12" x14ac:dyDescent="0.3">
      <c r="A340" t="s">
        <v>520</v>
      </c>
      <c r="B340" t="s">
        <v>482</v>
      </c>
      <c r="C340" t="s">
        <v>480</v>
      </c>
      <c r="D340">
        <v>1692</v>
      </c>
      <c r="E340">
        <v>1698</v>
      </c>
      <c r="G340">
        <v>0.2</v>
      </c>
      <c r="H340">
        <v>0.2</v>
      </c>
      <c r="I340">
        <v>0.6</v>
      </c>
      <c r="J340">
        <v>338.40000000000003</v>
      </c>
      <c r="K340">
        <v>339.6</v>
      </c>
    </row>
    <row r="341" spans="1:12" x14ac:dyDescent="0.3">
      <c r="A341" t="s">
        <v>523</v>
      </c>
      <c r="B341" t="s">
        <v>406</v>
      </c>
      <c r="C341" t="s">
        <v>407</v>
      </c>
      <c r="D341">
        <v>8</v>
      </c>
      <c r="G341">
        <v>0.2</v>
      </c>
      <c r="H341">
        <v>0.2</v>
      </c>
      <c r="I341">
        <v>0.6</v>
      </c>
      <c r="J341">
        <v>1.6</v>
      </c>
    </row>
    <row r="342" spans="1:12" x14ac:dyDescent="0.3">
      <c r="A342" t="s">
        <v>523</v>
      </c>
      <c r="B342" t="s">
        <v>432</v>
      </c>
      <c r="C342" t="s">
        <v>413</v>
      </c>
      <c r="D342">
        <v>1586</v>
      </c>
      <c r="G342">
        <v>0.2</v>
      </c>
      <c r="H342">
        <v>0.2</v>
      </c>
      <c r="I342">
        <v>0.6</v>
      </c>
      <c r="J342">
        <v>317.20000000000005</v>
      </c>
    </row>
    <row r="343" spans="1:12" x14ac:dyDescent="0.3">
      <c r="A343" t="s">
        <v>523</v>
      </c>
      <c r="B343" t="s">
        <v>412</v>
      </c>
      <c r="C343" t="s">
        <v>413</v>
      </c>
      <c r="D343">
        <v>218</v>
      </c>
      <c r="G343">
        <v>0.2</v>
      </c>
      <c r="H343">
        <v>0.2</v>
      </c>
      <c r="I343">
        <v>0.6</v>
      </c>
      <c r="J343">
        <v>43.6</v>
      </c>
    </row>
    <row r="344" spans="1:12" x14ac:dyDescent="0.3">
      <c r="A344" t="s">
        <v>523</v>
      </c>
      <c r="B344" t="s">
        <v>446</v>
      </c>
      <c r="C344" t="s">
        <v>418</v>
      </c>
      <c r="D344">
        <v>37118</v>
      </c>
      <c r="E344">
        <v>38348</v>
      </c>
      <c r="F344">
        <v>77706</v>
      </c>
      <c r="G344">
        <v>0.2</v>
      </c>
      <c r="H344">
        <v>0.2</v>
      </c>
      <c r="I344">
        <v>0.6</v>
      </c>
      <c r="J344">
        <v>7423.6</v>
      </c>
      <c r="K344">
        <v>7669.6</v>
      </c>
      <c r="L344">
        <v>46623.6</v>
      </c>
    </row>
    <row r="345" spans="1:12" x14ac:dyDescent="0.3">
      <c r="A345" t="s">
        <v>523</v>
      </c>
      <c r="B345" t="s">
        <v>420</v>
      </c>
      <c r="C345" t="s">
        <v>421</v>
      </c>
      <c r="D345">
        <v>2650</v>
      </c>
      <c r="E345">
        <v>788</v>
      </c>
      <c r="F345">
        <v>3640</v>
      </c>
      <c r="G345">
        <v>0.2</v>
      </c>
      <c r="H345">
        <v>0.2</v>
      </c>
      <c r="I345">
        <v>0.6</v>
      </c>
      <c r="J345">
        <v>530</v>
      </c>
      <c r="K345">
        <v>157.60000000000002</v>
      </c>
      <c r="L345">
        <v>2184</v>
      </c>
    </row>
    <row r="346" spans="1:12" x14ac:dyDescent="0.3">
      <c r="A346" t="s">
        <v>523</v>
      </c>
      <c r="B346" t="s">
        <v>423</v>
      </c>
      <c r="C346" t="s">
        <v>424</v>
      </c>
      <c r="D346">
        <v>-122</v>
      </c>
      <c r="E346">
        <v>-384</v>
      </c>
      <c r="F346">
        <v>-38</v>
      </c>
      <c r="G346">
        <v>0.2</v>
      </c>
      <c r="H346">
        <v>0.2</v>
      </c>
      <c r="I346">
        <v>0.6</v>
      </c>
      <c r="J346">
        <v>-24.400000000000002</v>
      </c>
      <c r="K346">
        <v>-76.800000000000011</v>
      </c>
      <c r="L346">
        <v>-22.8</v>
      </c>
    </row>
    <row r="347" spans="1:12" x14ac:dyDescent="0.3">
      <c r="A347" t="s">
        <v>523</v>
      </c>
      <c r="B347" t="s">
        <v>423</v>
      </c>
      <c r="C347" t="s">
        <v>413</v>
      </c>
      <c r="D347">
        <v>-122</v>
      </c>
      <c r="E347">
        <v>-384</v>
      </c>
      <c r="F347">
        <v>-38</v>
      </c>
      <c r="G347">
        <v>0.2</v>
      </c>
      <c r="H347">
        <v>0.2</v>
      </c>
      <c r="I347">
        <v>0.6</v>
      </c>
      <c r="J347">
        <v>-24.400000000000002</v>
      </c>
      <c r="K347">
        <v>-76.800000000000011</v>
      </c>
      <c r="L347">
        <v>-22.8</v>
      </c>
    </row>
    <row r="348" spans="1:12" x14ac:dyDescent="0.3">
      <c r="A348" t="s">
        <v>523</v>
      </c>
      <c r="B348" t="s">
        <v>423</v>
      </c>
      <c r="C348" t="s">
        <v>418</v>
      </c>
      <c r="D348">
        <v>-122</v>
      </c>
      <c r="E348">
        <v>-384</v>
      </c>
      <c r="F348">
        <v>-38</v>
      </c>
      <c r="G348">
        <v>0.2</v>
      </c>
      <c r="H348">
        <v>0.2</v>
      </c>
      <c r="I348">
        <v>0.6</v>
      </c>
      <c r="J348">
        <v>-24.400000000000002</v>
      </c>
      <c r="K348">
        <v>-76.800000000000011</v>
      </c>
      <c r="L348">
        <v>-22.8</v>
      </c>
    </row>
    <row r="349" spans="1:12" x14ac:dyDescent="0.3">
      <c r="A349" t="s">
        <v>523</v>
      </c>
      <c r="B349" t="s">
        <v>425</v>
      </c>
      <c r="C349" t="s">
        <v>421</v>
      </c>
      <c r="D349">
        <v>-1498</v>
      </c>
      <c r="E349">
        <v>-76</v>
      </c>
      <c r="F349">
        <v>-302</v>
      </c>
      <c r="G349">
        <v>0.2</v>
      </c>
      <c r="H349">
        <v>0.2</v>
      </c>
      <c r="I349">
        <v>0.6</v>
      </c>
      <c r="J349">
        <v>-299.60000000000002</v>
      </c>
      <c r="K349">
        <v>-15.200000000000001</v>
      </c>
      <c r="L349">
        <v>-181.2</v>
      </c>
    </row>
    <row r="350" spans="1:12" x14ac:dyDescent="0.3">
      <c r="A350" t="s">
        <v>523</v>
      </c>
      <c r="B350" t="s">
        <v>428</v>
      </c>
      <c r="C350" t="s">
        <v>429</v>
      </c>
      <c r="D350">
        <v>58082</v>
      </c>
      <c r="E350">
        <v>48114</v>
      </c>
      <c r="F350">
        <v>173582</v>
      </c>
      <c r="G350">
        <v>0.2</v>
      </c>
      <c r="H350">
        <v>0.2</v>
      </c>
      <c r="I350">
        <v>0.6</v>
      </c>
      <c r="J350">
        <v>11616.400000000001</v>
      </c>
      <c r="K350">
        <v>9622.8000000000011</v>
      </c>
      <c r="L350">
        <v>104149.2</v>
      </c>
    </row>
    <row r="351" spans="1:12" x14ac:dyDescent="0.3">
      <c r="A351" t="s">
        <v>523</v>
      </c>
      <c r="B351" t="s">
        <v>428</v>
      </c>
      <c r="C351" t="s">
        <v>418</v>
      </c>
      <c r="D351">
        <v>58082</v>
      </c>
      <c r="E351">
        <v>48114</v>
      </c>
      <c r="F351">
        <v>173582</v>
      </c>
      <c r="G351">
        <v>0.2</v>
      </c>
      <c r="H351">
        <v>0.2</v>
      </c>
      <c r="I351">
        <v>0.6</v>
      </c>
      <c r="J351">
        <v>11616.400000000001</v>
      </c>
      <c r="K351">
        <v>9622.8000000000011</v>
      </c>
      <c r="L351">
        <v>104149.2</v>
      </c>
    </row>
    <row r="352" spans="1:12" x14ac:dyDescent="0.3">
      <c r="A352" t="s">
        <v>523</v>
      </c>
      <c r="B352" t="s">
        <v>431</v>
      </c>
      <c r="C352" t="s">
        <v>429</v>
      </c>
      <c r="D352">
        <v>53558</v>
      </c>
      <c r="E352">
        <v>42938</v>
      </c>
      <c r="F352">
        <v>194314</v>
      </c>
      <c r="G352">
        <v>0.2</v>
      </c>
      <c r="H352">
        <v>0.2</v>
      </c>
      <c r="I352">
        <v>0.6</v>
      </c>
      <c r="J352">
        <v>10711.6</v>
      </c>
      <c r="K352">
        <v>8587.6</v>
      </c>
      <c r="L352">
        <v>116588.4</v>
      </c>
    </row>
    <row r="353" spans="1:12" x14ac:dyDescent="0.3">
      <c r="A353" t="s">
        <v>523</v>
      </c>
      <c r="B353" t="s">
        <v>431</v>
      </c>
      <c r="C353" t="s">
        <v>418</v>
      </c>
      <c r="D353">
        <v>53558</v>
      </c>
      <c r="E353">
        <v>42938</v>
      </c>
      <c r="F353">
        <v>194314</v>
      </c>
      <c r="G353">
        <v>0.2</v>
      </c>
      <c r="H353">
        <v>0.2</v>
      </c>
      <c r="I353">
        <v>0.6</v>
      </c>
      <c r="J353">
        <v>10711.6</v>
      </c>
      <c r="K353">
        <v>8587.6</v>
      </c>
      <c r="L353">
        <v>116588.4</v>
      </c>
    </row>
    <row r="354" spans="1:12" x14ac:dyDescent="0.3">
      <c r="A354" t="s">
        <v>523</v>
      </c>
      <c r="B354" t="s">
        <v>431</v>
      </c>
      <c r="C354" t="s">
        <v>433</v>
      </c>
      <c r="D354">
        <v>53558</v>
      </c>
      <c r="E354">
        <v>42938</v>
      </c>
      <c r="F354">
        <v>194314</v>
      </c>
      <c r="G354">
        <v>0.2</v>
      </c>
      <c r="H354">
        <v>0.2</v>
      </c>
      <c r="I354">
        <v>0.6</v>
      </c>
      <c r="J354">
        <v>10711.6</v>
      </c>
      <c r="K354">
        <v>8587.6</v>
      </c>
      <c r="L354">
        <v>116588.4</v>
      </c>
    </row>
    <row r="355" spans="1:12" x14ac:dyDescent="0.3">
      <c r="A355" t="s">
        <v>523</v>
      </c>
      <c r="B355" t="s">
        <v>434</v>
      </c>
      <c r="C355" t="s">
        <v>429</v>
      </c>
      <c r="D355">
        <v>97854</v>
      </c>
      <c r="E355">
        <v>83008</v>
      </c>
      <c r="F355">
        <v>248324</v>
      </c>
      <c r="G355">
        <v>0.2</v>
      </c>
      <c r="H355">
        <v>0.2</v>
      </c>
      <c r="I355">
        <v>0.6</v>
      </c>
      <c r="J355">
        <v>19570.8</v>
      </c>
      <c r="K355">
        <v>16601.600000000002</v>
      </c>
      <c r="L355">
        <v>148994.4</v>
      </c>
    </row>
    <row r="356" spans="1:12" x14ac:dyDescent="0.3">
      <c r="A356" t="s">
        <v>523</v>
      </c>
      <c r="B356" t="s">
        <v>434</v>
      </c>
      <c r="C356" t="s">
        <v>418</v>
      </c>
      <c r="D356">
        <v>97854</v>
      </c>
      <c r="E356">
        <v>83008</v>
      </c>
      <c r="F356">
        <v>248324</v>
      </c>
      <c r="G356">
        <v>0.2</v>
      </c>
      <c r="H356">
        <v>0.2</v>
      </c>
      <c r="I356">
        <v>0.6</v>
      </c>
      <c r="J356">
        <v>19570.8</v>
      </c>
      <c r="K356">
        <v>16601.600000000002</v>
      </c>
      <c r="L356">
        <v>148994.4</v>
      </c>
    </row>
    <row r="357" spans="1:12" x14ac:dyDescent="0.3">
      <c r="A357" t="s">
        <v>523</v>
      </c>
      <c r="B357" t="s">
        <v>434</v>
      </c>
      <c r="C357" t="s">
        <v>433</v>
      </c>
      <c r="D357">
        <v>97854</v>
      </c>
      <c r="E357">
        <v>83008</v>
      </c>
      <c r="F357">
        <v>248324</v>
      </c>
      <c r="G357">
        <v>0.2</v>
      </c>
      <c r="H357">
        <v>0.2</v>
      </c>
      <c r="I357">
        <v>0.6</v>
      </c>
      <c r="J357">
        <v>19570.8</v>
      </c>
      <c r="K357">
        <v>16601.600000000002</v>
      </c>
      <c r="L357">
        <v>148994.4</v>
      </c>
    </row>
    <row r="358" spans="1:12" x14ac:dyDescent="0.3">
      <c r="A358" t="s">
        <v>523</v>
      </c>
      <c r="B358" t="s">
        <v>435</v>
      </c>
      <c r="C358" t="s">
        <v>413</v>
      </c>
      <c r="D358">
        <v>98</v>
      </c>
      <c r="E358">
        <v>100</v>
      </c>
      <c r="F358">
        <v>290</v>
      </c>
      <c r="G358">
        <v>0.2</v>
      </c>
      <c r="H358">
        <v>0.2</v>
      </c>
      <c r="I358">
        <v>0.6</v>
      </c>
      <c r="J358">
        <v>19.600000000000001</v>
      </c>
      <c r="K358">
        <v>20</v>
      </c>
      <c r="L358">
        <v>174</v>
      </c>
    </row>
    <row r="359" spans="1:12" x14ac:dyDescent="0.3">
      <c r="A359" t="s">
        <v>523</v>
      </c>
      <c r="B359" t="s">
        <v>435</v>
      </c>
      <c r="C359" t="s">
        <v>433</v>
      </c>
      <c r="D359">
        <v>98</v>
      </c>
      <c r="E359">
        <v>100</v>
      </c>
      <c r="F359">
        <v>290</v>
      </c>
      <c r="G359">
        <v>0.2</v>
      </c>
      <c r="H359">
        <v>0.2</v>
      </c>
      <c r="I359">
        <v>0.6</v>
      </c>
      <c r="J359">
        <v>19.600000000000001</v>
      </c>
      <c r="K359">
        <v>20</v>
      </c>
      <c r="L359">
        <v>174</v>
      </c>
    </row>
    <row r="360" spans="1:12" x14ac:dyDescent="0.3">
      <c r="A360" t="s">
        <v>523</v>
      </c>
      <c r="B360" t="s">
        <v>436</v>
      </c>
      <c r="C360" t="s">
        <v>429</v>
      </c>
      <c r="D360">
        <v>2746</v>
      </c>
      <c r="E360">
        <v>1924</v>
      </c>
      <c r="F360">
        <v>11166</v>
      </c>
      <c r="G360">
        <v>0.2</v>
      </c>
      <c r="H360">
        <v>0.2</v>
      </c>
      <c r="I360">
        <v>0.6</v>
      </c>
      <c r="J360">
        <v>549.20000000000005</v>
      </c>
      <c r="K360">
        <v>384.8</v>
      </c>
      <c r="L360">
        <v>6699.5999999999995</v>
      </c>
    </row>
    <row r="361" spans="1:12" x14ac:dyDescent="0.3">
      <c r="A361" t="s">
        <v>523</v>
      </c>
      <c r="B361" t="s">
        <v>436</v>
      </c>
      <c r="C361" t="s">
        <v>418</v>
      </c>
      <c r="D361">
        <v>2746</v>
      </c>
      <c r="E361">
        <v>1924</v>
      </c>
      <c r="F361">
        <v>11166</v>
      </c>
      <c r="G361">
        <v>0.2</v>
      </c>
      <c r="H361">
        <v>0.2</v>
      </c>
      <c r="I361">
        <v>0.6</v>
      </c>
      <c r="J361">
        <v>549.20000000000005</v>
      </c>
      <c r="K361">
        <v>384.8</v>
      </c>
      <c r="L361">
        <v>6699.5999999999995</v>
      </c>
    </row>
    <row r="362" spans="1:12" x14ac:dyDescent="0.3">
      <c r="A362" t="s">
        <v>523</v>
      </c>
      <c r="B362" t="s">
        <v>436</v>
      </c>
      <c r="C362" t="s">
        <v>433</v>
      </c>
      <c r="D362">
        <v>2746</v>
      </c>
      <c r="E362">
        <v>1924</v>
      </c>
      <c r="F362">
        <v>11166</v>
      </c>
      <c r="G362">
        <v>0.2</v>
      </c>
      <c r="H362">
        <v>0.2</v>
      </c>
      <c r="I362">
        <v>0.6</v>
      </c>
      <c r="J362">
        <v>549.20000000000005</v>
      </c>
      <c r="K362">
        <v>384.8</v>
      </c>
      <c r="L362">
        <v>6699.5999999999995</v>
      </c>
    </row>
    <row r="363" spans="1:12" x14ac:dyDescent="0.3">
      <c r="A363" t="s">
        <v>523</v>
      </c>
      <c r="B363" t="s">
        <v>438</v>
      </c>
      <c r="C363" t="s">
        <v>421</v>
      </c>
      <c r="D363">
        <v>5466</v>
      </c>
      <c r="E363">
        <v>2184</v>
      </c>
      <c r="F363">
        <v>5938</v>
      </c>
      <c r="G363">
        <v>0.2</v>
      </c>
      <c r="H363">
        <v>0.2</v>
      </c>
      <c r="I363">
        <v>0.6</v>
      </c>
      <c r="J363">
        <v>1093.2</v>
      </c>
      <c r="K363">
        <v>436.8</v>
      </c>
      <c r="L363">
        <v>3562.7999999999997</v>
      </c>
    </row>
    <row r="364" spans="1:12" x14ac:dyDescent="0.3">
      <c r="A364" t="s">
        <v>523</v>
      </c>
      <c r="B364" t="s">
        <v>440</v>
      </c>
      <c r="C364" t="s">
        <v>421</v>
      </c>
      <c r="D364">
        <v>2488</v>
      </c>
      <c r="E364">
        <v>1196</v>
      </c>
      <c r="F364">
        <v>4728</v>
      </c>
      <c r="G364">
        <v>0.2</v>
      </c>
      <c r="H364">
        <v>0.2</v>
      </c>
      <c r="I364">
        <v>0.6</v>
      </c>
      <c r="J364">
        <v>497.6</v>
      </c>
      <c r="K364">
        <v>239.20000000000002</v>
      </c>
      <c r="L364">
        <v>2836.7999999999997</v>
      </c>
    </row>
    <row r="365" spans="1:12" x14ac:dyDescent="0.3">
      <c r="A365" t="s">
        <v>523</v>
      </c>
      <c r="B365" t="s">
        <v>441</v>
      </c>
      <c r="C365" t="s">
        <v>421</v>
      </c>
      <c r="D365">
        <v>992</v>
      </c>
      <c r="E365">
        <v>248</v>
      </c>
      <c r="F365">
        <v>70</v>
      </c>
      <c r="G365">
        <v>0.2</v>
      </c>
      <c r="H365">
        <v>0.2</v>
      </c>
      <c r="I365">
        <v>0.6</v>
      </c>
      <c r="J365">
        <v>198.4</v>
      </c>
      <c r="K365">
        <v>49.6</v>
      </c>
      <c r="L365">
        <v>42</v>
      </c>
    </row>
    <row r="366" spans="1:12" x14ac:dyDescent="0.3">
      <c r="A366" t="s">
        <v>523</v>
      </c>
      <c r="B366" t="s">
        <v>485</v>
      </c>
      <c r="C366" t="s">
        <v>421</v>
      </c>
      <c r="D366">
        <v>272</v>
      </c>
      <c r="E366">
        <v>278</v>
      </c>
      <c r="F366">
        <v>2210</v>
      </c>
      <c r="G366">
        <v>0.2</v>
      </c>
      <c r="H366">
        <v>0.2</v>
      </c>
      <c r="I366">
        <v>0.6</v>
      </c>
      <c r="J366">
        <v>54.400000000000006</v>
      </c>
      <c r="K366">
        <v>55.6</v>
      </c>
      <c r="L366">
        <v>1326</v>
      </c>
    </row>
    <row r="367" spans="1:12" x14ac:dyDescent="0.3">
      <c r="A367" t="s">
        <v>523</v>
      </c>
      <c r="B367" t="s">
        <v>442</v>
      </c>
      <c r="C367" t="s">
        <v>418</v>
      </c>
      <c r="D367">
        <v>175340</v>
      </c>
      <c r="E367">
        <v>138120</v>
      </c>
      <c r="F367">
        <v>550004</v>
      </c>
      <c r="G367">
        <v>0.2</v>
      </c>
      <c r="H367">
        <v>0.2</v>
      </c>
      <c r="I367">
        <v>0.6</v>
      </c>
      <c r="J367">
        <v>35068</v>
      </c>
      <c r="K367">
        <v>27624</v>
      </c>
      <c r="L367">
        <v>330002.39999999997</v>
      </c>
    </row>
    <row r="368" spans="1:12" x14ac:dyDescent="0.3">
      <c r="A368" t="s">
        <v>523</v>
      </c>
      <c r="B368" t="s">
        <v>443</v>
      </c>
      <c r="C368" t="s">
        <v>421</v>
      </c>
      <c r="D368">
        <v>16420</v>
      </c>
      <c r="E368">
        <v>4416</v>
      </c>
      <c r="F368">
        <v>12218</v>
      </c>
      <c r="G368">
        <v>0.2</v>
      </c>
      <c r="H368">
        <v>0.2</v>
      </c>
      <c r="I368">
        <v>0.6</v>
      </c>
      <c r="J368">
        <v>3284</v>
      </c>
      <c r="K368">
        <v>883.2</v>
      </c>
      <c r="L368">
        <v>7330.8</v>
      </c>
    </row>
    <row r="369" spans="1:12" x14ac:dyDescent="0.3">
      <c r="A369" t="s">
        <v>523</v>
      </c>
      <c r="B369" t="s">
        <v>445</v>
      </c>
      <c r="C369" t="s">
        <v>421</v>
      </c>
      <c r="D369">
        <v>-8354</v>
      </c>
      <c r="E369">
        <v>-1226</v>
      </c>
      <c r="F369">
        <v>-2614</v>
      </c>
      <c r="G369">
        <v>0.2</v>
      </c>
      <c r="H369">
        <v>0.2</v>
      </c>
      <c r="I369">
        <v>0.6</v>
      </c>
      <c r="J369">
        <v>-1670.8000000000002</v>
      </c>
      <c r="K369">
        <v>-245.20000000000002</v>
      </c>
      <c r="L369">
        <v>-1568.3999999999999</v>
      </c>
    </row>
    <row r="370" spans="1:12" x14ac:dyDescent="0.3">
      <c r="A370" t="s">
        <v>523</v>
      </c>
      <c r="B370" t="s">
        <v>449</v>
      </c>
      <c r="C370" t="s">
        <v>448</v>
      </c>
      <c r="D370">
        <v>8322</v>
      </c>
      <c r="G370">
        <v>0.2</v>
      </c>
      <c r="H370">
        <v>0.2</v>
      </c>
      <c r="I370">
        <v>0.6</v>
      </c>
      <c r="J370">
        <v>1664.4</v>
      </c>
    </row>
    <row r="371" spans="1:12" x14ac:dyDescent="0.3">
      <c r="A371" t="s">
        <v>523</v>
      </c>
      <c r="B371" t="s">
        <v>450</v>
      </c>
      <c r="C371" t="s">
        <v>448</v>
      </c>
      <c r="D371">
        <v>8296</v>
      </c>
      <c r="G371">
        <v>0.2</v>
      </c>
      <c r="H371">
        <v>0.2</v>
      </c>
      <c r="I371">
        <v>0.6</v>
      </c>
      <c r="J371">
        <v>1659.2</v>
      </c>
    </row>
    <row r="372" spans="1:12" x14ac:dyDescent="0.3">
      <c r="A372" t="s">
        <v>523</v>
      </c>
      <c r="B372" t="s">
        <v>451</v>
      </c>
      <c r="C372" t="s">
        <v>448</v>
      </c>
      <c r="D372">
        <v>760</v>
      </c>
      <c r="F372">
        <v>1248</v>
      </c>
      <c r="G372">
        <v>0.2</v>
      </c>
      <c r="H372">
        <v>0.2</v>
      </c>
      <c r="I372">
        <v>0.6</v>
      </c>
      <c r="J372">
        <v>152</v>
      </c>
      <c r="L372">
        <v>748.8</v>
      </c>
    </row>
    <row r="373" spans="1:12" x14ac:dyDescent="0.3">
      <c r="A373" t="s">
        <v>523</v>
      </c>
      <c r="B373" t="s">
        <v>488</v>
      </c>
      <c r="C373" t="s">
        <v>448</v>
      </c>
      <c r="D373">
        <v>168</v>
      </c>
      <c r="E373">
        <v>192</v>
      </c>
      <c r="F373">
        <v>418</v>
      </c>
      <c r="G373">
        <v>0.2</v>
      </c>
      <c r="H373">
        <v>0.2</v>
      </c>
      <c r="I373">
        <v>0.6</v>
      </c>
      <c r="J373">
        <v>33.6</v>
      </c>
      <c r="K373">
        <v>38.400000000000006</v>
      </c>
      <c r="L373">
        <v>250.79999999999998</v>
      </c>
    </row>
    <row r="374" spans="1:12" x14ac:dyDescent="0.3">
      <c r="A374" t="s">
        <v>523</v>
      </c>
      <c r="B374" t="s">
        <v>453</v>
      </c>
      <c r="C374" t="s">
        <v>454</v>
      </c>
      <c r="D374">
        <v>17508</v>
      </c>
      <c r="F374">
        <v>2642</v>
      </c>
      <c r="G374">
        <v>0.2</v>
      </c>
      <c r="H374">
        <v>0.2</v>
      </c>
      <c r="I374">
        <v>0.6</v>
      </c>
      <c r="J374">
        <v>3501.6000000000004</v>
      </c>
      <c r="L374">
        <v>1585.2</v>
      </c>
    </row>
    <row r="375" spans="1:12" x14ac:dyDescent="0.3">
      <c r="A375" t="s">
        <v>523</v>
      </c>
      <c r="B375" t="s">
        <v>455</v>
      </c>
      <c r="C375" t="s">
        <v>454</v>
      </c>
      <c r="D375">
        <v>1574</v>
      </c>
      <c r="F375">
        <v>722</v>
      </c>
      <c r="G375">
        <v>0.2</v>
      </c>
      <c r="H375">
        <v>0.2</v>
      </c>
      <c r="I375">
        <v>0.6</v>
      </c>
      <c r="J375">
        <v>314.8</v>
      </c>
      <c r="L375">
        <v>433.2</v>
      </c>
    </row>
    <row r="376" spans="1:12" x14ac:dyDescent="0.3">
      <c r="A376" t="s">
        <v>523</v>
      </c>
      <c r="B376" t="s">
        <v>456</v>
      </c>
      <c r="C376" t="s">
        <v>454</v>
      </c>
      <c r="D376">
        <v>13460</v>
      </c>
      <c r="G376">
        <v>0.2</v>
      </c>
      <c r="H376">
        <v>0.2</v>
      </c>
      <c r="I376">
        <v>0.6</v>
      </c>
      <c r="J376">
        <v>2692</v>
      </c>
    </row>
    <row r="377" spans="1:12" x14ac:dyDescent="0.3">
      <c r="A377" t="s">
        <v>523</v>
      </c>
      <c r="B377" t="s">
        <v>457</v>
      </c>
      <c r="C377" t="s">
        <v>454</v>
      </c>
      <c r="D377">
        <v>2476</v>
      </c>
      <c r="F377">
        <v>1920</v>
      </c>
      <c r="G377">
        <v>0.2</v>
      </c>
      <c r="H377">
        <v>0.2</v>
      </c>
      <c r="I377">
        <v>0.6</v>
      </c>
      <c r="J377">
        <v>495.20000000000005</v>
      </c>
      <c r="L377">
        <v>1152</v>
      </c>
    </row>
    <row r="378" spans="1:12" x14ac:dyDescent="0.3">
      <c r="A378" t="s">
        <v>523</v>
      </c>
      <c r="B378" t="s">
        <v>459</v>
      </c>
      <c r="C378" t="s">
        <v>460</v>
      </c>
      <c r="D378">
        <v>1310</v>
      </c>
      <c r="G378">
        <v>0.2</v>
      </c>
      <c r="H378">
        <v>0.2</v>
      </c>
      <c r="I378">
        <v>0.6</v>
      </c>
      <c r="J378">
        <v>262</v>
      </c>
    </row>
    <row r="379" spans="1:12" x14ac:dyDescent="0.3">
      <c r="A379" t="s">
        <v>523</v>
      </c>
      <c r="B379" t="s">
        <v>459</v>
      </c>
      <c r="C379" t="s">
        <v>461</v>
      </c>
      <c r="D379">
        <v>1310</v>
      </c>
      <c r="G379">
        <v>0.2</v>
      </c>
      <c r="H379">
        <v>0.2</v>
      </c>
      <c r="I379">
        <v>0.6</v>
      </c>
      <c r="J379">
        <v>262</v>
      </c>
    </row>
    <row r="380" spans="1:12" x14ac:dyDescent="0.3">
      <c r="A380" t="s">
        <v>523</v>
      </c>
      <c r="B380" t="s">
        <v>462</v>
      </c>
      <c r="C380" t="s">
        <v>461</v>
      </c>
      <c r="D380">
        <v>406644</v>
      </c>
      <c r="E380">
        <v>350708</v>
      </c>
      <c r="F380">
        <v>989688</v>
      </c>
      <c r="G380">
        <v>0.2</v>
      </c>
      <c r="H380">
        <v>0.2</v>
      </c>
      <c r="I380">
        <v>0.6</v>
      </c>
      <c r="J380">
        <v>81328.800000000003</v>
      </c>
      <c r="K380">
        <v>70141.600000000006</v>
      </c>
      <c r="L380">
        <v>593812.79999999993</v>
      </c>
    </row>
    <row r="381" spans="1:12" x14ac:dyDescent="0.3">
      <c r="A381" t="s">
        <v>523</v>
      </c>
      <c r="B381" t="s">
        <v>463</v>
      </c>
      <c r="C381" t="s">
        <v>461</v>
      </c>
      <c r="D381">
        <v>2170</v>
      </c>
      <c r="F381">
        <v>434</v>
      </c>
      <c r="G381">
        <v>0.2</v>
      </c>
      <c r="H381">
        <v>0.2</v>
      </c>
      <c r="I381">
        <v>0.6</v>
      </c>
      <c r="J381">
        <v>434</v>
      </c>
      <c r="L381">
        <v>260.39999999999998</v>
      </c>
    </row>
    <row r="382" spans="1:12" x14ac:dyDescent="0.3">
      <c r="A382" t="s">
        <v>523</v>
      </c>
      <c r="B382" t="s">
        <v>502</v>
      </c>
      <c r="C382" t="s">
        <v>461</v>
      </c>
      <c r="D382">
        <v>740</v>
      </c>
      <c r="G382">
        <v>0.2</v>
      </c>
      <c r="H382">
        <v>0.2</v>
      </c>
      <c r="I382">
        <v>0.6</v>
      </c>
      <c r="J382">
        <v>148</v>
      </c>
    </row>
    <row r="383" spans="1:12" x14ac:dyDescent="0.3">
      <c r="A383" t="s">
        <v>523</v>
      </c>
      <c r="B383" t="s">
        <v>464</v>
      </c>
      <c r="C383" t="s">
        <v>465</v>
      </c>
      <c r="D383">
        <v>254</v>
      </c>
      <c r="F383">
        <v>30</v>
      </c>
      <c r="G383">
        <v>0.2</v>
      </c>
      <c r="H383">
        <v>0.2</v>
      </c>
      <c r="I383">
        <v>0.6</v>
      </c>
      <c r="J383">
        <v>50.800000000000004</v>
      </c>
      <c r="L383">
        <v>18</v>
      </c>
    </row>
    <row r="384" spans="1:12" x14ac:dyDescent="0.3">
      <c r="A384" t="s">
        <v>523</v>
      </c>
      <c r="B384" t="s">
        <v>464</v>
      </c>
      <c r="C384" t="s">
        <v>466</v>
      </c>
      <c r="D384">
        <v>254</v>
      </c>
      <c r="F384">
        <v>30</v>
      </c>
      <c r="G384">
        <v>0.2</v>
      </c>
      <c r="H384">
        <v>0.2</v>
      </c>
      <c r="I384">
        <v>0.6</v>
      </c>
      <c r="J384">
        <v>50.800000000000004</v>
      </c>
      <c r="L384">
        <v>18</v>
      </c>
    </row>
    <row r="385" spans="1:12" x14ac:dyDescent="0.3">
      <c r="A385" t="s">
        <v>523</v>
      </c>
      <c r="B385" t="s">
        <v>467</v>
      </c>
      <c r="C385" t="s">
        <v>465</v>
      </c>
      <c r="D385">
        <v>1648</v>
      </c>
      <c r="G385">
        <v>0.2</v>
      </c>
      <c r="H385">
        <v>0.2</v>
      </c>
      <c r="I385">
        <v>0.6</v>
      </c>
      <c r="J385">
        <v>329.6</v>
      </c>
    </row>
    <row r="386" spans="1:12" x14ac:dyDescent="0.3">
      <c r="A386" t="s">
        <v>523</v>
      </c>
      <c r="B386" t="s">
        <v>467</v>
      </c>
      <c r="C386" t="s">
        <v>466</v>
      </c>
      <c r="D386">
        <v>1648</v>
      </c>
      <c r="G386">
        <v>0.2</v>
      </c>
      <c r="H386">
        <v>0.2</v>
      </c>
      <c r="I386">
        <v>0.6</v>
      </c>
      <c r="J386">
        <v>329.6</v>
      </c>
    </row>
    <row r="387" spans="1:12" x14ac:dyDescent="0.3">
      <c r="A387" t="s">
        <v>523</v>
      </c>
      <c r="B387" t="s">
        <v>468</v>
      </c>
      <c r="C387" t="s">
        <v>469</v>
      </c>
      <c r="D387">
        <v>270</v>
      </c>
      <c r="F387">
        <v>404</v>
      </c>
      <c r="G387">
        <v>0.2</v>
      </c>
      <c r="H387">
        <v>0.2</v>
      </c>
      <c r="I387">
        <v>0.6</v>
      </c>
      <c r="J387">
        <v>54</v>
      </c>
      <c r="L387">
        <v>242.39999999999998</v>
      </c>
    </row>
    <row r="388" spans="1:12" x14ac:dyDescent="0.3">
      <c r="A388" t="s">
        <v>523</v>
      </c>
      <c r="B388" t="s">
        <v>468</v>
      </c>
      <c r="C388" t="s">
        <v>470</v>
      </c>
      <c r="D388">
        <v>270</v>
      </c>
      <c r="F388">
        <v>404</v>
      </c>
      <c r="G388">
        <v>0.2</v>
      </c>
      <c r="H388">
        <v>0.2</v>
      </c>
      <c r="I388">
        <v>0.6</v>
      </c>
      <c r="J388">
        <v>54</v>
      </c>
      <c r="L388">
        <v>242.39999999999998</v>
      </c>
    </row>
    <row r="389" spans="1:12" x14ac:dyDescent="0.3">
      <c r="A389" t="s">
        <v>523</v>
      </c>
      <c r="B389" t="s">
        <v>468</v>
      </c>
      <c r="C389" t="s">
        <v>471</v>
      </c>
      <c r="D389">
        <v>270</v>
      </c>
      <c r="F389">
        <v>404</v>
      </c>
      <c r="G389">
        <v>0.2</v>
      </c>
      <c r="H389">
        <v>0.2</v>
      </c>
      <c r="I389">
        <v>0.6</v>
      </c>
      <c r="J389">
        <v>54</v>
      </c>
      <c r="L389">
        <v>242.39999999999998</v>
      </c>
    </row>
    <row r="390" spans="1:12" x14ac:dyDescent="0.3">
      <c r="A390" t="s">
        <v>523</v>
      </c>
      <c r="B390" t="s">
        <v>504</v>
      </c>
      <c r="C390" t="s">
        <v>465</v>
      </c>
      <c r="D390">
        <v>292</v>
      </c>
      <c r="G390">
        <v>0.2</v>
      </c>
      <c r="H390">
        <v>0.2</v>
      </c>
      <c r="I390">
        <v>0.6</v>
      </c>
      <c r="J390">
        <v>58.400000000000006</v>
      </c>
    </row>
    <row r="391" spans="1:12" x14ac:dyDescent="0.3">
      <c r="A391" t="s">
        <v>523</v>
      </c>
      <c r="B391" t="s">
        <v>504</v>
      </c>
      <c r="C391" t="s">
        <v>505</v>
      </c>
      <c r="D391">
        <v>292</v>
      </c>
      <c r="G391">
        <v>0.2</v>
      </c>
      <c r="H391">
        <v>0.2</v>
      </c>
      <c r="I391">
        <v>0.6</v>
      </c>
      <c r="J391">
        <v>58.400000000000006</v>
      </c>
    </row>
    <row r="392" spans="1:12" x14ac:dyDescent="0.3">
      <c r="A392" t="s">
        <v>523</v>
      </c>
      <c r="B392" t="s">
        <v>504</v>
      </c>
      <c r="C392" t="s">
        <v>466</v>
      </c>
      <c r="D392">
        <v>292</v>
      </c>
      <c r="G392">
        <v>0.2</v>
      </c>
      <c r="H392">
        <v>0.2</v>
      </c>
      <c r="I392">
        <v>0.6</v>
      </c>
      <c r="J392">
        <v>58.400000000000006</v>
      </c>
    </row>
    <row r="393" spans="1:12" x14ac:dyDescent="0.3">
      <c r="A393" t="s">
        <v>523</v>
      </c>
      <c r="B393" t="s">
        <v>504</v>
      </c>
      <c r="C393" t="s">
        <v>506</v>
      </c>
      <c r="D393">
        <v>292</v>
      </c>
      <c r="G393">
        <v>0.2</v>
      </c>
      <c r="H393">
        <v>0.2</v>
      </c>
      <c r="I393">
        <v>0.6</v>
      </c>
      <c r="J393">
        <v>58.400000000000006</v>
      </c>
    </row>
    <row r="394" spans="1:12" x14ac:dyDescent="0.3">
      <c r="A394" t="s">
        <v>523</v>
      </c>
      <c r="B394" t="s">
        <v>507</v>
      </c>
      <c r="C394" t="s">
        <v>465</v>
      </c>
      <c r="D394">
        <v>324</v>
      </c>
      <c r="G394">
        <v>0.2</v>
      </c>
      <c r="H394">
        <v>0.2</v>
      </c>
      <c r="I394">
        <v>0.6</v>
      </c>
      <c r="J394">
        <v>64.8</v>
      </c>
    </row>
    <row r="395" spans="1:12" x14ac:dyDescent="0.3">
      <c r="A395" t="s">
        <v>523</v>
      </c>
      <c r="B395" t="s">
        <v>507</v>
      </c>
      <c r="C395" t="s">
        <v>505</v>
      </c>
      <c r="D395">
        <v>324</v>
      </c>
      <c r="G395">
        <v>0.2</v>
      </c>
      <c r="H395">
        <v>0.2</v>
      </c>
      <c r="I395">
        <v>0.6</v>
      </c>
      <c r="J395">
        <v>64.8</v>
      </c>
    </row>
    <row r="396" spans="1:12" x14ac:dyDescent="0.3">
      <c r="A396" t="s">
        <v>523</v>
      </c>
      <c r="B396" t="s">
        <v>507</v>
      </c>
      <c r="C396" t="s">
        <v>466</v>
      </c>
      <c r="D396">
        <v>324</v>
      </c>
      <c r="G396">
        <v>0.2</v>
      </c>
      <c r="H396">
        <v>0.2</v>
      </c>
      <c r="I396">
        <v>0.6</v>
      </c>
      <c r="J396">
        <v>64.8</v>
      </c>
    </row>
    <row r="397" spans="1:12" x14ac:dyDescent="0.3">
      <c r="A397" t="s">
        <v>523</v>
      </c>
      <c r="B397" t="s">
        <v>507</v>
      </c>
      <c r="C397" t="s">
        <v>506</v>
      </c>
      <c r="D397">
        <v>324</v>
      </c>
      <c r="G397">
        <v>0.2</v>
      </c>
      <c r="H397">
        <v>0.2</v>
      </c>
      <c r="I397">
        <v>0.6</v>
      </c>
      <c r="J397">
        <v>64.8</v>
      </c>
    </row>
    <row r="398" spans="1:12" x14ac:dyDescent="0.3">
      <c r="A398" t="s">
        <v>523</v>
      </c>
      <c r="B398" t="s">
        <v>508</v>
      </c>
      <c r="C398" t="s">
        <v>470</v>
      </c>
      <c r="D398">
        <v>28</v>
      </c>
      <c r="G398">
        <v>0.2</v>
      </c>
      <c r="H398">
        <v>0.2</v>
      </c>
      <c r="I398">
        <v>0.6</v>
      </c>
      <c r="J398">
        <v>5.6000000000000005</v>
      </c>
    </row>
    <row r="399" spans="1:12" x14ac:dyDescent="0.3">
      <c r="A399" t="s">
        <v>523</v>
      </c>
      <c r="B399" t="s">
        <v>508</v>
      </c>
      <c r="C399" t="s">
        <v>471</v>
      </c>
      <c r="D399">
        <v>28</v>
      </c>
      <c r="G399">
        <v>0.2</v>
      </c>
      <c r="H399">
        <v>0.2</v>
      </c>
      <c r="I399">
        <v>0.6</v>
      </c>
      <c r="J399">
        <v>5.6000000000000005</v>
      </c>
    </row>
    <row r="400" spans="1:12" x14ac:dyDescent="0.3">
      <c r="A400" t="s">
        <v>523</v>
      </c>
      <c r="B400" t="s">
        <v>524</v>
      </c>
      <c r="C400" t="s">
        <v>461</v>
      </c>
      <c r="D400">
        <v>28</v>
      </c>
      <c r="G400">
        <v>0.2</v>
      </c>
      <c r="H400">
        <v>0.2</v>
      </c>
      <c r="I400">
        <v>0.6</v>
      </c>
      <c r="J400">
        <v>5.6000000000000005</v>
      </c>
    </row>
    <row r="401" spans="1:12" x14ac:dyDescent="0.3">
      <c r="A401" t="s">
        <v>523</v>
      </c>
      <c r="B401" t="s">
        <v>509</v>
      </c>
      <c r="C401" t="s">
        <v>510</v>
      </c>
      <c r="D401">
        <v>64</v>
      </c>
      <c r="G401">
        <v>0.2</v>
      </c>
      <c r="H401">
        <v>0.2</v>
      </c>
      <c r="I401">
        <v>0.6</v>
      </c>
      <c r="J401">
        <v>12.8</v>
      </c>
    </row>
    <row r="402" spans="1:12" x14ac:dyDescent="0.3">
      <c r="A402" t="s">
        <v>523</v>
      </c>
      <c r="B402" t="s">
        <v>509</v>
      </c>
      <c r="C402" t="s">
        <v>511</v>
      </c>
      <c r="D402">
        <v>64</v>
      </c>
      <c r="G402">
        <v>0.2</v>
      </c>
      <c r="H402">
        <v>0.2</v>
      </c>
      <c r="I402">
        <v>0.6</v>
      </c>
      <c r="J402">
        <v>12.8</v>
      </c>
    </row>
    <row r="403" spans="1:12" x14ac:dyDescent="0.3">
      <c r="A403" t="s">
        <v>523</v>
      </c>
      <c r="B403" t="s">
        <v>509</v>
      </c>
      <c r="C403" t="s">
        <v>512</v>
      </c>
      <c r="D403">
        <v>64</v>
      </c>
      <c r="G403">
        <v>0.2</v>
      </c>
      <c r="H403">
        <v>0.2</v>
      </c>
      <c r="I403">
        <v>0.6</v>
      </c>
      <c r="J403">
        <v>12.8</v>
      </c>
    </row>
    <row r="404" spans="1:12" x14ac:dyDescent="0.3">
      <c r="A404" t="s">
        <v>523</v>
      </c>
      <c r="B404" t="s">
        <v>509</v>
      </c>
      <c r="C404" t="s">
        <v>513</v>
      </c>
      <c r="D404">
        <v>64</v>
      </c>
      <c r="G404">
        <v>0.2</v>
      </c>
      <c r="H404">
        <v>0.2</v>
      </c>
      <c r="I404">
        <v>0.6</v>
      </c>
      <c r="J404">
        <v>12.8</v>
      </c>
    </row>
    <row r="405" spans="1:12" x14ac:dyDescent="0.3">
      <c r="A405" t="s">
        <v>523</v>
      </c>
      <c r="B405" t="s">
        <v>509</v>
      </c>
      <c r="C405" t="s">
        <v>470</v>
      </c>
      <c r="D405">
        <v>64</v>
      </c>
      <c r="G405">
        <v>0.2</v>
      </c>
      <c r="H405">
        <v>0.2</v>
      </c>
      <c r="I405">
        <v>0.6</v>
      </c>
      <c r="J405">
        <v>12.8</v>
      </c>
    </row>
    <row r="406" spans="1:12" x14ac:dyDescent="0.3">
      <c r="A406" t="s">
        <v>523</v>
      </c>
      <c r="B406" t="s">
        <v>509</v>
      </c>
      <c r="C406" t="s">
        <v>471</v>
      </c>
      <c r="D406">
        <v>64</v>
      </c>
      <c r="G406">
        <v>0.2</v>
      </c>
      <c r="H406">
        <v>0.2</v>
      </c>
      <c r="I406">
        <v>0.6</v>
      </c>
      <c r="J406">
        <v>12.8</v>
      </c>
    </row>
    <row r="407" spans="1:12" x14ac:dyDescent="0.3">
      <c r="A407" t="s">
        <v>523</v>
      </c>
      <c r="B407" t="s">
        <v>525</v>
      </c>
      <c r="C407" t="s">
        <v>461</v>
      </c>
      <c r="D407">
        <v>748</v>
      </c>
      <c r="G407">
        <v>0.2</v>
      </c>
      <c r="H407">
        <v>0.2</v>
      </c>
      <c r="I407">
        <v>0.6</v>
      </c>
      <c r="J407">
        <v>149.6</v>
      </c>
    </row>
    <row r="408" spans="1:12" x14ac:dyDescent="0.3">
      <c r="A408" t="s">
        <v>523</v>
      </c>
      <c r="B408" t="s">
        <v>521</v>
      </c>
      <c r="C408" t="s">
        <v>522</v>
      </c>
      <c r="F408">
        <v>38000</v>
      </c>
      <c r="G408">
        <v>0.2</v>
      </c>
      <c r="H408">
        <v>0.2</v>
      </c>
      <c r="I408">
        <v>0.6</v>
      </c>
      <c r="L408">
        <v>22800</v>
      </c>
    </row>
    <row r="409" spans="1:12" x14ac:dyDescent="0.3">
      <c r="A409" t="s">
        <v>523</v>
      </c>
      <c r="B409" t="s">
        <v>473</v>
      </c>
      <c r="C409" t="s">
        <v>474</v>
      </c>
      <c r="D409">
        <v>31714</v>
      </c>
      <c r="E409">
        <v>32</v>
      </c>
      <c r="G409">
        <v>0.2</v>
      </c>
      <c r="H409">
        <v>0.2</v>
      </c>
      <c r="I409">
        <v>0.6</v>
      </c>
      <c r="J409">
        <v>6342.8</v>
      </c>
      <c r="K409">
        <v>6.4</v>
      </c>
    </row>
    <row r="410" spans="1:12" x14ac:dyDescent="0.3">
      <c r="A410" t="s">
        <v>523</v>
      </c>
      <c r="B410" t="s">
        <v>475</v>
      </c>
      <c r="C410" t="s">
        <v>474</v>
      </c>
      <c r="D410">
        <v>10180</v>
      </c>
      <c r="F410">
        <v>1134</v>
      </c>
      <c r="G410">
        <v>0.2</v>
      </c>
      <c r="H410">
        <v>0.2</v>
      </c>
      <c r="I410">
        <v>0.6</v>
      </c>
      <c r="J410">
        <v>2036</v>
      </c>
      <c r="L410">
        <v>680.4</v>
      </c>
    </row>
    <row r="411" spans="1:12" x14ac:dyDescent="0.3">
      <c r="A411" t="s">
        <v>523</v>
      </c>
      <c r="B411" t="s">
        <v>476</v>
      </c>
      <c r="C411" t="s">
        <v>474</v>
      </c>
      <c r="F411">
        <v>734</v>
      </c>
      <c r="G411">
        <v>0.2</v>
      </c>
      <c r="H411">
        <v>0.2</v>
      </c>
      <c r="I411">
        <v>0.6</v>
      </c>
      <c r="L411">
        <v>440.4</v>
      </c>
    </row>
    <row r="412" spans="1:12" x14ac:dyDescent="0.3">
      <c r="A412" t="s">
        <v>523</v>
      </c>
      <c r="B412" t="s">
        <v>477</v>
      </c>
      <c r="C412" t="s">
        <v>474</v>
      </c>
      <c r="D412">
        <v>1320</v>
      </c>
      <c r="G412">
        <v>0.2</v>
      </c>
      <c r="H412">
        <v>0.2</v>
      </c>
      <c r="I412">
        <v>0.6</v>
      </c>
      <c r="J412">
        <v>264</v>
      </c>
    </row>
    <row r="413" spans="1:12" x14ac:dyDescent="0.3">
      <c r="A413" t="s">
        <v>523</v>
      </c>
      <c r="B413" t="s">
        <v>478</v>
      </c>
      <c r="C413" t="s">
        <v>474</v>
      </c>
      <c r="D413">
        <v>26</v>
      </c>
      <c r="G413">
        <v>0.2</v>
      </c>
      <c r="H413">
        <v>0.2</v>
      </c>
      <c r="I413">
        <v>0.6</v>
      </c>
      <c r="J413">
        <v>5.2</v>
      </c>
    </row>
    <row r="414" spans="1:12" x14ac:dyDescent="0.3">
      <c r="A414" t="s">
        <v>523</v>
      </c>
      <c r="B414" t="s">
        <v>479</v>
      </c>
      <c r="C414" t="s">
        <v>480</v>
      </c>
      <c r="E414">
        <v>400</v>
      </c>
      <c r="F414">
        <v>3600</v>
      </c>
      <c r="G414">
        <v>0.2</v>
      </c>
      <c r="H414">
        <v>0.2</v>
      </c>
      <c r="I414">
        <v>0.6</v>
      </c>
      <c r="K414">
        <v>80</v>
      </c>
      <c r="L414">
        <v>2160</v>
      </c>
    </row>
    <row r="415" spans="1:12" x14ac:dyDescent="0.3">
      <c r="A415" t="s">
        <v>523</v>
      </c>
      <c r="B415" t="s">
        <v>481</v>
      </c>
      <c r="C415" t="s">
        <v>480</v>
      </c>
      <c r="E415">
        <v>6904</v>
      </c>
      <c r="F415">
        <v>62140</v>
      </c>
      <c r="G415">
        <v>0.2</v>
      </c>
      <c r="H415">
        <v>0.2</v>
      </c>
      <c r="I415">
        <v>0.6</v>
      </c>
      <c r="K415">
        <v>1380.8000000000002</v>
      </c>
      <c r="L415">
        <v>37284</v>
      </c>
    </row>
    <row r="416" spans="1:12" x14ac:dyDescent="0.3">
      <c r="A416" t="s">
        <v>523</v>
      </c>
      <c r="B416" t="s">
        <v>482</v>
      </c>
      <c r="C416" t="s">
        <v>480</v>
      </c>
      <c r="D416">
        <v>4412</v>
      </c>
      <c r="G416">
        <v>0.2</v>
      </c>
      <c r="H416">
        <v>0.2</v>
      </c>
      <c r="I416">
        <v>0.6</v>
      </c>
      <c r="J416">
        <v>882.40000000000009</v>
      </c>
    </row>
    <row r="417" spans="1:12" x14ac:dyDescent="0.3">
      <c r="A417" t="s">
        <v>526</v>
      </c>
      <c r="B417" t="s">
        <v>406</v>
      </c>
      <c r="C417" t="s">
        <v>407</v>
      </c>
      <c r="D417">
        <v>5</v>
      </c>
      <c r="G417">
        <v>0.2</v>
      </c>
      <c r="H417">
        <v>0.2</v>
      </c>
      <c r="I417">
        <v>0.6</v>
      </c>
      <c r="J417">
        <v>1</v>
      </c>
    </row>
    <row r="418" spans="1:12" x14ac:dyDescent="0.3">
      <c r="A418" t="s">
        <v>526</v>
      </c>
      <c r="B418" t="s">
        <v>432</v>
      </c>
      <c r="C418" t="s">
        <v>413</v>
      </c>
      <c r="D418">
        <v>6277</v>
      </c>
      <c r="G418">
        <v>0.2</v>
      </c>
      <c r="H418">
        <v>0.2</v>
      </c>
      <c r="I418">
        <v>0.6</v>
      </c>
      <c r="J418">
        <v>1255.4000000000001</v>
      </c>
    </row>
    <row r="419" spans="1:12" x14ac:dyDescent="0.3">
      <c r="A419" t="s">
        <v>526</v>
      </c>
      <c r="B419" t="s">
        <v>446</v>
      </c>
      <c r="C419" t="s">
        <v>418</v>
      </c>
      <c r="D419">
        <v>752</v>
      </c>
      <c r="E419">
        <v>604</v>
      </c>
      <c r="F419">
        <v>11057</v>
      </c>
      <c r="G419">
        <v>0.2</v>
      </c>
      <c r="H419">
        <v>0.2</v>
      </c>
      <c r="I419">
        <v>0.6</v>
      </c>
      <c r="J419">
        <v>150.4</v>
      </c>
      <c r="K419">
        <v>120.80000000000001</v>
      </c>
      <c r="L419">
        <v>6634.2</v>
      </c>
    </row>
    <row r="420" spans="1:12" x14ac:dyDescent="0.3">
      <c r="A420" t="s">
        <v>526</v>
      </c>
      <c r="B420" t="s">
        <v>417</v>
      </c>
      <c r="C420" t="s">
        <v>418</v>
      </c>
      <c r="D420">
        <v>5113</v>
      </c>
      <c r="E420">
        <v>4280</v>
      </c>
      <c r="F420">
        <v>12505</v>
      </c>
      <c r="G420">
        <v>0.2</v>
      </c>
      <c r="H420">
        <v>0.2</v>
      </c>
      <c r="I420">
        <v>0.6</v>
      </c>
      <c r="J420">
        <v>1022.6</v>
      </c>
      <c r="K420">
        <v>856</v>
      </c>
      <c r="L420">
        <v>7503</v>
      </c>
    </row>
    <row r="421" spans="1:12" x14ac:dyDescent="0.3">
      <c r="A421" t="s">
        <v>526</v>
      </c>
      <c r="B421" t="s">
        <v>423</v>
      </c>
      <c r="C421" t="s">
        <v>424</v>
      </c>
      <c r="D421">
        <v>-107</v>
      </c>
      <c r="G421">
        <v>0.2</v>
      </c>
      <c r="H421">
        <v>0.2</v>
      </c>
      <c r="I421">
        <v>0.6</v>
      </c>
      <c r="J421">
        <v>-21.400000000000002</v>
      </c>
    </row>
    <row r="422" spans="1:12" x14ac:dyDescent="0.3">
      <c r="A422" t="s">
        <v>526</v>
      </c>
      <c r="B422" t="s">
        <v>423</v>
      </c>
      <c r="C422" t="s">
        <v>413</v>
      </c>
      <c r="D422">
        <v>-107</v>
      </c>
      <c r="G422">
        <v>0.2</v>
      </c>
      <c r="H422">
        <v>0.2</v>
      </c>
      <c r="I422">
        <v>0.6</v>
      </c>
      <c r="J422">
        <v>-21.400000000000002</v>
      </c>
    </row>
    <row r="423" spans="1:12" x14ac:dyDescent="0.3">
      <c r="A423" t="s">
        <v>526</v>
      </c>
      <c r="B423" t="s">
        <v>423</v>
      </c>
      <c r="C423" t="s">
        <v>418</v>
      </c>
      <c r="D423">
        <v>-107</v>
      </c>
      <c r="G423">
        <v>0.2</v>
      </c>
      <c r="H423">
        <v>0.2</v>
      </c>
      <c r="I423">
        <v>0.6</v>
      </c>
      <c r="J423">
        <v>-21.400000000000002</v>
      </c>
    </row>
    <row r="424" spans="1:12" x14ac:dyDescent="0.3">
      <c r="A424" t="s">
        <v>526</v>
      </c>
      <c r="B424" t="s">
        <v>431</v>
      </c>
      <c r="C424" t="s">
        <v>429</v>
      </c>
      <c r="D424">
        <v>63958</v>
      </c>
      <c r="E424">
        <v>54800</v>
      </c>
      <c r="F424">
        <v>192445</v>
      </c>
      <c r="G424">
        <v>0.2</v>
      </c>
      <c r="H424">
        <v>0.2</v>
      </c>
      <c r="I424">
        <v>0.6</v>
      </c>
      <c r="J424">
        <v>12791.6</v>
      </c>
      <c r="K424">
        <v>10960</v>
      </c>
      <c r="L424">
        <v>115467</v>
      </c>
    </row>
    <row r="425" spans="1:12" x14ac:dyDescent="0.3">
      <c r="A425" t="s">
        <v>526</v>
      </c>
      <c r="B425" t="s">
        <v>431</v>
      </c>
      <c r="C425" t="s">
        <v>418</v>
      </c>
      <c r="D425">
        <v>63958</v>
      </c>
      <c r="E425">
        <v>54800</v>
      </c>
      <c r="F425">
        <v>192445</v>
      </c>
      <c r="G425">
        <v>0.2</v>
      </c>
      <c r="H425">
        <v>0.2</v>
      </c>
      <c r="I425">
        <v>0.6</v>
      </c>
      <c r="J425">
        <v>12791.6</v>
      </c>
      <c r="K425">
        <v>10960</v>
      </c>
      <c r="L425">
        <v>115467</v>
      </c>
    </row>
    <row r="426" spans="1:12" x14ac:dyDescent="0.3">
      <c r="A426" t="s">
        <v>526</v>
      </c>
      <c r="B426" t="s">
        <v>431</v>
      </c>
      <c r="C426" t="s">
        <v>433</v>
      </c>
      <c r="D426">
        <v>63958</v>
      </c>
      <c r="E426">
        <v>54800</v>
      </c>
      <c r="F426">
        <v>192445</v>
      </c>
      <c r="G426">
        <v>0.2</v>
      </c>
      <c r="H426">
        <v>0.2</v>
      </c>
      <c r="I426">
        <v>0.6</v>
      </c>
      <c r="J426">
        <v>12791.6</v>
      </c>
      <c r="K426">
        <v>10960</v>
      </c>
      <c r="L426">
        <v>115467</v>
      </c>
    </row>
    <row r="427" spans="1:12" x14ac:dyDescent="0.3">
      <c r="A427" t="s">
        <v>526</v>
      </c>
      <c r="B427" t="s">
        <v>434</v>
      </c>
      <c r="C427" t="s">
        <v>429</v>
      </c>
      <c r="D427">
        <v>9773</v>
      </c>
      <c r="E427">
        <v>8374</v>
      </c>
      <c r="F427">
        <v>29403</v>
      </c>
      <c r="G427">
        <v>0.2</v>
      </c>
      <c r="H427">
        <v>0.2</v>
      </c>
      <c r="I427">
        <v>0.6</v>
      </c>
      <c r="J427">
        <v>1954.6000000000001</v>
      </c>
      <c r="K427">
        <v>1674.8000000000002</v>
      </c>
      <c r="L427">
        <v>17641.8</v>
      </c>
    </row>
    <row r="428" spans="1:12" x14ac:dyDescent="0.3">
      <c r="A428" t="s">
        <v>526</v>
      </c>
      <c r="B428" t="s">
        <v>434</v>
      </c>
      <c r="C428" t="s">
        <v>418</v>
      </c>
      <c r="D428">
        <v>9773</v>
      </c>
      <c r="E428">
        <v>8374</v>
      </c>
      <c r="F428">
        <v>29403</v>
      </c>
      <c r="G428">
        <v>0.2</v>
      </c>
      <c r="H428">
        <v>0.2</v>
      </c>
      <c r="I428">
        <v>0.6</v>
      </c>
      <c r="J428">
        <v>1954.6000000000001</v>
      </c>
      <c r="K428">
        <v>1674.8000000000002</v>
      </c>
      <c r="L428">
        <v>17641.8</v>
      </c>
    </row>
    <row r="429" spans="1:12" x14ac:dyDescent="0.3">
      <c r="A429" t="s">
        <v>526</v>
      </c>
      <c r="B429" t="s">
        <v>434</v>
      </c>
      <c r="C429" t="s">
        <v>433</v>
      </c>
      <c r="D429">
        <v>9773</v>
      </c>
      <c r="E429">
        <v>8374</v>
      </c>
      <c r="F429">
        <v>29403</v>
      </c>
      <c r="G429">
        <v>0.2</v>
      </c>
      <c r="H429">
        <v>0.2</v>
      </c>
      <c r="I429">
        <v>0.6</v>
      </c>
      <c r="J429">
        <v>1954.6000000000001</v>
      </c>
      <c r="K429">
        <v>1674.8000000000002</v>
      </c>
      <c r="L429">
        <v>17641.8</v>
      </c>
    </row>
    <row r="430" spans="1:12" x14ac:dyDescent="0.3">
      <c r="A430" t="s">
        <v>526</v>
      </c>
      <c r="B430" t="s">
        <v>435</v>
      </c>
      <c r="C430" t="s">
        <v>413</v>
      </c>
      <c r="E430">
        <v>0</v>
      </c>
      <c r="G430">
        <v>0.2</v>
      </c>
      <c r="H430">
        <v>0.2</v>
      </c>
      <c r="I430">
        <v>0.6</v>
      </c>
      <c r="K430">
        <v>0</v>
      </c>
    </row>
    <row r="431" spans="1:12" x14ac:dyDescent="0.3">
      <c r="A431" t="s">
        <v>526</v>
      </c>
      <c r="B431" t="s">
        <v>435</v>
      </c>
      <c r="C431" t="s">
        <v>433</v>
      </c>
      <c r="E431">
        <v>0</v>
      </c>
      <c r="G431">
        <v>0.2</v>
      </c>
      <c r="H431">
        <v>0.2</v>
      </c>
      <c r="I431">
        <v>0.6</v>
      </c>
      <c r="K431">
        <v>0</v>
      </c>
    </row>
    <row r="432" spans="1:12" x14ac:dyDescent="0.3">
      <c r="A432" t="s">
        <v>526</v>
      </c>
      <c r="B432" t="s">
        <v>436</v>
      </c>
      <c r="C432" t="s">
        <v>429</v>
      </c>
      <c r="D432">
        <v>182</v>
      </c>
      <c r="E432">
        <v>153</v>
      </c>
      <c r="F432">
        <v>556</v>
      </c>
      <c r="G432">
        <v>0.2</v>
      </c>
      <c r="H432">
        <v>0.2</v>
      </c>
      <c r="I432">
        <v>0.6</v>
      </c>
      <c r="J432">
        <v>36.4</v>
      </c>
      <c r="K432">
        <v>30.6</v>
      </c>
      <c r="L432">
        <v>333.59999999999997</v>
      </c>
    </row>
    <row r="433" spans="1:12" x14ac:dyDescent="0.3">
      <c r="A433" t="s">
        <v>526</v>
      </c>
      <c r="B433" t="s">
        <v>436</v>
      </c>
      <c r="C433" t="s">
        <v>418</v>
      </c>
      <c r="D433">
        <v>182</v>
      </c>
      <c r="E433">
        <v>153</v>
      </c>
      <c r="F433">
        <v>556</v>
      </c>
      <c r="G433">
        <v>0.2</v>
      </c>
      <c r="H433">
        <v>0.2</v>
      </c>
      <c r="I433">
        <v>0.6</v>
      </c>
      <c r="J433">
        <v>36.4</v>
      </c>
      <c r="K433">
        <v>30.6</v>
      </c>
      <c r="L433">
        <v>333.59999999999997</v>
      </c>
    </row>
    <row r="434" spans="1:12" x14ac:dyDescent="0.3">
      <c r="A434" t="s">
        <v>526</v>
      </c>
      <c r="B434" t="s">
        <v>436</v>
      </c>
      <c r="C434" t="s">
        <v>433</v>
      </c>
      <c r="D434">
        <v>182</v>
      </c>
      <c r="E434">
        <v>153</v>
      </c>
      <c r="F434">
        <v>556</v>
      </c>
      <c r="G434">
        <v>0.2</v>
      </c>
      <c r="H434">
        <v>0.2</v>
      </c>
      <c r="I434">
        <v>0.6</v>
      </c>
      <c r="J434">
        <v>36.4</v>
      </c>
      <c r="K434">
        <v>30.6</v>
      </c>
      <c r="L434">
        <v>333.59999999999997</v>
      </c>
    </row>
    <row r="435" spans="1:12" x14ac:dyDescent="0.3">
      <c r="A435" t="s">
        <v>526</v>
      </c>
      <c r="B435" t="s">
        <v>440</v>
      </c>
      <c r="C435" t="s">
        <v>421</v>
      </c>
      <c r="D435">
        <v>-417</v>
      </c>
      <c r="E435">
        <v>1244</v>
      </c>
      <c r="F435">
        <v>4752</v>
      </c>
      <c r="G435">
        <v>0.2</v>
      </c>
      <c r="H435">
        <v>0.2</v>
      </c>
      <c r="I435">
        <v>0.6</v>
      </c>
      <c r="J435">
        <v>-83.4</v>
      </c>
      <c r="K435">
        <v>248.8</v>
      </c>
      <c r="L435">
        <v>2851.2</v>
      </c>
    </row>
    <row r="436" spans="1:12" x14ac:dyDescent="0.3">
      <c r="A436" t="s">
        <v>526</v>
      </c>
      <c r="B436" t="s">
        <v>441</v>
      </c>
      <c r="C436" t="s">
        <v>421</v>
      </c>
      <c r="D436">
        <v>-67</v>
      </c>
      <c r="E436">
        <v>188</v>
      </c>
      <c r="F436">
        <v>724</v>
      </c>
      <c r="G436">
        <v>0.2</v>
      </c>
      <c r="H436">
        <v>0.2</v>
      </c>
      <c r="I436">
        <v>0.6</v>
      </c>
      <c r="J436">
        <v>-13.4</v>
      </c>
      <c r="K436">
        <v>37.6</v>
      </c>
      <c r="L436">
        <v>434.4</v>
      </c>
    </row>
    <row r="437" spans="1:12" x14ac:dyDescent="0.3">
      <c r="A437" t="s">
        <v>526</v>
      </c>
      <c r="B437" t="s">
        <v>485</v>
      </c>
      <c r="C437" t="s">
        <v>421</v>
      </c>
      <c r="D437">
        <v>1</v>
      </c>
      <c r="E437">
        <v>6</v>
      </c>
      <c r="F437">
        <v>14</v>
      </c>
      <c r="G437">
        <v>0.2</v>
      </c>
      <c r="H437">
        <v>0.2</v>
      </c>
      <c r="I437">
        <v>0.6</v>
      </c>
      <c r="J437">
        <v>0.2</v>
      </c>
      <c r="K437">
        <v>1.2000000000000002</v>
      </c>
      <c r="L437">
        <v>8.4</v>
      </c>
    </row>
    <row r="438" spans="1:12" x14ac:dyDescent="0.3">
      <c r="A438" t="s">
        <v>526</v>
      </c>
      <c r="B438" t="s">
        <v>442</v>
      </c>
      <c r="C438" t="s">
        <v>418</v>
      </c>
      <c r="D438">
        <v>68155</v>
      </c>
      <c r="E438">
        <v>58443</v>
      </c>
      <c r="F438">
        <v>198842</v>
      </c>
      <c r="G438">
        <v>0.2</v>
      </c>
      <c r="H438">
        <v>0.2</v>
      </c>
      <c r="I438">
        <v>0.6</v>
      </c>
      <c r="J438">
        <v>13631</v>
      </c>
      <c r="K438">
        <v>11688.6</v>
      </c>
      <c r="L438">
        <v>119305.2</v>
      </c>
    </row>
    <row r="439" spans="1:12" x14ac:dyDescent="0.3">
      <c r="A439" t="s">
        <v>526</v>
      </c>
      <c r="B439" t="s">
        <v>443</v>
      </c>
      <c r="C439" t="s">
        <v>421</v>
      </c>
      <c r="D439">
        <v>1524</v>
      </c>
      <c r="E439">
        <v>1438</v>
      </c>
      <c r="F439">
        <v>5490</v>
      </c>
      <c r="G439">
        <v>0.2</v>
      </c>
      <c r="H439">
        <v>0.2</v>
      </c>
      <c r="I439">
        <v>0.6</v>
      </c>
      <c r="J439">
        <v>304.8</v>
      </c>
      <c r="K439">
        <v>287.60000000000002</v>
      </c>
      <c r="L439">
        <v>3294</v>
      </c>
    </row>
    <row r="440" spans="1:12" x14ac:dyDescent="0.3">
      <c r="A440" t="s">
        <v>526</v>
      </c>
      <c r="B440" t="s">
        <v>445</v>
      </c>
      <c r="C440" t="s">
        <v>421</v>
      </c>
      <c r="D440">
        <v>-2007</v>
      </c>
      <c r="G440">
        <v>0.2</v>
      </c>
      <c r="H440">
        <v>0.2</v>
      </c>
      <c r="I440">
        <v>0.6</v>
      </c>
      <c r="J440">
        <v>-401.40000000000003</v>
      </c>
    </row>
    <row r="441" spans="1:12" x14ac:dyDescent="0.3">
      <c r="A441" t="s">
        <v>526</v>
      </c>
      <c r="B441" t="s">
        <v>449</v>
      </c>
      <c r="C441" t="s">
        <v>448</v>
      </c>
      <c r="D441">
        <v>9929</v>
      </c>
      <c r="E441">
        <v>312</v>
      </c>
      <c r="G441">
        <v>0.2</v>
      </c>
      <c r="H441">
        <v>0.2</v>
      </c>
      <c r="I441">
        <v>0.6</v>
      </c>
      <c r="J441">
        <v>1985.8000000000002</v>
      </c>
      <c r="K441">
        <v>62.400000000000006</v>
      </c>
    </row>
    <row r="442" spans="1:12" x14ac:dyDescent="0.3">
      <c r="A442" t="s">
        <v>526</v>
      </c>
      <c r="B442" t="s">
        <v>450</v>
      </c>
      <c r="C442" t="s">
        <v>448</v>
      </c>
      <c r="D442">
        <v>1079</v>
      </c>
      <c r="G442">
        <v>0.2</v>
      </c>
      <c r="H442">
        <v>0.2</v>
      </c>
      <c r="I442">
        <v>0.6</v>
      </c>
      <c r="J442">
        <v>215.8</v>
      </c>
    </row>
    <row r="443" spans="1:12" x14ac:dyDescent="0.3">
      <c r="A443" t="s">
        <v>526</v>
      </c>
      <c r="B443" t="s">
        <v>517</v>
      </c>
      <c r="C443" t="s">
        <v>448</v>
      </c>
      <c r="E443">
        <v>11</v>
      </c>
      <c r="G443">
        <v>0.2</v>
      </c>
      <c r="H443">
        <v>0.2</v>
      </c>
      <c r="I443">
        <v>0.6</v>
      </c>
      <c r="K443">
        <v>2.2000000000000002</v>
      </c>
    </row>
    <row r="444" spans="1:12" x14ac:dyDescent="0.3">
      <c r="A444" t="s">
        <v>526</v>
      </c>
      <c r="B444" t="s">
        <v>451</v>
      </c>
      <c r="C444" t="s">
        <v>448</v>
      </c>
      <c r="D444">
        <v>279</v>
      </c>
      <c r="E444">
        <v>282</v>
      </c>
      <c r="G444">
        <v>0.2</v>
      </c>
      <c r="H444">
        <v>0.2</v>
      </c>
      <c r="I444">
        <v>0.6</v>
      </c>
      <c r="J444">
        <v>55.800000000000004</v>
      </c>
      <c r="K444">
        <v>56.400000000000006</v>
      </c>
    </row>
    <row r="445" spans="1:12" x14ac:dyDescent="0.3">
      <c r="A445" t="s">
        <v>526</v>
      </c>
      <c r="B445" t="s">
        <v>452</v>
      </c>
      <c r="C445" t="s">
        <v>448</v>
      </c>
      <c r="D445">
        <v>80</v>
      </c>
      <c r="E445">
        <v>96</v>
      </c>
      <c r="F445">
        <v>631</v>
      </c>
      <c r="G445">
        <v>0.2</v>
      </c>
      <c r="H445">
        <v>0.2</v>
      </c>
      <c r="I445">
        <v>0.6</v>
      </c>
      <c r="J445">
        <v>16</v>
      </c>
      <c r="K445">
        <v>19.200000000000003</v>
      </c>
      <c r="L445">
        <v>378.59999999999997</v>
      </c>
    </row>
    <row r="446" spans="1:12" x14ac:dyDescent="0.3">
      <c r="A446" t="s">
        <v>526</v>
      </c>
      <c r="B446" t="s">
        <v>488</v>
      </c>
      <c r="C446" t="s">
        <v>448</v>
      </c>
      <c r="D446">
        <v>25</v>
      </c>
      <c r="E446">
        <v>29</v>
      </c>
      <c r="F446">
        <v>106</v>
      </c>
      <c r="G446">
        <v>0.2</v>
      </c>
      <c r="H446">
        <v>0.2</v>
      </c>
      <c r="I446">
        <v>0.6</v>
      </c>
      <c r="J446">
        <v>5</v>
      </c>
      <c r="K446">
        <v>5.8000000000000007</v>
      </c>
      <c r="L446">
        <v>63.599999999999994</v>
      </c>
    </row>
    <row r="447" spans="1:12" x14ac:dyDescent="0.3">
      <c r="A447" t="s">
        <v>526</v>
      </c>
      <c r="B447" t="s">
        <v>490</v>
      </c>
      <c r="C447" t="s">
        <v>448</v>
      </c>
      <c r="D447">
        <v>1134</v>
      </c>
      <c r="E447">
        <v>972</v>
      </c>
      <c r="F447">
        <v>3297</v>
      </c>
      <c r="G447">
        <v>0.2</v>
      </c>
      <c r="H447">
        <v>0.2</v>
      </c>
      <c r="I447">
        <v>0.6</v>
      </c>
      <c r="J447">
        <v>226.8</v>
      </c>
      <c r="K447">
        <v>194.4</v>
      </c>
      <c r="L447">
        <v>1978.1999999999998</v>
      </c>
    </row>
    <row r="448" spans="1:12" x14ac:dyDescent="0.3">
      <c r="A448" t="s">
        <v>526</v>
      </c>
      <c r="B448" t="s">
        <v>462</v>
      </c>
      <c r="C448" t="s">
        <v>461</v>
      </c>
      <c r="D448">
        <v>142518</v>
      </c>
      <c r="E448">
        <v>122075</v>
      </c>
      <c r="F448">
        <v>427789</v>
      </c>
      <c r="G448">
        <v>0.2</v>
      </c>
      <c r="H448">
        <v>0.2</v>
      </c>
      <c r="I448">
        <v>0.6</v>
      </c>
      <c r="J448">
        <v>28503.600000000002</v>
      </c>
      <c r="K448">
        <v>24415</v>
      </c>
      <c r="L448">
        <v>256673.4</v>
      </c>
    </row>
    <row r="449" spans="1:12" x14ac:dyDescent="0.3">
      <c r="A449" t="s">
        <v>526</v>
      </c>
      <c r="B449" t="s">
        <v>463</v>
      </c>
      <c r="C449" t="s">
        <v>461</v>
      </c>
      <c r="D449">
        <v>6443</v>
      </c>
      <c r="G449">
        <v>0.2</v>
      </c>
      <c r="H449">
        <v>0.2</v>
      </c>
      <c r="I449">
        <v>0.6</v>
      </c>
      <c r="J449">
        <v>1288.6000000000001</v>
      </c>
    </row>
    <row r="450" spans="1:12" x14ac:dyDescent="0.3">
      <c r="A450" t="s">
        <v>526</v>
      </c>
      <c r="B450" t="s">
        <v>467</v>
      </c>
      <c r="C450" t="s">
        <v>465</v>
      </c>
      <c r="D450">
        <v>5575</v>
      </c>
      <c r="G450">
        <v>0.2</v>
      </c>
      <c r="H450">
        <v>0.2</v>
      </c>
      <c r="I450">
        <v>0.6</v>
      </c>
      <c r="J450">
        <v>1115</v>
      </c>
    </row>
    <row r="451" spans="1:12" x14ac:dyDescent="0.3">
      <c r="A451" t="s">
        <v>526</v>
      </c>
      <c r="B451" t="s">
        <v>467</v>
      </c>
      <c r="C451" t="s">
        <v>466</v>
      </c>
      <c r="D451">
        <v>5575</v>
      </c>
      <c r="G451">
        <v>0.2</v>
      </c>
      <c r="H451">
        <v>0.2</v>
      </c>
      <c r="I451">
        <v>0.6</v>
      </c>
      <c r="J451">
        <v>1115</v>
      </c>
    </row>
    <row r="452" spans="1:12" x14ac:dyDescent="0.3">
      <c r="A452" t="s">
        <v>526</v>
      </c>
      <c r="B452" t="s">
        <v>468</v>
      </c>
      <c r="C452" t="s">
        <v>469</v>
      </c>
      <c r="D452">
        <v>852</v>
      </c>
      <c r="G452">
        <v>0.2</v>
      </c>
      <c r="H452">
        <v>0.2</v>
      </c>
      <c r="I452">
        <v>0.6</v>
      </c>
      <c r="J452">
        <v>170.4</v>
      </c>
    </row>
    <row r="453" spans="1:12" x14ac:dyDescent="0.3">
      <c r="A453" t="s">
        <v>526</v>
      </c>
      <c r="B453" t="s">
        <v>468</v>
      </c>
      <c r="C453" t="s">
        <v>470</v>
      </c>
      <c r="D453">
        <v>852</v>
      </c>
      <c r="G453">
        <v>0.2</v>
      </c>
      <c r="H453">
        <v>0.2</v>
      </c>
      <c r="I453">
        <v>0.6</v>
      </c>
      <c r="J453">
        <v>170.4</v>
      </c>
    </row>
    <row r="454" spans="1:12" x14ac:dyDescent="0.3">
      <c r="A454" t="s">
        <v>526</v>
      </c>
      <c r="B454" t="s">
        <v>468</v>
      </c>
      <c r="C454" t="s">
        <v>471</v>
      </c>
      <c r="D454">
        <v>852</v>
      </c>
      <c r="G454">
        <v>0.2</v>
      </c>
      <c r="H454">
        <v>0.2</v>
      </c>
      <c r="I454">
        <v>0.6</v>
      </c>
      <c r="J454">
        <v>170.4</v>
      </c>
    </row>
    <row r="455" spans="1:12" x14ac:dyDescent="0.3">
      <c r="A455" t="s">
        <v>526</v>
      </c>
      <c r="B455" t="s">
        <v>527</v>
      </c>
      <c r="C455" t="s">
        <v>469</v>
      </c>
      <c r="D455">
        <v>16</v>
      </c>
      <c r="G455">
        <v>0.2</v>
      </c>
      <c r="H455">
        <v>0.2</v>
      </c>
      <c r="I455">
        <v>0.6</v>
      </c>
      <c r="J455">
        <v>3.2</v>
      </c>
    </row>
    <row r="456" spans="1:12" x14ac:dyDescent="0.3">
      <c r="A456" t="s">
        <v>526</v>
      </c>
      <c r="B456" t="s">
        <v>527</v>
      </c>
      <c r="C456" t="s">
        <v>510</v>
      </c>
      <c r="D456">
        <v>16</v>
      </c>
      <c r="G456">
        <v>0.2</v>
      </c>
      <c r="H456">
        <v>0.2</v>
      </c>
      <c r="I456">
        <v>0.6</v>
      </c>
      <c r="J456">
        <v>3.2</v>
      </c>
    </row>
    <row r="457" spans="1:12" x14ac:dyDescent="0.3">
      <c r="A457" t="s">
        <v>526</v>
      </c>
      <c r="B457" t="s">
        <v>527</v>
      </c>
      <c r="C457" t="s">
        <v>511</v>
      </c>
      <c r="D457">
        <v>16</v>
      </c>
      <c r="G457">
        <v>0.2</v>
      </c>
      <c r="H457">
        <v>0.2</v>
      </c>
      <c r="I457">
        <v>0.6</v>
      </c>
      <c r="J457">
        <v>3.2</v>
      </c>
    </row>
    <row r="458" spans="1:12" x14ac:dyDescent="0.3">
      <c r="A458" t="s">
        <v>526</v>
      </c>
      <c r="B458" t="s">
        <v>527</v>
      </c>
      <c r="C458" t="s">
        <v>512</v>
      </c>
      <c r="D458">
        <v>16</v>
      </c>
      <c r="G458">
        <v>0.2</v>
      </c>
      <c r="H458">
        <v>0.2</v>
      </c>
      <c r="I458">
        <v>0.6</v>
      </c>
      <c r="J458">
        <v>3.2</v>
      </c>
    </row>
    <row r="459" spans="1:12" x14ac:dyDescent="0.3">
      <c r="A459" t="s">
        <v>526</v>
      </c>
      <c r="B459" t="s">
        <v>527</v>
      </c>
      <c r="C459" t="s">
        <v>513</v>
      </c>
      <c r="D459">
        <v>16</v>
      </c>
      <c r="G459">
        <v>0.2</v>
      </c>
      <c r="H459">
        <v>0.2</v>
      </c>
      <c r="I459">
        <v>0.6</v>
      </c>
      <c r="J459">
        <v>3.2</v>
      </c>
    </row>
    <row r="460" spans="1:12" x14ac:dyDescent="0.3">
      <c r="A460" t="s">
        <v>526</v>
      </c>
      <c r="B460" t="s">
        <v>527</v>
      </c>
      <c r="C460" t="s">
        <v>470</v>
      </c>
      <c r="D460">
        <v>16</v>
      </c>
      <c r="G460">
        <v>0.2</v>
      </c>
      <c r="H460">
        <v>0.2</v>
      </c>
      <c r="I460">
        <v>0.6</v>
      </c>
      <c r="J460">
        <v>3.2</v>
      </c>
    </row>
    <row r="461" spans="1:12" x14ac:dyDescent="0.3">
      <c r="A461" t="s">
        <v>526</v>
      </c>
      <c r="B461" t="s">
        <v>527</v>
      </c>
      <c r="C461" t="s">
        <v>471</v>
      </c>
      <c r="D461">
        <v>16</v>
      </c>
      <c r="G461">
        <v>0.2</v>
      </c>
      <c r="H461">
        <v>0.2</v>
      </c>
      <c r="I461">
        <v>0.6</v>
      </c>
      <c r="J461">
        <v>3.2</v>
      </c>
    </row>
    <row r="462" spans="1:12" x14ac:dyDescent="0.3">
      <c r="A462" t="s">
        <v>526</v>
      </c>
      <c r="B462" t="s">
        <v>473</v>
      </c>
      <c r="C462" t="s">
        <v>474</v>
      </c>
      <c r="D462">
        <v>528</v>
      </c>
      <c r="E462">
        <v>481</v>
      </c>
      <c r="F462">
        <v>1296</v>
      </c>
      <c r="G462">
        <v>0.2</v>
      </c>
      <c r="H462">
        <v>0.2</v>
      </c>
      <c r="I462">
        <v>0.6</v>
      </c>
      <c r="J462">
        <v>105.60000000000001</v>
      </c>
      <c r="K462">
        <v>96.2</v>
      </c>
      <c r="L462">
        <v>777.6</v>
      </c>
    </row>
    <row r="463" spans="1:12" x14ac:dyDescent="0.3">
      <c r="A463" t="s">
        <v>526</v>
      </c>
      <c r="B463" t="s">
        <v>475</v>
      </c>
      <c r="C463" t="s">
        <v>474</v>
      </c>
      <c r="D463">
        <v>1548</v>
      </c>
      <c r="E463">
        <v>1555</v>
      </c>
      <c r="G463">
        <v>0.2</v>
      </c>
      <c r="H463">
        <v>0.2</v>
      </c>
      <c r="I463">
        <v>0.6</v>
      </c>
      <c r="J463">
        <v>309.60000000000002</v>
      </c>
      <c r="K463">
        <v>311</v>
      </c>
    </row>
    <row r="464" spans="1:12" x14ac:dyDescent="0.3">
      <c r="A464" t="s">
        <v>526</v>
      </c>
      <c r="B464" t="s">
        <v>476</v>
      </c>
      <c r="C464" t="s">
        <v>474</v>
      </c>
      <c r="D464">
        <v>455</v>
      </c>
      <c r="E464">
        <v>456</v>
      </c>
      <c r="G464">
        <v>0.2</v>
      </c>
      <c r="H464">
        <v>0.2</v>
      </c>
      <c r="I464">
        <v>0.6</v>
      </c>
      <c r="J464">
        <v>91</v>
      </c>
      <c r="K464">
        <v>91.2</v>
      </c>
    </row>
    <row r="465" spans="1:12" x14ac:dyDescent="0.3">
      <c r="A465" t="s">
        <v>526</v>
      </c>
      <c r="B465" t="s">
        <v>477</v>
      </c>
      <c r="C465" t="s">
        <v>474</v>
      </c>
      <c r="D465">
        <v>600</v>
      </c>
      <c r="G465">
        <v>0.2</v>
      </c>
      <c r="H465">
        <v>0.2</v>
      </c>
      <c r="I465">
        <v>0.6</v>
      </c>
      <c r="J465">
        <v>120</v>
      </c>
    </row>
    <row r="466" spans="1:12" x14ac:dyDescent="0.3">
      <c r="A466" t="s">
        <v>526</v>
      </c>
      <c r="B466" t="s">
        <v>479</v>
      </c>
      <c r="C466" t="s">
        <v>480</v>
      </c>
      <c r="E466">
        <v>892</v>
      </c>
      <c r="F466">
        <v>8025</v>
      </c>
      <c r="G466">
        <v>0.2</v>
      </c>
      <c r="H466">
        <v>0.2</v>
      </c>
      <c r="I466">
        <v>0.6</v>
      </c>
      <c r="K466">
        <v>178.4</v>
      </c>
      <c r="L466">
        <v>4815</v>
      </c>
    </row>
    <row r="467" spans="1:12" x14ac:dyDescent="0.3">
      <c r="A467" t="s">
        <v>526</v>
      </c>
      <c r="B467" t="s">
        <v>481</v>
      </c>
      <c r="C467" t="s">
        <v>480</v>
      </c>
      <c r="E467">
        <v>2005</v>
      </c>
      <c r="F467">
        <v>18046</v>
      </c>
      <c r="G467">
        <v>0.2</v>
      </c>
      <c r="H467">
        <v>0.2</v>
      </c>
      <c r="I467">
        <v>0.6</v>
      </c>
      <c r="K467">
        <v>401</v>
      </c>
      <c r="L467">
        <v>10827.6</v>
      </c>
    </row>
    <row r="468" spans="1:12" x14ac:dyDescent="0.3">
      <c r="A468" t="s">
        <v>526</v>
      </c>
      <c r="B468" t="s">
        <v>482</v>
      </c>
      <c r="C468" t="s">
        <v>480</v>
      </c>
      <c r="E468">
        <v>80</v>
      </c>
      <c r="F468">
        <v>717</v>
      </c>
      <c r="G468">
        <v>0.2</v>
      </c>
      <c r="H468">
        <v>0.2</v>
      </c>
      <c r="I468">
        <v>0.6</v>
      </c>
      <c r="K468">
        <v>16</v>
      </c>
      <c r="L468">
        <v>430.2</v>
      </c>
    </row>
    <row r="469" spans="1:12" x14ac:dyDescent="0.3">
      <c r="A469" t="s">
        <v>528</v>
      </c>
      <c r="B469" t="s">
        <v>432</v>
      </c>
      <c r="C469" t="s">
        <v>413</v>
      </c>
      <c r="D469">
        <v>13358</v>
      </c>
      <c r="G469">
        <v>0.2</v>
      </c>
      <c r="H469">
        <v>0.2</v>
      </c>
      <c r="I469">
        <v>0.6</v>
      </c>
      <c r="J469">
        <v>2671.6000000000004</v>
      </c>
    </row>
    <row r="470" spans="1:12" x14ac:dyDescent="0.3">
      <c r="A470" t="s">
        <v>528</v>
      </c>
      <c r="B470" t="s">
        <v>412</v>
      </c>
      <c r="C470" t="s">
        <v>413</v>
      </c>
      <c r="D470">
        <v>17604</v>
      </c>
      <c r="G470">
        <v>0.2</v>
      </c>
      <c r="H470">
        <v>0.2</v>
      </c>
      <c r="I470">
        <v>0.6</v>
      </c>
      <c r="J470">
        <v>3520.8</v>
      </c>
    </row>
    <row r="471" spans="1:12" x14ac:dyDescent="0.3">
      <c r="A471" t="s">
        <v>528</v>
      </c>
      <c r="B471" t="s">
        <v>446</v>
      </c>
      <c r="C471" t="s">
        <v>418</v>
      </c>
      <c r="D471">
        <v>265280</v>
      </c>
      <c r="E471">
        <v>174410</v>
      </c>
      <c r="F471">
        <v>616678</v>
      </c>
      <c r="G471">
        <v>0.2</v>
      </c>
      <c r="H471">
        <v>0.2</v>
      </c>
      <c r="I471">
        <v>0.6</v>
      </c>
      <c r="J471">
        <v>53056</v>
      </c>
      <c r="K471">
        <v>34882</v>
      </c>
      <c r="L471">
        <v>370006.8</v>
      </c>
    </row>
    <row r="472" spans="1:12" x14ac:dyDescent="0.3">
      <c r="A472" t="s">
        <v>528</v>
      </c>
      <c r="B472" t="s">
        <v>420</v>
      </c>
      <c r="C472" t="s">
        <v>421</v>
      </c>
      <c r="D472">
        <v>5980</v>
      </c>
      <c r="E472">
        <v>4072</v>
      </c>
      <c r="F472">
        <v>14344</v>
      </c>
      <c r="G472">
        <v>0.2</v>
      </c>
      <c r="H472">
        <v>0.2</v>
      </c>
      <c r="I472">
        <v>0.6</v>
      </c>
      <c r="J472">
        <v>1196</v>
      </c>
      <c r="K472">
        <v>814.40000000000009</v>
      </c>
      <c r="L472">
        <v>8606.4</v>
      </c>
    </row>
    <row r="473" spans="1:12" x14ac:dyDescent="0.3">
      <c r="A473" t="s">
        <v>528</v>
      </c>
      <c r="B473" t="s">
        <v>422</v>
      </c>
      <c r="C473" t="s">
        <v>418</v>
      </c>
      <c r="D473">
        <v>32</v>
      </c>
      <c r="E473">
        <v>16</v>
      </c>
      <c r="F473">
        <v>62</v>
      </c>
      <c r="G473">
        <v>0.2</v>
      </c>
      <c r="H473">
        <v>0.2</v>
      </c>
      <c r="I473">
        <v>0.6</v>
      </c>
      <c r="J473">
        <v>6.4</v>
      </c>
      <c r="K473">
        <v>3.2</v>
      </c>
      <c r="L473">
        <v>37.199999999999996</v>
      </c>
    </row>
    <row r="474" spans="1:12" x14ac:dyDescent="0.3">
      <c r="A474" t="s">
        <v>528</v>
      </c>
      <c r="B474" t="s">
        <v>423</v>
      </c>
      <c r="C474" t="s">
        <v>424</v>
      </c>
      <c r="D474">
        <v>-316</v>
      </c>
      <c r="E474">
        <v>-212</v>
      </c>
      <c r="F474">
        <v>-754</v>
      </c>
      <c r="G474">
        <v>0.2</v>
      </c>
      <c r="H474">
        <v>0.2</v>
      </c>
      <c r="I474">
        <v>0.6</v>
      </c>
      <c r="J474">
        <v>-63.2</v>
      </c>
      <c r="K474">
        <v>-42.400000000000006</v>
      </c>
      <c r="L474">
        <v>-452.4</v>
      </c>
    </row>
    <row r="475" spans="1:12" x14ac:dyDescent="0.3">
      <c r="A475" t="s">
        <v>528</v>
      </c>
      <c r="B475" t="s">
        <v>423</v>
      </c>
      <c r="C475" t="s">
        <v>413</v>
      </c>
      <c r="D475">
        <v>-316</v>
      </c>
      <c r="E475">
        <v>-212</v>
      </c>
      <c r="F475">
        <v>-754</v>
      </c>
      <c r="G475">
        <v>0.2</v>
      </c>
      <c r="H475">
        <v>0.2</v>
      </c>
      <c r="I475">
        <v>0.6</v>
      </c>
      <c r="J475">
        <v>-63.2</v>
      </c>
      <c r="K475">
        <v>-42.400000000000006</v>
      </c>
      <c r="L475">
        <v>-452.4</v>
      </c>
    </row>
    <row r="476" spans="1:12" x14ac:dyDescent="0.3">
      <c r="A476" t="s">
        <v>528</v>
      </c>
      <c r="B476" t="s">
        <v>423</v>
      </c>
      <c r="C476" t="s">
        <v>418</v>
      </c>
      <c r="D476">
        <v>-316</v>
      </c>
      <c r="E476">
        <v>-212</v>
      </c>
      <c r="F476">
        <v>-754</v>
      </c>
      <c r="G476">
        <v>0.2</v>
      </c>
      <c r="H476">
        <v>0.2</v>
      </c>
      <c r="I476">
        <v>0.6</v>
      </c>
      <c r="J476">
        <v>-63.2</v>
      </c>
      <c r="K476">
        <v>-42.400000000000006</v>
      </c>
      <c r="L476">
        <v>-452.4</v>
      </c>
    </row>
    <row r="477" spans="1:12" x14ac:dyDescent="0.3">
      <c r="A477" t="s">
        <v>528</v>
      </c>
      <c r="B477" t="s">
        <v>425</v>
      </c>
      <c r="C477" t="s">
        <v>421</v>
      </c>
      <c r="D477">
        <v>-518</v>
      </c>
      <c r="E477">
        <v>-348</v>
      </c>
      <c r="F477">
        <v>-1232</v>
      </c>
      <c r="G477">
        <v>0.2</v>
      </c>
      <c r="H477">
        <v>0.2</v>
      </c>
      <c r="I477">
        <v>0.6</v>
      </c>
      <c r="J477">
        <v>-103.60000000000001</v>
      </c>
      <c r="K477">
        <v>-69.600000000000009</v>
      </c>
      <c r="L477">
        <v>-739.19999999999993</v>
      </c>
    </row>
    <row r="478" spans="1:12" x14ac:dyDescent="0.3">
      <c r="A478" t="s">
        <v>528</v>
      </c>
      <c r="B478" t="s">
        <v>434</v>
      </c>
      <c r="C478" t="s">
        <v>429</v>
      </c>
      <c r="D478">
        <v>267436</v>
      </c>
      <c r="E478">
        <v>174214</v>
      </c>
      <c r="F478">
        <v>615986</v>
      </c>
      <c r="G478">
        <v>0.2</v>
      </c>
      <c r="H478">
        <v>0.2</v>
      </c>
      <c r="I478">
        <v>0.6</v>
      </c>
      <c r="J478">
        <v>53487.200000000004</v>
      </c>
      <c r="K478">
        <v>34842.800000000003</v>
      </c>
      <c r="L478">
        <v>369591.6</v>
      </c>
    </row>
    <row r="479" spans="1:12" x14ac:dyDescent="0.3">
      <c r="A479" t="s">
        <v>528</v>
      </c>
      <c r="B479" t="s">
        <v>434</v>
      </c>
      <c r="C479" t="s">
        <v>418</v>
      </c>
      <c r="D479">
        <v>267436</v>
      </c>
      <c r="E479">
        <v>174214</v>
      </c>
      <c r="F479">
        <v>615986</v>
      </c>
      <c r="G479">
        <v>0.2</v>
      </c>
      <c r="H479">
        <v>0.2</v>
      </c>
      <c r="I479">
        <v>0.6</v>
      </c>
      <c r="J479">
        <v>53487.200000000004</v>
      </c>
      <c r="K479">
        <v>34842.800000000003</v>
      </c>
      <c r="L479">
        <v>369591.6</v>
      </c>
    </row>
    <row r="480" spans="1:12" x14ac:dyDescent="0.3">
      <c r="A480" t="s">
        <v>528</v>
      </c>
      <c r="B480" t="s">
        <v>434</v>
      </c>
      <c r="C480" t="s">
        <v>433</v>
      </c>
      <c r="D480">
        <v>267436</v>
      </c>
      <c r="E480">
        <v>174214</v>
      </c>
      <c r="F480">
        <v>615986</v>
      </c>
      <c r="G480">
        <v>0.2</v>
      </c>
      <c r="H480">
        <v>0.2</v>
      </c>
      <c r="I480">
        <v>0.6</v>
      </c>
      <c r="J480">
        <v>53487.200000000004</v>
      </c>
      <c r="K480">
        <v>34842.800000000003</v>
      </c>
      <c r="L480">
        <v>369591.6</v>
      </c>
    </row>
    <row r="481" spans="1:12" x14ac:dyDescent="0.3">
      <c r="A481" t="s">
        <v>528</v>
      </c>
      <c r="B481" t="s">
        <v>441</v>
      </c>
      <c r="C481" t="s">
        <v>421</v>
      </c>
      <c r="D481">
        <v>5462</v>
      </c>
      <c r="E481">
        <v>3724</v>
      </c>
      <c r="F481">
        <v>13112</v>
      </c>
      <c r="G481">
        <v>0.2</v>
      </c>
      <c r="H481">
        <v>0.2</v>
      </c>
      <c r="I481">
        <v>0.6</v>
      </c>
      <c r="J481">
        <v>1092.4000000000001</v>
      </c>
      <c r="K481">
        <v>744.80000000000007</v>
      </c>
      <c r="L481">
        <v>7867.2</v>
      </c>
    </row>
    <row r="482" spans="1:12" x14ac:dyDescent="0.3">
      <c r="A482" t="s">
        <v>528</v>
      </c>
      <c r="B482" t="s">
        <v>449</v>
      </c>
      <c r="C482" t="s">
        <v>448</v>
      </c>
      <c r="D482">
        <v>5808</v>
      </c>
      <c r="E482">
        <v>5808</v>
      </c>
      <c r="G482">
        <v>0.2</v>
      </c>
      <c r="H482">
        <v>0.2</v>
      </c>
      <c r="I482">
        <v>0.6</v>
      </c>
      <c r="J482">
        <v>1161.6000000000001</v>
      </c>
      <c r="K482">
        <v>1161.6000000000001</v>
      </c>
    </row>
    <row r="483" spans="1:12" x14ac:dyDescent="0.3">
      <c r="A483" t="s">
        <v>528</v>
      </c>
      <c r="B483" t="s">
        <v>529</v>
      </c>
      <c r="C483" t="s">
        <v>421</v>
      </c>
      <c r="D483">
        <v>-2334</v>
      </c>
      <c r="E483">
        <v>-2328</v>
      </c>
      <c r="G483">
        <v>0.2</v>
      </c>
      <c r="H483">
        <v>0.2</v>
      </c>
      <c r="I483">
        <v>0.6</v>
      </c>
      <c r="J483">
        <v>-466.8</v>
      </c>
      <c r="K483">
        <v>-465.6</v>
      </c>
    </row>
    <row r="484" spans="1:12" x14ac:dyDescent="0.3">
      <c r="A484" t="s">
        <v>528</v>
      </c>
      <c r="B484" t="s">
        <v>530</v>
      </c>
      <c r="C484" t="s">
        <v>418</v>
      </c>
      <c r="D484">
        <v>2440</v>
      </c>
      <c r="E484">
        <v>0</v>
      </c>
      <c r="G484">
        <v>0.2</v>
      </c>
      <c r="H484">
        <v>0.2</v>
      </c>
      <c r="I484">
        <v>0.6</v>
      </c>
      <c r="J484">
        <v>488</v>
      </c>
      <c r="K484">
        <v>0</v>
      </c>
    </row>
    <row r="485" spans="1:12" x14ac:dyDescent="0.3">
      <c r="A485" t="s">
        <v>528</v>
      </c>
      <c r="B485" t="s">
        <v>450</v>
      </c>
      <c r="C485" t="s">
        <v>448</v>
      </c>
      <c r="D485">
        <v>28</v>
      </c>
      <c r="G485">
        <v>0.2</v>
      </c>
      <c r="H485">
        <v>0.2</v>
      </c>
      <c r="I485">
        <v>0.6</v>
      </c>
      <c r="J485">
        <v>5.6000000000000005</v>
      </c>
    </row>
    <row r="486" spans="1:12" x14ac:dyDescent="0.3">
      <c r="A486" t="s">
        <v>528</v>
      </c>
      <c r="B486" t="s">
        <v>451</v>
      </c>
      <c r="C486" t="s">
        <v>448</v>
      </c>
      <c r="D486">
        <v>326</v>
      </c>
      <c r="E486">
        <v>336</v>
      </c>
      <c r="G486">
        <v>0.2</v>
      </c>
      <c r="H486">
        <v>0.2</v>
      </c>
      <c r="I486">
        <v>0.6</v>
      </c>
      <c r="J486">
        <v>65.2</v>
      </c>
      <c r="K486">
        <v>67.2</v>
      </c>
    </row>
    <row r="487" spans="1:12" x14ac:dyDescent="0.3">
      <c r="A487" t="s">
        <v>528</v>
      </c>
      <c r="B487" t="s">
        <v>452</v>
      </c>
      <c r="C487" t="s">
        <v>448</v>
      </c>
      <c r="D487">
        <v>76</v>
      </c>
      <c r="G487">
        <v>0.2</v>
      </c>
      <c r="H487">
        <v>0.2</v>
      </c>
      <c r="I487">
        <v>0.6</v>
      </c>
      <c r="J487">
        <v>15.200000000000001</v>
      </c>
    </row>
    <row r="488" spans="1:12" x14ac:dyDescent="0.3">
      <c r="A488" t="s">
        <v>528</v>
      </c>
      <c r="B488" t="s">
        <v>462</v>
      </c>
      <c r="C488" t="s">
        <v>461</v>
      </c>
      <c r="D488">
        <v>584690</v>
      </c>
      <c r="E488">
        <v>241244</v>
      </c>
      <c r="F488">
        <v>1091456</v>
      </c>
      <c r="G488">
        <v>0.2</v>
      </c>
      <c r="H488">
        <v>0.2</v>
      </c>
      <c r="I488">
        <v>0.6</v>
      </c>
      <c r="J488">
        <v>116938</v>
      </c>
      <c r="K488">
        <v>48248.800000000003</v>
      </c>
      <c r="L488">
        <v>654873.59999999998</v>
      </c>
    </row>
    <row r="489" spans="1:12" x14ac:dyDescent="0.3">
      <c r="A489" t="s">
        <v>528</v>
      </c>
      <c r="B489" t="s">
        <v>463</v>
      </c>
      <c r="C489" t="s">
        <v>461</v>
      </c>
      <c r="D489">
        <v>3010</v>
      </c>
      <c r="G489">
        <v>0.2</v>
      </c>
      <c r="H489">
        <v>0.2</v>
      </c>
      <c r="I489">
        <v>0.6</v>
      </c>
      <c r="J489">
        <v>602</v>
      </c>
    </row>
    <row r="490" spans="1:12" x14ac:dyDescent="0.3">
      <c r="A490" t="s">
        <v>528</v>
      </c>
      <c r="B490" t="s">
        <v>468</v>
      </c>
      <c r="C490" t="s">
        <v>469</v>
      </c>
      <c r="D490">
        <v>3010</v>
      </c>
      <c r="G490">
        <v>0.2</v>
      </c>
      <c r="H490">
        <v>0.2</v>
      </c>
      <c r="I490">
        <v>0.6</v>
      </c>
      <c r="J490">
        <v>602</v>
      </c>
    </row>
    <row r="491" spans="1:12" x14ac:dyDescent="0.3">
      <c r="A491" t="s">
        <v>528</v>
      </c>
      <c r="B491" t="s">
        <v>468</v>
      </c>
      <c r="C491" t="s">
        <v>470</v>
      </c>
      <c r="D491">
        <v>3010</v>
      </c>
      <c r="G491">
        <v>0.2</v>
      </c>
      <c r="H491">
        <v>0.2</v>
      </c>
      <c r="I491">
        <v>0.6</v>
      </c>
      <c r="J491">
        <v>602</v>
      </c>
    </row>
    <row r="492" spans="1:12" x14ac:dyDescent="0.3">
      <c r="A492" t="s">
        <v>528</v>
      </c>
      <c r="B492" t="s">
        <v>468</v>
      </c>
      <c r="C492" t="s">
        <v>471</v>
      </c>
      <c r="D492">
        <v>3010</v>
      </c>
      <c r="G492">
        <v>0.2</v>
      </c>
      <c r="H492">
        <v>0.2</v>
      </c>
      <c r="I492">
        <v>0.6</v>
      </c>
      <c r="J492">
        <v>602</v>
      </c>
    </row>
    <row r="493" spans="1:12" x14ac:dyDescent="0.3">
      <c r="A493" t="s">
        <v>528</v>
      </c>
      <c r="B493" t="s">
        <v>473</v>
      </c>
      <c r="C493" t="s">
        <v>474</v>
      </c>
      <c r="D493">
        <v>13132</v>
      </c>
      <c r="G493">
        <v>0.2</v>
      </c>
      <c r="H493">
        <v>0.2</v>
      </c>
      <c r="I493">
        <v>0.6</v>
      </c>
      <c r="J493">
        <v>2626.4</v>
      </c>
    </row>
    <row r="494" spans="1:12" x14ac:dyDescent="0.3">
      <c r="A494" t="s">
        <v>528</v>
      </c>
      <c r="B494" t="s">
        <v>475</v>
      </c>
      <c r="C494" t="s">
        <v>474</v>
      </c>
      <c r="D494">
        <v>8872</v>
      </c>
      <c r="E494">
        <v>8880</v>
      </c>
      <c r="G494">
        <v>0.2</v>
      </c>
      <c r="H494">
        <v>0.2</v>
      </c>
      <c r="I494">
        <v>0.6</v>
      </c>
      <c r="J494">
        <v>1774.4</v>
      </c>
      <c r="K494">
        <v>1776</v>
      </c>
    </row>
    <row r="495" spans="1:12" x14ac:dyDescent="0.3">
      <c r="A495" t="s">
        <v>528</v>
      </c>
      <c r="B495" t="s">
        <v>479</v>
      </c>
      <c r="C495" t="s">
        <v>480</v>
      </c>
      <c r="F495">
        <v>2</v>
      </c>
      <c r="G495">
        <v>0.2</v>
      </c>
      <c r="H495">
        <v>0.2</v>
      </c>
      <c r="I495">
        <v>0.6</v>
      </c>
      <c r="L495">
        <v>1.2</v>
      </c>
    </row>
    <row r="496" spans="1:12" x14ac:dyDescent="0.3">
      <c r="A496" t="s">
        <v>528</v>
      </c>
      <c r="B496" t="s">
        <v>481</v>
      </c>
      <c r="C496" t="s">
        <v>480</v>
      </c>
      <c r="D496">
        <v>3246</v>
      </c>
      <c r="E496">
        <v>3240</v>
      </c>
      <c r="F496">
        <v>58390</v>
      </c>
      <c r="G496">
        <v>0.2</v>
      </c>
      <c r="H496">
        <v>0.2</v>
      </c>
      <c r="I496">
        <v>0.6</v>
      </c>
      <c r="J496">
        <v>649.20000000000005</v>
      </c>
      <c r="K496">
        <v>648</v>
      </c>
      <c r="L496">
        <v>35034</v>
      </c>
    </row>
    <row r="497" spans="1:12" x14ac:dyDescent="0.3">
      <c r="A497" t="s">
        <v>528</v>
      </c>
      <c r="B497" t="s">
        <v>482</v>
      </c>
      <c r="C497" t="s">
        <v>480</v>
      </c>
      <c r="D497">
        <v>-118</v>
      </c>
      <c r="E497">
        <v>-108</v>
      </c>
      <c r="F497">
        <v>-2036</v>
      </c>
      <c r="G497">
        <v>0.2</v>
      </c>
      <c r="H497">
        <v>0.2</v>
      </c>
      <c r="I497">
        <v>0.6</v>
      </c>
      <c r="J497">
        <v>-23.6</v>
      </c>
      <c r="K497">
        <v>-21.6</v>
      </c>
      <c r="L497">
        <v>-1221.5999999999999</v>
      </c>
    </row>
    <row r="498" spans="1:12" x14ac:dyDescent="0.3">
      <c r="A498" t="s">
        <v>531</v>
      </c>
      <c r="B498" t="s">
        <v>432</v>
      </c>
      <c r="C498" t="s">
        <v>413</v>
      </c>
      <c r="D498">
        <v>592</v>
      </c>
      <c r="G498">
        <v>0.2</v>
      </c>
      <c r="H498">
        <v>0.2</v>
      </c>
      <c r="I498">
        <v>0.6</v>
      </c>
      <c r="J498">
        <v>118.4</v>
      </c>
    </row>
    <row r="499" spans="1:12" x14ac:dyDescent="0.3">
      <c r="A499" t="s">
        <v>531</v>
      </c>
      <c r="B499" t="s">
        <v>415</v>
      </c>
      <c r="C499" t="s">
        <v>413</v>
      </c>
      <c r="D499">
        <v>1060</v>
      </c>
      <c r="G499">
        <v>0.2</v>
      </c>
      <c r="H499">
        <v>0.2</v>
      </c>
      <c r="I499">
        <v>0.6</v>
      </c>
      <c r="J499">
        <v>212</v>
      </c>
    </row>
    <row r="500" spans="1:12" x14ac:dyDescent="0.3">
      <c r="A500" t="s">
        <v>531</v>
      </c>
      <c r="B500" t="s">
        <v>437</v>
      </c>
      <c r="C500" t="s">
        <v>413</v>
      </c>
      <c r="D500">
        <v>-1</v>
      </c>
      <c r="G500">
        <v>0.2</v>
      </c>
      <c r="H500">
        <v>0.2</v>
      </c>
      <c r="I500">
        <v>0.6</v>
      </c>
      <c r="J500">
        <v>-0.2</v>
      </c>
    </row>
    <row r="501" spans="1:12" x14ac:dyDescent="0.3">
      <c r="A501" t="s">
        <v>531</v>
      </c>
      <c r="B501" t="s">
        <v>446</v>
      </c>
      <c r="C501" t="s">
        <v>418</v>
      </c>
      <c r="D501">
        <v>149259</v>
      </c>
      <c r="E501">
        <v>128610</v>
      </c>
      <c r="F501">
        <v>264825</v>
      </c>
      <c r="G501">
        <v>0.2</v>
      </c>
      <c r="H501">
        <v>0.2</v>
      </c>
      <c r="I501">
        <v>0.6</v>
      </c>
      <c r="J501">
        <v>29851.800000000003</v>
      </c>
      <c r="K501">
        <v>25722</v>
      </c>
      <c r="L501">
        <v>158895</v>
      </c>
    </row>
    <row r="502" spans="1:12" x14ac:dyDescent="0.3">
      <c r="A502" t="s">
        <v>531</v>
      </c>
      <c r="B502" t="s">
        <v>420</v>
      </c>
      <c r="C502" t="s">
        <v>421</v>
      </c>
      <c r="D502">
        <v>16173</v>
      </c>
      <c r="E502">
        <v>16180</v>
      </c>
      <c r="F502">
        <v>5715</v>
      </c>
      <c r="G502">
        <v>0.2</v>
      </c>
      <c r="H502">
        <v>0.2</v>
      </c>
      <c r="I502">
        <v>0.6</v>
      </c>
      <c r="J502">
        <v>3234.6000000000004</v>
      </c>
      <c r="K502">
        <v>3236</v>
      </c>
      <c r="L502">
        <v>3429</v>
      </c>
    </row>
    <row r="503" spans="1:12" x14ac:dyDescent="0.3">
      <c r="A503" t="s">
        <v>531</v>
      </c>
      <c r="B503" t="s">
        <v>422</v>
      </c>
      <c r="C503" t="s">
        <v>418</v>
      </c>
      <c r="D503">
        <v>2721</v>
      </c>
      <c r="G503">
        <v>0.2</v>
      </c>
      <c r="H503">
        <v>0.2</v>
      </c>
      <c r="I503">
        <v>0.6</v>
      </c>
      <c r="J503">
        <v>544.20000000000005</v>
      </c>
    </row>
    <row r="504" spans="1:12" x14ac:dyDescent="0.3">
      <c r="A504" t="s">
        <v>531</v>
      </c>
      <c r="B504" t="s">
        <v>423</v>
      </c>
      <c r="C504" t="s">
        <v>424</v>
      </c>
      <c r="D504">
        <v>-1758</v>
      </c>
      <c r="E504">
        <v>-1758</v>
      </c>
      <c r="G504">
        <v>0.2</v>
      </c>
      <c r="H504">
        <v>0.2</v>
      </c>
      <c r="I504">
        <v>0.6</v>
      </c>
      <c r="J504">
        <v>-351.6</v>
      </c>
      <c r="K504">
        <v>-351.6</v>
      </c>
    </row>
    <row r="505" spans="1:12" x14ac:dyDescent="0.3">
      <c r="A505" t="s">
        <v>531</v>
      </c>
      <c r="B505" t="s">
        <v>423</v>
      </c>
      <c r="C505" t="s">
        <v>413</v>
      </c>
      <c r="D505">
        <v>-1758</v>
      </c>
      <c r="E505">
        <v>-1758</v>
      </c>
      <c r="G505">
        <v>0.2</v>
      </c>
      <c r="H505">
        <v>0.2</v>
      </c>
      <c r="I505">
        <v>0.6</v>
      </c>
      <c r="J505">
        <v>-351.6</v>
      </c>
      <c r="K505">
        <v>-351.6</v>
      </c>
    </row>
    <row r="506" spans="1:12" x14ac:dyDescent="0.3">
      <c r="A506" t="s">
        <v>531</v>
      </c>
      <c r="B506" t="s">
        <v>423</v>
      </c>
      <c r="C506" t="s">
        <v>418</v>
      </c>
      <c r="D506">
        <v>-1758</v>
      </c>
      <c r="E506">
        <v>-1758</v>
      </c>
      <c r="G506">
        <v>0.2</v>
      </c>
      <c r="H506">
        <v>0.2</v>
      </c>
      <c r="I506">
        <v>0.6</v>
      </c>
      <c r="J506">
        <v>-351.6</v>
      </c>
      <c r="K506">
        <v>-351.6</v>
      </c>
    </row>
    <row r="507" spans="1:12" x14ac:dyDescent="0.3">
      <c r="A507" t="s">
        <v>531</v>
      </c>
      <c r="B507" t="s">
        <v>425</v>
      </c>
      <c r="C507" t="s">
        <v>421</v>
      </c>
      <c r="D507">
        <v>-17041</v>
      </c>
      <c r="E507">
        <v>-17046</v>
      </c>
      <c r="G507">
        <v>0.2</v>
      </c>
      <c r="H507">
        <v>0.2</v>
      </c>
      <c r="I507">
        <v>0.6</v>
      </c>
      <c r="J507">
        <v>-3408.2000000000003</v>
      </c>
      <c r="K507">
        <v>-3409.2000000000003</v>
      </c>
    </row>
    <row r="508" spans="1:12" x14ac:dyDescent="0.3">
      <c r="A508" t="s">
        <v>531</v>
      </c>
      <c r="B508" t="s">
        <v>431</v>
      </c>
      <c r="C508" t="s">
        <v>429</v>
      </c>
      <c r="D508">
        <v>264819</v>
      </c>
      <c r="E508">
        <v>215682</v>
      </c>
      <c r="F508">
        <v>544170</v>
      </c>
      <c r="G508">
        <v>0.2</v>
      </c>
      <c r="H508">
        <v>0.2</v>
      </c>
      <c r="I508">
        <v>0.6</v>
      </c>
      <c r="J508">
        <v>52963.8</v>
      </c>
      <c r="K508">
        <v>43136.4</v>
      </c>
      <c r="L508">
        <v>326502</v>
      </c>
    </row>
    <row r="509" spans="1:12" x14ac:dyDescent="0.3">
      <c r="A509" t="s">
        <v>531</v>
      </c>
      <c r="B509" t="s">
        <v>431</v>
      </c>
      <c r="C509" t="s">
        <v>418</v>
      </c>
      <c r="D509">
        <v>264819</v>
      </c>
      <c r="E509">
        <v>215682</v>
      </c>
      <c r="F509">
        <v>544170</v>
      </c>
      <c r="G509">
        <v>0.2</v>
      </c>
      <c r="H509">
        <v>0.2</v>
      </c>
      <c r="I509">
        <v>0.6</v>
      </c>
      <c r="J509">
        <v>52963.8</v>
      </c>
      <c r="K509">
        <v>43136.4</v>
      </c>
      <c r="L509">
        <v>326502</v>
      </c>
    </row>
    <row r="510" spans="1:12" x14ac:dyDescent="0.3">
      <c r="A510" t="s">
        <v>531</v>
      </c>
      <c r="B510" t="s">
        <v>431</v>
      </c>
      <c r="C510" t="s">
        <v>433</v>
      </c>
      <c r="D510">
        <v>264819</v>
      </c>
      <c r="E510">
        <v>215682</v>
      </c>
      <c r="F510">
        <v>544170</v>
      </c>
      <c r="G510">
        <v>0.2</v>
      </c>
      <c r="H510">
        <v>0.2</v>
      </c>
      <c r="I510">
        <v>0.6</v>
      </c>
      <c r="J510">
        <v>52963.8</v>
      </c>
      <c r="K510">
        <v>43136.4</v>
      </c>
      <c r="L510">
        <v>326502</v>
      </c>
    </row>
    <row r="511" spans="1:12" x14ac:dyDescent="0.3">
      <c r="A511" t="s">
        <v>531</v>
      </c>
      <c r="B511" t="s">
        <v>434</v>
      </c>
      <c r="C511" t="s">
        <v>429</v>
      </c>
      <c r="D511">
        <v>117297</v>
      </c>
      <c r="E511">
        <v>110388</v>
      </c>
      <c r="F511">
        <v>272695</v>
      </c>
      <c r="G511">
        <v>0.2</v>
      </c>
      <c r="H511">
        <v>0.2</v>
      </c>
      <c r="I511">
        <v>0.6</v>
      </c>
      <c r="J511">
        <v>23459.4</v>
      </c>
      <c r="K511">
        <v>22077.600000000002</v>
      </c>
      <c r="L511">
        <v>163617</v>
      </c>
    </row>
    <row r="512" spans="1:12" x14ac:dyDescent="0.3">
      <c r="A512" t="s">
        <v>531</v>
      </c>
      <c r="B512" t="s">
        <v>434</v>
      </c>
      <c r="C512" t="s">
        <v>418</v>
      </c>
      <c r="D512">
        <v>117297</v>
      </c>
      <c r="E512">
        <v>110388</v>
      </c>
      <c r="F512">
        <v>272695</v>
      </c>
      <c r="G512">
        <v>0.2</v>
      </c>
      <c r="H512">
        <v>0.2</v>
      </c>
      <c r="I512">
        <v>0.6</v>
      </c>
      <c r="J512">
        <v>23459.4</v>
      </c>
      <c r="K512">
        <v>22077.600000000002</v>
      </c>
      <c r="L512">
        <v>163617</v>
      </c>
    </row>
    <row r="513" spans="1:12" x14ac:dyDescent="0.3">
      <c r="A513" t="s">
        <v>531</v>
      </c>
      <c r="B513" t="s">
        <v>434</v>
      </c>
      <c r="C513" t="s">
        <v>433</v>
      </c>
      <c r="D513">
        <v>117297</v>
      </c>
      <c r="E513">
        <v>110388</v>
      </c>
      <c r="F513">
        <v>272695</v>
      </c>
      <c r="G513">
        <v>0.2</v>
      </c>
      <c r="H513">
        <v>0.2</v>
      </c>
      <c r="I513">
        <v>0.6</v>
      </c>
      <c r="J513">
        <v>23459.4</v>
      </c>
      <c r="K513">
        <v>22077.600000000002</v>
      </c>
      <c r="L513">
        <v>163617</v>
      </c>
    </row>
    <row r="514" spans="1:12" x14ac:dyDescent="0.3">
      <c r="A514" t="s">
        <v>531</v>
      </c>
      <c r="B514" t="s">
        <v>435</v>
      </c>
      <c r="C514" t="s">
        <v>413</v>
      </c>
      <c r="D514">
        <v>207</v>
      </c>
      <c r="E514">
        <v>155</v>
      </c>
      <c r="F514">
        <v>53</v>
      </c>
      <c r="G514">
        <v>0.2</v>
      </c>
      <c r="H514">
        <v>0.2</v>
      </c>
      <c r="I514">
        <v>0.6</v>
      </c>
      <c r="J514">
        <v>41.400000000000006</v>
      </c>
      <c r="K514">
        <v>31</v>
      </c>
      <c r="L514">
        <v>31.799999999999997</v>
      </c>
    </row>
    <row r="515" spans="1:12" x14ac:dyDescent="0.3">
      <c r="A515" t="s">
        <v>531</v>
      </c>
      <c r="B515" t="s">
        <v>435</v>
      </c>
      <c r="C515" t="s">
        <v>433</v>
      </c>
      <c r="D515">
        <v>207</v>
      </c>
      <c r="E515">
        <v>155</v>
      </c>
      <c r="F515">
        <v>53</v>
      </c>
      <c r="G515">
        <v>0.2</v>
      </c>
      <c r="H515">
        <v>0.2</v>
      </c>
      <c r="I515">
        <v>0.6</v>
      </c>
      <c r="J515">
        <v>41.400000000000006</v>
      </c>
      <c r="K515">
        <v>31</v>
      </c>
      <c r="L515">
        <v>31.799999999999997</v>
      </c>
    </row>
    <row r="516" spans="1:12" x14ac:dyDescent="0.3">
      <c r="A516" t="s">
        <v>531</v>
      </c>
      <c r="B516" t="s">
        <v>436</v>
      </c>
      <c r="C516" t="s">
        <v>429</v>
      </c>
      <c r="D516">
        <v>5727</v>
      </c>
      <c r="E516">
        <v>4868</v>
      </c>
      <c r="F516">
        <v>17548</v>
      </c>
      <c r="G516">
        <v>0.2</v>
      </c>
      <c r="H516">
        <v>0.2</v>
      </c>
      <c r="I516">
        <v>0.6</v>
      </c>
      <c r="J516">
        <v>1145.4000000000001</v>
      </c>
      <c r="K516">
        <v>973.6</v>
      </c>
      <c r="L516">
        <v>10528.8</v>
      </c>
    </row>
    <row r="517" spans="1:12" x14ac:dyDescent="0.3">
      <c r="A517" t="s">
        <v>531</v>
      </c>
      <c r="B517" t="s">
        <v>436</v>
      </c>
      <c r="C517" t="s">
        <v>418</v>
      </c>
      <c r="D517">
        <v>5727</v>
      </c>
      <c r="E517">
        <v>4868</v>
      </c>
      <c r="F517">
        <v>17548</v>
      </c>
      <c r="G517">
        <v>0.2</v>
      </c>
      <c r="H517">
        <v>0.2</v>
      </c>
      <c r="I517">
        <v>0.6</v>
      </c>
      <c r="J517">
        <v>1145.4000000000001</v>
      </c>
      <c r="K517">
        <v>973.6</v>
      </c>
      <c r="L517">
        <v>10528.8</v>
      </c>
    </row>
    <row r="518" spans="1:12" x14ac:dyDescent="0.3">
      <c r="A518" t="s">
        <v>531</v>
      </c>
      <c r="B518" t="s">
        <v>436</v>
      </c>
      <c r="C518" t="s">
        <v>433</v>
      </c>
      <c r="D518">
        <v>5727</v>
      </c>
      <c r="E518">
        <v>4868</v>
      </c>
      <c r="F518">
        <v>17548</v>
      </c>
      <c r="G518">
        <v>0.2</v>
      </c>
      <c r="H518">
        <v>0.2</v>
      </c>
      <c r="I518">
        <v>0.6</v>
      </c>
      <c r="J518">
        <v>1145.4000000000001</v>
      </c>
      <c r="K518">
        <v>973.6</v>
      </c>
      <c r="L518">
        <v>10528.8</v>
      </c>
    </row>
    <row r="519" spans="1:12" x14ac:dyDescent="0.3">
      <c r="A519" t="s">
        <v>531</v>
      </c>
      <c r="B519" t="s">
        <v>440</v>
      </c>
      <c r="C519" t="s">
        <v>421</v>
      </c>
      <c r="D519">
        <v>6464</v>
      </c>
      <c r="E519">
        <v>3790</v>
      </c>
      <c r="F519">
        <v>41097</v>
      </c>
      <c r="G519">
        <v>0.2</v>
      </c>
      <c r="H519">
        <v>0.2</v>
      </c>
      <c r="I519">
        <v>0.6</v>
      </c>
      <c r="J519">
        <v>1292.8000000000002</v>
      </c>
      <c r="K519">
        <v>758</v>
      </c>
      <c r="L519">
        <v>24658.2</v>
      </c>
    </row>
    <row r="520" spans="1:12" x14ac:dyDescent="0.3">
      <c r="A520" t="s">
        <v>531</v>
      </c>
      <c r="B520" t="s">
        <v>442</v>
      </c>
      <c r="C520" t="s">
        <v>418</v>
      </c>
      <c r="D520">
        <v>237828</v>
      </c>
      <c r="E520">
        <v>204241</v>
      </c>
      <c r="F520">
        <v>569641</v>
      </c>
      <c r="G520">
        <v>0.2</v>
      </c>
      <c r="H520">
        <v>0.2</v>
      </c>
      <c r="I520">
        <v>0.6</v>
      </c>
      <c r="J520">
        <v>47565.600000000006</v>
      </c>
      <c r="K520">
        <v>40848.200000000004</v>
      </c>
      <c r="L520">
        <v>341784.6</v>
      </c>
    </row>
    <row r="521" spans="1:12" x14ac:dyDescent="0.3">
      <c r="A521" t="s">
        <v>531</v>
      </c>
      <c r="B521" t="s">
        <v>443</v>
      </c>
      <c r="C521" t="s">
        <v>421</v>
      </c>
      <c r="D521">
        <v>67244</v>
      </c>
      <c r="E521">
        <v>64572</v>
      </c>
      <c r="F521">
        <v>35382</v>
      </c>
      <c r="G521">
        <v>0.2</v>
      </c>
      <c r="H521">
        <v>0.2</v>
      </c>
      <c r="I521">
        <v>0.6</v>
      </c>
      <c r="J521">
        <v>13448.800000000001</v>
      </c>
      <c r="K521">
        <v>12914.400000000001</v>
      </c>
      <c r="L521">
        <v>21229.200000000001</v>
      </c>
    </row>
    <row r="522" spans="1:12" x14ac:dyDescent="0.3">
      <c r="A522" t="s">
        <v>531</v>
      </c>
      <c r="B522" t="s">
        <v>445</v>
      </c>
      <c r="C522" t="s">
        <v>421</v>
      </c>
      <c r="D522">
        <v>-59912</v>
      </c>
      <c r="E522">
        <v>-59916</v>
      </c>
      <c r="G522">
        <v>0.2</v>
      </c>
      <c r="H522">
        <v>0.2</v>
      </c>
      <c r="I522">
        <v>0.6</v>
      </c>
      <c r="J522">
        <v>-11982.400000000001</v>
      </c>
      <c r="K522">
        <v>-11983.2</v>
      </c>
    </row>
    <row r="523" spans="1:12" x14ac:dyDescent="0.3">
      <c r="A523" t="s">
        <v>531</v>
      </c>
      <c r="B523" t="s">
        <v>449</v>
      </c>
      <c r="C523" t="s">
        <v>448</v>
      </c>
      <c r="D523">
        <v>17539</v>
      </c>
      <c r="G523">
        <v>0.2</v>
      </c>
      <c r="H523">
        <v>0.2</v>
      </c>
      <c r="I523">
        <v>0.6</v>
      </c>
      <c r="J523">
        <v>3507.8</v>
      </c>
    </row>
    <row r="524" spans="1:12" x14ac:dyDescent="0.3">
      <c r="A524" t="s">
        <v>531</v>
      </c>
      <c r="B524" t="s">
        <v>529</v>
      </c>
      <c r="C524" t="s">
        <v>421</v>
      </c>
      <c r="D524">
        <v>-1955</v>
      </c>
      <c r="G524">
        <v>0.2</v>
      </c>
      <c r="H524">
        <v>0.2</v>
      </c>
      <c r="I524">
        <v>0.6</v>
      </c>
      <c r="J524">
        <v>-391</v>
      </c>
    </row>
    <row r="525" spans="1:12" x14ac:dyDescent="0.3">
      <c r="A525" t="s">
        <v>531</v>
      </c>
      <c r="B525" t="s">
        <v>450</v>
      </c>
      <c r="C525" t="s">
        <v>448</v>
      </c>
      <c r="D525">
        <v>6441</v>
      </c>
      <c r="G525">
        <v>0.2</v>
      </c>
      <c r="H525">
        <v>0.2</v>
      </c>
      <c r="I525">
        <v>0.6</v>
      </c>
      <c r="J525">
        <v>1288.2</v>
      </c>
    </row>
    <row r="526" spans="1:12" x14ac:dyDescent="0.3">
      <c r="A526" t="s">
        <v>531</v>
      </c>
      <c r="B526" t="s">
        <v>517</v>
      </c>
      <c r="C526" t="s">
        <v>448</v>
      </c>
      <c r="D526">
        <v>4043</v>
      </c>
      <c r="G526">
        <v>0.2</v>
      </c>
      <c r="H526">
        <v>0.2</v>
      </c>
      <c r="I526">
        <v>0.6</v>
      </c>
      <c r="J526">
        <v>808.6</v>
      </c>
    </row>
    <row r="527" spans="1:12" x14ac:dyDescent="0.3">
      <c r="A527" t="s">
        <v>531</v>
      </c>
      <c r="B527" t="s">
        <v>451</v>
      </c>
      <c r="C527" t="s">
        <v>448</v>
      </c>
      <c r="D527">
        <v>27783</v>
      </c>
      <c r="G527">
        <v>0.2</v>
      </c>
      <c r="H527">
        <v>0.2</v>
      </c>
      <c r="I527">
        <v>0.6</v>
      </c>
      <c r="J527">
        <v>5556.6</v>
      </c>
    </row>
    <row r="528" spans="1:12" x14ac:dyDescent="0.3">
      <c r="A528" t="s">
        <v>531</v>
      </c>
      <c r="B528" t="s">
        <v>452</v>
      </c>
      <c r="C528" t="s">
        <v>448</v>
      </c>
      <c r="D528">
        <v>9468</v>
      </c>
      <c r="G528">
        <v>0.2</v>
      </c>
      <c r="H528">
        <v>0.2</v>
      </c>
      <c r="I528">
        <v>0.6</v>
      </c>
      <c r="J528">
        <v>1893.6000000000001</v>
      </c>
    </row>
    <row r="529" spans="1:12" x14ac:dyDescent="0.3">
      <c r="A529" t="s">
        <v>531</v>
      </c>
      <c r="B529" t="s">
        <v>488</v>
      </c>
      <c r="C529" t="s">
        <v>448</v>
      </c>
      <c r="D529">
        <v>93</v>
      </c>
      <c r="G529">
        <v>0.2</v>
      </c>
      <c r="H529">
        <v>0.2</v>
      </c>
      <c r="I529">
        <v>0.6</v>
      </c>
      <c r="J529">
        <v>18.600000000000001</v>
      </c>
    </row>
    <row r="530" spans="1:12" x14ac:dyDescent="0.3">
      <c r="A530" t="s">
        <v>531</v>
      </c>
      <c r="B530" t="s">
        <v>532</v>
      </c>
      <c r="C530" t="s">
        <v>454</v>
      </c>
      <c r="D530">
        <v>956</v>
      </c>
      <c r="G530">
        <v>0.2</v>
      </c>
      <c r="H530">
        <v>0.2</v>
      </c>
      <c r="I530">
        <v>0.6</v>
      </c>
      <c r="J530">
        <v>191.20000000000002</v>
      </c>
    </row>
    <row r="531" spans="1:12" x14ac:dyDescent="0.3">
      <c r="A531" t="s">
        <v>531</v>
      </c>
      <c r="B531" t="s">
        <v>533</v>
      </c>
      <c r="C531" t="s">
        <v>454</v>
      </c>
      <c r="D531">
        <v>2686</v>
      </c>
      <c r="G531">
        <v>0.2</v>
      </c>
      <c r="H531">
        <v>0.2</v>
      </c>
      <c r="I531">
        <v>0.6</v>
      </c>
      <c r="J531">
        <v>537.20000000000005</v>
      </c>
    </row>
    <row r="532" spans="1:12" x14ac:dyDescent="0.3">
      <c r="A532" t="s">
        <v>531</v>
      </c>
      <c r="B532" t="s">
        <v>453</v>
      </c>
      <c r="C532" t="s">
        <v>454</v>
      </c>
      <c r="D532">
        <v>3642</v>
      </c>
      <c r="G532">
        <v>0.2</v>
      </c>
      <c r="H532">
        <v>0.2</v>
      </c>
      <c r="I532">
        <v>0.6</v>
      </c>
      <c r="J532">
        <v>728.40000000000009</v>
      </c>
    </row>
    <row r="533" spans="1:12" x14ac:dyDescent="0.3">
      <c r="A533" t="s">
        <v>531</v>
      </c>
      <c r="B533" t="s">
        <v>459</v>
      </c>
      <c r="C533" t="s">
        <v>460</v>
      </c>
      <c r="D533">
        <v>51615</v>
      </c>
      <c r="G533">
        <v>0.2</v>
      </c>
      <c r="H533">
        <v>0.2</v>
      </c>
      <c r="I533">
        <v>0.6</v>
      </c>
      <c r="J533">
        <v>10323</v>
      </c>
    </row>
    <row r="534" spans="1:12" x14ac:dyDescent="0.3">
      <c r="A534" t="s">
        <v>531</v>
      </c>
      <c r="B534" t="s">
        <v>459</v>
      </c>
      <c r="C534" t="s">
        <v>461</v>
      </c>
      <c r="D534">
        <v>51615</v>
      </c>
      <c r="G534">
        <v>0.2</v>
      </c>
      <c r="H534">
        <v>0.2</v>
      </c>
      <c r="I534">
        <v>0.6</v>
      </c>
      <c r="J534">
        <v>10323</v>
      </c>
    </row>
    <row r="535" spans="1:12" x14ac:dyDescent="0.3">
      <c r="A535" t="s">
        <v>531</v>
      </c>
      <c r="B535" t="s">
        <v>462</v>
      </c>
      <c r="C535" t="s">
        <v>461</v>
      </c>
      <c r="D535">
        <v>626371</v>
      </c>
      <c r="E535">
        <v>490166</v>
      </c>
      <c r="F535">
        <v>949465</v>
      </c>
      <c r="G535">
        <v>0.2</v>
      </c>
      <c r="H535">
        <v>0.2</v>
      </c>
      <c r="I535">
        <v>0.6</v>
      </c>
      <c r="J535">
        <v>125274.20000000001</v>
      </c>
      <c r="K535">
        <v>98033.200000000012</v>
      </c>
      <c r="L535">
        <v>569679</v>
      </c>
    </row>
    <row r="536" spans="1:12" x14ac:dyDescent="0.3">
      <c r="A536" t="s">
        <v>531</v>
      </c>
      <c r="B536" t="s">
        <v>463</v>
      </c>
      <c r="C536" t="s">
        <v>461</v>
      </c>
      <c r="D536">
        <v>1547</v>
      </c>
      <c r="G536">
        <v>0.2</v>
      </c>
      <c r="H536">
        <v>0.2</v>
      </c>
      <c r="I536">
        <v>0.6</v>
      </c>
      <c r="J536">
        <v>309.40000000000003</v>
      </c>
    </row>
    <row r="537" spans="1:12" x14ac:dyDescent="0.3">
      <c r="A537" t="s">
        <v>531</v>
      </c>
      <c r="B537" t="s">
        <v>467</v>
      </c>
      <c r="C537" t="s">
        <v>465</v>
      </c>
      <c r="D537">
        <v>1547</v>
      </c>
      <c r="G537">
        <v>0.2</v>
      </c>
      <c r="H537">
        <v>0.2</v>
      </c>
      <c r="I537">
        <v>0.6</v>
      </c>
      <c r="J537">
        <v>309.40000000000003</v>
      </c>
    </row>
    <row r="538" spans="1:12" x14ac:dyDescent="0.3">
      <c r="A538" t="s">
        <v>531</v>
      </c>
      <c r="B538" t="s">
        <v>467</v>
      </c>
      <c r="C538" t="s">
        <v>466</v>
      </c>
      <c r="D538">
        <v>1547</v>
      </c>
      <c r="G538">
        <v>0.2</v>
      </c>
      <c r="H538">
        <v>0.2</v>
      </c>
      <c r="I538">
        <v>0.6</v>
      </c>
      <c r="J538">
        <v>309.40000000000003</v>
      </c>
    </row>
    <row r="539" spans="1:12" x14ac:dyDescent="0.3">
      <c r="A539" t="s">
        <v>531</v>
      </c>
      <c r="B539" t="s">
        <v>473</v>
      </c>
      <c r="C539" t="s">
        <v>474</v>
      </c>
      <c r="D539">
        <v>37693</v>
      </c>
      <c r="G539">
        <v>0.2</v>
      </c>
      <c r="H539">
        <v>0.2</v>
      </c>
      <c r="I539">
        <v>0.6</v>
      </c>
      <c r="J539">
        <v>7538.6</v>
      </c>
    </row>
    <row r="540" spans="1:12" x14ac:dyDescent="0.3">
      <c r="A540" t="s">
        <v>531</v>
      </c>
      <c r="B540" t="s">
        <v>475</v>
      </c>
      <c r="C540" t="s">
        <v>474</v>
      </c>
      <c r="D540">
        <v>31915</v>
      </c>
      <c r="G540">
        <v>0.2</v>
      </c>
      <c r="H540">
        <v>0.2</v>
      </c>
      <c r="I540">
        <v>0.6</v>
      </c>
      <c r="J540">
        <v>6383</v>
      </c>
    </row>
    <row r="541" spans="1:12" x14ac:dyDescent="0.3">
      <c r="A541" t="s">
        <v>531</v>
      </c>
      <c r="B541" t="s">
        <v>476</v>
      </c>
      <c r="C541" t="s">
        <v>474</v>
      </c>
      <c r="D541">
        <v>29</v>
      </c>
      <c r="G541">
        <v>0.2</v>
      </c>
      <c r="H541">
        <v>0.2</v>
      </c>
      <c r="I541">
        <v>0.6</v>
      </c>
      <c r="J541">
        <v>5.8000000000000007</v>
      </c>
    </row>
    <row r="542" spans="1:12" x14ac:dyDescent="0.3">
      <c r="A542" t="s">
        <v>531</v>
      </c>
      <c r="B542" t="s">
        <v>477</v>
      </c>
      <c r="C542" t="s">
        <v>474</v>
      </c>
      <c r="D542">
        <v>3625</v>
      </c>
      <c r="G542">
        <v>0.2</v>
      </c>
      <c r="H542">
        <v>0.2</v>
      </c>
      <c r="I542">
        <v>0.6</v>
      </c>
      <c r="J542">
        <v>725</v>
      </c>
    </row>
    <row r="543" spans="1:12" x14ac:dyDescent="0.3">
      <c r="A543" t="s">
        <v>531</v>
      </c>
      <c r="B543" t="s">
        <v>479</v>
      </c>
      <c r="C543" t="s">
        <v>480</v>
      </c>
      <c r="E543">
        <v>3452</v>
      </c>
      <c r="F543">
        <v>31066</v>
      </c>
      <c r="G543">
        <v>0.2</v>
      </c>
      <c r="H543">
        <v>0.2</v>
      </c>
      <c r="I543">
        <v>0.6</v>
      </c>
      <c r="K543">
        <v>690.40000000000009</v>
      </c>
      <c r="L543">
        <v>18639.599999999999</v>
      </c>
    </row>
    <row r="544" spans="1:12" x14ac:dyDescent="0.3">
      <c r="A544" t="s">
        <v>531</v>
      </c>
      <c r="B544" t="s">
        <v>481</v>
      </c>
      <c r="C544" t="s">
        <v>480</v>
      </c>
      <c r="E544">
        <v>7453</v>
      </c>
      <c r="F544">
        <v>67079</v>
      </c>
      <c r="G544">
        <v>0.2</v>
      </c>
      <c r="H544">
        <v>0.2</v>
      </c>
      <c r="I544">
        <v>0.6</v>
      </c>
      <c r="K544">
        <v>1490.6000000000001</v>
      </c>
      <c r="L544">
        <v>40247.4</v>
      </c>
    </row>
    <row r="545" spans="1:12" x14ac:dyDescent="0.3">
      <c r="A545" t="s">
        <v>531</v>
      </c>
      <c r="B545" t="s">
        <v>482</v>
      </c>
      <c r="C545" t="s">
        <v>480</v>
      </c>
      <c r="E545">
        <v>1197</v>
      </c>
      <c r="F545">
        <v>10773</v>
      </c>
      <c r="G545">
        <v>0.2</v>
      </c>
      <c r="H545">
        <v>0.2</v>
      </c>
      <c r="I545">
        <v>0.6</v>
      </c>
      <c r="K545">
        <v>239.4</v>
      </c>
      <c r="L545">
        <v>6463.8</v>
      </c>
    </row>
    <row r="546" spans="1:12" x14ac:dyDescent="0.3">
      <c r="A546" t="s">
        <v>534</v>
      </c>
      <c r="B546" t="s">
        <v>406</v>
      </c>
      <c r="C546" t="s">
        <v>407</v>
      </c>
      <c r="D546">
        <v>86</v>
      </c>
      <c r="G546">
        <v>0.2</v>
      </c>
      <c r="H546">
        <v>0.2</v>
      </c>
      <c r="I546">
        <v>0.6</v>
      </c>
      <c r="J546">
        <v>17.2</v>
      </c>
    </row>
    <row r="547" spans="1:12" x14ac:dyDescent="0.3">
      <c r="A547" t="s">
        <v>534</v>
      </c>
      <c r="B547" t="s">
        <v>412</v>
      </c>
      <c r="C547" t="s">
        <v>413</v>
      </c>
      <c r="D547">
        <v>4</v>
      </c>
      <c r="G547">
        <v>0.2</v>
      </c>
      <c r="H547">
        <v>0.2</v>
      </c>
      <c r="I547">
        <v>0.6</v>
      </c>
      <c r="J547">
        <v>0.8</v>
      </c>
    </row>
    <row r="548" spans="1:12" x14ac:dyDescent="0.3">
      <c r="A548" t="s">
        <v>534</v>
      </c>
      <c r="B548" t="s">
        <v>415</v>
      </c>
      <c r="C548" t="s">
        <v>413</v>
      </c>
      <c r="D548">
        <v>5432</v>
      </c>
      <c r="E548">
        <v>5600</v>
      </c>
      <c r="F548">
        <v>26800</v>
      </c>
      <c r="G548">
        <v>0.2</v>
      </c>
      <c r="H548">
        <v>0.2</v>
      </c>
      <c r="I548">
        <v>0.6</v>
      </c>
      <c r="J548">
        <v>1086.4000000000001</v>
      </c>
      <c r="K548">
        <v>1120</v>
      </c>
      <c r="L548">
        <v>16080</v>
      </c>
    </row>
    <row r="549" spans="1:12" x14ac:dyDescent="0.3">
      <c r="A549" t="s">
        <v>534</v>
      </c>
      <c r="B549" t="s">
        <v>417</v>
      </c>
      <c r="C549" t="s">
        <v>418</v>
      </c>
      <c r="D549">
        <v>14</v>
      </c>
      <c r="E549">
        <v>22</v>
      </c>
      <c r="F549">
        <v>116</v>
      </c>
      <c r="G549">
        <v>0.2</v>
      </c>
      <c r="H549">
        <v>0.2</v>
      </c>
      <c r="I549">
        <v>0.6</v>
      </c>
      <c r="J549">
        <v>2.8000000000000003</v>
      </c>
      <c r="K549">
        <v>4.4000000000000004</v>
      </c>
      <c r="L549">
        <v>69.599999999999994</v>
      </c>
    </row>
    <row r="550" spans="1:12" x14ac:dyDescent="0.3">
      <c r="A550" t="s">
        <v>534</v>
      </c>
      <c r="B550" t="s">
        <v>420</v>
      </c>
      <c r="C550" t="s">
        <v>421</v>
      </c>
      <c r="D550">
        <v>8</v>
      </c>
      <c r="E550">
        <v>12</v>
      </c>
      <c r="F550">
        <v>56</v>
      </c>
      <c r="G550">
        <v>0.2</v>
      </c>
      <c r="H550">
        <v>0.2</v>
      </c>
      <c r="I550">
        <v>0.6</v>
      </c>
      <c r="J550">
        <v>1.6</v>
      </c>
      <c r="K550">
        <v>2.4000000000000004</v>
      </c>
      <c r="L550">
        <v>33.6</v>
      </c>
    </row>
    <row r="551" spans="1:12" x14ac:dyDescent="0.3">
      <c r="A551" t="s">
        <v>534</v>
      </c>
      <c r="B551" t="s">
        <v>422</v>
      </c>
      <c r="C551" t="s">
        <v>418</v>
      </c>
      <c r="D551">
        <v>4</v>
      </c>
      <c r="G551">
        <v>0.2</v>
      </c>
      <c r="H551">
        <v>0.2</v>
      </c>
      <c r="I551">
        <v>0.6</v>
      </c>
      <c r="J551">
        <v>0.8</v>
      </c>
    </row>
    <row r="552" spans="1:12" x14ac:dyDescent="0.3">
      <c r="A552" t="s">
        <v>534</v>
      </c>
      <c r="B552" t="s">
        <v>425</v>
      </c>
      <c r="C552" t="s">
        <v>421</v>
      </c>
      <c r="D552">
        <v>-12</v>
      </c>
      <c r="E552">
        <v>-12</v>
      </c>
      <c r="F552">
        <v>-54</v>
      </c>
      <c r="G552">
        <v>0.2</v>
      </c>
      <c r="H552">
        <v>0.2</v>
      </c>
      <c r="I552">
        <v>0.6</v>
      </c>
      <c r="J552">
        <v>-2.4000000000000004</v>
      </c>
      <c r="K552">
        <v>-2.4000000000000004</v>
      </c>
      <c r="L552">
        <v>-32.4</v>
      </c>
    </row>
    <row r="553" spans="1:12" x14ac:dyDescent="0.3">
      <c r="A553" t="s">
        <v>534</v>
      </c>
      <c r="B553" t="s">
        <v>428</v>
      </c>
      <c r="C553" t="s">
        <v>429</v>
      </c>
      <c r="D553">
        <v>22814</v>
      </c>
      <c r="E553">
        <v>19668</v>
      </c>
      <c r="F553">
        <v>131536</v>
      </c>
      <c r="G553">
        <v>0.2</v>
      </c>
      <c r="H553">
        <v>0.2</v>
      </c>
      <c r="I553">
        <v>0.6</v>
      </c>
      <c r="J553">
        <v>4562.8</v>
      </c>
      <c r="K553">
        <v>3933.6000000000004</v>
      </c>
      <c r="L553">
        <v>78921.599999999991</v>
      </c>
    </row>
    <row r="554" spans="1:12" x14ac:dyDescent="0.3">
      <c r="A554" t="s">
        <v>534</v>
      </c>
      <c r="B554" t="s">
        <v>428</v>
      </c>
      <c r="C554" t="s">
        <v>418</v>
      </c>
      <c r="D554">
        <v>22814</v>
      </c>
      <c r="E554">
        <v>19668</v>
      </c>
      <c r="F554">
        <v>131536</v>
      </c>
      <c r="G554">
        <v>0.2</v>
      </c>
      <c r="H554">
        <v>0.2</v>
      </c>
      <c r="I554">
        <v>0.6</v>
      </c>
      <c r="J554">
        <v>4562.8</v>
      </c>
      <c r="K554">
        <v>3933.6000000000004</v>
      </c>
      <c r="L554">
        <v>78921.599999999991</v>
      </c>
    </row>
    <row r="555" spans="1:12" x14ac:dyDescent="0.3">
      <c r="A555" t="s">
        <v>534</v>
      </c>
      <c r="B555" t="s">
        <v>431</v>
      </c>
      <c r="C555" t="s">
        <v>429</v>
      </c>
      <c r="D555">
        <v>367744</v>
      </c>
      <c r="E555">
        <v>317028</v>
      </c>
      <c r="F555">
        <v>2120022</v>
      </c>
      <c r="G555">
        <v>0.2</v>
      </c>
      <c r="H555">
        <v>0.2</v>
      </c>
      <c r="I555">
        <v>0.6</v>
      </c>
      <c r="J555">
        <v>73548.800000000003</v>
      </c>
      <c r="K555">
        <v>63405.600000000006</v>
      </c>
      <c r="L555">
        <v>1272013.2</v>
      </c>
    </row>
    <row r="556" spans="1:12" x14ac:dyDescent="0.3">
      <c r="A556" t="s">
        <v>534</v>
      </c>
      <c r="B556" t="s">
        <v>431</v>
      </c>
      <c r="C556" t="s">
        <v>418</v>
      </c>
      <c r="D556">
        <v>367744</v>
      </c>
      <c r="E556">
        <v>317028</v>
      </c>
      <c r="F556">
        <v>2120022</v>
      </c>
      <c r="G556">
        <v>0.2</v>
      </c>
      <c r="H556">
        <v>0.2</v>
      </c>
      <c r="I556">
        <v>0.6</v>
      </c>
      <c r="J556">
        <v>73548.800000000003</v>
      </c>
      <c r="K556">
        <v>63405.600000000006</v>
      </c>
      <c r="L556">
        <v>1272013.2</v>
      </c>
    </row>
    <row r="557" spans="1:12" x14ac:dyDescent="0.3">
      <c r="A557" t="s">
        <v>534</v>
      </c>
      <c r="B557" t="s">
        <v>431</v>
      </c>
      <c r="C557" t="s">
        <v>433</v>
      </c>
      <c r="D557">
        <v>367744</v>
      </c>
      <c r="E557">
        <v>317028</v>
      </c>
      <c r="F557">
        <v>2120022</v>
      </c>
      <c r="G557">
        <v>0.2</v>
      </c>
      <c r="H557">
        <v>0.2</v>
      </c>
      <c r="I557">
        <v>0.6</v>
      </c>
      <c r="J557">
        <v>73548.800000000003</v>
      </c>
      <c r="K557">
        <v>63405.600000000006</v>
      </c>
      <c r="L557">
        <v>1272013.2</v>
      </c>
    </row>
    <row r="558" spans="1:12" x14ac:dyDescent="0.3">
      <c r="A558" t="s">
        <v>534</v>
      </c>
      <c r="B558" t="s">
        <v>434</v>
      </c>
      <c r="C558" t="s">
        <v>429</v>
      </c>
      <c r="D558">
        <v>22136</v>
      </c>
      <c r="E558">
        <v>19082</v>
      </c>
      <c r="F558">
        <v>127616</v>
      </c>
      <c r="G558">
        <v>0.2</v>
      </c>
      <c r="H558">
        <v>0.2</v>
      </c>
      <c r="I558">
        <v>0.6</v>
      </c>
      <c r="J558">
        <v>4427.2</v>
      </c>
      <c r="K558">
        <v>3816.4</v>
      </c>
      <c r="L558">
        <v>76569.599999999991</v>
      </c>
    </row>
    <row r="559" spans="1:12" x14ac:dyDescent="0.3">
      <c r="A559" t="s">
        <v>534</v>
      </c>
      <c r="B559" t="s">
        <v>434</v>
      </c>
      <c r="C559" t="s">
        <v>418</v>
      </c>
      <c r="D559">
        <v>22136</v>
      </c>
      <c r="E559">
        <v>19082</v>
      </c>
      <c r="F559">
        <v>127616</v>
      </c>
      <c r="G559">
        <v>0.2</v>
      </c>
      <c r="H559">
        <v>0.2</v>
      </c>
      <c r="I559">
        <v>0.6</v>
      </c>
      <c r="J559">
        <v>4427.2</v>
      </c>
      <c r="K559">
        <v>3816.4</v>
      </c>
      <c r="L559">
        <v>76569.599999999991</v>
      </c>
    </row>
    <row r="560" spans="1:12" x14ac:dyDescent="0.3">
      <c r="A560" t="s">
        <v>534</v>
      </c>
      <c r="B560" t="s">
        <v>434</v>
      </c>
      <c r="C560" t="s">
        <v>433</v>
      </c>
      <c r="D560">
        <v>22136</v>
      </c>
      <c r="E560">
        <v>19082</v>
      </c>
      <c r="F560">
        <v>127616</v>
      </c>
      <c r="G560">
        <v>0.2</v>
      </c>
      <c r="H560">
        <v>0.2</v>
      </c>
      <c r="I560">
        <v>0.6</v>
      </c>
      <c r="J560">
        <v>4427.2</v>
      </c>
      <c r="K560">
        <v>3816.4</v>
      </c>
      <c r="L560">
        <v>76569.599999999991</v>
      </c>
    </row>
    <row r="561" spans="1:12" x14ac:dyDescent="0.3">
      <c r="A561" t="s">
        <v>534</v>
      </c>
      <c r="B561" t="s">
        <v>435</v>
      </c>
      <c r="C561" t="s">
        <v>413</v>
      </c>
      <c r="D561">
        <v>1636</v>
      </c>
      <c r="E561">
        <v>1410</v>
      </c>
      <c r="F561">
        <v>9430</v>
      </c>
      <c r="G561">
        <v>0.2</v>
      </c>
      <c r="H561">
        <v>0.2</v>
      </c>
      <c r="I561">
        <v>0.6</v>
      </c>
      <c r="J561">
        <v>327.20000000000005</v>
      </c>
      <c r="K561">
        <v>282</v>
      </c>
      <c r="L561">
        <v>5658</v>
      </c>
    </row>
    <row r="562" spans="1:12" x14ac:dyDescent="0.3">
      <c r="A562" t="s">
        <v>534</v>
      </c>
      <c r="B562" t="s">
        <v>435</v>
      </c>
      <c r="C562" t="s">
        <v>433</v>
      </c>
      <c r="D562">
        <v>1636</v>
      </c>
      <c r="E562">
        <v>1410</v>
      </c>
      <c r="F562">
        <v>9430</v>
      </c>
      <c r="G562">
        <v>0.2</v>
      </c>
      <c r="H562">
        <v>0.2</v>
      </c>
      <c r="I562">
        <v>0.6</v>
      </c>
      <c r="J562">
        <v>327.20000000000005</v>
      </c>
      <c r="K562">
        <v>282</v>
      </c>
      <c r="L562">
        <v>5658</v>
      </c>
    </row>
    <row r="563" spans="1:12" x14ac:dyDescent="0.3">
      <c r="A563" t="s">
        <v>534</v>
      </c>
      <c r="B563" t="s">
        <v>436</v>
      </c>
      <c r="C563" t="s">
        <v>429</v>
      </c>
      <c r="D563">
        <v>268</v>
      </c>
      <c r="E563">
        <v>232</v>
      </c>
      <c r="F563">
        <v>1550</v>
      </c>
      <c r="G563">
        <v>0.2</v>
      </c>
      <c r="H563">
        <v>0.2</v>
      </c>
      <c r="I563">
        <v>0.6</v>
      </c>
      <c r="J563">
        <v>53.6</v>
      </c>
      <c r="K563">
        <v>46.400000000000006</v>
      </c>
      <c r="L563">
        <v>930</v>
      </c>
    </row>
    <row r="564" spans="1:12" x14ac:dyDescent="0.3">
      <c r="A564" t="s">
        <v>534</v>
      </c>
      <c r="B564" t="s">
        <v>436</v>
      </c>
      <c r="C564" t="s">
        <v>418</v>
      </c>
      <c r="D564">
        <v>268</v>
      </c>
      <c r="E564">
        <v>232</v>
      </c>
      <c r="F564">
        <v>1550</v>
      </c>
      <c r="G564">
        <v>0.2</v>
      </c>
      <c r="H564">
        <v>0.2</v>
      </c>
      <c r="I564">
        <v>0.6</v>
      </c>
      <c r="J564">
        <v>53.6</v>
      </c>
      <c r="K564">
        <v>46.400000000000006</v>
      </c>
      <c r="L564">
        <v>930</v>
      </c>
    </row>
    <row r="565" spans="1:12" x14ac:dyDescent="0.3">
      <c r="A565" t="s">
        <v>534</v>
      </c>
      <c r="B565" t="s">
        <v>436</v>
      </c>
      <c r="C565" t="s">
        <v>433</v>
      </c>
      <c r="D565">
        <v>268</v>
      </c>
      <c r="E565">
        <v>232</v>
      </c>
      <c r="F565">
        <v>1550</v>
      </c>
      <c r="G565">
        <v>0.2</v>
      </c>
      <c r="H565">
        <v>0.2</v>
      </c>
      <c r="I565">
        <v>0.6</v>
      </c>
      <c r="J565">
        <v>53.6</v>
      </c>
      <c r="K565">
        <v>46.400000000000006</v>
      </c>
      <c r="L565">
        <v>930</v>
      </c>
    </row>
    <row r="566" spans="1:12" x14ac:dyDescent="0.3">
      <c r="A566" t="s">
        <v>534</v>
      </c>
      <c r="B566" t="s">
        <v>438</v>
      </c>
      <c r="C566" t="s">
        <v>421</v>
      </c>
      <c r="D566">
        <v>1282</v>
      </c>
      <c r="E566">
        <v>266</v>
      </c>
      <c r="F566">
        <v>2556</v>
      </c>
      <c r="G566">
        <v>0.2</v>
      </c>
      <c r="H566">
        <v>0.2</v>
      </c>
      <c r="I566">
        <v>0.6</v>
      </c>
      <c r="J566">
        <v>256.40000000000003</v>
      </c>
      <c r="K566">
        <v>53.2</v>
      </c>
      <c r="L566">
        <v>1533.6</v>
      </c>
    </row>
    <row r="567" spans="1:12" x14ac:dyDescent="0.3">
      <c r="A567" t="s">
        <v>534</v>
      </c>
      <c r="B567" t="s">
        <v>440</v>
      </c>
      <c r="C567" t="s">
        <v>421</v>
      </c>
      <c r="D567">
        <v>19042</v>
      </c>
      <c r="E567">
        <v>3932</v>
      </c>
      <c r="F567">
        <v>38050</v>
      </c>
      <c r="G567">
        <v>0.2</v>
      </c>
      <c r="H567">
        <v>0.2</v>
      </c>
      <c r="I567">
        <v>0.6</v>
      </c>
      <c r="J567">
        <v>3808.4</v>
      </c>
      <c r="K567">
        <v>786.40000000000009</v>
      </c>
      <c r="L567">
        <v>22830</v>
      </c>
    </row>
    <row r="568" spans="1:12" x14ac:dyDescent="0.3">
      <c r="A568" t="s">
        <v>534</v>
      </c>
      <c r="B568" t="s">
        <v>441</v>
      </c>
      <c r="C568" t="s">
        <v>421</v>
      </c>
      <c r="D568">
        <v>1146</v>
      </c>
      <c r="E568">
        <v>234</v>
      </c>
      <c r="F568">
        <v>2292</v>
      </c>
      <c r="G568">
        <v>0.2</v>
      </c>
      <c r="H568">
        <v>0.2</v>
      </c>
      <c r="I568">
        <v>0.6</v>
      </c>
      <c r="J568">
        <v>229.20000000000002</v>
      </c>
      <c r="K568">
        <v>46.800000000000004</v>
      </c>
      <c r="L568">
        <v>1375.2</v>
      </c>
    </row>
    <row r="569" spans="1:12" x14ac:dyDescent="0.3">
      <c r="A569" t="s">
        <v>534</v>
      </c>
      <c r="B569" t="s">
        <v>442</v>
      </c>
      <c r="C569" t="s">
        <v>418</v>
      </c>
      <c r="D569">
        <v>414580</v>
      </c>
      <c r="E569">
        <v>357402</v>
      </c>
      <c r="F569">
        <v>2390036</v>
      </c>
      <c r="G569">
        <v>0.2</v>
      </c>
      <c r="H569">
        <v>0.2</v>
      </c>
      <c r="I569">
        <v>0.6</v>
      </c>
      <c r="J569">
        <v>82916</v>
      </c>
      <c r="K569">
        <v>71480.400000000009</v>
      </c>
      <c r="L569">
        <v>1434021.5999999999</v>
      </c>
    </row>
    <row r="570" spans="1:12" x14ac:dyDescent="0.3">
      <c r="A570" t="s">
        <v>534</v>
      </c>
      <c r="B570" t="s">
        <v>443</v>
      </c>
      <c r="C570" t="s">
        <v>421</v>
      </c>
      <c r="D570">
        <v>38926</v>
      </c>
      <c r="E570">
        <v>5598</v>
      </c>
      <c r="F570">
        <v>54142</v>
      </c>
      <c r="G570">
        <v>0.2</v>
      </c>
      <c r="H570">
        <v>0.2</v>
      </c>
      <c r="I570">
        <v>0.6</v>
      </c>
      <c r="J570">
        <v>7785.2000000000007</v>
      </c>
      <c r="K570">
        <v>1119.6000000000001</v>
      </c>
      <c r="L570">
        <v>32485.199999999997</v>
      </c>
    </row>
    <row r="571" spans="1:12" x14ac:dyDescent="0.3">
      <c r="A571" t="s">
        <v>534</v>
      </c>
      <c r="B571" t="s">
        <v>445</v>
      </c>
      <c r="C571" t="s">
        <v>421</v>
      </c>
      <c r="D571">
        <v>-17456</v>
      </c>
      <c r="E571">
        <v>-1162</v>
      </c>
      <c r="F571">
        <v>-11248</v>
      </c>
      <c r="G571">
        <v>0.2</v>
      </c>
      <c r="H571">
        <v>0.2</v>
      </c>
      <c r="I571">
        <v>0.6</v>
      </c>
      <c r="J571">
        <v>-3491.2000000000003</v>
      </c>
      <c r="K571">
        <v>-232.4</v>
      </c>
      <c r="L571">
        <v>-6748.8</v>
      </c>
    </row>
    <row r="572" spans="1:12" x14ac:dyDescent="0.3">
      <c r="A572" t="s">
        <v>534</v>
      </c>
      <c r="B572" t="s">
        <v>449</v>
      </c>
      <c r="C572" t="s">
        <v>448</v>
      </c>
      <c r="D572">
        <v>29510</v>
      </c>
      <c r="G572">
        <v>0.2</v>
      </c>
      <c r="H572">
        <v>0.2</v>
      </c>
      <c r="I572">
        <v>0.6</v>
      </c>
      <c r="J572">
        <v>5902</v>
      </c>
    </row>
    <row r="573" spans="1:12" x14ac:dyDescent="0.3">
      <c r="A573" t="s">
        <v>534</v>
      </c>
      <c r="B573" t="s">
        <v>450</v>
      </c>
      <c r="C573" t="s">
        <v>448</v>
      </c>
      <c r="D573">
        <v>1336</v>
      </c>
      <c r="G573">
        <v>0.2</v>
      </c>
      <c r="H573">
        <v>0.2</v>
      </c>
      <c r="I573">
        <v>0.6</v>
      </c>
      <c r="J573">
        <v>267.2</v>
      </c>
    </row>
    <row r="574" spans="1:12" x14ac:dyDescent="0.3">
      <c r="A574" t="s">
        <v>534</v>
      </c>
      <c r="B574" t="s">
        <v>451</v>
      </c>
      <c r="C574" t="s">
        <v>448</v>
      </c>
      <c r="E574">
        <v>1472</v>
      </c>
      <c r="F574">
        <v>8832</v>
      </c>
      <c r="G574">
        <v>0.2</v>
      </c>
      <c r="H574">
        <v>0.2</v>
      </c>
      <c r="I574">
        <v>0.6</v>
      </c>
      <c r="K574">
        <v>294.40000000000003</v>
      </c>
      <c r="L574">
        <v>5299.2</v>
      </c>
    </row>
    <row r="575" spans="1:12" x14ac:dyDescent="0.3">
      <c r="A575" t="s">
        <v>534</v>
      </c>
      <c r="B575" t="s">
        <v>452</v>
      </c>
      <c r="C575" t="s">
        <v>448</v>
      </c>
      <c r="D575">
        <v>1296</v>
      </c>
      <c r="E575">
        <v>1296</v>
      </c>
      <c r="F575">
        <v>9848</v>
      </c>
      <c r="G575">
        <v>0.2</v>
      </c>
      <c r="H575">
        <v>0.2</v>
      </c>
      <c r="I575">
        <v>0.6</v>
      </c>
      <c r="J575">
        <v>259.2</v>
      </c>
      <c r="K575">
        <v>259.2</v>
      </c>
      <c r="L575">
        <v>5908.8</v>
      </c>
    </row>
    <row r="576" spans="1:12" x14ac:dyDescent="0.3">
      <c r="A576" t="s">
        <v>534</v>
      </c>
      <c r="B576" t="s">
        <v>488</v>
      </c>
      <c r="C576" t="s">
        <v>448</v>
      </c>
      <c r="D576">
        <v>342</v>
      </c>
      <c r="E576">
        <v>348</v>
      </c>
      <c r="F576">
        <v>1380</v>
      </c>
      <c r="G576">
        <v>0.2</v>
      </c>
      <c r="H576">
        <v>0.2</v>
      </c>
      <c r="I576">
        <v>0.6</v>
      </c>
      <c r="J576">
        <v>68.400000000000006</v>
      </c>
      <c r="K576">
        <v>69.600000000000009</v>
      </c>
      <c r="L576">
        <v>828</v>
      </c>
    </row>
    <row r="577" spans="1:12" x14ac:dyDescent="0.3">
      <c r="A577" t="s">
        <v>534</v>
      </c>
      <c r="B577" t="s">
        <v>453</v>
      </c>
      <c r="C577" t="s">
        <v>454</v>
      </c>
      <c r="D577">
        <v>54252</v>
      </c>
      <c r="E577">
        <v>18084</v>
      </c>
      <c r="F577">
        <v>18086</v>
      </c>
      <c r="G577">
        <v>0.2</v>
      </c>
      <c r="H577">
        <v>0.2</v>
      </c>
      <c r="I577">
        <v>0.6</v>
      </c>
      <c r="J577">
        <v>10850.400000000001</v>
      </c>
      <c r="K577">
        <v>3616.8</v>
      </c>
      <c r="L577">
        <v>10851.6</v>
      </c>
    </row>
    <row r="578" spans="1:12" x14ac:dyDescent="0.3">
      <c r="A578" t="s">
        <v>534</v>
      </c>
      <c r="B578" t="s">
        <v>455</v>
      </c>
      <c r="C578" t="s">
        <v>454</v>
      </c>
      <c r="D578">
        <v>1056</v>
      </c>
      <c r="E578">
        <v>348</v>
      </c>
      <c r="F578">
        <v>352</v>
      </c>
      <c r="G578">
        <v>0.2</v>
      </c>
      <c r="H578">
        <v>0.2</v>
      </c>
      <c r="I578">
        <v>0.6</v>
      </c>
      <c r="J578">
        <v>211.20000000000002</v>
      </c>
      <c r="K578">
        <v>69.600000000000009</v>
      </c>
      <c r="L578">
        <v>211.2</v>
      </c>
    </row>
    <row r="579" spans="1:12" x14ac:dyDescent="0.3">
      <c r="A579" t="s">
        <v>534</v>
      </c>
      <c r="B579" t="s">
        <v>456</v>
      </c>
      <c r="C579" t="s">
        <v>454</v>
      </c>
      <c r="D579">
        <v>42286</v>
      </c>
      <c r="E579">
        <v>14100</v>
      </c>
      <c r="F579">
        <v>14094</v>
      </c>
      <c r="G579">
        <v>0.2</v>
      </c>
      <c r="H579">
        <v>0.2</v>
      </c>
      <c r="I579">
        <v>0.6</v>
      </c>
      <c r="J579">
        <v>8457.2000000000007</v>
      </c>
      <c r="K579">
        <v>2820</v>
      </c>
      <c r="L579">
        <v>8456.4</v>
      </c>
    </row>
    <row r="580" spans="1:12" x14ac:dyDescent="0.3">
      <c r="A580" t="s">
        <v>534</v>
      </c>
      <c r="B580" t="s">
        <v>457</v>
      </c>
      <c r="C580" t="s">
        <v>454</v>
      </c>
      <c r="D580">
        <v>10306</v>
      </c>
      <c r="E580">
        <v>3432</v>
      </c>
      <c r="F580">
        <v>3434</v>
      </c>
      <c r="G580">
        <v>0.2</v>
      </c>
      <c r="H580">
        <v>0.2</v>
      </c>
      <c r="I580">
        <v>0.6</v>
      </c>
      <c r="J580">
        <v>2061.2000000000003</v>
      </c>
      <c r="K580">
        <v>686.40000000000009</v>
      </c>
      <c r="L580">
        <v>2060.4</v>
      </c>
    </row>
    <row r="581" spans="1:12" x14ac:dyDescent="0.3">
      <c r="A581" t="s">
        <v>534</v>
      </c>
      <c r="B581" t="s">
        <v>458</v>
      </c>
      <c r="C581" t="s">
        <v>454</v>
      </c>
      <c r="D581">
        <v>610</v>
      </c>
      <c r="E581">
        <v>204</v>
      </c>
      <c r="F581">
        <v>202</v>
      </c>
      <c r="G581">
        <v>0.2</v>
      </c>
      <c r="H581">
        <v>0.2</v>
      </c>
      <c r="I581">
        <v>0.6</v>
      </c>
      <c r="J581">
        <v>122</v>
      </c>
      <c r="K581">
        <v>40.800000000000004</v>
      </c>
      <c r="L581">
        <v>121.19999999999999</v>
      </c>
    </row>
    <row r="582" spans="1:12" x14ac:dyDescent="0.3">
      <c r="A582" t="s">
        <v>534</v>
      </c>
      <c r="B582" t="s">
        <v>459</v>
      </c>
      <c r="C582" t="s">
        <v>460</v>
      </c>
      <c r="D582">
        <v>117070</v>
      </c>
      <c r="G582">
        <v>0.2</v>
      </c>
      <c r="H582">
        <v>0.2</v>
      </c>
      <c r="I582">
        <v>0.6</v>
      </c>
      <c r="J582">
        <v>23414</v>
      </c>
    </row>
    <row r="583" spans="1:12" x14ac:dyDescent="0.3">
      <c r="A583" t="s">
        <v>534</v>
      </c>
      <c r="B583" t="s">
        <v>459</v>
      </c>
      <c r="C583" t="s">
        <v>461</v>
      </c>
      <c r="D583">
        <v>117070</v>
      </c>
      <c r="G583">
        <v>0.2</v>
      </c>
      <c r="H583">
        <v>0.2</v>
      </c>
      <c r="I583">
        <v>0.6</v>
      </c>
      <c r="J583">
        <v>23414</v>
      </c>
    </row>
    <row r="584" spans="1:12" x14ac:dyDescent="0.3">
      <c r="A584" t="s">
        <v>534</v>
      </c>
      <c r="B584" t="s">
        <v>462</v>
      </c>
      <c r="C584" t="s">
        <v>461</v>
      </c>
      <c r="D584">
        <v>960510</v>
      </c>
      <c r="E584">
        <v>688114</v>
      </c>
      <c r="F584">
        <v>3589832</v>
      </c>
      <c r="G584">
        <v>0.2</v>
      </c>
      <c r="H584">
        <v>0.2</v>
      </c>
      <c r="I584">
        <v>0.6</v>
      </c>
      <c r="J584">
        <v>192102</v>
      </c>
      <c r="K584">
        <v>137622.80000000002</v>
      </c>
      <c r="L584">
        <v>2153899.1999999997</v>
      </c>
    </row>
    <row r="585" spans="1:12" x14ac:dyDescent="0.3">
      <c r="A585" t="s">
        <v>534</v>
      </c>
      <c r="B585" t="s">
        <v>463</v>
      </c>
      <c r="C585" t="s">
        <v>461</v>
      </c>
      <c r="D585">
        <v>11636</v>
      </c>
      <c r="G585">
        <v>0.2</v>
      </c>
      <c r="H585">
        <v>0.2</v>
      </c>
      <c r="I585">
        <v>0.6</v>
      </c>
      <c r="J585">
        <v>2327.2000000000003</v>
      </c>
    </row>
    <row r="586" spans="1:12" x14ac:dyDescent="0.3">
      <c r="A586" t="s">
        <v>534</v>
      </c>
      <c r="B586" t="s">
        <v>464</v>
      </c>
      <c r="C586" t="s">
        <v>465</v>
      </c>
      <c r="D586">
        <v>268</v>
      </c>
      <c r="G586">
        <v>0.2</v>
      </c>
      <c r="H586">
        <v>0.2</v>
      </c>
      <c r="I586">
        <v>0.6</v>
      </c>
      <c r="J586">
        <v>53.6</v>
      </c>
    </row>
    <row r="587" spans="1:12" x14ac:dyDescent="0.3">
      <c r="A587" t="s">
        <v>534</v>
      </c>
      <c r="B587" t="s">
        <v>464</v>
      </c>
      <c r="C587" t="s">
        <v>466</v>
      </c>
      <c r="D587">
        <v>268</v>
      </c>
      <c r="G587">
        <v>0.2</v>
      </c>
      <c r="H587">
        <v>0.2</v>
      </c>
      <c r="I587">
        <v>0.6</v>
      </c>
      <c r="J587">
        <v>53.6</v>
      </c>
    </row>
    <row r="588" spans="1:12" x14ac:dyDescent="0.3">
      <c r="A588" t="s">
        <v>534</v>
      </c>
      <c r="B588" t="s">
        <v>467</v>
      </c>
      <c r="C588" t="s">
        <v>465</v>
      </c>
      <c r="D588">
        <v>8998</v>
      </c>
      <c r="G588">
        <v>0.2</v>
      </c>
      <c r="H588">
        <v>0.2</v>
      </c>
      <c r="I588">
        <v>0.6</v>
      </c>
      <c r="J588">
        <v>1799.6000000000001</v>
      </c>
    </row>
    <row r="589" spans="1:12" x14ac:dyDescent="0.3">
      <c r="A589" t="s">
        <v>534</v>
      </c>
      <c r="B589" t="s">
        <v>467</v>
      </c>
      <c r="C589" t="s">
        <v>466</v>
      </c>
      <c r="D589">
        <v>8998</v>
      </c>
      <c r="G589">
        <v>0.2</v>
      </c>
      <c r="H589">
        <v>0.2</v>
      </c>
      <c r="I589">
        <v>0.6</v>
      </c>
      <c r="J589">
        <v>1799.6000000000001</v>
      </c>
    </row>
    <row r="590" spans="1:12" x14ac:dyDescent="0.3">
      <c r="A590" t="s">
        <v>534</v>
      </c>
      <c r="B590" t="s">
        <v>468</v>
      </c>
      <c r="C590" t="s">
        <v>469</v>
      </c>
      <c r="D590">
        <v>1208</v>
      </c>
      <c r="G590">
        <v>0.2</v>
      </c>
      <c r="H590">
        <v>0.2</v>
      </c>
      <c r="I590">
        <v>0.6</v>
      </c>
      <c r="J590">
        <v>241.60000000000002</v>
      </c>
    </row>
    <row r="591" spans="1:12" x14ac:dyDescent="0.3">
      <c r="A591" t="s">
        <v>534</v>
      </c>
      <c r="B591" t="s">
        <v>468</v>
      </c>
      <c r="C591" t="s">
        <v>470</v>
      </c>
      <c r="D591">
        <v>1208</v>
      </c>
      <c r="G591">
        <v>0.2</v>
      </c>
      <c r="H591">
        <v>0.2</v>
      </c>
      <c r="I591">
        <v>0.6</v>
      </c>
      <c r="J591">
        <v>241.60000000000002</v>
      </c>
    </row>
    <row r="592" spans="1:12" x14ac:dyDescent="0.3">
      <c r="A592" t="s">
        <v>534</v>
      </c>
      <c r="B592" t="s">
        <v>468</v>
      </c>
      <c r="C592" t="s">
        <v>471</v>
      </c>
      <c r="D592">
        <v>1208</v>
      </c>
      <c r="G592">
        <v>0.2</v>
      </c>
      <c r="H592">
        <v>0.2</v>
      </c>
      <c r="I592">
        <v>0.6</v>
      </c>
      <c r="J592">
        <v>241.60000000000002</v>
      </c>
    </row>
    <row r="593" spans="1:12" x14ac:dyDescent="0.3">
      <c r="A593" t="s">
        <v>534</v>
      </c>
      <c r="B593" t="s">
        <v>472</v>
      </c>
      <c r="C593" t="s">
        <v>460</v>
      </c>
      <c r="D593">
        <v>1162</v>
      </c>
      <c r="G593">
        <v>0.2</v>
      </c>
      <c r="H593">
        <v>0.2</v>
      </c>
      <c r="I593">
        <v>0.6</v>
      </c>
      <c r="J593">
        <v>232.4</v>
      </c>
    </row>
    <row r="594" spans="1:12" x14ac:dyDescent="0.3">
      <c r="A594" t="s">
        <v>534</v>
      </c>
      <c r="B594" t="s">
        <v>472</v>
      </c>
      <c r="C594" t="s">
        <v>461</v>
      </c>
      <c r="D594">
        <v>1162</v>
      </c>
      <c r="G594">
        <v>0.2</v>
      </c>
      <c r="H594">
        <v>0.2</v>
      </c>
      <c r="I594">
        <v>0.6</v>
      </c>
      <c r="J594">
        <v>232.4</v>
      </c>
    </row>
    <row r="595" spans="1:12" x14ac:dyDescent="0.3">
      <c r="A595" t="s">
        <v>534</v>
      </c>
      <c r="B595" t="s">
        <v>473</v>
      </c>
      <c r="C595" t="s">
        <v>474</v>
      </c>
      <c r="D595">
        <v>45170</v>
      </c>
      <c r="E595">
        <v>34648</v>
      </c>
      <c r="F595">
        <v>7128</v>
      </c>
      <c r="G595">
        <v>0.2</v>
      </c>
      <c r="H595">
        <v>0.2</v>
      </c>
      <c r="I595">
        <v>0.6</v>
      </c>
      <c r="J595">
        <v>9034</v>
      </c>
      <c r="K595">
        <v>6929.6</v>
      </c>
      <c r="L595">
        <v>4276.8</v>
      </c>
    </row>
    <row r="596" spans="1:12" x14ac:dyDescent="0.3">
      <c r="A596" t="s">
        <v>534</v>
      </c>
      <c r="B596" t="s">
        <v>475</v>
      </c>
      <c r="C596" t="s">
        <v>474</v>
      </c>
      <c r="D596">
        <v>6080</v>
      </c>
      <c r="G596">
        <v>0.2</v>
      </c>
      <c r="H596">
        <v>0.2</v>
      </c>
      <c r="I596">
        <v>0.6</v>
      </c>
      <c r="J596">
        <v>1216</v>
      </c>
    </row>
    <row r="597" spans="1:12" x14ac:dyDescent="0.3">
      <c r="A597" t="s">
        <v>534</v>
      </c>
      <c r="B597" t="s">
        <v>476</v>
      </c>
      <c r="C597" t="s">
        <v>474</v>
      </c>
      <c r="F597">
        <v>280</v>
      </c>
      <c r="G597">
        <v>0.2</v>
      </c>
      <c r="H597">
        <v>0.2</v>
      </c>
      <c r="I597">
        <v>0.6</v>
      </c>
      <c r="L597">
        <v>168</v>
      </c>
    </row>
    <row r="598" spans="1:12" x14ac:dyDescent="0.3">
      <c r="A598" t="s">
        <v>534</v>
      </c>
      <c r="B598" t="s">
        <v>477</v>
      </c>
      <c r="C598" t="s">
        <v>474</v>
      </c>
      <c r="F598">
        <v>1568</v>
      </c>
      <c r="G598">
        <v>0.2</v>
      </c>
      <c r="H598">
        <v>0.2</v>
      </c>
      <c r="I598">
        <v>0.6</v>
      </c>
      <c r="L598">
        <v>940.8</v>
      </c>
    </row>
    <row r="599" spans="1:12" x14ac:dyDescent="0.3">
      <c r="A599" t="s">
        <v>534</v>
      </c>
      <c r="B599" t="s">
        <v>478</v>
      </c>
      <c r="C599" t="s">
        <v>474</v>
      </c>
      <c r="E599">
        <v>52</v>
      </c>
      <c r="F599">
        <v>470</v>
      </c>
      <c r="G599">
        <v>0.2</v>
      </c>
      <c r="H599">
        <v>0.2</v>
      </c>
      <c r="I599">
        <v>0.6</v>
      </c>
      <c r="K599">
        <v>10.4</v>
      </c>
      <c r="L599">
        <v>282</v>
      </c>
    </row>
    <row r="600" spans="1:12" x14ac:dyDescent="0.3">
      <c r="A600" t="s">
        <v>534</v>
      </c>
      <c r="B600" t="s">
        <v>479</v>
      </c>
      <c r="C600" t="s">
        <v>480</v>
      </c>
      <c r="E600">
        <v>4926</v>
      </c>
      <c r="F600">
        <v>44330</v>
      </c>
      <c r="G600">
        <v>0.2</v>
      </c>
      <c r="H600">
        <v>0.2</v>
      </c>
      <c r="I600">
        <v>0.6</v>
      </c>
      <c r="K600">
        <v>985.2</v>
      </c>
      <c r="L600">
        <v>26598</v>
      </c>
    </row>
    <row r="601" spans="1:12" x14ac:dyDescent="0.3">
      <c r="A601" t="s">
        <v>534</v>
      </c>
      <c r="B601" t="s">
        <v>481</v>
      </c>
      <c r="C601" t="s">
        <v>480</v>
      </c>
      <c r="E601">
        <v>11446</v>
      </c>
      <c r="F601">
        <v>103016</v>
      </c>
      <c r="G601">
        <v>0.2</v>
      </c>
      <c r="H601">
        <v>0.2</v>
      </c>
      <c r="I601">
        <v>0.6</v>
      </c>
      <c r="K601">
        <v>2289.2000000000003</v>
      </c>
      <c r="L601">
        <v>61809.599999999999</v>
      </c>
    </row>
    <row r="602" spans="1:12" x14ac:dyDescent="0.3">
      <c r="A602" t="s">
        <v>534</v>
      </c>
      <c r="B602" t="s">
        <v>482</v>
      </c>
      <c r="C602" t="s">
        <v>480</v>
      </c>
      <c r="E602">
        <v>10066</v>
      </c>
      <c r="G602">
        <v>0.2</v>
      </c>
      <c r="H602">
        <v>0.2</v>
      </c>
      <c r="I602">
        <v>0.6</v>
      </c>
      <c r="K602">
        <v>2013.2</v>
      </c>
    </row>
    <row r="603" spans="1:12" x14ac:dyDescent="0.3">
      <c r="A603" t="s">
        <v>535</v>
      </c>
      <c r="B603" t="s">
        <v>432</v>
      </c>
      <c r="C603" t="s">
        <v>413</v>
      </c>
      <c r="D603">
        <v>260672</v>
      </c>
      <c r="G603">
        <v>0.2</v>
      </c>
      <c r="H603">
        <v>0.2</v>
      </c>
      <c r="I603">
        <v>0.6</v>
      </c>
      <c r="J603">
        <v>52134.400000000001</v>
      </c>
    </row>
    <row r="604" spans="1:12" x14ac:dyDescent="0.3">
      <c r="A604" t="s">
        <v>535</v>
      </c>
      <c r="B604" t="s">
        <v>415</v>
      </c>
      <c r="C604" t="s">
        <v>413</v>
      </c>
      <c r="D604">
        <v>40056</v>
      </c>
      <c r="E604">
        <v>120120</v>
      </c>
      <c r="G604">
        <v>0.2</v>
      </c>
      <c r="H604">
        <v>0.2</v>
      </c>
      <c r="I604">
        <v>0.6</v>
      </c>
      <c r="J604">
        <v>8011.2000000000007</v>
      </c>
      <c r="K604">
        <v>24024</v>
      </c>
    </row>
    <row r="605" spans="1:12" x14ac:dyDescent="0.3">
      <c r="A605" t="s">
        <v>535</v>
      </c>
      <c r="B605" t="s">
        <v>447</v>
      </c>
      <c r="C605" t="s">
        <v>448</v>
      </c>
      <c r="D605">
        <v>169020</v>
      </c>
      <c r="E605">
        <v>169080</v>
      </c>
      <c r="F605">
        <v>3042470</v>
      </c>
      <c r="G605">
        <v>0.2</v>
      </c>
      <c r="H605">
        <v>0.2</v>
      </c>
      <c r="I605">
        <v>0.6</v>
      </c>
      <c r="J605">
        <v>33804</v>
      </c>
      <c r="K605">
        <v>33816</v>
      </c>
      <c r="L605">
        <v>1825482</v>
      </c>
    </row>
    <row r="606" spans="1:12" x14ac:dyDescent="0.3">
      <c r="A606" t="s">
        <v>535</v>
      </c>
      <c r="B606" t="s">
        <v>487</v>
      </c>
      <c r="C606" t="s">
        <v>448</v>
      </c>
      <c r="D606">
        <v>34064</v>
      </c>
      <c r="E606">
        <v>34056</v>
      </c>
      <c r="F606">
        <v>612940</v>
      </c>
      <c r="G606">
        <v>0.2</v>
      </c>
      <c r="H606">
        <v>0.2</v>
      </c>
      <c r="I606">
        <v>0.6</v>
      </c>
      <c r="J606">
        <v>6812.8</v>
      </c>
      <c r="K606">
        <v>6811.2000000000007</v>
      </c>
      <c r="L606">
        <v>367764</v>
      </c>
    </row>
    <row r="607" spans="1:12" x14ac:dyDescent="0.3">
      <c r="A607" t="s">
        <v>535</v>
      </c>
      <c r="B607" t="s">
        <v>449</v>
      </c>
      <c r="C607" t="s">
        <v>448</v>
      </c>
      <c r="D607">
        <v>20960</v>
      </c>
      <c r="G607">
        <v>0.2</v>
      </c>
      <c r="H607">
        <v>0.2</v>
      </c>
      <c r="I607">
        <v>0.6</v>
      </c>
      <c r="J607">
        <v>4192</v>
      </c>
    </row>
    <row r="608" spans="1:12" x14ac:dyDescent="0.3">
      <c r="A608" t="s">
        <v>535</v>
      </c>
      <c r="B608" t="s">
        <v>450</v>
      </c>
      <c r="C608" t="s">
        <v>448</v>
      </c>
      <c r="D608">
        <v>98</v>
      </c>
      <c r="G608">
        <v>0.2</v>
      </c>
      <c r="H608">
        <v>0.2</v>
      </c>
      <c r="I608">
        <v>0.6</v>
      </c>
      <c r="J608">
        <v>19.600000000000001</v>
      </c>
    </row>
    <row r="609" spans="1:12" x14ac:dyDescent="0.3">
      <c r="A609" t="s">
        <v>535</v>
      </c>
      <c r="B609" t="s">
        <v>451</v>
      </c>
      <c r="C609" t="s">
        <v>448</v>
      </c>
      <c r="D609">
        <v>1200</v>
      </c>
      <c r="G609">
        <v>0.2</v>
      </c>
      <c r="H609">
        <v>0.2</v>
      </c>
      <c r="I609">
        <v>0.6</v>
      </c>
      <c r="J609">
        <v>240</v>
      </c>
    </row>
    <row r="610" spans="1:12" x14ac:dyDescent="0.3">
      <c r="A610" t="s">
        <v>535</v>
      </c>
      <c r="B610" t="s">
        <v>452</v>
      </c>
      <c r="C610" t="s">
        <v>448</v>
      </c>
      <c r="D610">
        <v>1080</v>
      </c>
      <c r="E610">
        <v>1080</v>
      </c>
      <c r="F610">
        <v>8532</v>
      </c>
      <c r="G610">
        <v>0.2</v>
      </c>
      <c r="H610">
        <v>0.2</v>
      </c>
      <c r="I610">
        <v>0.6</v>
      </c>
      <c r="J610">
        <v>216</v>
      </c>
      <c r="K610">
        <v>216</v>
      </c>
      <c r="L610">
        <v>5119.2</v>
      </c>
    </row>
    <row r="611" spans="1:12" x14ac:dyDescent="0.3">
      <c r="A611" t="s">
        <v>535</v>
      </c>
      <c r="B611" t="s">
        <v>488</v>
      </c>
      <c r="C611" t="s">
        <v>448</v>
      </c>
      <c r="D611">
        <v>1884</v>
      </c>
      <c r="E611">
        <v>1884</v>
      </c>
      <c r="F611">
        <v>15024</v>
      </c>
      <c r="G611">
        <v>0.2</v>
      </c>
      <c r="H611">
        <v>0.2</v>
      </c>
      <c r="I611">
        <v>0.6</v>
      </c>
      <c r="J611">
        <v>376.8</v>
      </c>
      <c r="K611">
        <v>376.8</v>
      </c>
      <c r="L611">
        <v>9014.4</v>
      </c>
    </row>
    <row r="612" spans="1:12" x14ac:dyDescent="0.3">
      <c r="A612" t="s">
        <v>535</v>
      </c>
      <c r="B612" t="s">
        <v>462</v>
      </c>
      <c r="C612" t="s">
        <v>461</v>
      </c>
      <c r="D612">
        <v>112240</v>
      </c>
      <c r="E612">
        <v>147668</v>
      </c>
      <c r="F612">
        <v>2164760</v>
      </c>
      <c r="G612">
        <v>0.2</v>
      </c>
      <c r="H612">
        <v>0.2</v>
      </c>
      <c r="I612">
        <v>0.6</v>
      </c>
      <c r="J612">
        <v>22448</v>
      </c>
      <c r="K612">
        <v>29533.600000000002</v>
      </c>
      <c r="L612">
        <v>1298856</v>
      </c>
    </row>
    <row r="613" spans="1:12" x14ac:dyDescent="0.3">
      <c r="A613" t="s">
        <v>535</v>
      </c>
      <c r="B613" t="s">
        <v>473</v>
      </c>
      <c r="C613" t="s">
        <v>474</v>
      </c>
      <c r="D613">
        <v>63208</v>
      </c>
      <c r="E613">
        <v>1080</v>
      </c>
      <c r="F613">
        <v>8568</v>
      </c>
      <c r="G613">
        <v>0.2</v>
      </c>
      <c r="H613">
        <v>0.2</v>
      </c>
      <c r="I613">
        <v>0.6</v>
      </c>
      <c r="J613">
        <v>12641.6</v>
      </c>
      <c r="K613">
        <v>216</v>
      </c>
      <c r="L613">
        <v>5140.8</v>
      </c>
    </row>
    <row r="614" spans="1:12" x14ac:dyDescent="0.3">
      <c r="A614" t="s">
        <v>535</v>
      </c>
      <c r="B614" t="s">
        <v>475</v>
      </c>
      <c r="C614" t="s">
        <v>474</v>
      </c>
      <c r="D614">
        <v>1314</v>
      </c>
      <c r="G614">
        <v>0.2</v>
      </c>
      <c r="H614">
        <v>0.2</v>
      </c>
      <c r="I614">
        <v>0.6</v>
      </c>
      <c r="J614">
        <v>262.8</v>
      </c>
    </row>
    <row r="615" spans="1:12" x14ac:dyDescent="0.3">
      <c r="A615" t="s">
        <v>535</v>
      </c>
      <c r="B615" t="s">
        <v>479</v>
      </c>
      <c r="C615" t="s">
        <v>480</v>
      </c>
      <c r="E615">
        <v>40280</v>
      </c>
      <c r="F615">
        <v>362514</v>
      </c>
      <c r="G615">
        <v>0.2</v>
      </c>
      <c r="H615">
        <v>0.2</v>
      </c>
      <c r="I615">
        <v>0.6</v>
      </c>
      <c r="K615">
        <v>8056</v>
      </c>
      <c r="L615">
        <v>217508.4</v>
      </c>
    </row>
    <row r="616" spans="1:12" x14ac:dyDescent="0.3">
      <c r="A616" t="s">
        <v>535</v>
      </c>
      <c r="B616" t="s">
        <v>481</v>
      </c>
      <c r="C616" t="s">
        <v>480</v>
      </c>
      <c r="E616">
        <v>60420</v>
      </c>
      <c r="F616">
        <v>543778</v>
      </c>
      <c r="G616">
        <v>0.2</v>
      </c>
      <c r="H616">
        <v>0.2</v>
      </c>
      <c r="I616">
        <v>0.6</v>
      </c>
      <c r="K616">
        <v>12084</v>
      </c>
      <c r="L616">
        <v>326266.8</v>
      </c>
    </row>
    <row r="617" spans="1:12" x14ac:dyDescent="0.3">
      <c r="A617" t="s">
        <v>535</v>
      </c>
      <c r="B617" t="s">
        <v>482</v>
      </c>
      <c r="C617" t="s">
        <v>480</v>
      </c>
      <c r="E617">
        <v>37448</v>
      </c>
      <c r="G617">
        <v>0.2</v>
      </c>
      <c r="H617">
        <v>0.2</v>
      </c>
      <c r="I617">
        <v>0.6</v>
      </c>
      <c r="K617">
        <v>7489.6</v>
      </c>
    </row>
    <row r="618" spans="1:12" x14ac:dyDescent="0.3">
      <c r="A618" t="s">
        <v>536</v>
      </c>
      <c r="B618" t="s">
        <v>432</v>
      </c>
      <c r="C618" t="s">
        <v>413</v>
      </c>
      <c r="D618">
        <v>1263</v>
      </c>
      <c r="G618">
        <v>0.2</v>
      </c>
      <c r="H618">
        <v>0.2</v>
      </c>
      <c r="I618">
        <v>0.6</v>
      </c>
      <c r="J618">
        <v>252.60000000000002</v>
      </c>
    </row>
    <row r="619" spans="1:12" x14ac:dyDescent="0.3">
      <c r="A619" t="s">
        <v>536</v>
      </c>
      <c r="B619" t="s">
        <v>415</v>
      </c>
      <c r="C619" t="s">
        <v>413</v>
      </c>
      <c r="D619">
        <v>150867</v>
      </c>
      <c r="G619">
        <v>0.2</v>
      </c>
      <c r="H619">
        <v>0.2</v>
      </c>
      <c r="I619">
        <v>0.6</v>
      </c>
      <c r="J619">
        <v>30173.4</v>
      </c>
    </row>
    <row r="620" spans="1:12" x14ac:dyDescent="0.3">
      <c r="A620" t="s">
        <v>536</v>
      </c>
      <c r="B620" t="s">
        <v>439</v>
      </c>
      <c r="C620" t="s">
        <v>413</v>
      </c>
      <c r="D620">
        <v>5429</v>
      </c>
      <c r="G620">
        <v>0.2</v>
      </c>
      <c r="H620">
        <v>0.2</v>
      </c>
      <c r="I620">
        <v>0.6</v>
      </c>
      <c r="J620">
        <v>1085.8</v>
      </c>
    </row>
    <row r="621" spans="1:12" x14ac:dyDescent="0.3">
      <c r="A621" t="s">
        <v>536</v>
      </c>
      <c r="B621" t="s">
        <v>444</v>
      </c>
      <c r="C621" t="s">
        <v>418</v>
      </c>
      <c r="D621">
        <v>6806</v>
      </c>
      <c r="E621">
        <v>6804</v>
      </c>
      <c r="F621">
        <v>31406</v>
      </c>
      <c r="G621">
        <v>0.2</v>
      </c>
      <c r="H621">
        <v>0.2</v>
      </c>
      <c r="I621">
        <v>0.6</v>
      </c>
      <c r="J621">
        <v>1361.2</v>
      </c>
      <c r="K621">
        <v>1360.8000000000002</v>
      </c>
      <c r="L621">
        <v>18843.599999999999</v>
      </c>
    </row>
    <row r="622" spans="1:12" x14ac:dyDescent="0.3">
      <c r="A622" t="s">
        <v>536</v>
      </c>
      <c r="B622" t="s">
        <v>423</v>
      </c>
      <c r="C622" t="s">
        <v>424</v>
      </c>
      <c r="D622">
        <v>-17</v>
      </c>
      <c r="G622">
        <v>0.2</v>
      </c>
      <c r="H622">
        <v>0.2</v>
      </c>
      <c r="I622">
        <v>0.6</v>
      </c>
      <c r="J622">
        <v>-3.4000000000000004</v>
      </c>
    </row>
    <row r="623" spans="1:12" x14ac:dyDescent="0.3">
      <c r="A623" t="s">
        <v>536</v>
      </c>
      <c r="B623" t="s">
        <v>423</v>
      </c>
      <c r="C623" t="s">
        <v>413</v>
      </c>
      <c r="D623">
        <v>-17</v>
      </c>
      <c r="G623">
        <v>0.2</v>
      </c>
      <c r="H623">
        <v>0.2</v>
      </c>
      <c r="I623">
        <v>0.6</v>
      </c>
      <c r="J623">
        <v>-3.4000000000000004</v>
      </c>
    </row>
    <row r="624" spans="1:12" x14ac:dyDescent="0.3">
      <c r="A624" t="s">
        <v>536</v>
      </c>
      <c r="B624" t="s">
        <v>423</v>
      </c>
      <c r="C624" t="s">
        <v>418</v>
      </c>
      <c r="D624">
        <v>-17</v>
      </c>
      <c r="G624">
        <v>0.2</v>
      </c>
      <c r="H624">
        <v>0.2</v>
      </c>
      <c r="I624">
        <v>0.6</v>
      </c>
      <c r="J624">
        <v>-3.4000000000000004</v>
      </c>
    </row>
    <row r="625" spans="1:12" x14ac:dyDescent="0.3">
      <c r="A625" t="s">
        <v>536</v>
      </c>
      <c r="B625" t="s">
        <v>431</v>
      </c>
      <c r="C625" t="s">
        <v>429</v>
      </c>
      <c r="D625">
        <v>11598</v>
      </c>
      <c r="E625">
        <v>10975</v>
      </c>
      <c r="F625">
        <v>49101</v>
      </c>
      <c r="G625">
        <v>0.2</v>
      </c>
      <c r="H625">
        <v>0.2</v>
      </c>
      <c r="I625">
        <v>0.6</v>
      </c>
      <c r="J625">
        <v>2319.6</v>
      </c>
      <c r="K625">
        <v>2195</v>
      </c>
      <c r="L625">
        <v>29460.6</v>
      </c>
    </row>
    <row r="626" spans="1:12" x14ac:dyDescent="0.3">
      <c r="A626" t="s">
        <v>536</v>
      </c>
      <c r="B626" t="s">
        <v>431</v>
      </c>
      <c r="C626" t="s">
        <v>418</v>
      </c>
      <c r="D626">
        <v>11598</v>
      </c>
      <c r="E626">
        <v>10975</v>
      </c>
      <c r="F626">
        <v>49101</v>
      </c>
      <c r="G626">
        <v>0.2</v>
      </c>
      <c r="H626">
        <v>0.2</v>
      </c>
      <c r="I626">
        <v>0.6</v>
      </c>
      <c r="J626">
        <v>2319.6</v>
      </c>
      <c r="K626">
        <v>2195</v>
      </c>
      <c r="L626">
        <v>29460.6</v>
      </c>
    </row>
    <row r="627" spans="1:12" x14ac:dyDescent="0.3">
      <c r="A627" t="s">
        <v>536</v>
      </c>
      <c r="B627" t="s">
        <v>431</v>
      </c>
      <c r="C627" t="s">
        <v>433</v>
      </c>
      <c r="D627">
        <v>11598</v>
      </c>
      <c r="E627">
        <v>10975</v>
      </c>
      <c r="F627">
        <v>49101</v>
      </c>
      <c r="G627">
        <v>0.2</v>
      </c>
      <c r="H627">
        <v>0.2</v>
      </c>
      <c r="I627">
        <v>0.6</v>
      </c>
      <c r="J627">
        <v>2319.6</v>
      </c>
      <c r="K627">
        <v>2195</v>
      </c>
      <c r="L627">
        <v>29460.6</v>
      </c>
    </row>
    <row r="628" spans="1:12" x14ac:dyDescent="0.3">
      <c r="A628" t="s">
        <v>536</v>
      </c>
      <c r="B628" t="s">
        <v>434</v>
      </c>
      <c r="C628" t="s">
        <v>429</v>
      </c>
      <c r="D628">
        <v>47209</v>
      </c>
      <c r="E628">
        <v>41201</v>
      </c>
      <c r="F628">
        <v>180014</v>
      </c>
      <c r="G628">
        <v>0.2</v>
      </c>
      <c r="H628">
        <v>0.2</v>
      </c>
      <c r="I628">
        <v>0.6</v>
      </c>
      <c r="J628">
        <v>9441.8000000000011</v>
      </c>
      <c r="K628">
        <v>8240.2000000000007</v>
      </c>
      <c r="L628">
        <v>108008.4</v>
      </c>
    </row>
    <row r="629" spans="1:12" x14ac:dyDescent="0.3">
      <c r="A629" t="s">
        <v>536</v>
      </c>
      <c r="B629" t="s">
        <v>434</v>
      </c>
      <c r="C629" t="s">
        <v>418</v>
      </c>
      <c r="D629">
        <v>47209</v>
      </c>
      <c r="E629">
        <v>41201</v>
      </c>
      <c r="F629">
        <v>180014</v>
      </c>
      <c r="G629">
        <v>0.2</v>
      </c>
      <c r="H629">
        <v>0.2</v>
      </c>
      <c r="I629">
        <v>0.6</v>
      </c>
      <c r="J629">
        <v>9441.8000000000011</v>
      </c>
      <c r="K629">
        <v>8240.2000000000007</v>
      </c>
      <c r="L629">
        <v>108008.4</v>
      </c>
    </row>
    <row r="630" spans="1:12" x14ac:dyDescent="0.3">
      <c r="A630" t="s">
        <v>536</v>
      </c>
      <c r="B630" t="s">
        <v>434</v>
      </c>
      <c r="C630" t="s">
        <v>433</v>
      </c>
      <c r="D630">
        <v>47209</v>
      </c>
      <c r="E630">
        <v>41201</v>
      </c>
      <c r="F630">
        <v>180014</v>
      </c>
      <c r="G630">
        <v>0.2</v>
      </c>
      <c r="H630">
        <v>0.2</v>
      </c>
      <c r="I630">
        <v>0.6</v>
      </c>
      <c r="J630">
        <v>9441.8000000000011</v>
      </c>
      <c r="K630">
        <v>8240.2000000000007</v>
      </c>
      <c r="L630">
        <v>108008.4</v>
      </c>
    </row>
    <row r="631" spans="1:12" x14ac:dyDescent="0.3">
      <c r="A631" t="s">
        <v>536</v>
      </c>
      <c r="B631" t="s">
        <v>435</v>
      </c>
      <c r="C631" t="s">
        <v>413</v>
      </c>
      <c r="D631">
        <v>3012</v>
      </c>
      <c r="E631">
        <v>2590</v>
      </c>
      <c r="F631">
        <v>10414</v>
      </c>
      <c r="G631">
        <v>0.2</v>
      </c>
      <c r="H631">
        <v>0.2</v>
      </c>
      <c r="I631">
        <v>0.6</v>
      </c>
      <c r="J631">
        <v>602.4</v>
      </c>
      <c r="K631">
        <v>518</v>
      </c>
      <c r="L631">
        <v>6248.4</v>
      </c>
    </row>
    <row r="632" spans="1:12" x14ac:dyDescent="0.3">
      <c r="A632" t="s">
        <v>536</v>
      </c>
      <c r="B632" t="s">
        <v>435</v>
      </c>
      <c r="C632" t="s">
        <v>433</v>
      </c>
      <c r="D632">
        <v>3012</v>
      </c>
      <c r="E632">
        <v>2590</v>
      </c>
      <c r="F632">
        <v>10414</v>
      </c>
      <c r="G632">
        <v>0.2</v>
      </c>
      <c r="H632">
        <v>0.2</v>
      </c>
      <c r="I632">
        <v>0.6</v>
      </c>
      <c r="J632">
        <v>602.4</v>
      </c>
      <c r="K632">
        <v>518</v>
      </c>
      <c r="L632">
        <v>6248.4</v>
      </c>
    </row>
    <row r="633" spans="1:12" x14ac:dyDescent="0.3">
      <c r="A633" t="s">
        <v>536</v>
      </c>
      <c r="B633" t="s">
        <v>440</v>
      </c>
      <c r="C633" t="s">
        <v>421</v>
      </c>
      <c r="D633">
        <v>315</v>
      </c>
      <c r="E633">
        <v>264</v>
      </c>
      <c r="F633">
        <v>475</v>
      </c>
      <c r="G633">
        <v>0.2</v>
      </c>
      <c r="H633">
        <v>0.2</v>
      </c>
      <c r="I633">
        <v>0.6</v>
      </c>
      <c r="J633">
        <v>63</v>
      </c>
      <c r="K633">
        <v>52.800000000000004</v>
      </c>
      <c r="L633">
        <v>285</v>
      </c>
    </row>
    <row r="634" spans="1:12" x14ac:dyDescent="0.3">
      <c r="A634" t="s">
        <v>536</v>
      </c>
      <c r="B634" t="s">
        <v>441</v>
      </c>
      <c r="C634" t="s">
        <v>421</v>
      </c>
      <c r="D634">
        <v>452</v>
      </c>
      <c r="E634">
        <v>378</v>
      </c>
      <c r="F634">
        <v>683</v>
      </c>
      <c r="G634">
        <v>0.2</v>
      </c>
      <c r="H634">
        <v>0.2</v>
      </c>
      <c r="I634">
        <v>0.6</v>
      </c>
      <c r="J634">
        <v>90.4</v>
      </c>
      <c r="K634">
        <v>75.600000000000009</v>
      </c>
      <c r="L634">
        <v>409.8</v>
      </c>
    </row>
    <row r="635" spans="1:12" x14ac:dyDescent="0.3">
      <c r="A635" t="s">
        <v>536</v>
      </c>
      <c r="B635" t="s">
        <v>442</v>
      </c>
      <c r="C635" t="s">
        <v>418</v>
      </c>
      <c r="D635">
        <v>55030</v>
      </c>
      <c r="E635">
        <v>47962</v>
      </c>
      <c r="F635">
        <v>208123</v>
      </c>
      <c r="G635">
        <v>0.2</v>
      </c>
      <c r="H635">
        <v>0.2</v>
      </c>
      <c r="I635">
        <v>0.6</v>
      </c>
      <c r="J635">
        <v>11006</v>
      </c>
      <c r="K635">
        <v>9592.4</v>
      </c>
      <c r="L635">
        <v>124873.79999999999</v>
      </c>
    </row>
    <row r="636" spans="1:12" x14ac:dyDescent="0.3">
      <c r="A636" t="s">
        <v>536</v>
      </c>
      <c r="B636" t="s">
        <v>443</v>
      </c>
      <c r="C636" t="s">
        <v>421</v>
      </c>
      <c r="D636">
        <v>2521</v>
      </c>
      <c r="E636">
        <v>2112</v>
      </c>
      <c r="F636">
        <v>3770</v>
      </c>
      <c r="G636">
        <v>0.2</v>
      </c>
      <c r="H636">
        <v>0.2</v>
      </c>
      <c r="I636">
        <v>0.6</v>
      </c>
      <c r="J636">
        <v>504.20000000000005</v>
      </c>
      <c r="K636">
        <v>422.40000000000003</v>
      </c>
      <c r="L636">
        <v>2262</v>
      </c>
    </row>
    <row r="637" spans="1:12" x14ac:dyDescent="0.3">
      <c r="A637" t="s">
        <v>536</v>
      </c>
      <c r="B637" t="s">
        <v>445</v>
      </c>
      <c r="C637" t="s">
        <v>421</v>
      </c>
      <c r="D637">
        <v>-1754</v>
      </c>
      <c r="E637">
        <v>-1470</v>
      </c>
      <c r="F637">
        <v>-2612</v>
      </c>
      <c r="G637">
        <v>0.2</v>
      </c>
      <c r="H637">
        <v>0.2</v>
      </c>
      <c r="I637">
        <v>0.6</v>
      </c>
      <c r="J637">
        <v>-350.8</v>
      </c>
      <c r="K637">
        <v>-294</v>
      </c>
      <c r="L637">
        <v>-1567.2</v>
      </c>
    </row>
    <row r="638" spans="1:12" x14ac:dyDescent="0.3">
      <c r="A638" t="s">
        <v>536</v>
      </c>
      <c r="B638" t="s">
        <v>449</v>
      </c>
      <c r="C638" t="s">
        <v>448</v>
      </c>
      <c r="D638">
        <v>8344</v>
      </c>
      <c r="G638">
        <v>0.2</v>
      </c>
      <c r="H638">
        <v>0.2</v>
      </c>
      <c r="I638">
        <v>0.6</v>
      </c>
      <c r="J638">
        <v>1668.8000000000002</v>
      </c>
    </row>
    <row r="639" spans="1:12" x14ac:dyDescent="0.3">
      <c r="A639" t="s">
        <v>536</v>
      </c>
      <c r="B639" t="s">
        <v>450</v>
      </c>
      <c r="C639" t="s">
        <v>448</v>
      </c>
      <c r="D639">
        <v>145</v>
      </c>
      <c r="E639">
        <v>60</v>
      </c>
      <c r="F639">
        <v>154</v>
      </c>
      <c r="G639">
        <v>0.2</v>
      </c>
      <c r="H639">
        <v>0.2</v>
      </c>
      <c r="I639">
        <v>0.6</v>
      </c>
      <c r="J639">
        <v>29</v>
      </c>
      <c r="K639">
        <v>12</v>
      </c>
      <c r="L639">
        <v>92.399999999999991</v>
      </c>
    </row>
    <row r="640" spans="1:12" x14ac:dyDescent="0.3">
      <c r="A640" t="s">
        <v>536</v>
      </c>
      <c r="B640" t="s">
        <v>451</v>
      </c>
      <c r="C640" t="s">
        <v>448</v>
      </c>
      <c r="D640">
        <v>12</v>
      </c>
      <c r="E640">
        <v>12</v>
      </c>
      <c r="F640">
        <v>80</v>
      </c>
      <c r="G640">
        <v>0.2</v>
      </c>
      <c r="H640">
        <v>0.2</v>
      </c>
      <c r="I640">
        <v>0.6</v>
      </c>
      <c r="J640">
        <v>2.4000000000000004</v>
      </c>
      <c r="K640">
        <v>2.4000000000000004</v>
      </c>
      <c r="L640">
        <v>48</v>
      </c>
    </row>
    <row r="641" spans="1:12" x14ac:dyDescent="0.3">
      <c r="A641" t="s">
        <v>536</v>
      </c>
      <c r="B641" t="s">
        <v>452</v>
      </c>
      <c r="C641" t="s">
        <v>448</v>
      </c>
      <c r="D641">
        <v>78</v>
      </c>
      <c r="E641">
        <v>78</v>
      </c>
      <c r="F641">
        <v>1362</v>
      </c>
      <c r="G641">
        <v>0.2</v>
      </c>
      <c r="H641">
        <v>0.2</v>
      </c>
      <c r="I641">
        <v>0.6</v>
      </c>
      <c r="J641">
        <v>15.600000000000001</v>
      </c>
      <c r="K641">
        <v>15.600000000000001</v>
      </c>
      <c r="L641">
        <v>817.19999999999993</v>
      </c>
    </row>
    <row r="642" spans="1:12" x14ac:dyDescent="0.3">
      <c r="A642" t="s">
        <v>536</v>
      </c>
      <c r="B642" t="s">
        <v>462</v>
      </c>
      <c r="C642" t="s">
        <v>461</v>
      </c>
      <c r="D642">
        <v>102836</v>
      </c>
      <c r="E642">
        <v>99094</v>
      </c>
      <c r="F642">
        <v>377876</v>
      </c>
      <c r="G642">
        <v>0.2</v>
      </c>
      <c r="H642">
        <v>0.2</v>
      </c>
      <c r="I642">
        <v>0.6</v>
      </c>
      <c r="J642">
        <v>20567.2</v>
      </c>
      <c r="K642">
        <v>19818.800000000003</v>
      </c>
      <c r="L642">
        <v>226725.6</v>
      </c>
    </row>
    <row r="643" spans="1:12" x14ac:dyDescent="0.3">
      <c r="A643" t="s">
        <v>536</v>
      </c>
      <c r="B643" t="s">
        <v>473</v>
      </c>
      <c r="C643" t="s">
        <v>474</v>
      </c>
      <c r="D643">
        <v>9861</v>
      </c>
      <c r="E643">
        <v>3280</v>
      </c>
      <c r="F643">
        <v>646</v>
      </c>
      <c r="G643">
        <v>0.2</v>
      </c>
      <c r="H643">
        <v>0.2</v>
      </c>
      <c r="I643">
        <v>0.6</v>
      </c>
      <c r="J643">
        <v>1972.2</v>
      </c>
      <c r="K643">
        <v>656</v>
      </c>
      <c r="L643">
        <v>387.59999999999997</v>
      </c>
    </row>
    <row r="644" spans="1:12" x14ac:dyDescent="0.3">
      <c r="A644" t="s">
        <v>536</v>
      </c>
      <c r="B644" t="s">
        <v>475</v>
      </c>
      <c r="C644" t="s">
        <v>474</v>
      </c>
      <c r="D644">
        <v>46265</v>
      </c>
      <c r="E644">
        <v>715</v>
      </c>
      <c r="F644">
        <v>2504</v>
      </c>
      <c r="G644">
        <v>0.2</v>
      </c>
      <c r="H644">
        <v>0.2</v>
      </c>
      <c r="I644">
        <v>0.6</v>
      </c>
      <c r="J644">
        <v>9253</v>
      </c>
      <c r="K644">
        <v>143</v>
      </c>
      <c r="L644">
        <v>1502.3999999999999</v>
      </c>
    </row>
    <row r="645" spans="1:12" x14ac:dyDescent="0.3">
      <c r="A645" t="s">
        <v>536</v>
      </c>
      <c r="B645" t="s">
        <v>477</v>
      </c>
      <c r="C645" t="s">
        <v>474</v>
      </c>
      <c r="E645">
        <v>26</v>
      </c>
      <c r="G645">
        <v>0.2</v>
      </c>
      <c r="H645">
        <v>0.2</v>
      </c>
      <c r="I645">
        <v>0.6</v>
      </c>
      <c r="K645">
        <v>5.2</v>
      </c>
    </row>
    <row r="646" spans="1:12" x14ac:dyDescent="0.3">
      <c r="A646" t="s">
        <v>536</v>
      </c>
      <c r="B646" t="s">
        <v>479</v>
      </c>
      <c r="C646" t="s">
        <v>480</v>
      </c>
      <c r="D646">
        <v>4218</v>
      </c>
      <c r="E646">
        <v>4218</v>
      </c>
      <c r="F646">
        <v>75962</v>
      </c>
      <c r="G646">
        <v>0.2</v>
      </c>
      <c r="H646">
        <v>0.2</v>
      </c>
      <c r="I646">
        <v>0.6</v>
      </c>
      <c r="J646">
        <v>843.6</v>
      </c>
      <c r="K646">
        <v>843.6</v>
      </c>
      <c r="L646">
        <v>45577.2</v>
      </c>
    </row>
    <row r="647" spans="1:12" x14ac:dyDescent="0.3">
      <c r="A647" t="s">
        <v>536</v>
      </c>
      <c r="B647" t="s">
        <v>481</v>
      </c>
      <c r="C647" t="s">
        <v>480</v>
      </c>
      <c r="D647">
        <v>564</v>
      </c>
      <c r="E647">
        <v>564</v>
      </c>
      <c r="F647">
        <v>10125</v>
      </c>
      <c r="G647">
        <v>0.2</v>
      </c>
      <c r="H647">
        <v>0.2</v>
      </c>
      <c r="I647">
        <v>0.6</v>
      </c>
      <c r="J647">
        <v>112.80000000000001</v>
      </c>
      <c r="K647">
        <v>112.80000000000001</v>
      </c>
      <c r="L647">
        <v>6075</v>
      </c>
    </row>
    <row r="648" spans="1:12" x14ac:dyDescent="0.3">
      <c r="A648" t="s">
        <v>536</v>
      </c>
      <c r="B648" t="s">
        <v>482</v>
      </c>
      <c r="C648" t="s">
        <v>480</v>
      </c>
      <c r="D648">
        <v>-324</v>
      </c>
      <c r="E648">
        <v>-324</v>
      </c>
      <c r="G648">
        <v>0.2</v>
      </c>
      <c r="H648">
        <v>0.2</v>
      </c>
      <c r="I648">
        <v>0.6</v>
      </c>
      <c r="J648">
        <v>-64.8</v>
      </c>
      <c r="K648">
        <v>-64.8</v>
      </c>
    </row>
    <row r="649" spans="1:12" x14ac:dyDescent="0.3">
      <c r="A649" t="s">
        <v>537</v>
      </c>
      <c r="B649" t="s">
        <v>432</v>
      </c>
      <c r="C649" t="s">
        <v>413</v>
      </c>
      <c r="D649">
        <v>11902</v>
      </c>
      <c r="G649">
        <v>0.2</v>
      </c>
      <c r="H649">
        <v>0.2</v>
      </c>
      <c r="I649">
        <v>0.6</v>
      </c>
      <c r="J649">
        <v>2380.4</v>
      </c>
    </row>
    <row r="650" spans="1:12" x14ac:dyDescent="0.3">
      <c r="A650" t="s">
        <v>537</v>
      </c>
      <c r="B650" t="s">
        <v>412</v>
      </c>
      <c r="C650" t="s">
        <v>413</v>
      </c>
      <c r="D650">
        <v>0</v>
      </c>
      <c r="G650">
        <v>0.2</v>
      </c>
      <c r="H650">
        <v>0.2</v>
      </c>
      <c r="I650">
        <v>0.6</v>
      </c>
      <c r="J650">
        <v>0</v>
      </c>
    </row>
    <row r="651" spans="1:12" x14ac:dyDescent="0.3">
      <c r="A651" t="s">
        <v>537</v>
      </c>
      <c r="B651" t="s">
        <v>446</v>
      </c>
      <c r="C651" t="s">
        <v>418</v>
      </c>
      <c r="D651">
        <v>71320</v>
      </c>
      <c r="E651">
        <v>22546</v>
      </c>
      <c r="F651">
        <v>84756</v>
      </c>
      <c r="G651">
        <v>0.2</v>
      </c>
      <c r="H651">
        <v>0.2</v>
      </c>
      <c r="I651">
        <v>0.6</v>
      </c>
      <c r="J651">
        <v>14264</v>
      </c>
      <c r="K651">
        <v>4509.2</v>
      </c>
      <c r="L651">
        <v>50853.599999999999</v>
      </c>
    </row>
    <row r="652" spans="1:12" x14ac:dyDescent="0.3">
      <c r="A652" t="s">
        <v>537</v>
      </c>
      <c r="B652" t="s">
        <v>420</v>
      </c>
      <c r="C652" t="s">
        <v>421</v>
      </c>
      <c r="D652">
        <v>1791</v>
      </c>
      <c r="E652">
        <v>1788</v>
      </c>
      <c r="G652">
        <v>0.2</v>
      </c>
      <c r="H652">
        <v>0.2</v>
      </c>
      <c r="I652">
        <v>0.6</v>
      </c>
      <c r="J652">
        <v>358.20000000000005</v>
      </c>
      <c r="K652">
        <v>357.6</v>
      </c>
    </row>
    <row r="653" spans="1:12" x14ac:dyDescent="0.3">
      <c r="A653" t="s">
        <v>537</v>
      </c>
      <c r="B653" t="s">
        <v>423</v>
      </c>
      <c r="C653" t="s">
        <v>424</v>
      </c>
      <c r="D653">
        <v>-150</v>
      </c>
      <c r="E653">
        <v>-307</v>
      </c>
      <c r="F653">
        <v>-78</v>
      </c>
      <c r="G653">
        <v>0.2</v>
      </c>
      <c r="H653">
        <v>0.2</v>
      </c>
      <c r="I653">
        <v>0.6</v>
      </c>
      <c r="J653">
        <v>-30</v>
      </c>
      <c r="K653">
        <v>-61.400000000000006</v>
      </c>
      <c r="L653">
        <v>-46.8</v>
      </c>
    </row>
    <row r="654" spans="1:12" x14ac:dyDescent="0.3">
      <c r="A654" t="s">
        <v>537</v>
      </c>
      <c r="B654" t="s">
        <v>423</v>
      </c>
      <c r="C654" t="s">
        <v>413</v>
      </c>
      <c r="D654">
        <v>-150</v>
      </c>
      <c r="E654">
        <v>-307</v>
      </c>
      <c r="F654">
        <v>-78</v>
      </c>
      <c r="G654">
        <v>0.2</v>
      </c>
      <c r="H654">
        <v>0.2</v>
      </c>
      <c r="I654">
        <v>0.6</v>
      </c>
      <c r="J654">
        <v>-30</v>
      </c>
      <c r="K654">
        <v>-61.400000000000006</v>
      </c>
      <c r="L654">
        <v>-46.8</v>
      </c>
    </row>
    <row r="655" spans="1:12" x14ac:dyDescent="0.3">
      <c r="A655" t="s">
        <v>537</v>
      </c>
      <c r="B655" t="s">
        <v>423</v>
      </c>
      <c r="C655" t="s">
        <v>418</v>
      </c>
      <c r="D655">
        <v>-150</v>
      </c>
      <c r="E655">
        <v>-307</v>
      </c>
      <c r="F655">
        <v>-78</v>
      </c>
      <c r="G655">
        <v>0.2</v>
      </c>
      <c r="H655">
        <v>0.2</v>
      </c>
      <c r="I655">
        <v>0.6</v>
      </c>
      <c r="J655">
        <v>-30</v>
      </c>
      <c r="K655">
        <v>-61.400000000000006</v>
      </c>
      <c r="L655">
        <v>-46.8</v>
      </c>
    </row>
    <row r="656" spans="1:12" x14ac:dyDescent="0.3">
      <c r="A656" t="s">
        <v>537</v>
      </c>
      <c r="B656" t="s">
        <v>425</v>
      </c>
      <c r="C656" t="s">
        <v>421</v>
      </c>
      <c r="D656">
        <v>-363</v>
      </c>
      <c r="E656">
        <v>-360</v>
      </c>
      <c r="G656">
        <v>0.2</v>
      </c>
      <c r="H656">
        <v>0.2</v>
      </c>
      <c r="I656">
        <v>0.6</v>
      </c>
      <c r="J656">
        <v>-72.600000000000009</v>
      </c>
      <c r="K656">
        <v>-72</v>
      </c>
    </row>
    <row r="657" spans="1:12" x14ac:dyDescent="0.3">
      <c r="A657" t="s">
        <v>537</v>
      </c>
      <c r="B657" t="s">
        <v>431</v>
      </c>
      <c r="C657" t="s">
        <v>429</v>
      </c>
      <c r="D657">
        <v>270588</v>
      </c>
      <c r="E657">
        <v>177639</v>
      </c>
      <c r="F657">
        <v>721325</v>
      </c>
      <c r="G657">
        <v>0.2</v>
      </c>
      <c r="H657">
        <v>0.2</v>
      </c>
      <c r="I657">
        <v>0.6</v>
      </c>
      <c r="J657">
        <v>54117.600000000006</v>
      </c>
      <c r="K657">
        <v>35527.800000000003</v>
      </c>
      <c r="L657">
        <v>432795</v>
      </c>
    </row>
    <row r="658" spans="1:12" x14ac:dyDescent="0.3">
      <c r="A658" t="s">
        <v>537</v>
      </c>
      <c r="B658" t="s">
        <v>431</v>
      </c>
      <c r="C658" t="s">
        <v>418</v>
      </c>
      <c r="D658">
        <v>270588</v>
      </c>
      <c r="E658">
        <v>177639</v>
      </c>
      <c r="F658">
        <v>721325</v>
      </c>
      <c r="G658">
        <v>0.2</v>
      </c>
      <c r="H658">
        <v>0.2</v>
      </c>
      <c r="I658">
        <v>0.6</v>
      </c>
      <c r="J658">
        <v>54117.600000000006</v>
      </c>
      <c r="K658">
        <v>35527.800000000003</v>
      </c>
      <c r="L658">
        <v>432795</v>
      </c>
    </row>
    <row r="659" spans="1:12" x14ac:dyDescent="0.3">
      <c r="A659" t="s">
        <v>537</v>
      </c>
      <c r="B659" t="s">
        <v>431</v>
      </c>
      <c r="C659" t="s">
        <v>433</v>
      </c>
      <c r="D659">
        <v>270588</v>
      </c>
      <c r="E659">
        <v>177639</v>
      </c>
      <c r="F659">
        <v>721325</v>
      </c>
      <c r="G659">
        <v>0.2</v>
      </c>
      <c r="H659">
        <v>0.2</v>
      </c>
      <c r="I659">
        <v>0.6</v>
      </c>
      <c r="J659">
        <v>54117.600000000006</v>
      </c>
      <c r="K659">
        <v>35527.800000000003</v>
      </c>
      <c r="L659">
        <v>432795</v>
      </c>
    </row>
    <row r="660" spans="1:12" x14ac:dyDescent="0.3">
      <c r="A660" t="s">
        <v>537</v>
      </c>
      <c r="B660" t="s">
        <v>434</v>
      </c>
      <c r="C660" t="s">
        <v>429</v>
      </c>
      <c r="D660">
        <v>48521</v>
      </c>
      <c r="E660">
        <v>64224</v>
      </c>
      <c r="F660">
        <v>152730</v>
      </c>
      <c r="G660">
        <v>0.2</v>
      </c>
      <c r="H660">
        <v>0.2</v>
      </c>
      <c r="I660">
        <v>0.6</v>
      </c>
      <c r="J660">
        <v>9704.2000000000007</v>
      </c>
      <c r="K660">
        <v>12844.800000000001</v>
      </c>
      <c r="L660">
        <v>91638</v>
      </c>
    </row>
    <row r="661" spans="1:12" x14ac:dyDescent="0.3">
      <c r="A661" t="s">
        <v>537</v>
      </c>
      <c r="B661" t="s">
        <v>434</v>
      </c>
      <c r="C661" t="s">
        <v>418</v>
      </c>
      <c r="D661">
        <v>48521</v>
      </c>
      <c r="E661">
        <v>64224</v>
      </c>
      <c r="F661">
        <v>152730</v>
      </c>
      <c r="G661">
        <v>0.2</v>
      </c>
      <c r="H661">
        <v>0.2</v>
      </c>
      <c r="I661">
        <v>0.6</v>
      </c>
      <c r="J661">
        <v>9704.2000000000007</v>
      </c>
      <c r="K661">
        <v>12844.800000000001</v>
      </c>
      <c r="L661">
        <v>91638</v>
      </c>
    </row>
    <row r="662" spans="1:12" x14ac:dyDescent="0.3">
      <c r="A662" t="s">
        <v>537</v>
      </c>
      <c r="B662" t="s">
        <v>434</v>
      </c>
      <c r="C662" t="s">
        <v>433</v>
      </c>
      <c r="D662">
        <v>48521</v>
      </c>
      <c r="E662">
        <v>64224</v>
      </c>
      <c r="F662">
        <v>152730</v>
      </c>
      <c r="G662">
        <v>0.2</v>
      </c>
      <c r="H662">
        <v>0.2</v>
      </c>
      <c r="I662">
        <v>0.6</v>
      </c>
      <c r="J662">
        <v>9704.2000000000007</v>
      </c>
      <c r="K662">
        <v>12844.800000000001</v>
      </c>
      <c r="L662">
        <v>91638</v>
      </c>
    </row>
    <row r="663" spans="1:12" x14ac:dyDescent="0.3">
      <c r="A663" t="s">
        <v>537</v>
      </c>
      <c r="B663" t="s">
        <v>435</v>
      </c>
      <c r="C663" t="s">
        <v>413</v>
      </c>
      <c r="D663">
        <v>-39</v>
      </c>
      <c r="E663">
        <v>818</v>
      </c>
      <c r="F663">
        <v>2207</v>
      </c>
      <c r="G663">
        <v>0.2</v>
      </c>
      <c r="H663">
        <v>0.2</v>
      </c>
      <c r="I663">
        <v>0.6</v>
      </c>
      <c r="J663">
        <v>-7.8000000000000007</v>
      </c>
      <c r="K663">
        <v>163.60000000000002</v>
      </c>
      <c r="L663">
        <v>1324.2</v>
      </c>
    </row>
    <row r="664" spans="1:12" x14ac:dyDescent="0.3">
      <c r="A664" t="s">
        <v>537</v>
      </c>
      <c r="B664" t="s">
        <v>435</v>
      </c>
      <c r="C664" t="s">
        <v>433</v>
      </c>
      <c r="D664">
        <v>-39</v>
      </c>
      <c r="E664">
        <v>818</v>
      </c>
      <c r="F664">
        <v>2207</v>
      </c>
      <c r="G664">
        <v>0.2</v>
      </c>
      <c r="H664">
        <v>0.2</v>
      </c>
      <c r="I664">
        <v>0.6</v>
      </c>
      <c r="J664">
        <v>-7.8000000000000007</v>
      </c>
      <c r="K664">
        <v>163.60000000000002</v>
      </c>
      <c r="L664">
        <v>1324.2</v>
      </c>
    </row>
    <row r="665" spans="1:12" x14ac:dyDescent="0.3">
      <c r="A665" t="s">
        <v>537</v>
      </c>
      <c r="B665" t="s">
        <v>440</v>
      </c>
      <c r="C665" t="s">
        <v>421</v>
      </c>
      <c r="D665">
        <v>16068</v>
      </c>
      <c r="E665">
        <v>16068</v>
      </c>
      <c r="G665">
        <v>0.2</v>
      </c>
      <c r="H665">
        <v>0.2</v>
      </c>
      <c r="I665">
        <v>0.6</v>
      </c>
      <c r="J665">
        <v>3213.6000000000004</v>
      </c>
      <c r="K665">
        <v>3213.6000000000004</v>
      </c>
    </row>
    <row r="666" spans="1:12" x14ac:dyDescent="0.3">
      <c r="A666" t="s">
        <v>537</v>
      </c>
      <c r="B666" t="s">
        <v>441</v>
      </c>
      <c r="C666" t="s">
        <v>421</v>
      </c>
      <c r="D666">
        <v>1836</v>
      </c>
      <c r="E666">
        <v>1836</v>
      </c>
      <c r="G666">
        <v>0.2</v>
      </c>
      <c r="H666">
        <v>0.2</v>
      </c>
      <c r="I666">
        <v>0.6</v>
      </c>
      <c r="J666">
        <v>367.20000000000005</v>
      </c>
      <c r="K666">
        <v>367.20000000000005</v>
      </c>
    </row>
    <row r="667" spans="1:12" x14ac:dyDescent="0.3">
      <c r="A667" t="s">
        <v>537</v>
      </c>
      <c r="B667" t="s">
        <v>442</v>
      </c>
      <c r="C667" t="s">
        <v>418</v>
      </c>
      <c r="D667">
        <v>247514</v>
      </c>
      <c r="E667">
        <v>220444</v>
      </c>
      <c r="F667">
        <v>791587</v>
      </c>
      <c r="G667">
        <v>0.2</v>
      </c>
      <c r="H667">
        <v>0.2</v>
      </c>
      <c r="I667">
        <v>0.6</v>
      </c>
      <c r="J667">
        <v>49502.8</v>
      </c>
      <c r="K667">
        <v>44088.800000000003</v>
      </c>
      <c r="L667">
        <v>474952.19999999995</v>
      </c>
    </row>
    <row r="668" spans="1:12" x14ac:dyDescent="0.3">
      <c r="A668" t="s">
        <v>537</v>
      </c>
      <c r="B668" t="s">
        <v>443</v>
      </c>
      <c r="C668" t="s">
        <v>421</v>
      </c>
      <c r="D668">
        <v>19392</v>
      </c>
      <c r="E668">
        <v>19386</v>
      </c>
      <c r="G668">
        <v>0.2</v>
      </c>
      <c r="H668">
        <v>0.2</v>
      </c>
      <c r="I668">
        <v>0.6</v>
      </c>
      <c r="J668">
        <v>3878.4</v>
      </c>
      <c r="K668">
        <v>3877.2000000000003</v>
      </c>
    </row>
    <row r="669" spans="1:12" x14ac:dyDescent="0.3">
      <c r="A669" t="s">
        <v>537</v>
      </c>
      <c r="B669" t="s">
        <v>445</v>
      </c>
      <c r="C669" t="s">
        <v>421</v>
      </c>
      <c r="D669">
        <v>-2915</v>
      </c>
      <c r="E669">
        <v>-2910</v>
      </c>
      <c r="G669">
        <v>0.2</v>
      </c>
      <c r="H669">
        <v>0.2</v>
      </c>
      <c r="I669">
        <v>0.6</v>
      </c>
      <c r="J669">
        <v>-583</v>
      </c>
      <c r="K669">
        <v>-582</v>
      </c>
    </row>
    <row r="670" spans="1:12" x14ac:dyDescent="0.3">
      <c r="A670" t="s">
        <v>537</v>
      </c>
      <c r="B670" t="s">
        <v>449</v>
      </c>
      <c r="C670" t="s">
        <v>448</v>
      </c>
      <c r="D670">
        <v>6002</v>
      </c>
      <c r="G670">
        <v>0.2</v>
      </c>
      <c r="H670">
        <v>0.2</v>
      </c>
      <c r="I670">
        <v>0.6</v>
      </c>
      <c r="J670">
        <v>1200.4000000000001</v>
      </c>
    </row>
    <row r="671" spans="1:12" x14ac:dyDescent="0.3">
      <c r="A671" t="s">
        <v>537</v>
      </c>
      <c r="B671" t="s">
        <v>530</v>
      </c>
      <c r="C671" t="s">
        <v>418</v>
      </c>
      <c r="D671">
        <v>390</v>
      </c>
      <c r="G671">
        <v>0.2</v>
      </c>
      <c r="H671">
        <v>0.2</v>
      </c>
      <c r="I671">
        <v>0.6</v>
      </c>
      <c r="J671">
        <v>78</v>
      </c>
    </row>
    <row r="672" spans="1:12" x14ac:dyDescent="0.3">
      <c r="A672" t="s">
        <v>537</v>
      </c>
      <c r="B672" t="s">
        <v>538</v>
      </c>
      <c r="C672" t="s">
        <v>421</v>
      </c>
      <c r="D672">
        <v>307</v>
      </c>
      <c r="G672">
        <v>0.2</v>
      </c>
      <c r="H672">
        <v>0.2</v>
      </c>
      <c r="I672">
        <v>0.6</v>
      </c>
      <c r="J672">
        <v>61.400000000000006</v>
      </c>
    </row>
    <row r="673" spans="1:12" x14ac:dyDescent="0.3">
      <c r="A673" t="s">
        <v>537</v>
      </c>
      <c r="B673" t="s">
        <v>450</v>
      </c>
      <c r="C673" t="s">
        <v>448</v>
      </c>
      <c r="D673">
        <v>889</v>
      </c>
      <c r="G673">
        <v>0.2</v>
      </c>
      <c r="H673">
        <v>0.2</v>
      </c>
      <c r="I673">
        <v>0.6</v>
      </c>
      <c r="J673">
        <v>177.8</v>
      </c>
    </row>
    <row r="674" spans="1:12" x14ac:dyDescent="0.3">
      <c r="A674" t="s">
        <v>537</v>
      </c>
      <c r="B674" t="s">
        <v>451</v>
      </c>
      <c r="C674" t="s">
        <v>448</v>
      </c>
      <c r="D674">
        <v>531</v>
      </c>
      <c r="E674">
        <v>534</v>
      </c>
      <c r="F674">
        <v>1064</v>
      </c>
      <c r="G674">
        <v>0.2</v>
      </c>
      <c r="H674">
        <v>0.2</v>
      </c>
      <c r="I674">
        <v>0.6</v>
      </c>
      <c r="J674">
        <v>106.2</v>
      </c>
      <c r="K674">
        <v>106.80000000000001</v>
      </c>
      <c r="L674">
        <v>638.4</v>
      </c>
    </row>
    <row r="675" spans="1:12" x14ac:dyDescent="0.3">
      <c r="A675" t="s">
        <v>537</v>
      </c>
      <c r="B675" t="s">
        <v>452</v>
      </c>
      <c r="C675" t="s">
        <v>448</v>
      </c>
      <c r="D675">
        <v>164</v>
      </c>
      <c r="E675">
        <v>154</v>
      </c>
      <c r="F675">
        <v>766</v>
      </c>
      <c r="G675">
        <v>0.2</v>
      </c>
      <c r="H675">
        <v>0.2</v>
      </c>
      <c r="I675">
        <v>0.6</v>
      </c>
      <c r="J675">
        <v>32.800000000000004</v>
      </c>
      <c r="K675">
        <v>30.8</v>
      </c>
      <c r="L675">
        <v>459.59999999999997</v>
      </c>
    </row>
    <row r="676" spans="1:12" x14ac:dyDescent="0.3">
      <c r="A676" t="s">
        <v>537</v>
      </c>
      <c r="B676" t="s">
        <v>488</v>
      </c>
      <c r="C676" t="s">
        <v>448</v>
      </c>
      <c r="D676">
        <v>1144</v>
      </c>
      <c r="E676">
        <v>1053</v>
      </c>
      <c r="F676">
        <v>3396</v>
      </c>
      <c r="G676">
        <v>0.2</v>
      </c>
      <c r="H676">
        <v>0.2</v>
      </c>
      <c r="I676">
        <v>0.6</v>
      </c>
      <c r="J676">
        <v>228.8</v>
      </c>
      <c r="K676">
        <v>210.60000000000002</v>
      </c>
      <c r="L676">
        <v>2037.6</v>
      </c>
    </row>
    <row r="677" spans="1:12" x14ac:dyDescent="0.3">
      <c r="A677" t="s">
        <v>537</v>
      </c>
      <c r="B677" t="s">
        <v>490</v>
      </c>
      <c r="C677" t="s">
        <v>448</v>
      </c>
      <c r="D677">
        <v>13294</v>
      </c>
      <c r="E677">
        <v>5658</v>
      </c>
      <c r="F677">
        <v>28228</v>
      </c>
      <c r="G677">
        <v>0.2</v>
      </c>
      <c r="H677">
        <v>0.2</v>
      </c>
      <c r="I677">
        <v>0.6</v>
      </c>
      <c r="J677">
        <v>2658.8</v>
      </c>
      <c r="K677">
        <v>1131.6000000000001</v>
      </c>
      <c r="L677">
        <v>16936.8</v>
      </c>
    </row>
    <row r="678" spans="1:12" x14ac:dyDescent="0.3">
      <c r="A678" t="s">
        <v>537</v>
      </c>
      <c r="B678" t="s">
        <v>459</v>
      </c>
      <c r="C678" t="s">
        <v>460</v>
      </c>
      <c r="D678">
        <v>4106</v>
      </c>
      <c r="G678">
        <v>0.2</v>
      </c>
      <c r="H678">
        <v>0.2</v>
      </c>
      <c r="I678">
        <v>0.6</v>
      </c>
      <c r="J678">
        <v>821.2</v>
      </c>
    </row>
    <row r="679" spans="1:12" x14ac:dyDescent="0.3">
      <c r="A679" t="s">
        <v>537</v>
      </c>
      <c r="B679" t="s">
        <v>459</v>
      </c>
      <c r="C679" t="s">
        <v>461</v>
      </c>
      <c r="D679">
        <v>4106</v>
      </c>
      <c r="G679">
        <v>0.2</v>
      </c>
      <c r="H679">
        <v>0.2</v>
      </c>
      <c r="I679">
        <v>0.6</v>
      </c>
      <c r="J679">
        <v>821.2</v>
      </c>
    </row>
    <row r="680" spans="1:12" x14ac:dyDescent="0.3">
      <c r="A680" t="s">
        <v>537</v>
      </c>
      <c r="B680" t="s">
        <v>462</v>
      </c>
      <c r="C680" t="s">
        <v>461</v>
      </c>
      <c r="D680">
        <v>499040</v>
      </c>
      <c r="E680">
        <v>511494</v>
      </c>
      <c r="F680">
        <v>1914576</v>
      </c>
      <c r="G680">
        <v>0.2</v>
      </c>
      <c r="H680">
        <v>0.2</v>
      </c>
      <c r="I680">
        <v>0.6</v>
      </c>
      <c r="J680">
        <v>99808</v>
      </c>
      <c r="K680">
        <v>102298.8</v>
      </c>
      <c r="L680">
        <v>1148745.5999999999</v>
      </c>
    </row>
    <row r="681" spans="1:12" x14ac:dyDescent="0.3">
      <c r="A681" t="s">
        <v>537</v>
      </c>
      <c r="B681" t="s">
        <v>473</v>
      </c>
      <c r="C681" t="s">
        <v>474</v>
      </c>
      <c r="D681">
        <v>21296</v>
      </c>
      <c r="E681">
        <v>90</v>
      </c>
      <c r="F681">
        <v>696</v>
      </c>
      <c r="G681">
        <v>0.2</v>
      </c>
      <c r="H681">
        <v>0.2</v>
      </c>
      <c r="I681">
        <v>0.6</v>
      </c>
      <c r="J681">
        <v>4259.2</v>
      </c>
      <c r="K681">
        <v>18</v>
      </c>
      <c r="L681">
        <v>417.59999999999997</v>
      </c>
    </row>
    <row r="682" spans="1:12" x14ac:dyDescent="0.3">
      <c r="A682" t="s">
        <v>537</v>
      </c>
      <c r="B682" t="s">
        <v>475</v>
      </c>
      <c r="C682" t="s">
        <v>474</v>
      </c>
      <c r="D682">
        <v>4743</v>
      </c>
      <c r="G682">
        <v>0.2</v>
      </c>
      <c r="H682">
        <v>0.2</v>
      </c>
      <c r="I682">
        <v>0.6</v>
      </c>
      <c r="J682">
        <v>948.6</v>
      </c>
    </row>
    <row r="683" spans="1:12" x14ac:dyDescent="0.3">
      <c r="A683" t="s">
        <v>537</v>
      </c>
      <c r="B683" t="s">
        <v>477</v>
      </c>
      <c r="C683" t="s">
        <v>474</v>
      </c>
      <c r="D683">
        <v>2654</v>
      </c>
      <c r="G683">
        <v>0.2</v>
      </c>
      <c r="H683">
        <v>0.2</v>
      </c>
      <c r="I683">
        <v>0.6</v>
      </c>
      <c r="J683">
        <v>530.80000000000007</v>
      </c>
    </row>
    <row r="684" spans="1:12" x14ac:dyDescent="0.3">
      <c r="A684" t="s">
        <v>537</v>
      </c>
      <c r="B684" t="s">
        <v>481</v>
      </c>
      <c r="C684" t="s">
        <v>480</v>
      </c>
      <c r="D684">
        <v>8184</v>
      </c>
      <c r="E684">
        <v>3092</v>
      </c>
      <c r="F684">
        <v>27819</v>
      </c>
      <c r="G684">
        <v>0.2</v>
      </c>
      <c r="H684">
        <v>0.2</v>
      </c>
      <c r="I684">
        <v>0.6</v>
      </c>
      <c r="J684">
        <v>1636.8000000000002</v>
      </c>
      <c r="K684">
        <v>618.40000000000009</v>
      </c>
      <c r="L684">
        <v>16691.399999999998</v>
      </c>
    </row>
    <row r="685" spans="1:12" x14ac:dyDescent="0.3">
      <c r="A685" t="s">
        <v>537</v>
      </c>
      <c r="B685" t="s">
        <v>482</v>
      </c>
      <c r="C685" t="s">
        <v>480</v>
      </c>
      <c r="E685">
        <v>819</v>
      </c>
      <c r="F685">
        <v>7365</v>
      </c>
      <c r="G685">
        <v>0.2</v>
      </c>
      <c r="H685">
        <v>0.2</v>
      </c>
      <c r="I685">
        <v>0.6</v>
      </c>
      <c r="K685">
        <v>163.80000000000001</v>
      </c>
      <c r="L685">
        <v>4419</v>
      </c>
    </row>
    <row r="686" spans="1:12" x14ac:dyDescent="0.3">
      <c r="A686" t="s">
        <v>539</v>
      </c>
      <c r="B686" t="s">
        <v>406</v>
      </c>
      <c r="C686" t="s">
        <v>407</v>
      </c>
      <c r="D686">
        <v>1</v>
      </c>
      <c r="G686">
        <v>0.2</v>
      </c>
      <c r="H686">
        <v>0.2</v>
      </c>
      <c r="I686">
        <v>0.6</v>
      </c>
      <c r="J686">
        <v>0.2</v>
      </c>
    </row>
    <row r="687" spans="1:12" x14ac:dyDescent="0.3">
      <c r="A687" t="s">
        <v>539</v>
      </c>
      <c r="B687" t="s">
        <v>432</v>
      </c>
      <c r="C687" t="s">
        <v>413</v>
      </c>
      <c r="D687">
        <v>19242</v>
      </c>
      <c r="G687">
        <v>0.2</v>
      </c>
      <c r="H687">
        <v>0.2</v>
      </c>
      <c r="I687">
        <v>0.6</v>
      </c>
      <c r="J687">
        <v>3848.4</v>
      </c>
    </row>
    <row r="688" spans="1:12" x14ac:dyDescent="0.3">
      <c r="A688" t="s">
        <v>539</v>
      </c>
      <c r="B688" t="s">
        <v>540</v>
      </c>
      <c r="C688" t="s">
        <v>418</v>
      </c>
      <c r="D688">
        <v>75195</v>
      </c>
      <c r="E688">
        <v>28788</v>
      </c>
      <c r="F688">
        <v>12271</v>
      </c>
      <c r="G688">
        <v>0.2</v>
      </c>
      <c r="H688">
        <v>0.2</v>
      </c>
      <c r="I688">
        <v>0.6</v>
      </c>
      <c r="J688">
        <v>15039</v>
      </c>
      <c r="K688">
        <v>5757.6</v>
      </c>
      <c r="L688">
        <v>7362.5999999999995</v>
      </c>
    </row>
    <row r="689" spans="1:12" x14ac:dyDescent="0.3">
      <c r="A689" t="s">
        <v>539</v>
      </c>
      <c r="B689" t="s">
        <v>423</v>
      </c>
      <c r="C689" t="s">
        <v>424</v>
      </c>
      <c r="D689">
        <v>-2445</v>
      </c>
      <c r="E689">
        <v>-935</v>
      </c>
      <c r="F689">
        <v>-399</v>
      </c>
      <c r="G689">
        <v>0.2</v>
      </c>
      <c r="H689">
        <v>0.2</v>
      </c>
      <c r="I689">
        <v>0.6</v>
      </c>
      <c r="J689">
        <v>-489</v>
      </c>
      <c r="K689">
        <v>-187</v>
      </c>
      <c r="L689">
        <v>-239.39999999999998</v>
      </c>
    </row>
    <row r="690" spans="1:12" x14ac:dyDescent="0.3">
      <c r="A690" t="s">
        <v>539</v>
      </c>
      <c r="B690" t="s">
        <v>423</v>
      </c>
      <c r="C690" t="s">
        <v>413</v>
      </c>
      <c r="D690">
        <v>-2445</v>
      </c>
      <c r="E690">
        <v>-935</v>
      </c>
      <c r="F690">
        <v>-399</v>
      </c>
      <c r="G690">
        <v>0.2</v>
      </c>
      <c r="H690">
        <v>0.2</v>
      </c>
      <c r="I690">
        <v>0.6</v>
      </c>
      <c r="J690">
        <v>-489</v>
      </c>
      <c r="K690">
        <v>-187</v>
      </c>
      <c r="L690">
        <v>-239.39999999999998</v>
      </c>
    </row>
    <row r="691" spans="1:12" x14ac:dyDescent="0.3">
      <c r="A691" t="s">
        <v>539</v>
      </c>
      <c r="B691" t="s">
        <v>423</v>
      </c>
      <c r="C691" t="s">
        <v>418</v>
      </c>
      <c r="D691">
        <v>-2445</v>
      </c>
      <c r="E691">
        <v>-935</v>
      </c>
      <c r="F691">
        <v>-399</v>
      </c>
      <c r="G691">
        <v>0.2</v>
      </c>
      <c r="H691">
        <v>0.2</v>
      </c>
      <c r="I691">
        <v>0.6</v>
      </c>
      <c r="J691">
        <v>-489</v>
      </c>
      <c r="K691">
        <v>-187</v>
      </c>
      <c r="L691">
        <v>-239.39999999999998</v>
      </c>
    </row>
    <row r="692" spans="1:12" x14ac:dyDescent="0.3">
      <c r="A692" t="s">
        <v>539</v>
      </c>
      <c r="B692" t="s">
        <v>431</v>
      </c>
      <c r="C692" t="s">
        <v>429</v>
      </c>
      <c r="D692">
        <v>235284</v>
      </c>
      <c r="E692">
        <v>169703</v>
      </c>
      <c r="F692">
        <v>404990</v>
      </c>
      <c r="G692">
        <v>0.2</v>
      </c>
      <c r="H692">
        <v>0.2</v>
      </c>
      <c r="I692">
        <v>0.6</v>
      </c>
      <c r="J692">
        <v>47056.800000000003</v>
      </c>
      <c r="K692">
        <v>33940.6</v>
      </c>
      <c r="L692">
        <v>242994</v>
      </c>
    </row>
    <row r="693" spans="1:12" x14ac:dyDescent="0.3">
      <c r="A693" t="s">
        <v>539</v>
      </c>
      <c r="B693" t="s">
        <v>431</v>
      </c>
      <c r="C693" t="s">
        <v>418</v>
      </c>
      <c r="D693">
        <v>235284</v>
      </c>
      <c r="E693">
        <v>169703</v>
      </c>
      <c r="F693">
        <v>404990</v>
      </c>
      <c r="G693">
        <v>0.2</v>
      </c>
      <c r="H693">
        <v>0.2</v>
      </c>
      <c r="I693">
        <v>0.6</v>
      </c>
      <c r="J693">
        <v>47056.800000000003</v>
      </c>
      <c r="K693">
        <v>33940.6</v>
      </c>
      <c r="L693">
        <v>242994</v>
      </c>
    </row>
    <row r="694" spans="1:12" x14ac:dyDescent="0.3">
      <c r="A694" t="s">
        <v>539</v>
      </c>
      <c r="B694" t="s">
        <v>431</v>
      </c>
      <c r="C694" t="s">
        <v>433</v>
      </c>
      <c r="D694">
        <v>235284</v>
      </c>
      <c r="E694">
        <v>169703</v>
      </c>
      <c r="F694">
        <v>404990</v>
      </c>
      <c r="G694">
        <v>0.2</v>
      </c>
      <c r="H694">
        <v>0.2</v>
      </c>
      <c r="I694">
        <v>0.6</v>
      </c>
      <c r="J694">
        <v>47056.800000000003</v>
      </c>
      <c r="K694">
        <v>33940.6</v>
      </c>
      <c r="L694">
        <v>242994</v>
      </c>
    </row>
    <row r="695" spans="1:12" x14ac:dyDescent="0.3">
      <c r="A695" t="s">
        <v>539</v>
      </c>
      <c r="B695" t="s">
        <v>434</v>
      </c>
      <c r="C695" t="s">
        <v>429</v>
      </c>
      <c r="D695">
        <v>66442</v>
      </c>
      <c r="E695">
        <v>47924</v>
      </c>
      <c r="F695">
        <v>114366</v>
      </c>
      <c r="G695">
        <v>0.2</v>
      </c>
      <c r="H695">
        <v>0.2</v>
      </c>
      <c r="I695">
        <v>0.6</v>
      </c>
      <c r="J695">
        <v>13288.400000000001</v>
      </c>
      <c r="K695">
        <v>9584.8000000000011</v>
      </c>
      <c r="L695">
        <v>68619.599999999991</v>
      </c>
    </row>
    <row r="696" spans="1:12" x14ac:dyDescent="0.3">
      <c r="A696" t="s">
        <v>539</v>
      </c>
      <c r="B696" t="s">
        <v>434</v>
      </c>
      <c r="C696" t="s">
        <v>418</v>
      </c>
      <c r="D696">
        <v>66442</v>
      </c>
      <c r="E696">
        <v>47924</v>
      </c>
      <c r="F696">
        <v>114366</v>
      </c>
      <c r="G696">
        <v>0.2</v>
      </c>
      <c r="H696">
        <v>0.2</v>
      </c>
      <c r="I696">
        <v>0.6</v>
      </c>
      <c r="J696">
        <v>13288.400000000001</v>
      </c>
      <c r="K696">
        <v>9584.8000000000011</v>
      </c>
      <c r="L696">
        <v>68619.599999999991</v>
      </c>
    </row>
    <row r="697" spans="1:12" x14ac:dyDescent="0.3">
      <c r="A697" t="s">
        <v>539</v>
      </c>
      <c r="B697" t="s">
        <v>434</v>
      </c>
      <c r="C697" t="s">
        <v>433</v>
      </c>
      <c r="D697">
        <v>66442</v>
      </c>
      <c r="E697">
        <v>47924</v>
      </c>
      <c r="F697">
        <v>114366</v>
      </c>
      <c r="G697">
        <v>0.2</v>
      </c>
      <c r="H697">
        <v>0.2</v>
      </c>
      <c r="I697">
        <v>0.6</v>
      </c>
      <c r="J697">
        <v>13288.400000000001</v>
      </c>
      <c r="K697">
        <v>9584.8000000000011</v>
      </c>
      <c r="L697">
        <v>68619.599999999991</v>
      </c>
    </row>
    <row r="698" spans="1:12" x14ac:dyDescent="0.3">
      <c r="A698" t="s">
        <v>539</v>
      </c>
      <c r="B698" t="s">
        <v>440</v>
      </c>
      <c r="C698" t="s">
        <v>421</v>
      </c>
      <c r="D698">
        <v>5938</v>
      </c>
      <c r="E698">
        <v>5938</v>
      </c>
      <c r="F698">
        <v>11873</v>
      </c>
      <c r="G698">
        <v>0.2</v>
      </c>
      <c r="H698">
        <v>0.2</v>
      </c>
      <c r="I698">
        <v>0.6</v>
      </c>
      <c r="J698">
        <v>1187.6000000000001</v>
      </c>
      <c r="K698">
        <v>1187.6000000000001</v>
      </c>
      <c r="L698">
        <v>7123.8</v>
      </c>
    </row>
    <row r="699" spans="1:12" x14ac:dyDescent="0.3">
      <c r="A699" t="s">
        <v>539</v>
      </c>
      <c r="B699" t="s">
        <v>442</v>
      </c>
      <c r="C699" t="s">
        <v>418</v>
      </c>
      <c r="D699">
        <v>228976</v>
      </c>
      <c r="E699">
        <v>189774</v>
      </c>
      <c r="F699">
        <v>507484</v>
      </c>
      <c r="G699">
        <v>0.2</v>
      </c>
      <c r="H699">
        <v>0.2</v>
      </c>
      <c r="I699">
        <v>0.6</v>
      </c>
      <c r="J699">
        <v>45795.200000000004</v>
      </c>
      <c r="K699">
        <v>37954.800000000003</v>
      </c>
      <c r="L699">
        <v>304490.39999999997</v>
      </c>
    </row>
    <row r="700" spans="1:12" x14ac:dyDescent="0.3">
      <c r="A700" t="s">
        <v>539</v>
      </c>
      <c r="B700" t="s">
        <v>443</v>
      </c>
      <c r="C700" t="s">
        <v>421</v>
      </c>
      <c r="D700">
        <v>12792</v>
      </c>
      <c r="E700">
        <v>12792</v>
      </c>
      <c r="F700">
        <v>25584</v>
      </c>
      <c r="G700">
        <v>0.2</v>
      </c>
      <c r="H700">
        <v>0.2</v>
      </c>
      <c r="I700">
        <v>0.6</v>
      </c>
      <c r="J700">
        <v>2558.4</v>
      </c>
      <c r="K700">
        <v>2558.4</v>
      </c>
      <c r="L700">
        <v>15350.4</v>
      </c>
    </row>
    <row r="701" spans="1:12" x14ac:dyDescent="0.3">
      <c r="A701" t="s">
        <v>539</v>
      </c>
      <c r="B701" t="s">
        <v>445</v>
      </c>
      <c r="C701" t="s">
        <v>421</v>
      </c>
      <c r="D701">
        <v>-6854</v>
      </c>
      <c r="E701">
        <v>-6854</v>
      </c>
      <c r="F701">
        <v>-13711</v>
      </c>
      <c r="G701">
        <v>0.2</v>
      </c>
      <c r="H701">
        <v>0.2</v>
      </c>
      <c r="I701">
        <v>0.6</v>
      </c>
      <c r="J701">
        <v>-1370.8000000000002</v>
      </c>
      <c r="K701">
        <v>-1370.8000000000002</v>
      </c>
      <c r="L701">
        <v>-8226.6</v>
      </c>
    </row>
    <row r="702" spans="1:12" x14ac:dyDescent="0.3">
      <c r="A702" t="s">
        <v>539</v>
      </c>
      <c r="B702" t="s">
        <v>449</v>
      </c>
      <c r="C702" t="s">
        <v>448</v>
      </c>
      <c r="D702">
        <v>11070</v>
      </c>
      <c r="E702">
        <v>5192</v>
      </c>
      <c r="F702">
        <v>12066</v>
      </c>
      <c r="G702">
        <v>0.2</v>
      </c>
      <c r="H702">
        <v>0.2</v>
      </c>
      <c r="I702">
        <v>0.6</v>
      </c>
      <c r="J702">
        <v>2214</v>
      </c>
      <c r="K702">
        <v>1038.4000000000001</v>
      </c>
      <c r="L702">
        <v>7239.5999999999995</v>
      </c>
    </row>
    <row r="703" spans="1:12" x14ac:dyDescent="0.3">
      <c r="A703" t="s">
        <v>539</v>
      </c>
      <c r="B703" t="s">
        <v>450</v>
      </c>
      <c r="C703" t="s">
        <v>448</v>
      </c>
      <c r="D703">
        <v>150</v>
      </c>
      <c r="G703">
        <v>0.2</v>
      </c>
      <c r="H703">
        <v>0.2</v>
      </c>
      <c r="I703">
        <v>0.6</v>
      </c>
      <c r="J703">
        <v>30</v>
      </c>
    </row>
    <row r="704" spans="1:12" x14ac:dyDescent="0.3">
      <c r="A704" t="s">
        <v>539</v>
      </c>
      <c r="B704" t="s">
        <v>451</v>
      </c>
      <c r="C704" t="s">
        <v>448</v>
      </c>
      <c r="F704">
        <v>3511</v>
      </c>
      <c r="G704">
        <v>0.2</v>
      </c>
      <c r="H704">
        <v>0.2</v>
      </c>
      <c r="I704">
        <v>0.6</v>
      </c>
      <c r="L704">
        <v>2106.6</v>
      </c>
    </row>
    <row r="705" spans="1:12" x14ac:dyDescent="0.3">
      <c r="A705" t="s">
        <v>539</v>
      </c>
      <c r="B705" t="s">
        <v>452</v>
      </c>
      <c r="C705" t="s">
        <v>448</v>
      </c>
      <c r="F705">
        <v>324</v>
      </c>
      <c r="G705">
        <v>0.2</v>
      </c>
      <c r="H705">
        <v>0.2</v>
      </c>
      <c r="I705">
        <v>0.6</v>
      </c>
      <c r="L705">
        <v>194.4</v>
      </c>
    </row>
    <row r="706" spans="1:12" x14ac:dyDescent="0.3">
      <c r="A706" t="s">
        <v>539</v>
      </c>
      <c r="B706" t="s">
        <v>532</v>
      </c>
      <c r="C706" t="s">
        <v>454</v>
      </c>
      <c r="D706">
        <v>14580</v>
      </c>
      <c r="G706">
        <v>0.2</v>
      </c>
      <c r="H706">
        <v>0.2</v>
      </c>
      <c r="I706">
        <v>0.6</v>
      </c>
      <c r="J706">
        <v>2916</v>
      </c>
    </row>
    <row r="707" spans="1:12" x14ac:dyDescent="0.3">
      <c r="A707" t="s">
        <v>539</v>
      </c>
      <c r="B707" t="s">
        <v>453</v>
      </c>
      <c r="C707" t="s">
        <v>454</v>
      </c>
      <c r="D707">
        <v>14580</v>
      </c>
      <c r="G707">
        <v>0.2</v>
      </c>
      <c r="H707">
        <v>0.2</v>
      </c>
      <c r="I707">
        <v>0.6</v>
      </c>
      <c r="J707">
        <v>2916</v>
      </c>
    </row>
    <row r="708" spans="1:12" x14ac:dyDescent="0.3">
      <c r="A708" t="s">
        <v>539</v>
      </c>
      <c r="B708" t="s">
        <v>462</v>
      </c>
      <c r="C708" t="s">
        <v>461</v>
      </c>
      <c r="D708">
        <v>132929</v>
      </c>
      <c r="E708">
        <v>705076</v>
      </c>
      <c r="F708">
        <v>252708</v>
      </c>
      <c r="G708">
        <v>0.2</v>
      </c>
      <c r="H708">
        <v>0.2</v>
      </c>
      <c r="I708">
        <v>0.6</v>
      </c>
      <c r="J708">
        <v>26585.800000000003</v>
      </c>
      <c r="K708">
        <v>141015.20000000001</v>
      </c>
      <c r="L708">
        <v>151624.79999999999</v>
      </c>
    </row>
    <row r="709" spans="1:12" x14ac:dyDescent="0.3">
      <c r="A709" t="s">
        <v>539</v>
      </c>
      <c r="B709" t="s">
        <v>463</v>
      </c>
      <c r="C709" t="s">
        <v>461</v>
      </c>
      <c r="D709">
        <v>1261</v>
      </c>
      <c r="G709">
        <v>0.2</v>
      </c>
      <c r="H709">
        <v>0.2</v>
      </c>
      <c r="I709">
        <v>0.6</v>
      </c>
      <c r="J709">
        <v>252.20000000000002</v>
      </c>
    </row>
    <row r="710" spans="1:12" x14ac:dyDescent="0.3">
      <c r="A710" t="s">
        <v>539</v>
      </c>
      <c r="B710" t="s">
        <v>467</v>
      </c>
      <c r="C710" t="s">
        <v>465</v>
      </c>
      <c r="D710">
        <v>1261</v>
      </c>
      <c r="G710">
        <v>0.2</v>
      </c>
      <c r="H710">
        <v>0.2</v>
      </c>
      <c r="I710">
        <v>0.6</v>
      </c>
      <c r="J710">
        <v>252.20000000000002</v>
      </c>
    </row>
    <row r="711" spans="1:12" x14ac:dyDescent="0.3">
      <c r="A711" t="s">
        <v>539</v>
      </c>
      <c r="B711" t="s">
        <v>467</v>
      </c>
      <c r="C711" t="s">
        <v>466</v>
      </c>
      <c r="D711">
        <v>1261</v>
      </c>
      <c r="G711">
        <v>0.2</v>
      </c>
      <c r="H711">
        <v>0.2</v>
      </c>
      <c r="I711">
        <v>0.6</v>
      </c>
      <c r="J711">
        <v>252.20000000000002</v>
      </c>
    </row>
    <row r="712" spans="1:12" x14ac:dyDescent="0.3">
      <c r="A712" t="s">
        <v>539</v>
      </c>
      <c r="B712" t="s">
        <v>473</v>
      </c>
      <c r="C712" t="s">
        <v>474</v>
      </c>
      <c r="D712">
        <v>14361</v>
      </c>
      <c r="E712">
        <v>50830</v>
      </c>
      <c r="F712">
        <v>26424</v>
      </c>
      <c r="G712">
        <v>0.2</v>
      </c>
      <c r="H712">
        <v>0.2</v>
      </c>
      <c r="I712">
        <v>0.6</v>
      </c>
      <c r="J712">
        <v>2872.2000000000003</v>
      </c>
      <c r="K712">
        <v>10166</v>
      </c>
      <c r="L712">
        <v>15854.4</v>
      </c>
    </row>
    <row r="713" spans="1:12" x14ac:dyDescent="0.3">
      <c r="A713" t="s">
        <v>539</v>
      </c>
      <c r="B713" t="s">
        <v>478</v>
      </c>
      <c r="C713" t="s">
        <v>474</v>
      </c>
      <c r="D713">
        <v>452</v>
      </c>
      <c r="G713">
        <v>0.2</v>
      </c>
      <c r="H713">
        <v>0.2</v>
      </c>
      <c r="I713">
        <v>0.6</v>
      </c>
      <c r="J713">
        <v>90.4</v>
      </c>
    </row>
    <row r="714" spans="1:12" x14ac:dyDescent="0.3">
      <c r="A714" t="s">
        <v>539</v>
      </c>
      <c r="B714" t="s">
        <v>479</v>
      </c>
      <c r="C714" t="s">
        <v>480</v>
      </c>
      <c r="E714">
        <v>38620</v>
      </c>
      <c r="F714">
        <v>347577</v>
      </c>
      <c r="G714">
        <v>0.2</v>
      </c>
      <c r="H714">
        <v>0.2</v>
      </c>
      <c r="I714">
        <v>0.6</v>
      </c>
      <c r="K714">
        <v>7724</v>
      </c>
      <c r="L714">
        <v>208546.19999999998</v>
      </c>
    </row>
    <row r="715" spans="1:12" x14ac:dyDescent="0.3">
      <c r="A715" t="s">
        <v>539</v>
      </c>
      <c r="B715" t="s">
        <v>481</v>
      </c>
      <c r="C715" t="s">
        <v>480</v>
      </c>
      <c r="E715">
        <v>-15594</v>
      </c>
      <c r="F715">
        <v>-140346</v>
      </c>
      <c r="G715">
        <v>0.2</v>
      </c>
      <c r="H715">
        <v>0.2</v>
      </c>
      <c r="I715">
        <v>0.6</v>
      </c>
      <c r="K715">
        <v>-3118.8</v>
      </c>
      <c r="L715">
        <v>-84207.599999999991</v>
      </c>
    </row>
    <row r="716" spans="1:12" x14ac:dyDescent="0.3">
      <c r="A716" t="s">
        <v>539</v>
      </c>
      <c r="B716" t="s">
        <v>482</v>
      </c>
      <c r="C716" t="s">
        <v>480</v>
      </c>
      <c r="E716">
        <v>1222</v>
      </c>
      <c r="F716">
        <v>10999</v>
      </c>
      <c r="G716">
        <v>0.2</v>
      </c>
      <c r="H716">
        <v>0.2</v>
      </c>
      <c r="I716">
        <v>0.6</v>
      </c>
      <c r="K716">
        <v>244.4</v>
      </c>
      <c r="L716">
        <v>6599.4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topLeftCell="G104" zoomScale="70" zoomScaleNormal="70" workbookViewId="0">
      <selection activeCell="N112" sqref="N112"/>
    </sheetView>
  </sheetViews>
  <sheetFormatPr baseColWidth="10" defaultColWidth="11.44140625" defaultRowHeight="13.8" outlineLevelCol="1" x14ac:dyDescent="0.3"/>
  <cols>
    <col min="1" max="1" width="0" style="1" hidden="1" customWidth="1" outlineLevel="1"/>
    <col min="2" max="2" width="3.33203125" style="1" customWidth="1" collapsed="1"/>
    <col min="3" max="4" width="10.5546875" style="2" customWidth="1"/>
    <col min="5" max="5" width="9.33203125" style="2" customWidth="1"/>
    <col min="6" max="6" width="89.44140625" style="1" customWidth="1"/>
    <col min="7" max="10" width="20.6640625" style="3" customWidth="1"/>
    <col min="11" max="18" width="20.6640625" style="1" customWidth="1"/>
    <col min="19" max="19" width="19.33203125" style="3" customWidth="1"/>
    <col min="20" max="16384" width="11.44140625" style="1"/>
  </cols>
  <sheetData>
    <row r="1" spans="1:19" ht="15.75" customHeight="1" thickBot="1" x14ac:dyDescent="0.35"/>
    <row r="2" spans="1:19" ht="25.5" customHeight="1" thickBot="1" x14ac:dyDescent="0.35">
      <c r="C2" s="141" t="s">
        <v>6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</row>
    <row r="3" spans="1:19" ht="25.5" customHeight="1" x14ac:dyDescent="0.3">
      <c r="C3" s="4"/>
      <c r="D3" s="4"/>
      <c r="E3" s="4"/>
      <c r="F3" s="4"/>
      <c r="G3" s="5"/>
      <c r="H3" s="6"/>
      <c r="I3" s="7"/>
      <c r="J3" s="7"/>
      <c r="K3" s="8"/>
      <c r="L3" s="8"/>
      <c r="M3" s="8"/>
      <c r="N3" s="8"/>
      <c r="O3" s="8"/>
      <c r="P3" s="8"/>
      <c r="Q3" s="8"/>
      <c r="R3" s="8"/>
    </row>
    <row r="4" spans="1:19" ht="15.75" customHeight="1" x14ac:dyDescent="0.3">
      <c r="C4" s="4"/>
      <c r="D4" s="4"/>
      <c r="E4" s="4"/>
      <c r="F4" s="9" t="s">
        <v>7</v>
      </c>
      <c r="G4" s="10"/>
      <c r="H4" s="7"/>
      <c r="I4" s="7"/>
      <c r="J4" s="7"/>
      <c r="K4" s="8"/>
      <c r="L4" s="8"/>
      <c r="M4" s="8"/>
      <c r="N4" s="8"/>
      <c r="O4" s="8"/>
      <c r="P4" s="8"/>
      <c r="Q4" s="8"/>
      <c r="R4" s="8"/>
    </row>
    <row r="5" spans="1:19" ht="25.5" customHeight="1" x14ac:dyDescent="0.3">
      <c r="C5" s="4"/>
      <c r="D5" s="4"/>
      <c r="E5" s="4"/>
      <c r="F5" s="11"/>
      <c r="G5" s="5"/>
      <c r="H5" s="7"/>
      <c r="I5" s="7"/>
      <c r="J5" s="7"/>
      <c r="K5" s="8"/>
      <c r="L5" s="8"/>
      <c r="M5" s="8"/>
      <c r="N5" s="8"/>
      <c r="O5" s="8"/>
      <c r="P5" s="8"/>
      <c r="Q5" s="8"/>
      <c r="R5" s="8"/>
    </row>
    <row r="6" spans="1:19" ht="25.5" customHeight="1" x14ac:dyDescent="0.3">
      <c r="C6" s="144"/>
      <c r="D6" s="144"/>
      <c r="E6" s="145"/>
      <c r="F6" s="146"/>
      <c r="G6" s="149" t="s">
        <v>8</v>
      </c>
      <c r="H6" s="150"/>
      <c r="I6" s="150"/>
      <c r="J6" s="150"/>
      <c r="K6" s="138" t="s">
        <v>9</v>
      </c>
      <c r="L6" s="151"/>
      <c r="M6" s="151"/>
      <c r="N6" s="151"/>
      <c r="O6" s="138" t="s">
        <v>10</v>
      </c>
      <c r="P6" s="151"/>
      <c r="Q6" s="151"/>
      <c r="R6" s="151"/>
      <c r="S6" s="149" t="s">
        <v>11</v>
      </c>
    </row>
    <row r="7" spans="1:19" s="12" customFormat="1" ht="30" customHeight="1" x14ac:dyDescent="0.3">
      <c r="C7" s="147"/>
      <c r="D7" s="147"/>
      <c r="E7" s="147"/>
      <c r="F7" s="148"/>
      <c r="G7" s="149" t="s">
        <v>12</v>
      </c>
      <c r="H7" s="153"/>
      <c r="I7" s="153"/>
      <c r="J7" s="154" t="s">
        <v>13</v>
      </c>
      <c r="K7" s="138" t="s">
        <v>12</v>
      </c>
      <c r="L7" s="139"/>
      <c r="M7" s="139"/>
      <c r="N7" s="140" t="s">
        <v>13</v>
      </c>
      <c r="O7" s="138" t="s">
        <v>12</v>
      </c>
      <c r="P7" s="139"/>
      <c r="Q7" s="139"/>
      <c r="R7" s="140" t="s">
        <v>13</v>
      </c>
      <c r="S7" s="152"/>
    </row>
    <row r="8" spans="1:19" ht="61.5" customHeight="1" x14ac:dyDescent="0.3">
      <c r="C8" s="147"/>
      <c r="D8" s="147"/>
      <c r="E8" s="147"/>
      <c r="F8" s="148"/>
      <c r="G8" s="13" t="s">
        <v>14</v>
      </c>
      <c r="H8" s="13" t="s">
        <v>15</v>
      </c>
      <c r="I8" s="13" t="s">
        <v>16</v>
      </c>
      <c r="J8" s="153"/>
      <c r="K8" s="14" t="s">
        <v>14</v>
      </c>
      <c r="L8" s="14" t="s">
        <v>15</v>
      </c>
      <c r="M8" s="14" t="s">
        <v>16</v>
      </c>
      <c r="N8" s="139"/>
      <c r="O8" s="14" t="s">
        <v>14</v>
      </c>
      <c r="P8" s="14" t="s">
        <v>15</v>
      </c>
      <c r="Q8" s="14" t="s">
        <v>16</v>
      </c>
      <c r="R8" s="139"/>
      <c r="S8" s="152"/>
    </row>
    <row r="9" spans="1:19" ht="24.9" customHeight="1" x14ac:dyDescent="0.3">
      <c r="A9" s="1" t="s">
        <v>17</v>
      </c>
      <c r="C9" s="15" t="s">
        <v>18</v>
      </c>
      <c r="D9" s="15" t="s">
        <v>19</v>
      </c>
      <c r="E9" s="16" t="s">
        <v>20</v>
      </c>
      <c r="F9" s="17" t="s">
        <v>21</v>
      </c>
      <c r="G9" s="18" t="s">
        <v>22</v>
      </c>
      <c r="H9" s="18" t="s">
        <v>23</v>
      </c>
      <c r="I9" s="18" t="s">
        <v>24</v>
      </c>
      <c r="J9" s="18" t="s">
        <v>25</v>
      </c>
      <c r="K9" s="19" t="s">
        <v>26</v>
      </c>
      <c r="L9" s="19" t="s">
        <v>27</v>
      </c>
      <c r="M9" s="19" t="s">
        <v>28</v>
      </c>
      <c r="N9" s="19" t="s">
        <v>29</v>
      </c>
      <c r="O9" s="19" t="s">
        <v>30</v>
      </c>
      <c r="P9" s="19" t="s">
        <v>31</v>
      </c>
      <c r="Q9" s="19" t="s">
        <v>32</v>
      </c>
      <c r="R9" s="19" t="s">
        <v>33</v>
      </c>
      <c r="S9" s="18" t="s">
        <v>34</v>
      </c>
    </row>
    <row r="10" spans="1:19" ht="24.9" customHeight="1" x14ac:dyDescent="0.3">
      <c r="A10" s="1" t="str">
        <f t="shared" ref="A10:A73" si="0">C10&amp;"-"&amp;D10</f>
        <v>C80-0010</v>
      </c>
      <c r="C10" s="20" t="s">
        <v>35</v>
      </c>
      <c r="D10" s="20" t="s">
        <v>22</v>
      </c>
      <c r="E10" s="21" t="s">
        <v>36</v>
      </c>
      <c r="F10" s="22" t="s">
        <v>37</v>
      </c>
      <c r="G10" s="23">
        <f>SUMIFS(NSFR_Data!D:D,NSFR_Data!C:C,$A10)</f>
        <v>0</v>
      </c>
      <c r="H10" s="23">
        <f>SUMIFS(NSFR_Data!E:E,NSFR_Data!D:D,$A10)</f>
        <v>0</v>
      </c>
      <c r="I10" s="23">
        <f>SUMIFS(NSFR_Data!F:F,NSFR_Data!E:E,$A10)</f>
        <v>0</v>
      </c>
      <c r="J10" s="23">
        <v>0</v>
      </c>
      <c r="K10" s="24"/>
      <c r="L10" s="24"/>
      <c r="M10" s="24"/>
      <c r="N10" s="25"/>
      <c r="O10" s="26"/>
      <c r="P10" s="27"/>
      <c r="Q10" s="27"/>
      <c r="R10" s="28"/>
      <c r="S10" s="29">
        <f t="shared" ref="S10:S70" si="1">SUMPRODUCT(O10:Q10,G10:I10)</f>
        <v>0</v>
      </c>
    </row>
    <row r="11" spans="1:19" ht="24.9" customHeight="1" x14ac:dyDescent="0.3">
      <c r="A11" s="1" t="str">
        <f t="shared" si="0"/>
        <v>C80-0020</v>
      </c>
      <c r="C11" s="20" t="s">
        <v>35</v>
      </c>
      <c r="D11" s="20" t="s">
        <v>23</v>
      </c>
      <c r="E11" s="21" t="s">
        <v>38</v>
      </c>
      <c r="F11" s="22" t="s">
        <v>39</v>
      </c>
      <c r="G11" s="23">
        <f>SUMIFS(NSFR_Data!D:D,NSFR_Data!C:C,$A11)</f>
        <v>0</v>
      </c>
      <c r="H11" s="23">
        <f>SUMIFS(NSFR_Data!E:E,NSFR_Data!D:D,$A11)</f>
        <v>0</v>
      </c>
      <c r="I11" s="23">
        <f>SUMIFS(NSFR_Data!F:F,NSFR_Data!E:E,$A11)</f>
        <v>0</v>
      </c>
      <c r="J11" s="30">
        <v>0</v>
      </c>
      <c r="K11" s="24"/>
      <c r="L11" s="24"/>
      <c r="M11" s="24"/>
      <c r="N11" s="25"/>
      <c r="O11" s="26"/>
      <c r="P11" s="27"/>
      <c r="Q11" s="27"/>
      <c r="R11" s="28"/>
      <c r="S11" s="31">
        <f t="shared" si="1"/>
        <v>0</v>
      </c>
    </row>
    <row r="12" spans="1:19" ht="24.9" customHeight="1" x14ac:dyDescent="0.3">
      <c r="A12" s="1" t="str">
        <f t="shared" si="0"/>
        <v>C80-0030</v>
      </c>
      <c r="C12" s="20" t="s">
        <v>35</v>
      </c>
      <c r="D12" s="20" t="s">
        <v>24</v>
      </c>
      <c r="E12" s="21" t="s">
        <v>40</v>
      </c>
      <c r="F12" s="32" t="s">
        <v>41</v>
      </c>
      <c r="G12" s="23">
        <f>SUMIFS(NSFR_Data!D:D,NSFR_Data!C:C,$A12)</f>
        <v>0</v>
      </c>
      <c r="H12" s="23">
        <f>SUMIFS(NSFR_Data!E:E,NSFR_Data!D:D,$A12)</f>
        <v>0</v>
      </c>
      <c r="I12" s="23">
        <f>SUMIFS(NSFR_Data!F:F,NSFR_Data!E:E,$A12)</f>
        <v>0</v>
      </c>
      <c r="J12" s="30">
        <v>0</v>
      </c>
      <c r="K12" s="33"/>
      <c r="L12" s="33"/>
      <c r="M12" s="33"/>
      <c r="N12" s="34"/>
      <c r="O12" s="35"/>
      <c r="P12" s="36"/>
      <c r="Q12" s="36"/>
      <c r="R12" s="37"/>
      <c r="S12" s="31">
        <f t="shared" si="1"/>
        <v>0</v>
      </c>
    </row>
    <row r="13" spans="1:19" ht="24.9" customHeight="1" x14ac:dyDescent="0.3">
      <c r="A13" s="1" t="str">
        <f t="shared" si="0"/>
        <v>C80-0040</v>
      </c>
      <c r="C13" s="20" t="s">
        <v>35</v>
      </c>
      <c r="D13" s="20" t="s">
        <v>25</v>
      </c>
      <c r="E13" s="21" t="s">
        <v>42</v>
      </c>
      <c r="F13" s="38" t="s">
        <v>43</v>
      </c>
      <c r="G13" s="23">
        <f>SUMIFS(NSFR_Data!D:D,NSFR_Data!C:C,$A13)</f>
        <v>466354</v>
      </c>
      <c r="H13" s="23">
        <f>SUMIFS(NSFR_Data!E:E,NSFR_Data!D:D,$A13)</f>
        <v>0</v>
      </c>
      <c r="I13" s="23">
        <f>SUMIFS(NSFR_Data!F:F,NSFR_Data!E:E,$A13)</f>
        <v>0</v>
      </c>
      <c r="J13" s="39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31">
        <f t="shared" si="1"/>
        <v>0</v>
      </c>
    </row>
    <row r="14" spans="1:19" ht="24.9" customHeight="1" x14ac:dyDescent="0.3">
      <c r="A14" s="1" t="str">
        <f t="shared" si="0"/>
        <v>C80-0050</v>
      </c>
      <c r="C14" s="20" t="s">
        <v>35</v>
      </c>
      <c r="D14" s="20" t="s">
        <v>26</v>
      </c>
      <c r="E14" s="21" t="s">
        <v>44</v>
      </c>
      <c r="F14" s="38" t="s">
        <v>45</v>
      </c>
      <c r="G14" s="23">
        <f>SUMIFS(NSFR_Data!D:D,NSFR_Data!C:C,$A14)</f>
        <v>0</v>
      </c>
      <c r="H14" s="23">
        <f>SUMIFS(NSFR_Data!E:E,NSFR_Data!D:D,$A14)</f>
        <v>0</v>
      </c>
      <c r="I14" s="23">
        <f>SUMIFS(NSFR_Data!F:F,NSFR_Data!E:E,$A14)</f>
        <v>0</v>
      </c>
      <c r="J14" s="39">
        <v>0</v>
      </c>
      <c r="K14" s="40">
        <v>0.5</v>
      </c>
      <c r="L14" s="40">
        <v>0.5</v>
      </c>
      <c r="M14" s="40">
        <v>0.5</v>
      </c>
      <c r="N14" s="40">
        <v>0.5</v>
      </c>
      <c r="O14" s="40">
        <v>0.5</v>
      </c>
      <c r="P14" s="40">
        <v>0.5</v>
      </c>
      <c r="Q14" s="40">
        <v>0.5</v>
      </c>
      <c r="R14" s="40">
        <v>0.5</v>
      </c>
      <c r="S14" s="31">
        <f t="shared" si="1"/>
        <v>0</v>
      </c>
    </row>
    <row r="15" spans="1:19" ht="24.9" customHeight="1" x14ac:dyDescent="0.3">
      <c r="A15" s="1" t="str">
        <f t="shared" si="0"/>
        <v>C80-0060</v>
      </c>
      <c r="C15" s="20" t="s">
        <v>35</v>
      </c>
      <c r="D15" s="20" t="s">
        <v>27</v>
      </c>
      <c r="E15" s="21" t="s">
        <v>46</v>
      </c>
      <c r="F15" s="38" t="s">
        <v>47</v>
      </c>
      <c r="G15" s="23">
        <f>SUMIFS(NSFR_Data!D:D,NSFR_Data!C:C,$A15)</f>
        <v>0</v>
      </c>
      <c r="H15" s="23">
        <f>SUMIFS(NSFR_Data!E:E,NSFR_Data!D:D,$A15)</f>
        <v>0</v>
      </c>
      <c r="I15" s="23">
        <f>SUMIFS(NSFR_Data!F:F,NSFR_Data!E:E,$A15)</f>
        <v>0</v>
      </c>
      <c r="J15" s="39">
        <v>0</v>
      </c>
      <c r="K15" s="40">
        <v>1</v>
      </c>
      <c r="L15" s="40">
        <v>1</v>
      </c>
      <c r="M15" s="40">
        <v>1</v>
      </c>
      <c r="N15" s="40">
        <v>1</v>
      </c>
      <c r="O15" s="40">
        <v>1</v>
      </c>
      <c r="P15" s="40">
        <v>1</v>
      </c>
      <c r="Q15" s="40">
        <v>1</v>
      </c>
      <c r="R15" s="40">
        <v>1</v>
      </c>
      <c r="S15" s="31">
        <f t="shared" si="1"/>
        <v>0</v>
      </c>
    </row>
    <row r="16" spans="1:19" ht="24.9" customHeight="1" x14ac:dyDescent="0.3">
      <c r="A16" s="1" t="str">
        <f t="shared" si="0"/>
        <v>C80-0070</v>
      </c>
      <c r="C16" s="20" t="s">
        <v>35</v>
      </c>
      <c r="D16" s="20" t="s">
        <v>28</v>
      </c>
      <c r="E16" s="21" t="s">
        <v>48</v>
      </c>
      <c r="F16" s="32" t="s">
        <v>49</v>
      </c>
      <c r="G16" s="23">
        <f>SUMIFS(NSFR_Data!D:D,NSFR_Data!C:C,$A16)</f>
        <v>-43480</v>
      </c>
      <c r="H16" s="23">
        <f>SUMIFS(NSFR_Data!E:E,NSFR_Data!D:D,$A16)</f>
        <v>0</v>
      </c>
      <c r="I16" s="23">
        <f>SUMIFS(NSFR_Data!F:F,NSFR_Data!E:E,$A16)</f>
        <v>0</v>
      </c>
      <c r="J16" s="41"/>
      <c r="K16" s="40">
        <v>0</v>
      </c>
      <c r="L16" s="40">
        <v>0.5</v>
      </c>
      <c r="M16" s="40">
        <v>1</v>
      </c>
      <c r="N16" s="33"/>
      <c r="O16" s="40">
        <v>0</v>
      </c>
      <c r="P16" s="40">
        <v>0.5</v>
      </c>
      <c r="Q16" s="40">
        <v>1</v>
      </c>
      <c r="R16" s="33"/>
      <c r="S16" s="31">
        <f t="shared" si="1"/>
        <v>0</v>
      </c>
    </row>
    <row r="17" spans="1:19" ht="24.9" customHeight="1" x14ac:dyDescent="0.3">
      <c r="A17" s="1" t="str">
        <f t="shared" si="0"/>
        <v>C80-0080</v>
      </c>
      <c r="C17" s="20" t="s">
        <v>35</v>
      </c>
      <c r="D17" s="20" t="s">
        <v>29</v>
      </c>
      <c r="E17" s="21" t="s">
        <v>50</v>
      </c>
      <c r="F17" s="22" t="s">
        <v>51</v>
      </c>
      <c r="G17" s="41"/>
      <c r="H17" s="41"/>
      <c r="I17" s="41"/>
      <c r="J17" s="42">
        <v>0</v>
      </c>
      <c r="K17" s="33"/>
      <c r="L17" s="33"/>
      <c r="M17" s="33"/>
      <c r="N17" s="34"/>
      <c r="O17" s="35"/>
      <c r="P17" s="36"/>
      <c r="Q17" s="36"/>
      <c r="R17" s="37"/>
      <c r="S17" s="31">
        <f t="shared" si="1"/>
        <v>0</v>
      </c>
    </row>
    <row r="18" spans="1:19" ht="24.9" customHeight="1" x14ac:dyDescent="0.3">
      <c r="A18" s="1" t="str">
        <f t="shared" si="0"/>
        <v>C80-0090</v>
      </c>
      <c r="C18" s="20" t="s">
        <v>35</v>
      </c>
      <c r="D18" s="20" t="s">
        <v>30</v>
      </c>
      <c r="E18" s="43" t="s">
        <v>52</v>
      </c>
      <c r="F18" s="32" t="s">
        <v>53</v>
      </c>
      <c r="G18" s="44"/>
      <c r="H18" s="45"/>
      <c r="I18" s="44"/>
      <c r="J18" s="42">
        <v>0</v>
      </c>
      <c r="K18" s="33"/>
      <c r="L18" s="33"/>
      <c r="M18" s="33"/>
      <c r="N18" s="34"/>
      <c r="O18" s="35"/>
      <c r="P18" s="36"/>
      <c r="Q18" s="36"/>
      <c r="R18" s="37"/>
      <c r="S18" s="31">
        <f t="shared" si="1"/>
        <v>0</v>
      </c>
    </row>
    <row r="19" spans="1:19" ht="24.9" customHeight="1" x14ac:dyDescent="0.3">
      <c r="A19" s="1" t="str">
        <f t="shared" si="0"/>
        <v>C80-0100</v>
      </c>
      <c r="C19" s="20" t="s">
        <v>35</v>
      </c>
      <c r="D19" s="20" t="s">
        <v>31</v>
      </c>
      <c r="E19" s="43" t="s">
        <v>54</v>
      </c>
      <c r="F19" s="38" t="s">
        <v>43</v>
      </c>
      <c r="G19" s="44"/>
      <c r="H19" s="45"/>
      <c r="I19" s="44"/>
      <c r="J19" s="39">
        <v>0</v>
      </c>
      <c r="K19" s="33"/>
      <c r="L19" s="33"/>
      <c r="M19" s="33"/>
      <c r="N19" s="40">
        <v>0</v>
      </c>
      <c r="O19" s="35"/>
      <c r="P19" s="36"/>
      <c r="Q19" s="36"/>
      <c r="R19" s="40">
        <v>0</v>
      </c>
      <c r="S19" s="31">
        <f t="shared" si="1"/>
        <v>0</v>
      </c>
    </row>
    <row r="20" spans="1:19" ht="24.9" customHeight="1" x14ac:dyDescent="0.3">
      <c r="A20" s="1" t="str">
        <f t="shared" si="0"/>
        <v>C80-0110</v>
      </c>
      <c r="C20" s="20" t="s">
        <v>35</v>
      </c>
      <c r="D20" s="20" t="s">
        <v>32</v>
      </c>
      <c r="E20" s="46" t="s">
        <v>55</v>
      </c>
      <c r="F20" s="38" t="s">
        <v>45</v>
      </c>
      <c r="G20" s="44"/>
      <c r="H20" s="45"/>
      <c r="I20" s="44"/>
      <c r="J20" s="39">
        <v>0</v>
      </c>
      <c r="K20" s="33"/>
      <c r="L20" s="33"/>
      <c r="M20" s="33"/>
      <c r="N20" s="40">
        <v>0.5</v>
      </c>
      <c r="O20" s="35"/>
      <c r="P20" s="36"/>
      <c r="Q20" s="36"/>
      <c r="R20" s="40">
        <v>0.5</v>
      </c>
      <c r="S20" s="31">
        <f t="shared" si="1"/>
        <v>0</v>
      </c>
    </row>
    <row r="21" spans="1:19" ht="24.9" customHeight="1" x14ac:dyDescent="0.3">
      <c r="A21" s="1" t="str">
        <f t="shared" si="0"/>
        <v>C80-0120</v>
      </c>
      <c r="C21" s="20" t="s">
        <v>35</v>
      </c>
      <c r="D21" s="20" t="s">
        <v>33</v>
      </c>
      <c r="E21" s="46" t="s">
        <v>56</v>
      </c>
      <c r="F21" s="38" t="s">
        <v>47</v>
      </c>
      <c r="G21" s="47"/>
      <c r="H21" s="48"/>
      <c r="I21" s="47"/>
      <c r="J21" s="39">
        <v>0</v>
      </c>
      <c r="K21" s="33"/>
      <c r="L21" s="33"/>
      <c r="M21" s="33"/>
      <c r="N21" s="40">
        <v>1</v>
      </c>
      <c r="O21" s="35"/>
      <c r="P21" s="36"/>
      <c r="Q21" s="36"/>
      <c r="R21" s="40">
        <v>1</v>
      </c>
      <c r="S21" s="31">
        <f t="shared" si="1"/>
        <v>0</v>
      </c>
    </row>
    <row r="22" spans="1:19" ht="24.9" customHeight="1" x14ac:dyDescent="0.3">
      <c r="A22" s="1" t="str">
        <f t="shared" si="0"/>
        <v>C80-0130</v>
      </c>
      <c r="C22" s="20" t="s">
        <v>35</v>
      </c>
      <c r="D22" s="20" t="s">
        <v>34</v>
      </c>
      <c r="E22" s="46" t="s">
        <v>57</v>
      </c>
      <c r="F22" s="32" t="s">
        <v>58</v>
      </c>
      <c r="G22" s="41"/>
      <c r="H22" s="41"/>
      <c r="I22" s="41"/>
      <c r="J22" s="42">
        <v>0</v>
      </c>
      <c r="K22" s="33"/>
      <c r="L22" s="33"/>
      <c r="M22" s="33"/>
      <c r="N22" s="33"/>
      <c r="O22" s="35"/>
      <c r="P22" s="36"/>
      <c r="Q22" s="36"/>
      <c r="R22" s="33"/>
      <c r="S22" s="31">
        <f t="shared" si="1"/>
        <v>0</v>
      </c>
    </row>
    <row r="23" spans="1:19" ht="24.9" customHeight="1" x14ac:dyDescent="0.3">
      <c r="A23" s="1" t="str">
        <f t="shared" si="0"/>
        <v>C80-0140</v>
      </c>
      <c r="C23" s="20" t="s">
        <v>35</v>
      </c>
      <c r="D23" s="20" t="s">
        <v>59</v>
      </c>
      <c r="E23" s="46" t="s">
        <v>60</v>
      </c>
      <c r="F23" s="38" t="s">
        <v>43</v>
      </c>
      <c r="G23" s="47"/>
      <c r="H23" s="48"/>
      <c r="I23" s="47"/>
      <c r="J23" s="30">
        <v>0</v>
      </c>
      <c r="K23" s="33"/>
      <c r="L23" s="33"/>
      <c r="M23" s="33"/>
      <c r="N23" s="40">
        <v>0.05</v>
      </c>
      <c r="O23" s="49"/>
      <c r="P23" s="50"/>
      <c r="Q23" s="50"/>
      <c r="R23" s="40">
        <v>0.05</v>
      </c>
      <c r="S23" s="31">
        <f t="shared" si="1"/>
        <v>0</v>
      </c>
    </row>
    <row r="24" spans="1:19" ht="24.9" customHeight="1" x14ac:dyDescent="0.3">
      <c r="A24" s="1" t="str">
        <f t="shared" si="0"/>
        <v>C80-0150</v>
      </c>
      <c r="C24" s="20" t="s">
        <v>35</v>
      </c>
      <c r="D24" s="20" t="s">
        <v>61</v>
      </c>
      <c r="E24" s="46" t="s">
        <v>62</v>
      </c>
      <c r="F24" s="38" t="s">
        <v>45</v>
      </c>
      <c r="G24" s="44"/>
      <c r="H24" s="45"/>
      <c r="I24" s="44"/>
      <c r="J24" s="30">
        <v>0</v>
      </c>
      <c r="K24" s="33"/>
      <c r="L24" s="33"/>
      <c r="M24" s="33"/>
      <c r="N24" s="40">
        <v>0.5</v>
      </c>
      <c r="O24" s="35"/>
      <c r="P24" s="36"/>
      <c r="Q24" s="36"/>
      <c r="R24" s="40">
        <v>0.5</v>
      </c>
      <c r="S24" s="31">
        <f t="shared" si="1"/>
        <v>0</v>
      </c>
    </row>
    <row r="25" spans="1:19" ht="24.9" customHeight="1" x14ac:dyDescent="0.3">
      <c r="A25" s="1" t="str">
        <f t="shared" si="0"/>
        <v>C80-0160</v>
      </c>
      <c r="C25" s="20" t="s">
        <v>35</v>
      </c>
      <c r="D25" s="20" t="s">
        <v>63</v>
      </c>
      <c r="E25" s="46" t="s">
        <v>64</v>
      </c>
      <c r="F25" s="38" t="s">
        <v>47</v>
      </c>
      <c r="G25" s="44"/>
      <c r="H25" s="45"/>
      <c r="I25" s="44"/>
      <c r="J25" s="30">
        <v>0</v>
      </c>
      <c r="K25" s="33"/>
      <c r="L25" s="33"/>
      <c r="M25" s="33"/>
      <c r="N25" s="40">
        <v>1</v>
      </c>
      <c r="O25" s="35"/>
      <c r="P25" s="36"/>
      <c r="Q25" s="36"/>
      <c r="R25" s="40">
        <v>1</v>
      </c>
      <c r="S25" s="31">
        <f t="shared" si="1"/>
        <v>0</v>
      </c>
    </row>
    <row r="26" spans="1:19" ht="24.9" customHeight="1" x14ac:dyDescent="0.3">
      <c r="A26" s="1" t="str">
        <f t="shared" si="0"/>
        <v>C80-0170</v>
      </c>
      <c r="C26" s="20" t="s">
        <v>35</v>
      </c>
      <c r="D26" s="20" t="s">
        <v>65</v>
      </c>
      <c r="E26" s="46" t="s">
        <v>66</v>
      </c>
      <c r="F26" s="32" t="s">
        <v>67</v>
      </c>
      <c r="G26" s="41"/>
      <c r="H26" s="41"/>
      <c r="I26" s="41"/>
      <c r="J26" s="42">
        <v>0</v>
      </c>
      <c r="K26" s="33"/>
      <c r="L26" s="33"/>
      <c r="M26" s="33"/>
      <c r="N26" s="33"/>
      <c r="O26" s="35"/>
      <c r="P26" s="36"/>
      <c r="Q26" s="36"/>
      <c r="R26" s="33"/>
      <c r="S26" s="31">
        <f t="shared" si="1"/>
        <v>0</v>
      </c>
    </row>
    <row r="27" spans="1:19" ht="24.9" customHeight="1" x14ac:dyDescent="0.3">
      <c r="A27" s="1" t="str">
        <f t="shared" si="0"/>
        <v>C80-0180</v>
      </c>
      <c r="C27" s="20" t="s">
        <v>35</v>
      </c>
      <c r="D27" s="20" t="s">
        <v>68</v>
      </c>
      <c r="E27" s="46" t="s">
        <v>69</v>
      </c>
      <c r="F27" s="38" t="s">
        <v>43</v>
      </c>
      <c r="G27" s="47"/>
      <c r="H27" s="48"/>
      <c r="I27" s="47"/>
      <c r="J27" s="30">
        <v>0</v>
      </c>
      <c r="K27" s="33"/>
      <c r="L27" s="33"/>
      <c r="M27" s="33"/>
      <c r="N27" s="40">
        <v>7.0000000000000007E-2</v>
      </c>
      <c r="O27" s="35"/>
      <c r="P27" s="36"/>
      <c r="Q27" s="36"/>
      <c r="R27" s="40">
        <v>7.0000000000000007E-2</v>
      </c>
      <c r="S27" s="31">
        <f t="shared" si="1"/>
        <v>0</v>
      </c>
    </row>
    <row r="28" spans="1:19" s="51" customFormat="1" ht="24.9" customHeight="1" x14ac:dyDescent="0.3">
      <c r="A28" s="1" t="str">
        <f t="shared" si="0"/>
        <v>C80-0190</v>
      </c>
      <c r="C28" s="20" t="s">
        <v>35</v>
      </c>
      <c r="D28" s="20" t="s">
        <v>70</v>
      </c>
      <c r="E28" s="46" t="s">
        <v>71</v>
      </c>
      <c r="F28" s="38" t="s">
        <v>45</v>
      </c>
      <c r="G28" s="47"/>
      <c r="H28" s="48"/>
      <c r="I28" s="47"/>
      <c r="J28" s="30">
        <v>0</v>
      </c>
      <c r="K28" s="33"/>
      <c r="L28" s="33"/>
      <c r="M28" s="33"/>
      <c r="N28" s="40">
        <v>0.5</v>
      </c>
      <c r="O28" s="35"/>
      <c r="P28" s="36"/>
      <c r="Q28" s="36"/>
      <c r="R28" s="40">
        <v>0.5</v>
      </c>
      <c r="S28" s="31">
        <f t="shared" si="1"/>
        <v>0</v>
      </c>
    </row>
    <row r="29" spans="1:19" ht="24.9" customHeight="1" x14ac:dyDescent="0.3">
      <c r="A29" s="1" t="str">
        <f t="shared" si="0"/>
        <v>C80-0200</v>
      </c>
      <c r="C29" s="20" t="s">
        <v>35</v>
      </c>
      <c r="D29" s="20" t="s">
        <v>72</v>
      </c>
      <c r="E29" s="46" t="s">
        <v>73</v>
      </c>
      <c r="F29" s="38" t="s">
        <v>47</v>
      </c>
      <c r="G29" s="44"/>
      <c r="H29" s="45"/>
      <c r="I29" s="44"/>
      <c r="J29" s="30">
        <v>0</v>
      </c>
      <c r="K29" s="33"/>
      <c r="L29" s="33"/>
      <c r="M29" s="33"/>
      <c r="N29" s="40">
        <v>1</v>
      </c>
      <c r="O29" s="35"/>
      <c r="P29" s="36"/>
      <c r="Q29" s="36"/>
      <c r="R29" s="40">
        <v>1</v>
      </c>
      <c r="S29" s="31">
        <f t="shared" si="1"/>
        <v>0</v>
      </c>
    </row>
    <row r="30" spans="1:19" ht="24.9" customHeight="1" x14ac:dyDescent="0.3">
      <c r="A30" s="1" t="str">
        <f t="shared" si="0"/>
        <v>C80-0210</v>
      </c>
      <c r="C30" s="20" t="s">
        <v>35</v>
      </c>
      <c r="D30" s="20" t="s">
        <v>74</v>
      </c>
      <c r="E30" s="46" t="s">
        <v>75</v>
      </c>
      <c r="F30" s="32" t="s">
        <v>76</v>
      </c>
      <c r="G30" s="41"/>
      <c r="H30" s="41"/>
      <c r="I30" s="41"/>
      <c r="J30" s="42">
        <v>0</v>
      </c>
      <c r="K30" s="33"/>
      <c r="L30" s="33"/>
      <c r="M30" s="33"/>
      <c r="N30" s="33"/>
      <c r="O30" s="35"/>
      <c r="P30" s="36"/>
      <c r="Q30" s="36"/>
      <c r="R30" s="33"/>
      <c r="S30" s="31">
        <f t="shared" si="1"/>
        <v>0</v>
      </c>
    </row>
    <row r="31" spans="1:19" ht="24.9" customHeight="1" x14ac:dyDescent="0.3">
      <c r="A31" s="1" t="str">
        <f t="shared" si="0"/>
        <v>C80-0220</v>
      </c>
      <c r="C31" s="20" t="s">
        <v>35</v>
      </c>
      <c r="D31" s="20" t="s">
        <v>77</v>
      </c>
      <c r="E31" s="46" t="s">
        <v>78</v>
      </c>
      <c r="F31" s="38" t="s">
        <v>43</v>
      </c>
      <c r="G31" s="44"/>
      <c r="H31" s="45"/>
      <c r="I31" s="44"/>
      <c r="J31" s="30">
        <v>0</v>
      </c>
      <c r="K31" s="33"/>
      <c r="L31" s="33"/>
      <c r="M31" s="33"/>
      <c r="N31" s="40">
        <v>0.12</v>
      </c>
      <c r="O31" s="35"/>
      <c r="P31" s="36"/>
      <c r="Q31" s="36"/>
      <c r="R31" s="40">
        <v>0.12</v>
      </c>
      <c r="S31" s="31">
        <f t="shared" si="1"/>
        <v>0</v>
      </c>
    </row>
    <row r="32" spans="1:19" ht="24.9" customHeight="1" x14ac:dyDescent="0.3">
      <c r="A32" s="1" t="str">
        <f t="shared" si="0"/>
        <v>C80-0230</v>
      </c>
      <c r="C32" s="20" t="s">
        <v>35</v>
      </c>
      <c r="D32" s="20" t="s">
        <v>79</v>
      </c>
      <c r="E32" s="46" t="s">
        <v>80</v>
      </c>
      <c r="F32" s="38" t="s">
        <v>45</v>
      </c>
      <c r="G32" s="47"/>
      <c r="H32" s="48"/>
      <c r="I32" s="47"/>
      <c r="J32" s="30">
        <v>0</v>
      </c>
      <c r="K32" s="33"/>
      <c r="L32" s="33"/>
      <c r="M32" s="33"/>
      <c r="N32" s="40">
        <v>0.5</v>
      </c>
      <c r="O32" s="35"/>
      <c r="P32" s="36"/>
      <c r="Q32" s="36"/>
      <c r="R32" s="40">
        <v>0.5</v>
      </c>
      <c r="S32" s="31">
        <f t="shared" si="1"/>
        <v>0</v>
      </c>
    </row>
    <row r="33" spans="1:19" ht="24.9" customHeight="1" x14ac:dyDescent="0.3">
      <c r="A33" s="1" t="str">
        <f t="shared" si="0"/>
        <v>C80-0240</v>
      </c>
      <c r="C33" s="20" t="s">
        <v>35</v>
      </c>
      <c r="D33" s="20" t="s">
        <v>81</v>
      </c>
      <c r="E33" s="46" t="s">
        <v>82</v>
      </c>
      <c r="F33" s="38" t="s">
        <v>47</v>
      </c>
      <c r="G33" s="47"/>
      <c r="H33" s="48"/>
      <c r="I33" s="47"/>
      <c r="J33" s="30">
        <v>0</v>
      </c>
      <c r="K33" s="33"/>
      <c r="L33" s="33"/>
      <c r="M33" s="33"/>
      <c r="N33" s="40">
        <v>1</v>
      </c>
      <c r="O33" s="35"/>
      <c r="P33" s="36"/>
      <c r="Q33" s="36"/>
      <c r="R33" s="40">
        <v>1</v>
      </c>
      <c r="S33" s="31">
        <f t="shared" si="1"/>
        <v>0</v>
      </c>
    </row>
    <row r="34" spans="1:19" ht="24.9" customHeight="1" x14ac:dyDescent="0.3">
      <c r="A34" s="1" t="str">
        <f t="shared" si="0"/>
        <v>C80-0250</v>
      </c>
      <c r="C34" s="20" t="s">
        <v>35</v>
      </c>
      <c r="D34" s="20" t="s">
        <v>83</v>
      </c>
      <c r="E34" s="46" t="s">
        <v>84</v>
      </c>
      <c r="F34" s="32" t="s">
        <v>85</v>
      </c>
      <c r="G34" s="41"/>
      <c r="H34" s="41"/>
      <c r="I34" s="41"/>
      <c r="J34" s="42">
        <v>0</v>
      </c>
      <c r="K34" s="33"/>
      <c r="L34" s="33"/>
      <c r="M34" s="33"/>
      <c r="N34" s="33"/>
      <c r="O34" s="35"/>
      <c r="P34" s="36"/>
      <c r="Q34" s="36"/>
      <c r="R34" s="33"/>
      <c r="S34" s="31">
        <f t="shared" si="1"/>
        <v>0</v>
      </c>
    </row>
    <row r="35" spans="1:19" ht="24.9" customHeight="1" x14ac:dyDescent="0.3">
      <c r="A35" s="1" t="str">
        <f t="shared" si="0"/>
        <v>C80-0260</v>
      </c>
      <c r="C35" s="20" t="s">
        <v>35</v>
      </c>
      <c r="D35" s="20" t="s">
        <v>86</v>
      </c>
      <c r="E35" s="46" t="s">
        <v>87</v>
      </c>
      <c r="F35" s="38" t="s">
        <v>43</v>
      </c>
      <c r="G35" s="44"/>
      <c r="H35" s="45"/>
      <c r="I35" s="44"/>
      <c r="J35" s="39">
        <v>0</v>
      </c>
      <c r="K35" s="33"/>
      <c r="L35" s="33"/>
      <c r="M35" s="33"/>
      <c r="N35" s="40">
        <v>0.15</v>
      </c>
      <c r="O35" s="35"/>
      <c r="P35" s="36"/>
      <c r="Q35" s="36"/>
      <c r="R35" s="40">
        <v>0.15</v>
      </c>
      <c r="S35" s="31">
        <f t="shared" si="1"/>
        <v>0</v>
      </c>
    </row>
    <row r="36" spans="1:19" ht="24.9" customHeight="1" x14ac:dyDescent="0.3">
      <c r="A36" s="1" t="str">
        <f t="shared" si="0"/>
        <v>C80-0270</v>
      </c>
      <c r="C36" s="20" t="s">
        <v>35</v>
      </c>
      <c r="D36" s="20" t="s">
        <v>88</v>
      </c>
      <c r="E36" s="46" t="s">
        <v>89</v>
      </c>
      <c r="F36" s="38" t="s">
        <v>45</v>
      </c>
      <c r="G36" s="44"/>
      <c r="H36" s="45"/>
      <c r="I36" s="44"/>
      <c r="J36" s="39">
        <v>0</v>
      </c>
      <c r="K36" s="33"/>
      <c r="L36" s="33"/>
      <c r="M36" s="33"/>
      <c r="N36" s="40">
        <v>0.5</v>
      </c>
      <c r="O36" s="35"/>
      <c r="P36" s="36"/>
      <c r="Q36" s="36"/>
      <c r="R36" s="40">
        <v>0.5</v>
      </c>
      <c r="S36" s="31">
        <f t="shared" si="1"/>
        <v>0</v>
      </c>
    </row>
    <row r="37" spans="1:19" ht="24.9" customHeight="1" x14ac:dyDescent="0.3">
      <c r="A37" s="1" t="str">
        <f t="shared" si="0"/>
        <v>C80-0280</v>
      </c>
      <c r="C37" s="20" t="s">
        <v>35</v>
      </c>
      <c r="D37" s="20" t="s">
        <v>90</v>
      </c>
      <c r="E37" s="46" t="s">
        <v>91</v>
      </c>
      <c r="F37" s="38" t="s">
        <v>47</v>
      </c>
      <c r="G37" s="47"/>
      <c r="H37" s="48"/>
      <c r="I37" s="47"/>
      <c r="J37" s="39">
        <v>0</v>
      </c>
      <c r="K37" s="33"/>
      <c r="L37" s="33"/>
      <c r="M37" s="33"/>
      <c r="N37" s="40">
        <v>1</v>
      </c>
      <c r="O37" s="35"/>
      <c r="P37" s="36"/>
      <c r="Q37" s="36"/>
      <c r="R37" s="40">
        <v>1</v>
      </c>
      <c r="S37" s="31">
        <f t="shared" si="1"/>
        <v>0</v>
      </c>
    </row>
    <row r="38" spans="1:19" ht="24.9" customHeight="1" x14ac:dyDescent="0.3">
      <c r="A38" s="1" t="str">
        <f t="shared" si="0"/>
        <v>C80-0290</v>
      </c>
      <c r="C38" s="20" t="s">
        <v>35</v>
      </c>
      <c r="D38" s="20" t="s">
        <v>92</v>
      </c>
      <c r="E38" s="46" t="s">
        <v>93</v>
      </c>
      <c r="F38" s="32" t="s">
        <v>94</v>
      </c>
      <c r="G38" s="41"/>
      <c r="H38" s="41"/>
      <c r="I38" s="41"/>
      <c r="J38" s="42">
        <v>0</v>
      </c>
      <c r="K38" s="33"/>
      <c r="L38" s="33"/>
      <c r="M38" s="33"/>
      <c r="N38" s="33"/>
      <c r="O38" s="35"/>
      <c r="P38" s="36"/>
      <c r="Q38" s="36"/>
      <c r="R38" s="33"/>
      <c r="S38" s="31">
        <f t="shared" si="1"/>
        <v>0</v>
      </c>
    </row>
    <row r="39" spans="1:19" ht="24.9" customHeight="1" x14ac:dyDescent="0.3">
      <c r="A39" s="1" t="str">
        <f t="shared" si="0"/>
        <v>C80-0300</v>
      </c>
      <c r="C39" s="20" t="s">
        <v>35</v>
      </c>
      <c r="D39" s="20" t="s">
        <v>95</v>
      </c>
      <c r="E39" s="46" t="s">
        <v>96</v>
      </c>
      <c r="F39" s="38" t="s">
        <v>43</v>
      </c>
      <c r="G39" s="44"/>
      <c r="H39" s="45"/>
      <c r="I39" s="44"/>
      <c r="J39" s="30">
        <v>0</v>
      </c>
      <c r="K39" s="33"/>
      <c r="L39" s="33"/>
      <c r="M39" s="33"/>
      <c r="N39" s="40">
        <v>0.2</v>
      </c>
      <c r="O39" s="35"/>
      <c r="P39" s="36"/>
      <c r="Q39" s="36"/>
      <c r="R39" s="40">
        <v>0.2</v>
      </c>
      <c r="S39" s="31">
        <f t="shared" si="1"/>
        <v>0</v>
      </c>
    </row>
    <row r="40" spans="1:19" ht="24.9" customHeight="1" x14ac:dyDescent="0.3">
      <c r="A40" s="1" t="str">
        <f t="shared" si="0"/>
        <v>C80-0310</v>
      </c>
      <c r="C40" s="20" t="s">
        <v>35</v>
      </c>
      <c r="D40" s="20" t="s">
        <v>97</v>
      </c>
      <c r="E40" s="46" t="s">
        <v>98</v>
      </c>
      <c r="F40" s="38" t="s">
        <v>45</v>
      </c>
      <c r="G40" s="44"/>
      <c r="H40" s="45"/>
      <c r="I40" s="44"/>
      <c r="J40" s="30">
        <v>0</v>
      </c>
      <c r="K40" s="33"/>
      <c r="L40" s="33"/>
      <c r="M40" s="33"/>
      <c r="N40" s="40">
        <v>0.5</v>
      </c>
      <c r="O40" s="35"/>
      <c r="P40" s="36"/>
      <c r="Q40" s="36"/>
      <c r="R40" s="40">
        <v>0.5</v>
      </c>
      <c r="S40" s="31">
        <f t="shared" si="1"/>
        <v>0</v>
      </c>
    </row>
    <row r="41" spans="1:19" ht="24.9" customHeight="1" x14ac:dyDescent="0.3">
      <c r="A41" s="1" t="str">
        <f t="shared" si="0"/>
        <v>C80-0320</v>
      </c>
      <c r="C41" s="20" t="s">
        <v>35</v>
      </c>
      <c r="D41" s="20" t="s">
        <v>99</v>
      </c>
      <c r="E41" s="46" t="s">
        <v>100</v>
      </c>
      <c r="F41" s="38" t="s">
        <v>47</v>
      </c>
      <c r="G41" s="44"/>
      <c r="H41" s="45"/>
      <c r="I41" s="44"/>
      <c r="J41" s="30">
        <v>0</v>
      </c>
      <c r="K41" s="33"/>
      <c r="L41" s="33"/>
      <c r="M41" s="33"/>
      <c r="N41" s="40">
        <v>1</v>
      </c>
      <c r="O41" s="35"/>
      <c r="P41" s="36"/>
      <c r="Q41" s="36"/>
      <c r="R41" s="40">
        <v>1</v>
      </c>
      <c r="S41" s="31">
        <f t="shared" si="1"/>
        <v>0</v>
      </c>
    </row>
    <row r="42" spans="1:19" ht="24.9" customHeight="1" x14ac:dyDescent="0.3">
      <c r="A42" s="1" t="str">
        <f t="shared" si="0"/>
        <v>C80-0330</v>
      </c>
      <c r="C42" s="20" t="s">
        <v>35</v>
      </c>
      <c r="D42" s="20" t="s">
        <v>101</v>
      </c>
      <c r="E42" s="46" t="s">
        <v>102</v>
      </c>
      <c r="F42" s="32" t="s">
        <v>103</v>
      </c>
      <c r="G42" s="41"/>
      <c r="H42" s="41"/>
      <c r="I42" s="41"/>
      <c r="J42" s="52">
        <v>0</v>
      </c>
      <c r="K42" s="33"/>
      <c r="L42" s="33"/>
      <c r="M42" s="33"/>
      <c r="N42" s="33"/>
      <c r="O42" s="35"/>
      <c r="P42" s="36"/>
      <c r="Q42" s="36"/>
      <c r="R42" s="33"/>
      <c r="S42" s="31">
        <f t="shared" si="1"/>
        <v>0</v>
      </c>
    </row>
    <row r="43" spans="1:19" ht="24.9" customHeight="1" x14ac:dyDescent="0.3">
      <c r="A43" s="1" t="str">
        <f t="shared" si="0"/>
        <v>C80-0340</v>
      </c>
      <c r="C43" s="20" t="s">
        <v>35</v>
      </c>
      <c r="D43" s="20" t="s">
        <v>104</v>
      </c>
      <c r="E43" s="46" t="s">
        <v>105</v>
      </c>
      <c r="F43" s="38" t="s">
        <v>43</v>
      </c>
      <c r="G43" s="47"/>
      <c r="H43" s="48"/>
      <c r="I43" s="47"/>
      <c r="J43" s="53">
        <v>0</v>
      </c>
      <c r="K43" s="33"/>
      <c r="L43" s="33"/>
      <c r="M43" s="33"/>
      <c r="N43" s="40">
        <v>0.25</v>
      </c>
      <c r="O43" s="35"/>
      <c r="P43" s="36"/>
      <c r="Q43" s="36"/>
      <c r="R43" s="40">
        <v>0.25</v>
      </c>
      <c r="S43" s="31">
        <f t="shared" si="1"/>
        <v>0</v>
      </c>
    </row>
    <row r="44" spans="1:19" ht="24.9" customHeight="1" x14ac:dyDescent="0.3">
      <c r="A44" s="1" t="str">
        <f t="shared" si="0"/>
        <v>C80-0350</v>
      </c>
      <c r="C44" s="20" t="s">
        <v>35</v>
      </c>
      <c r="D44" s="20" t="s">
        <v>106</v>
      </c>
      <c r="E44" s="46" t="s">
        <v>107</v>
      </c>
      <c r="F44" s="38" t="s">
        <v>45</v>
      </c>
      <c r="G44" s="44"/>
      <c r="H44" s="45"/>
      <c r="I44" s="44"/>
      <c r="J44" s="53">
        <v>0</v>
      </c>
      <c r="K44" s="33"/>
      <c r="L44" s="33"/>
      <c r="M44" s="33"/>
      <c r="N44" s="40">
        <v>0.5</v>
      </c>
      <c r="O44" s="54"/>
      <c r="P44" s="55"/>
      <c r="Q44" s="55"/>
      <c r="R44" s="40">
        <v>0.5</v>
      </c>
      <c r="S44" s="31">
        <f t="shared" si="1"/>
        <v>0</v>
      </c>
    </row>
    <row r="45" spans="1:19" ht="24.9" customHeight="1" x14ac:dyDescent="0.3">
      <c r="A45" s="1" t="str">
        <f t="shared" si="0"/>
        <v>C80-0360</v>
      </c>
      <c r="C45" s="20" t="s">
        <v>35</v>
      </c>
      <c r="D45" s="20" t="s">
        <v>108</v>
      </c>
      <c r="E45" s="46" t="s">
        <v>109</v>
      </c>
      <c r="F45" s="38" t="s">
        <v>47</v>
      </c>
      <c r="G45" s="44"/>
      <c r="H45" s="45"/>
      <c r="I45" s="44"/>
      <c r="J45" s="53">
        <v>0</v>
      </c>
      <c r="K45" s="33"/>
      <c r="L45" s="33"/>
      <c r="M45" s="33"/>
      <c r="N45" s="40">
        <v>1</v>
      </c>
      <c r="O45" s="54"/>
      <c r="P45" s="55"/>
      <c r="Q45" s="55"/>
      <c r="R45" s="40">
        <v>1</v>
      </c>
      <c r="S45" s="31">
        <f t="shared" si="1"/>
        <v>0</v>
      </c>
    </row>
    <row r="46" spans="1:19" ht="24.9" customHeight="1" x14ac:dyDescent="0.3">
      <c r="A46" s="1" t="str">
        <f t="shared" si="0"/>
        <v>C80-0370</v>
      </c>
      <c r="C46" s="20" t="s">
        <v>35</v>
      </c>
      <c r="D46" s="20" t="s">
        <v>110</v>
      </c>
      <c r="E46" s="46" t="s">
        <v>111</v>
      </c>
      <c r="F46" s="32" t="s">
        <v>112</v>
      </c>
      <c r="G46" s="41"/>
      <c r="H46" s="41"/>
      <c r="I46" s="41"/>
      <c r="J46" s="52">
        <v>0</v>
      </c>
      <c r="K46" s="33"/>
      <c r="L46" s="33"/>
      <c r="M46" s="33"/>
      <c r="N46" s="33"/>
      <c r="O46" s="54"/>
      <c r="P46" s="55"/>
      <c r="Q46" s="55"/>
      <c r="R46" s="33"/>
      <c r="S46" s="31">
        <f t="shared" si="1"/>
        <v>0</v>
      </c>
    </row>
    <row r="47" spans="1:19" ht="24.9" customHeight="1" x14ac:dyDescent="0.3">
      <c r="A47" s="1" t="str">
        <f t="shared" si="0"/>
        <v>C80-0380</v>
      </c>
      <c r="C47" s="20" t="s">
        <v>35</v>
      </c>
      <c r="D47" s="20" t="s">
        <v>113</v>
      </c>
      <c r="E47" s="46" t="s">
        <v>114</v>
      </c>
      <c r="F47" s="38" t="s">
        <v>43</v>
      </c>
      <c r="G47" s="47"/>
      <c r="H47" s="48"/>
      <c r="I47" s="47"/>
      <c r="J47" s="53">
        <v>0</v>
      </c>
      <c r="K47" s="33"/>
      <c r="L47" s="33"/>
      <c r="M47" s="33"/>
      <c r="N47" s="40">
        <v>0.3</v>
      </c>
      <c r="O47" s="54"/>
      <c r="P47" s="55"/>
      <c r="Q47" s="55"/>
      <c r="R47" s="40">
        <v>0.3</v>
      </c>
      <c r="S47" s="31">
        <f t="shared" si="1"/>
        <v>0</v>
      </c>
    </row>
    <row r="48" spans="1:19" ht="24.9" customHeight="1" x14ac:dyDescent="0.3">
      <c r="A48" s="1" t="str">
        <f t="shared" si="0"/>
        <v>C80-0390</v>
      </c>
      <c r="C48" s="20" t="s">
        <v>35</v>
      </c>
      <c r="D48" s="20" t="s">
        <v>115</v>
      </c>
      <c r="E48" s="46" t="s">
        <v>116</v>
      </c>
      <c r="F48" s="38" t="s">
        <v>45</v>
      </c>
      <c r="G48" s="47"/>
      <c r="H48" s="48"/>
      <c r="I48" s="47"/>
      <c r="J48" s="53">
        <v>0</v>
      </c>
      <c r="K48" s="33"/>
      <c r="L48" s="33"/>
      <c r="M48" s="33"/>
      <c r="N48" s="40">
        <v>0.5</v>
      </c>
      <c r="O48" s="54"/>
      <c r="P48" s="55"/>
      <c r="Q48" s="55"/>
      <c r="R48" s="40">
        <v>0.5</v>
      </c>
      <c r="S48" s="31">
        <f t="shared" si="1"/>
        <v>0</v>
      </c>
    </row>
    <row r="49" spans="1:19" ht="24.9" customHeight="1" x14ac:dyDescent="0.3">
      <c r="A49" s="1" t="str">
        <f t="shared" si="0"/>
        <v>C80-0400</v>
      </c>
      <c r="C49" s="20" t="s">
        <v>35</v>
      </c>
      <c r="D49" s="20" t="s">
        <v>117</v>
      </c>
      <c r="E49" s="46" t="s">
        <v>118</v>
      </c>
      <c r="F49" s="38" t="s">
        <v>47</v>
      </c>
      <c r="G49" s="44"/>
      <c r="H49" s="45"/>
      <c r="I49" s="44"/>
      <c r="J49" s="53">
        <v>0</v>
      </c>
      <c r="K49" s="33"/>
      <c r="L49" s="33"/>
      <c r="M49" s="33"/>
      <c r="N49" s="40">
        <v>1</v>
      </c>
      <c r="O49" s="54"/>
      <c r="P49" s="55"/>
      <c r="Q49" s="55"/>
      <c r="R49" s="40">
        <v>1</v>
      </c>
      <c r="S49" s="31">
        <f t="shared" si="1"/>
        <v>0</v>
      </c>
    </row>
    <row r="50" spans="1:19" ht="24.9" customHeight="1" x14ac:dyDescent="0.3">
      <c r="A50" s="1" t="str">
        <f t="shared" si="0"/>
        <v>C80-0410</v>
      </c>
      <c r="C50" s="20" t="s">
        <v>35</v>
      </c>
      <c r="D50" s="20" t="s">
        <v>119</v>
      </c>
      <c r="E50" s="46" t="s">
        <v>120</v>
      </c>
      <c r="F50" s="32" t="s">
        <v>121</v>
      </c>
      <c r="G50" s="41"/>
      <c r="H50" s="41"/>
      <c r="I50" s="41"/>
      <c r="J50" s="52">
        <v>0</v>
      </c>
      <c r="K50" s="33"/>
      <c r="L50" s="33"/>
      <c r="M50" s="33"/>
      <c r="N50" s="33"/>
      <c r="O50" s="54"/>
      <c r="P50" s="55"/>
      <c r="Q50" s="55"/>
      <c r="R50" s="33"/>
      <c r="S50" s="31">
        <f t="shared" si="1"/>
        <v>0</v>
      </c>
    </row>
    <row r="51" spans="1:19" ht="24.9" customHeight="1" x14ac:dyDescent="0.3">
      <c r="A51" s="1" t="str">
        <f t="shared" si="0"/>
        <v>C80-0420</v>
      </c>
      <c r="C51" s="20" t="s">
        <v>35</v>
      </c>
      <c r="D51" s="20" t="s">
        <v>122</v>
      </c>
      <c r="E51" s="46" t="s">
        <v>123</v>
      </c>
      <c r="F51" s="38" t="s">
        <v>43</v>
      </c>
      <c r="G51" s="44"/>
      <c r="H51" s="45"/>
      <c r="I51" s="44"/>
      <c r="J51" s="53">
        <v>0</v>
      </c>
      <c r="K51" s="33"/>
      <c r="L51" s="33"/>
      <c r="M51" s="33"/>
      <c r="N51" s="40">
        <v>0.35</v>
      </c>
      <c r="O51" s="54"/>
      <c r="P51" s="55"/>
      <c r="Q51" s="55"/>
      <c r="R51" s="40">
        <v>0.35</v>
      </c>
      <c r="S51" s="31">
        <f t="shared" si="1"/>
        <v>0</v>
      </c>
    </row>
    <row r="52" spans="1:19" ht="24.9" customHeight="1" x14ac:dyDescent="0.3">
      <c r="A52" s="1" t="str">
        <f t="shared" si="0"/>
        <v>C80-0430</v>
      </c>
      <c r="C52" s="20" t="s">
        <v>35</v>
      </c>
      <c r="D52" s="20" t="s">
        <v>124</v>
      </c>
      <c r="E52" s="46" t="s">
        <v>125</v>
      </c>
      <c r="F52" s="38" t="s">
        <v>45</v>
      </c>
      <c r="G52" s="47"/>
      <c r="H52" s="48"/>
      <c r="I52" s="47"/>
      <c r="J52" s="53">
        <v>0</v>
      </c>
      <c r="K52" s="33"/>
      <c r="L52" s="33"/>
      <c r="M52" s="33"/>
      <c r="N52" s="40">
        <v>0.5</v>
      </c>
      <c r="O52" s="54"/>
      <c r="P52" s="55"/>
      <c r="Q52" s="55"/>
      <c r="R52" s="40">
        <v>0.5</v>
      </c>
      <c r="S52" s="31">
        <f t="shared" si="1"/>
        <v>0</v>
      </c>
    </row>
    <row r="53" spans="1:19" ht="24.9" customHeight="1" x14ac:dyDescent="0.3">
      <c r="A53" s="1" t="str">
        <f t="shared" si="0"/>
        <v>C80-0440</v>
      </c>
      <c r="C53" s="20" t="s">
        <v>35</v>
      </c>
      <c r="D53" s="20" t="s">
        <v>126</v>
      </c>
      <c r="E53" s="46" t="s">
        <v>127</v>
      </c>
      <c r="F53" s="38" t="s">
        <v>47</v>
      </c>
      <c r="G53" s="47"/>
      <c r="H53" s="48"/>
      <c r="I53" s="47"/>
      <c r="J53" s="53">
        <v>0</v>
      </c>
      <c r="K53" s="33"/>
      <c r="L53" s="33"/>
      <c r="M53" s="33"/>
      <c r="N53" s="40">
        <v>1</v>
      </c>
      <c r="O53" s="54"/>
      <c r="P53" s="55"/>
      <c r="Q53" s="55"/>
      <c r="R53" s="40">
        <v>1</v>
      </c>
      <c r="S53" s="31">
        <f t="shared" si="1"/>
        <v>0</v>
      </c>
    </row>
    <row r="54" spans="1:19" ht="24.9" customHeight="1" x14ac:dyDescent="0.3">
      <c r="A54" s="1" t="str">
        <f t="shared" si="0"/>
        <v>C80-0450</v>
      </c>
      <c r="C54" s="20" t="s">
        <v>35</v>
      </c>
      <c r="D54" s="20" t="s">
        <v>128</v>
      </c>
      <c r="E54" s="46" t="s">
        <v>129</v>
      </c>
      <c r="F54" s="32" t="s">
        <v>130</v>
      </c>
      <c r="G54" s="41"/>
      <c r="H54" s="41"/>
      <c r="I54" s="41"/>
      <c r="J54" s="52">
        <v>0</v>
      </c>
      <c r="K54" s="33"/>
      <c r="L54" s="33"/>
      <c r="M54" s="33"/>
      <c r="N54" s="33"/>
      <c r="O54" s="35"/>
      <c r="P54" s="36"/>
      <c r="Q54" s="36"/>
      <c r="R54" s="33"/>
      <c r="S54" s="31">
        <f t="shared" si="1"/>
        <v>0</v>
      </c>
    </row>
    <row r="55" spans="1:19" ht="24.9" customHeight="1" x14ac:dyDescent="0.3">
      <c r="A55" s="1" t="str">
        <f t="shared" si="0"/>
        <v>C80-0460</v>
      </c>
      <c r="C55" s="20" t="s">
        <v>35</v>
      </c>
      <c r="D55" s="20" t="s">
        <v>131</v>
      </c>
      <c r="E55" s="46" t="s">
        <v>132</v>
      </c>
      <c r="F55" s="38" t="s">
        <v>43</v>
      </c>
      <c r="G55" s="44"/>
      <c r="H55" s="45"/>
      <c r="I55" s="44"/>
      <c r="J55" s="53">
        <v>0</v>
      </c>
      <c r="K55" s="33"/>
      <c r="L55" s="33"/>
      <c r="M55" s="33"/>
      <c r="N55" s="40">
        <v>0.4</v>
      </c>
      <c r="O55" s="35"/>
      <c r="P55" s="36"/>
      <c r="Q55" s="36"/>
      <c r="R55" s="40">
        <v>0.4</v>
      </c>
      <c r="S55" s="31">
        <f t="shared" si="1"/>
        <v>0</v>
      </c>
    </row>
    <row r="56" spans="1:19" ht="24.9" customHeight="1" x14ac:dyDescent="0.3">
      <c r="A56" s="1" t="str">
        <f t="shared" si="0"/>
        <v>C80-0470</v>
      </c>
      <c r="C56" s="20" t="s">
        <v>35</v>
      </c>
      <c r="D56" s="20" t="s">
        <v>133</v>
      </c>
      <c r="E56" s="46" t="s">
        <v>134</v>
      </c>
      <c r="F56" s="38" t="s">
        <v>45</v>
      </c>
      <c r="G56" s="44"/>
      <c r="H56" s="45"/>
      <c r="I56" s="44"/>
      <c r="J56" s="30">
        <v>0</v>
      </c>
      <c r="K56" s="33"/>
      <c r="L56" s="33"/>
      <c r="M56" s="33"/>
      <c r="N56" s="40">
        <v>0.5</v>
      </c>
      <c r="O56" s="35"/>
      <c r="P56" s="36"/>
      <c r="Q56" s="36"/>
      <c r="R56" s="40">
        <v>0.5</v>
      </c>
      <c r="S56" s="31">
        <f t="shared" si="1"/>
        <v>0</v>
      </c>
    </row>
    <row r="57" spans="1:19" ht="24.9" customHeight="1" x14ac:dyDescent="0.3">
      <c r="A57" s="1" t="str">
        <f t="shared" si="0"/>
        <v>C80-0480</v>
      </c>
      <c r="C57" s="20" t="s">
        <v>35</v>
      </c>
      <c r="D57" s="20" t="s">
        <v>135</v>
      </c>
      <c r="E57" s="46" t="s">
        <v>136</v>
      </c>
      <c r="F57" s="38" t="s">
        <v>47</v>
      </c>
      <c r="G57" s="47"/>
      <c r="H57" s="48"/>
      <c r="I57" s="47"/>
      <c r="J57" s="30">
        <v>0</v>
      </c>
      <c r="K57" s="33"/>
      <c r="L57" s="33"/>
      <c r="M57" s="33"/>
      <c r="N57" s="40">
        <v>1</v>
      </c>
      <c r="O57" s="35"/>
      <c r="P57" s="36"/>
      <c r="Q57" s="36"/>
      <c r="R57" s="40">
        <v>1</v>
      </c>
      <c r="S57" s="31">
        <f t="shared" si="1"/>
        <v>0</v>
      </c>
    </row>
    <row r="58" spans="1:19" ht="24.9" customHeight="1" x14ac:dyDescent="0.3">
      <c r="A58" s="1" t="str">
        <f t="shared" si="0"/>
        <v>C80-0490</v>
      </c>
      <c r="C58" s="20" t="s">
        <v>35</v>
      </c>
      <c r="D58" s="20" t="s">
        <v>137</v>
      </c>
      <c r="E58" s="46" t="s">
        <v>138</v>
      </c>
      <c r="F58" s="32" t="s">
        <v>139</v>
      </c>
      <c r="G58" s="41"/>
      <c r="H58" s="41"/>
      <c r="I58" s="41"/>
      <c r="J58" s="42">
        <v>0</v>
      </c>
      <c r="K58" s="33"/>
      <c r="L58" s="33"/>
      <c r="M58" s="33"/>
      <c r="N58" s="33"/>
      <c r="O58" s="35"/>
      <c r="P58" s="36"/>
      <c r="Q58" s="36"/>
      <c r="R58" s="33"/>
      <c r="S58" s="31">
        <f t="shared" si="1"/>
        <v>0</v>
      </c>
    </row>
    <row r="59" spans="1:19" ht="24.9" customHeight="1" x14ac:dyDescent="0.3">
      <c r="A59" s="1" t="str">
        <f t="shared" si="0"/>
        <v>C80-0500</v>
      </c>
      <c r="C59" s="20" t="s">
        <v>35</v>
      </c>
      <c r="D59" s="20" t="s">
        <v>140</v>
      </c>
      <c r="E59" s="46" t="s">
        <v>141</v>
      </c>
      <c r="F59" s="38" t="s">
        <v>142</v>
      </c>
      <c r="G59" s="44"/>
      <c r="H59" s="45"/>
      <c r="I59" s="44"/>
      <c r="J59" s="39">
        <v>0</v>
      </c>
      <c r="K59" s="33"/>
      <c r="L59" s="33"/>
      <c r="M59" s="33"/>
      <c r="N59" s="40">
        <v>0.5</v>
      </c>
      <c r="O59" s="35"/>
      <c r="P59" s="36"/>
      <c r="Q59" s="36"/>
      <c r="R59" s="40">
        <v>0.5</v>
      </c>
      <c r="S59" s="31">
        <f t="shared" si="1"/>
        <v>0</v>
      </c>
    </row>
    <row r="60" spans="1:19" ht="24.9" customHeight="1" x14ac:dyDescent="0.3">
      <c r="A60" s="1" t="str">
        <f t="shared" si="0"/>
        <v>C80-0510</v>
      </c>
      <c r="C60" s="20" t="s">
        <v>35</v>
      </c>
      <c r="D60" s="20" t="s">
        <v>143</v>
      </c>
      <c r="E60" s="56" t="s">
        <v>144</v>
      </c>
      <c r="F60" s="38" t="s">
        <v>47</v>
      </c>
      <c r="G60" s="44"/>
      <c r="H60" s="45"/>
      <c r="I60" s="44"/>
      <c r="J60" s="39">
        <v>0</v>
      </c>
      <c r="K60" s="33"/>
      <c r="L60" s="33"/>
      <c r="M60" s="33"/>
      <c r="N60" s="40">
        <v>1</v>
      </c>
      <c r="O60" s="35"/>
      <c r="P60" s="36"/>
      <c r="Q60" s="36"/>
      <c r="R60" s="40">
        <v>1</v>
      </c>
      <c r="S60" s="31">
        <f t="shared" si="1"/>
        <v>0</v>
      </c>
    </row>
    <row r="61" spans="1:19" ht="24.9" customHeight="1" x14ac:dyDescent="0.3">
      <c r="A61" s="1" t="str">
        <f t="shared" si="0"/>
        <v>C80-0520</v>
      </c>
      <c r="C61" s="20" t="s">
        <v>35</v>
      </c>
      <c r="D61" s="20" t="s">
        <v>145</v>
      </c>
      <c r="E61" s="56" t="s">
        <v>146</v>
      </c>
      <c r="F61" s="32" t="s">
        <v>147</v>
      </c>
      <c r="G61" s="41"/>
      <c r="H61" s="41"/>
      <c r="I61" s="41"/>
      <c r="J61" s="42">
        <v>0</v>
      </c>
      <c r="K61" s="33"/>
      <c r="L61" s="33"/>
      <c r="M61" s="33"/>
      <c r="N61" s="33"/>
      <c r="O61" s="35"/>
      <c r="P61" s="36"/>
      <c r="Q61" s="36"/>
      <c r="R61" s="33"/>
      <c r="S61" s="31">
        <f t="shared" si="1"/>
        <v>0</v>
      </c>
    </row>
    <row r="62" spans="1:19" ht="24.9" customHeight="1" x14ac:dyDescent="0.3">
      <c r="A62" s="1" t="str">
        <f t="shared" si="0"/>
        <v>C80-0530</v>
      </c>
      <c r="C62" s="20" t="s">
        <v>35</v>
      </c>
      <c r="D62" s="20" t="s">
        <v>148</v>
      </c>
      <c r="E62" s="56" t="s">
        <v>149</v>
      </c>
      <c r="F62" s="38" t="s">
        <v>142</v>
      </c>
      <c r="G62" s="47"/>
      <c r="H62" s="48"/>
      <c r="I62" s="47"/>
      <c r="J62" s="30">
        <v>0</v>
      </c>
      <c r="K62" s="33"/>
      <c r="L62" s="33"/>
      <c r="M62" s="33"/>
      <c r="N62" s="40">
        <v>0.55000000000000004</v>
      </c>
      <c r="O62" s="35"/>
      <c r="P62" s="36"/>
      <c r="Q62" s="36"/>
      <c r="R62" s="40">
        <v>0.55000000000000004</v>
      </c>
      <c r="S62" s="31">
        <f t="shared" si="1"/>
        <v>0</v>
      </c>
    </row>
    <row r="63" spans="1:19" ht="24.9" customHeight="1" x14ac:dyDescent="0.3">
      <c r="A63" s="1" t="str">
        <f t="shared" si="0"/>
        <v>C80-0540</v>
      </c>
      <c r="C63" s="20" t="s">
        <v>35</v>
      </c>
      <c r="D63" s="20" t="s">
        <v>150</v>
      </c>
      <c r="E63" s="56" t="s">
        <v>151</v>
      </c>
      <c r="F63" s="38" t="s">
        <v>47</v>
      </c>
      <c r="G63" s="47"/>
      <c r="H63" s="48"/>
      <c r="I63" s="47"/>
      <c r="J63" s="53">
        <v>0</v>
      </c>
      <c r="K63" s="33"/>
      <c r="L63" s="33"/>
      <c r="M63" s="33"/>
      <c r="N63" s="40">
        <v>1</v>
      </c>
      <c r="O63" s="35"/>
      <c r="P63" s="36"/>
      <c r="Q63" s="36"/>
      <c r="R63" s="40">
        <v>1</v>
      </c>
      <c r="S63" s="31">
        <f t="shared" si="1"/>
        <v>0</v>
      </c>
    </row>
    <row r="64" spans="1:19" ht="24.9" customHeight="1" x14ac:dyDescent="0.3">
      <c r="A64" s="1" t="str">
        <f t="shared" si="0"/>
        <v>C80-0550</v>
      </c>
      <c r="C64" s="20" t="s">
        <v>35</v>
      </c>
      <c r="D64" s="20" t="s">
        <v>152</v>
      </c>
      <c r="E64" s="56" t="s">
        <v>153</v>
      </c>
      <c r="F64" s="57" t="s">
        <v>154</v>
      </c>
      <c r="G64" s="44"/>
      <c r="H64" s="45"/>
      <c r="I64" s="45"/>
      <c r="J64" s="53">
        <v>0</v>
      </c>
      <c r="K64" s="33"/>
      <c r="L64" s="33"/>
      <c r="M64" s="33"/>
      <c r="N64" s="58">
        <v>0.85</v>
      </c>
      <c r="O64" s="35"/>
      <c r="P64" s="36"/>
      <c r="Q64" s="36"/>
      <c r="R64" s="58">
        <v>0.85</v>
      </c>
      <c r="S64" s="31">
        <f t="shared" si="1"/>
        <v>0</v>
      </c>
    </row>
    <row r="65" spans="1:19" ht="24.9" customHeight="1" x14ac:dyDescent="0.3">
      <c r="A65" s="1" t="str">
        <f t="shared" si="0"/>
        <v>C80-0560</v>
      </c>
      <c r="C65" s="20" t="s">
        <v>35</v>
      </c>
      <c r="D65" s="20" t="s">
        <v>155</v>
      </c>
      <c r="E65" s="56" t="s">
        <v>156</v>
      </c>
      <c r="F65" s="59" t="s">
        <v>157</v>
      </c>
      <c r="G65" s="23">
        <f>SUMIFS(NSFR_Data!D:D,NSFR_Data!C:C,$A65)</f>
        <v>0</v>
      </c>
      <c r="H65" s="23">
        <f>SUMIFS(NSFR_Data!E:E,NSFR_Data!D:D,$A65)</f>
        <v>0</v>
      </c>
      <c r="I65" s="23">
        <f>SUMIFS(NSFR_Data!F:F,NSFR_Data!E:E,$A65)</f>
        <v>0</v>
      </c>
      <c r="J65" s="41"/>
      <c r="K65" s="33"/>
      <c r="L65" s="33"/>
      <c r="M65" s="33"/>
      <c r="N65" s="34"/>
      <c r="O65" s="35"/>
      <c r="P65" s="36"/>
      <c r="Q65" s="36"/>
      <c r="R65" s="37"/>
      <c r="S65" s="31">
        <f t="shared" si="1"/>
        <v>0</v>
      </c>
    </row>
    <row r="66" spans="1:19" ht="24.9" customHeight="1" x14ac:dyDescent="0.3">
      <c r="A66" s="1" t="str">
        <f t="shared" si="0"/>
        <v>C80-0570</v>
      </c>
      <c r="C66" s="20" t="s">
        <v>35</v>
      </c>
      <c r="D66" s="20" t="s">
        <v>158</v>
      </c>
      <c r="E66" s="56" t="s">
        <v>159</v>
      </c>
      <c r="F66" s="57" t="s">
        <v>160</v>
      </c>
      <c r="G66" s="23">
        <f>SUMIFS(NSFR_Data!D:D,NSFR_Data!C:C,$A66)</f>
        <v>0</v>
      </c>
      <c r="H66" s="23">
        <f>SUMIFS(NSFR_Data!E:E,NSFR_Data!D:D,$A66)</f>
        <v>0</v>
      </c>
      <c r="I66" s="23">
        <f>SUMIFS(NSFR_Data!F:F,NSFR_Data!E:E,$A66)</f>
        <v>0</v>
      </c>
      <c r="J66" s="45"/>
      <c r="K66" s="33"/>
      <c r="L66" s="33"/>
      <c r="M66" s="33"/>
      <c r="N66" s="34"/>
      <c r="O66" s="35"/>
      <c r="P66" s="36"/>
      <c r="Q66" s="36"/>
      <c r="R66" s="37"/>
      <c r="S66" s="31">
        <f t="shared" si="1"/>
        <v>0</v>
      </c>
    </row>
    <row r="67" spans="1:19" ht="24.9" customHeight="1" x14ac:dyDescent="0.3">
      <c r="A67" s="1" t="str">
        <f t="shared" si="0"/>
        <v>C80-0580</v>
      </c>
      <c r="C67" s="20" t="s">
        <v>35</v>
      </c>
      <c r="D67" s="20" t="s">
        <v>161</v>
      </c>
      <c r="E67" s="56" t="s">
        <v>162</v>
      </c>
      <c r="F67" s="38" t="s">
        <v>142</v>
      </c>
      <c r="G67" s="23">
        <f>SUMIFS(NSFR_Data!D:D,NSFR_Data!C:C,$A67)</f>
        <v>0</v>
      </c>
      <c r="H67" s="23">
        <f>SUMIFS(NSFR_Data!E:E,NSFR_Data!D:D,$A67)</f>
        <v>0</v>
      </c>
      <c r="I67" s="23">
        <f>SUMIFS(NSFR_Data!F:F,NSFR_Data!E:E,$A67)</f>
        <v>0</v>
      </c>
      <c r="J67" s="45"/>
      <c r="K67" s="60">
        <v>0.5</v>
      </c>
      <c r="L67" s="60">
        <v>0.5</v>
      </c>
      <c r="M67" s="40">
        <v>0.85</v>
      </c>
      <c r="N67" s="34"/>
      <c r="O67" s="60">
        <v>0.5</v>
      </c>
      <c r="P67" s="60">
        <v>0.5</v>
      </c>
      <c r="Q67" s="40">
        <v>0.85</v>
      </c>
      <c r="R67" s="37"/>
      <c r="S67" s="31">
        <f t="shared" si="1"/>
        <v>0</v>
      </c>
    </row>
    <row r="68" spans="1:19" ht="24.9" customHeight="1" x14ac:dyDescent="0.3">
      <c r="A68" s="1" t="str">
        <f t="shared" si="0"/>
        <v>C80-0590</v>
      </c>
      <c r="C68" s="20" t="s">
        <v>35</v>
      </c>
      <c r="D68" s="20" t="s">
        <v>163</v>
      </c>
      <c r="E68" s="56" t="s">
        <v>164</v>
      </c>
      <c r="F68" s="38" t="s">
        <v>47</v>
      </c>
      <c r="G68" s="23">
        <f>SUMIFS(NSFR_Data!D:D,NSFR_Data!C:C,$A68)</f>
        <v>0</v>
      </c>
      <c r="H68" s="23">
        <f>SUMIFS(NSFR_Data!E:E,NSFR_Data!D:D,$A68)</f>
        <v>0</v>
      </c>
      <c r="I68" s="23">
        <f>SUMIFS(NSFR_Data!F:F,NSFR_Data!E:E,$A68)</f>
        <v>0</v>
      </c>
      <c r="J68" s="45"/>
      <c r="K68" s="60">
        <v>1</v>
      </c>
      <c r="L68" s="60">
        <v>1</v>
      </c>
      <c r="M68" s="60">
        <v>1</v>
      </c>
      <c r="N68" s="61"/>
      <c r="O68" s="60">
        <v>1</v>
      </c>
      <c r="P68" s="60">
        <v>1</v>
      </c>
      <c r="Q68" s="60">
        <v>1</v>
      </c>
      <c r="R68" s="37"/>
      <c r="S68" s="31">
        <f t="shared" si="1"/>
        <v>0</v>
      </c>
    </row>
    <row r="69" spans="1:19" ht="24.9" customHeight="1" x14ac:dyDescent="0.3">
      <c r="A69" s="1" t="str">
        <f t="shared" si="0"/>
        <v>C80-0600</v>
      </c>
      <c r="C69" s="20" t="s">
        <v>35</v>
      </c>
      <c r="D69" s="20" t="s">
        <v>165</v>
      </c>
      <c r="E69" s="56" t="s">
        <v>166</v>
      </c>
      <c r="F69" s="32" t="s">
        <v>167</v>
      </c>
      <c r="G69" s="44"/>
      <c r="H69" s="45"/>
      <c r="I69" s="23">
        <f>SUMIFS(NSFR_Data!F:F,NSFR_Data!E:E,$A69)</f>
        <v>0</v>
      </c>
      <c r="J69" s="45"/>
      <c r="K69" s="33"/>
      <c r="L69" s="33"/>
      <c r="M69" s="60">
        <v>1</v>
      </c>
      <c r="N69" s="34"/>
      <c r="O69" s="35"/>
      <c r="P69" s="36"/>
      <c r="Q69" s="60">
        <v>1</v>
      </c>
      <c r="R69" s="37"/>
      <c r="S69" s="31">
        <f t="shared" si="1"/>
        <v>0</v>
      </c>
    </row>
    <row r="70" spans="1:19" ht="24.9" customHeight="1" x14ac:dyDescent="0.3">
      <c r="A70" s="1" t="str">
        <f t="shared" si="0"/>
        <v>C80-0610</v>
      </c>
      <c r="C70" s="20" t="s">
        <v>35</v>
      </c>
      <c r="D70" s="20" t="s">
        <v>168</v>
      </c>
      <c r="E70" s="56" t="s">
        <v>169</v>
      </c>
      <c r="F70" s="32" t="s">
        <v>170</v>
      </c>
      <c r="G70" s="23">
        <f>SUMIFS(NSFR_Data!D:D,NSFR_Data!C:C,$A70)</f>
        <v>0</v>
      </c>
      <c r="H70" s="23">
        <f>SUMIFS(NSFR_Data!E:E,NSFR_Data!D:D,$A70)</f>
        <v>0</v>
      </c>
      <c r="I70" s="23">
        <f>SUMIFS(NSFR_Data!F:F,NSFR_Data!E:E,$A70)</f>
        <v>0</v>
      </c>
      <c r="J70" s="41"/>
      <c r="K70" s="60">
        <v>0.85</v>
      </c>
      <c r="L70" s="60">
        <v>0.85</v>
      </c>
      <c r="M70" s="40">
        <v>0.85</v>
      </c>
      <c r="N70" s="34"/>
      <c r="O70" s="60">
        <v>0.85</v>
      </c>
      <c r="P70" s="60">
        <v>0.85</v>
      </c>
      <c r="Q70" s="40">
        <v>0.85</v>
      </c>
      <c r="R70" s="37"/>
      <c r="S70" s="31">
        <f t="shared" si="1"/>
        <v>0</v>
      </c>
    </row>
    <row r="71" spans="1:19" ht="24.9" customHeight="1" x14ac:dyDescent="0.3">
      <c r="A71" s="1" t="str">
        <f t="shared" si="0"/>
        <v>C80-0620</v>
      </c>
      <c r="C71" s="20" t="s">
        <v>35</v>
      </c>
      <c r="D71" s="20" t="s">
        <v>171</v>
      </c>
      <c r="E71" s="56" t="s">
        <v>172</v>
      </c>
      <c r="F71" s="62" t="s">
        <v>173</v>
      </c>
      <c r="G71" s="23">
        <f>SUMIFS(NSFR_Data!D:D,NSFR_Data!C:C,$A71)</f>
        <v>0</v>
      </c>
      <c r="H71" s="23">
        <f>SUMIFS(NSFR_Data!E:E,NSFR_Data!D:D,$A71)</f>
        <v>0</v>
      </c>
      <c r="I71" s="23">
        <f>SUMIFS(NSFR_Data!F:F,NSFR_Data!E:E,$A71)</f>
        <v>0</v>
      </c>
      <c r="J71" s="45"/>
      <c r="K71" s="33"/>
      <c r="L71" s="33"/>
      <c r="M71" s="33"/>
      <c r="N71" s="34"/>
      <c r="O71" s="35"/>
      <c r="P71" s="36"/>
      <c r="Q71" s="36"/>
      <c r="R71" s="37"/>
      <c r="S71" s="31">
        <f>SUM(S72,S73,S82,S83,S84,S89,S93)</f>
        <v>12460947.6</v>
      </c>
    </row>
    <row r="72" spans="1:19" ht="24.9" customHeight="1" x14ac:dyDescent="0.3">
      <c r="A72" s="1" t="str">
        <f t="shared" si="0"/>
        <v>C80-0630</v>
      </c>
      <c r="C72" s="20" t="s">
        <v>35</v>
      </c>
      <c r="D72" s="20" t="s">
        <v>174</v>
      </c>
      <c r="E72" s="56" t="s">
        <v>175</v>
      </c>
      <c r="F72" s="32" t="s">
        <v>176</v>
      </c>
      <c r="G72" s="23">
        <f>SUMIFS(NSFR_Data!D:D,NSFR_Data!C:C,$A72)</f>
        <v>0</v>
      </c>
      <c r="H72" s="23">
        <f>SUMIFS(NSFR_Data!E:E,NSFR_Data!D:D,$A72)</f>
        <v>0</v>
      </c>
      <c r="I72" s="23">
        <f>SUMIFS(NSFR_Data!F:F,NSFR_Data!E:E,$A72)</f>
        <v>0</v>
      </c>
      <c r="J72" s="45"/>
      <c r="K72" s="40">
        <v>0.5</v>
      </c>
      <c r="L72" s="40">
        <v>0.5</v>
      </c>
      <c r="M72" s="40">
        <v>1</v>
      </c>
      <c r="N72" s="34"/>
      <c r="O72" s="40">
        <v>0.5</v>
      </c>
      <c r="P72" s="40">
        <v>0.5</v>
      </c>
      <c r="Q72" s="40">
        <v>1</v>
      </c>
      <c r="R72" s="37"/>
      <c r="S72" s="31">
        <f t="shared" ref="S72:S88" si="2">SUMPRODUCT(O72:Q72,G72:I72)</f>
        <v>0</v>
      </c>
    </row>
    <row r="73" spans="1:19" ht="24.9" customHeight="1" x14ac:dyDescent="0.3">
      <c r="A73" s="1" t="str">
        <f t="shared" si="0"/>
        <v>C80-0640</v>
      </c>
      <c r="C73" s="20" t="s">
        <v>35</v>
      </c>
      <c r="D73" s="20" t="s">
        <v>177</v>
      </c>
      <c r="E73" s="56" t="s">
        <v>178</v>
      </c>
      <c r="F73" s="57" t="s">
        <v>179</v>
      </c>
      <c r="G73" s="23">
        <f>SUMIFS(NSFR_Data!D:D,NSFR_Data!C:C,$A73)</f>
        <v>0</v>
      </c>
      <c r="H73" s="23">
        <f>SUMIFS(NSFR_Data!E:E,NSFR_Data!D:D,$A73)</f>
        <v>0</v>
      </c>
      <c r="I73" s="23">
        <f>SUMIFS(NSFR_Data!F:F,NSFR_Data!E:E,$A73)</f>
        <v>0</v>
      </c>
      <c r="J73" s="45"/>
      <c r="K73" s="33"/>
      <c r="L73" s="33"/>
      <c r="M73" s="33"/>
      <c r="N73" s="34"/>
      <c r="O73" s="33"/>
      <c r="P73" s="33"/>
      <c r="Q73" s="33"/>
      <c r="R73" s="37"/>
      <c r="S73" s="31">
        <f t="shared" si="2"/>
        <v>0</v>
      </c>
    </row>
    <row r="74" spans="1:19" ht="24.9" customHeight="1" x14ac:dyDescent="0.3">
      <c r="A74" s="1" t="str">
        <f t="shared" ref="A74:A118" si="3">C74&amp;"-"&amp;D74</f>
        <v>C80-0650</v>
      </c>
      <c r="C74" s="20" t="s">
        <v>35</v>
      </c>
      <c r="D74" s="20" t="s">
        <v>180</v>
      </c>
      <c r="E74" s="56" t="s">
        <v>181</v>
      </c>
      <c r="F74" s="38" t="s">
        <v>182</v>
      </c>
      <c r="G74" s="23">
        <f>SUMIFS(NSFR_Data!D:D,NSFR_Data!C:C,$A74)</f>
        <v>0</v>
      </c>
      <c r="H74" s="23">
        <f>SUMIFS(NSFR_Data!E:E,NSFR_Data!D:D,$A74)</f>
        <v>0</v>
      </c>
      <c r="I74" s="23">
        <f>SUMIFS(NSFR_Data!F:F,NSFR_Data!E:E,$A74)</f>
        <v>0</v>
      </c>
      <c r="J74" s="45"/>
      <c r="K74" s="33"/>
      <c r="L74" s="33"/>
      <c r="M74" s="33"/>
      <c r="N74" s="34"/>
      <c r="O74" s="33"/>
      <c r="P74" s="33"/>
      <c r="Q74" s="33"/>
      <c r="R74" s="37"/>
      <c r="S74" s="31">
        <f t="shared" si="2"/>
        <v>0</v>
      </c>
    </row>
    <row r="75" spans="1:19" ht="24.9" customHeight="1" x14ac:dyDescent="0.3">
      <c r="A75" s="1" t="str">
        <f t="shared" si="3"/>
        <v>C80-0660</v>
      </c>
      <c r="C75" s="20" t="s">
        <v>35</v>
      </c>
      <c r="D75" s="20" t="s">
        <v>183</v>
      </c>
      <c r="E75" s="56" t="s">
        <v>184</v>
      </c>
      <c r="F75" s="63" t="s">
        <v>43</v>
      </c>
      <c r="G75" s="23">
        <f>SUMIFS(NSFR_Data!D:D,NSFR_Data!C:C,$A75)</f>
        <v>0</v>
      </c>
      <c r="H75" s="23">
        <f>SUMIFS(NSFR_Data!E:E,NSFR_Data!D:D,$A75)</f>
        <v>0</v>
      </c>
      <c r="I75" s="23">
        <f>SUMIFS(NSFR_Data!F:F,NSFR_Data!E:E,$A75)</f>
        <v>0</v>
      </c>
      <c r="J75" s="45"/>
      <c r="K75" s="40">
        <v>0</v>
      </c>
      <c r="L75" s="40">
        <v>0.5</v>
      </c>
      <c r="M75" s="40">
        <v>1</v>
      </c>
      <c r="N75" s="34"/>
      <c r="O75" s="40">
        <v>0</v>
      </c>
      <c r="P75" s="40">
        <v>0.5</v>
      </c>
      <c r="Q75" s="40">
        <v>1</v>
      </c>
      <c r="R75" s="37"/>
      <c r="S75" s="31">
        <f t="shared" si="2"/>
        <v>0</v>
      </c>
    </row>
    <row r="76" spans="1:19" ht="24.9" customHeight="1" x14ac:dyDescent="0.3">
      <c r="A76" s="1" t="str">
        <f t="shared" si="3"/>
        <v>C80-0670</v>
      </c>
      <c r="C76" s="20" t="s">
        <v>35</v>
      </c>
      <c r="D76" s="20" t="s">
        <v>185</v>
      </c>
      <c r="E76" s="56" t="s">
        <v>186</v>
      </c>
      <c r="F76" s="63" t="s">
        <v>45</v>
      </c>
      <c r="G76" s="23">
        <f>SUMIFS(NSFR_Data!D:D,NSFR_Data!C:C,$A76)</f>
        <v>0</v>
      </c>
      <c r="H76" s="23">
        <f>SUMIFS(NSFR_Data!E:E,NSFR_Data!D:D,$A76)</f>
        <v>0</v>
      </c>
      <c r="I76" s="23">
        <f>SUMIFS(NSFR_Data!F:F,NSFR_Data!E:E,$A76)</f>
        <v>0</v>
      </c>
      <c r="J76" s="45"/>
      <c r="K76" s="40">
        <v>0.5</v>
      </c>
      <c r="L76" s="40">
        <v>0.5</v>
      </c>
      <c r="M76" s="40">
        <v>1</v>
      </c>
      <c r="N76" s="34"/>
      <c r="O76" s="40">
        <v>0.5</v>
      </c>
      <c r="P76" s="40">
        <v>0.5</v>
      </c>
      <c r="Q76" s="40">
        <v>1</v>
      </c>
      <c r="R76" s="37"/>
      <c r="S76" s="31">
        <f t="shared" si="2"/>
        <v>0</v>
      </c>
    </row>
    <row r="77" spans="1:19" ht="24.9" customHeight="1" x14ac:dyDescent="0.3">
      <c r="A77" s="1" t="str">
        <f t="shared" si="3"/>
        <v>C80-0680</v>
      </c>
      <c r="C77" s="20" t="s">
        <v>35</v>
      </c>
      <c r="D77" s="20" t="s">
        <v>187</v>
      </c>
      <c r="E77" s="56" t="s">
        <v>188</v>
      </c>
      <c r="F77" s="63" t="s">
        <v>47</v>
      </c>
      <c r="G77" s="23">
        <f>SUMIFS(NSFR_Data!D:D,NSFR_Data!C:C,$A77)</f>
        <v>0</v>
      </c>
      <c r="H77" s="23">
        <f>SUMIFS(NSFR_Data!E:E,NSFR_Data!D:D,$A77)</f>
        <v>0</v>
      </c>
      <c r="I77" s="23">
        <f>SUMIFS(NSFR_Data!F:F,NSFR_Data!E:E,$A77)</f>
        <v>0</v>
      </c>
      <c r="J77" s="45"/>
      <c r="K77" s="40">
        <v>1</v>
      </c>
      <c r="L77" s="40">
        <v>1</v>
      </c>
      <c r="M77" s="40">
        <v>1</v>
      </c>
      <c r="N77" s="34"/>
      <c r="O77" s="40">
        <v>1</v>
      </c>
      <c r="P77" s="40">
        <v>1</v>
      </c>
      <c r="Q77" s="40">
        <v>1</v>
      </c>
      <c r="R77" s="37"/>
      <c r="S77" s="31">
        <f t="shared" si="2"/>
        <v>0</v>
      </c>
    </row>
    <row r="78" spans="1:19" ht="24.9" customHeight="1" x14ac:dyDescent="0.3">
      <c r="A78" s="1" t="str">
        <f t="shared" si="3"/>
        <v>C80-0690</v>
      </c>
      <c r="C78" s="20" t="s">
        <v>35</v>
      </c>
      <c r="D78" s="20" t="s">
        <v>189</v>
      </c>
      <c r="E78" s="56" t="s">
        <v>190</v>
      </c>
      <c r="F78" s="38" t="s">
        <v>191</v>
      </c>
      <c r="G78" s="23">
        <f>SUMIFS(NSFR_Data!D:D,NSFR_Data!C:C,$A78)</f>
        <v>0</v>
      </c>
      <c r="H78" s="23">
        <f>SUMIFS(NSFR_Data!E:E,NSFR_Data!D:D,$A78)</f>
        <v>0</v>
      </c>
      <c r="I78" s="23">
        <f>SUMIFS(NSFR_Data!F:F,NSFR_Data!E:E,$A78)</f>
        <v>0</v>
      </c>
      <c r="J78" s="45"/>
      <c r="K78" s="33"/>
      <c r="L78" s="33"/>
      <c r="M78" s="33"/>
      <c r="N78" s="34"/>
      <c r="O78" s="33"/>
      <c r="P78" s="33"/>
      <c r="Q78" s="33"/>
      <c r="R78" s="37"/>
      <c r="S78" s="31">
        <f t="shared" si="2"/>
        <v>0</v>
      </c>
    </row>
    <row r="79" spans="1:19" ht="24.9" customHeight="1" x14ac:dyDescent="0.3">
      <c r="A79" s="1" t="str">
        <f t="shared" si="3"/>
        <v>C80-0700</v>
      </c>
      <c r="C79" s="20" t="s">
        <v>35</v>
      </c>
      <c r="D79" s="20" t="s">
        <v>192</v>
      </c>
      <c r="E79" s="56" t="s">
        <v>193</v>
      </c>
      <c r="F79" s="63" t="s">
        <v>43</v>
      </c>
      <c r="G79" s="23">
        <f>SUMIFS(NSFR_Data!D:D,NSFR_Data!C:C,$A79)</f>
        <v>0</v>
      </c>
      <c r="H79" s="23">
        <f>SUMIFS(NSFR_Data!E:E,NSFR_Data!D:D,$A79)</f>
        <v>0</v>
      </c>
      <c r="I79" s="23">
        <f>SUMIFS(NSFR_Data!F:F,NSFR_Data!E:E,$A79)</f>
        <v>0</v>
      </c>
      <c r="J79" s="45"/>
      <c r="K79" s="40">
        <v>0.05</v>
      </c>
      <c r="L79" s="40">
        <v>0.5</v>
      </c>
      <c r="M79" s="40">
        <v>1</v>
      </c>
      <c r="N79" s="34"/>
      <c r="O79" s="40">
        <v>0.05</v>
      </c>
      <c r="P79" s="40">
        <v>0.5</v>
      </c>
      <c r="Q79" s="40">
        <v>1</v>
      </c>
      <c r="R79" s="37"/>
      <c r="S79" s="31">
        <f t="shared" si="2"/>
        <v>0</v>
      </c>
    </row>
    <row r="80" spans="1:19" ht="24.9" customHeight="1" x14ac:dyDescent="0.3">
      <c r="A80" s="1" t="str">
        <f t="shared" si="3"/>
        <v>C80-0710</v>
      </c>
      <c r="C80" s="20" t="s">
        <v>35</v>
      </c>
      <c r="D80" s="20" t="s">
        <v>194</v>
      </c>
      <c r="E80" s="56" t="s">
        <v>195</v>
      </c>
      <c r="F80" s="63" t="s">
        <v>45</v>
      </c>
      <c r="G80" s="23">
        <f>SUMIFS(NSFR_Data!D:D,NSFR_Data!C:C,$A80)</f>
        <v>0</v>
      </c>
      <c r="H80" s="23">
        <f>SUMIFS(NSFR_Data!E:E,NSFR_Data!D:D,$A80)</f>
        <v>0</v>
      </c>
      <c r="I80" s="23">
        <f>SUMIFS(NSFR_Data!F:F,NSFR_Data!E:E,$A80)</f>
        <v>0</v>
      </c>
      <c r="J80" s="45"/>
      <c r="K80" s="40">
        <v>0.5</v>
      </c>
      <c r="L80" s="40">
        <v>0.5</v>
      </c>
      <c r="M80" s="40">
        <v>1</v>
      </c>
      <c r="N80" s="34"/>
      <c r="O80" s="40">
        <v>0.5</v>
      </c>
      <c r="P80" s="40">
        <v>0.5</v>
      </c>
      <c r="Q80" s="40">
        <v>1</v>
      </c>
      <c r="R80" s="37"/>
      <c r="S80" s="31">
        <f t="shared" si="2"/>
        <v>0</v>
      </c>
    </row>
    <row r="81" spans="1:19" ht="24.9" customHeight="1" x14ac:dyDescent="0.3">
      <c r="A81" s="1" t="str">
        <f t="shared" si="3"/>
        <v>C80-0720</v>
      </c>
      <c r="C81" s="20" t="s">
        <v>35</v>
      </c>
      <c r="D81" s="20" t="s">
        <v>196</v>
      </c>
      <c r="E81" s="56" t="s">
        <v>197</v>
      </c>
      <c r="F81" s="63" t="s">
        <v>47</v>
      </c>
      <c r="G81" s="23">
        <f>SUMIFS(NSFR_Data!D:D,NSFR_Data!C:C,$A81)</f>
        <v>0</v>
      </c>
      <c r="H81" s="23">
        <f>SUMIFS(NSFR_Data!E:E,NSFR_Data!D:D,$A81)</f>
        <v>0</v>
      </c>
      <c r="I81" s="23">
        <f>SUMIFS(NSFR_Data!F:F,NSFR_Data!E:E,$A81)</f>
        <v>0</v>
      </c>
      <c r="J81" s="45"/>
      <c r="K81" s="40">
        <v>1</v>
      </c>
      <c r="L81" s="40">
        <v>1</v>
      </c>
      <c r="M81" s="40">
        <v>1</v>
      </c>
      <c r="N81" s="34"/>
      <c r="O81" s="40">
        <v>1</v>
      </c>
      <c r="P81" s="40">
        <v>1</v>
      </c>
      <c r="Q81" s="40">
        <v>1</v>
      </c>
      <c r="R81" s="37"/>
      <c r="S81" s="31">
        <f t="shared" si="2"/>
        <v>0</v>
      </c>
    </row>
    <row r="82" spans="1:19" ht="24.9" customHeight="1" x14ac:dyDescent="0.3">
      <c r="A82" s="1" t="str">
        <f t="shared" si="3"/>
        <v>C80-0730</v>
      </c>
      <c r="C82" s="20" t="s">
        <v>35</v>
      </c>
      <c r="D82" s="20" t="s">
        <v>198</v>
      </c>
      <c r="E82" s="56" t="s">
        <v>199</v>
      </c>
      <c r="F82" s="57" t="s">
        <v>200</v>
      </c>
      <c r="G82" s="23">
        <f>SUMIFS(NSFR_Data!D:D,NSFR_Data!C:C,$A82)</f>
        <v>1702304</v>
      </c>
      <c r="H82" s="23">
        <f>SUMIFS(NSFR_Data!E:E,NSFR_Data!D:D,$A82)</f>
        <v>0</v>
      </c>
      <c r="I82" s="23">
        <f>SUMIFS(NSFR_Data!F:F,NSFR_Data!E:E,$A82)</f>
        <v>0</v>
      </c>
      <c r="J82" s="45"/>
      <c r="K82" s="40">
        <v>0.1</v>
      </c>
      <c r="L82" s="40">
        <v>0.5</v>
      </c>
      <c r="M82" s="40">
        <v>1</v>
      </c>
      <c r="N82" s="34"/>
      <c r="O82" s="40">
        <v>0.1</v>
      </c>
      <c r="P82" s="40">
        <v>0.5</v>
      </c>
      <c r="Q82" s="40">
        <v>1</v>
      </c>
      <c r="R82" s="37"/>
      <c r="S82" s="31">
        <f t="shared" si="2"/>
        <v>170230.40000000002</v>
      </c>
    </row>
    <row r="83" spans="1:19" ht="24.9" customHeight="1" x14ac:dyDescent="0.3">
      <c r="A83" s="1" t="str">
        <f t="shared" si="3"/>
        <v>C80-0740</v>
      </c>
      <c r="C83" s="20" t="s">
        <v>35</v>
      </c>
      <c r="D83" s="20" t="s">
        <v>201</v>
      </c>
      <c r="E83" s="56" t="s">
        <v>202</v>
      </c>
      <c r="F83" s="57" t="s">
        <v>203</v>
      </c>
      <c r="G83" s="23">
        <f>SUMIFS(NSFR_Data!D:D,NSFR_Data!C:C,$A83)</f>
        <v>0</v>
      </c>
      <c r="H83" s="23">
        <f>SUMIFS(NSFR_Data!E:E,NSFR_Data!D:D,$A83)</f>
        <v>0</v>
      </c>
      <c r="I83" s="23">
        <f>SUMIFS(NSFR_Data!F:F,NSFR_Data!E:E,$A83)</f>
        <v>0</v>
      </c>
      <c r="J83" s="45"/>
      <c r="K83" s="40">
        <v>0.85</v>
      </c>
      <c r="L83" s="40">
        <v>0.85</v>
      </c>
      <c r="M83" s="40">
        <v>0.85</v>
      </c>
      <c r="N83" s="34"/>
      <c r="O83" s="40">
        <v>0.85</v>
      </c>
      <c r="P83" s="40">
        <v>0.85</v>
      </c>
      <c r="Q83" s="40">
        <v>0.85</v>
      </c>
      <c r="R83" s="37"/>
      <c r="S83" s="31">
        <f t="shared" si="2"/>
        <v>0</v>
      </c>
    </row>
    <row r="84" spans="1:19" ht="31.5" customHeight="1" x14ac:dyDescent="0.3">
      <c r="A84" s="1" t="str">
        <f t="shared" si="3"/>
        <v>C80-0750</v>
      </c>
      <c r="C84" s="20" t="s">
        <v>35</v>
      </c>
      <c r="D84" s="20" t="s">
        <v>204</v>
      </c>
      <c r="E84" s="56" t="s">
        <v>205</v>
      </c>
      <c r="F84" s="57" t="s">
        <v>206</v>
      </c>
      <c r="G84" s="23">
        <f>SUMIFS(NSFR_Data!D:D,NSFR_Data!C:C,$A84)</f>
        <v>0</v>
      </c>
      <c r="H84" s="23">
        <f>SUMIFS(NSFR_Data!E:E,NSFR_Data!D:D,$A84)</f>
        <v>0</v>
      </c>
      <c r="I84" s="23">
        <f>SUMIFS(NSFR_Data!F:F,NSFR_Data!E:E,$A84)</f>
        <v>0</v>
      </c>
      <c r="J84" s="41"/>
      <c r="K84" s="33"/>
      <c r="L84" s="33"/>
      <c r="M84" s="33"/>
      <c r="N84" s="34"/>
      <c r="O84" s="33"/>
      <c r="P84" s="33"/>
      <c r="Q84" s="33"/>
      <c r="R84" s="37"/>
      <c r="S84" s="31">
        <f t="shared" si="2"/>
        <v>0</v>
      </c>
    </row>
    <row r="85" spans="1:19" ht="27.75" customHeight="1" x14ac:dyDescent="0.3">
      <c r="A85" s="1" t="str">
        <f t="shared" si="3"/>
        <v>C80-0760</v>
      </c>
      <c r="C85" s="20" t="s">
        <v>35</v>
      </c>
      <c r="D85" s="20" t="s">
        <v>207</v>
      </c>
      <c r="E85" s="56" t="s">
        <v>208</v>
      </c>
      <c r="F85" s="64" t="s">
        <v>209</v>
      </c>
      <c r="G85" s="23">
        <f>SUMIFS(NSFR_Data!D:D,NSFR_Data!C:C,$A85)</f>
        <v>0</v>
      </c>
      <c r="H85" s="23">
        <f>SUMIFS(NSFR_Data!E:E,NSFR_Data!D:D,$A85)</f>
        <v>0</v>
      </c>
      <c r="I85" s="23">
        <f>SUMIFS(NSFR_Data!F:F,NSFR_Data!E:E,$A85)</f>
        <v>0</v>
      </c>
      <c r="J85" s="41"/>
      <c r="K85" s="33"/>
      <c r="L85" s="33"/>
      <c r="M85" s="33"/>
      <c r="N85" s="34"/>
      <c r="O85" s="33"/>
      <c r="P85" s="33"/>
      <c r="Q85" s="33"/>
      <c r="R85" s="37"/>
      <c r="S85" s="31">
        <f t="shared" si="2"/>
        <v>0</v>
      </c>
    </row>
    <row r="86" spans="1:19" ht="24.9" customHeight="1" x14ac:dyDescent="0.3">
      <c r="A86" s="1" t="str">
        <f t="shared" si="3"/>
        <v>C80-0770</v>
      </c>
      <c r="C86" s="20" t="s">
        <v>35</v>
      </c>
      <c r="D86" s="20" t="s">
        <v>210</v>
      </c>
      <c r="E86" s="56" t="s">
        <v>211</v>
      </c>
      <c r="F86" s="38" t="s">
        <v>43</v>
      </c>
      <c r="G86" s="23">
        <f>SUMIFS(NSFR_Data!D:D,NSFR_Data!C:C,$A86)</f>
        <v>11168818</v>
      </c>
      <c r="H86" s="23">
        <f>SUMIFS(NSFR_Data!E:E,NSFR_Data!D:D,$A86)</f>
        <v>0</v>
      </c>
      <c r="I86" s="23">
        <f>SUMIFS(NSFR_Data!F:F,NSFR_Data!E:E,$A86)</f>
        <v>0</v>
      </c>
      <c r="J86" s="45"/>
      <c r="K86" s="40">
        <v>0.5</v>
      </c>
      <c r="L86" s="40">
        <v>0.5</v>
      </c>
      <c r="M86" s="40">
        <v>0.65</v>
      </c>
      <c r="N86" s="34"/>
      <c r="O86" s="40">
        <v>0.5</v>
      </c>
      <c r="P86" s="40">
        <v>0.5</v>
      </c>
      <c r="Q86" s="40">
        <v>0.65</v>
      </c>
      <c r="R86" s="37"/>
      <c r="S86" s="31">
        <f t="shared" si="2"/>
        <v>5584409</v>
      </c>
    </row>
    <row r="87" spans="1:19" ht="24.9" customHeight="1" x14ac:dyDescent="0.3">
      <c r="A87" s="1" t="str">
        <f t="shared" si="3"/>
        <v>C80-0780</v>
      </c>
      <c r="C87" s="20" t="s">
        <v>35</v>
      </c>
      <c r="D87" s="20" t="s">
        <v>212</v>
      </c>
      <c r="E87" s="56" t="s">
        <v>213</v>
      </c>
      <c r="F87" s="38" t="s">
        <v>45</v>
      </c>
      <c r="G87" s="23">
        <f>SUMIFS(NSFR_Data!D:D,NSFR_Data!C:C,$A87)</f>
        <v>0</v>
      </c>
      <c r="H87" s="23">
        <f>SUMIFS(NSFR_Data!E:E,NSFR_Data!D:D,$A87)</f>
        <v>0</v>
      </c>
      <c r="I87" s="23">
        <f>SUMIFS(NSFR_Data!F:F,NSFR_Data!E:E,$A87)</f>
        <v>0</v>
      </c>
      <c r="J87" s="45"/>
      <c r="K87" s="40">
        <v>0.5</v>
      </c>
      <c r="L87" s="40">
        <v>0.5</v>
      </c>
      <c r="M87" s="40">
        <v>0.65</v>
      </c>
      <c r="N87" s="34"/>
      <c r="O87" s="40">
        <v>0.5</v>
      </c>
      <c r="P87" s="40">
        <v>0.5</v>
      </c>
      <c r="Q87" s="40">
        <v>0.65</v>
      </c>
      <c r="R87" s="37"/>
      <c r="S87" s="31">
        <f t="shared" si="2"/>
        <v>0</v>
      </c>
    </row>
    <row r="88" spans="1:19" ht="24.9" customHeight="1" x14ac:dyDescent="0.3">
      <c r="A88" s="1" t="str">
        <f t="shared" si="3"/>
        <v>C80-0790</v>
      </c>
      <c r="C88" s="20" t="s">
        <v>35</v>
      </c>
      <c r="D88" s="20" t="s">
        <v>214</v>
      </c>
      <c r="E88" s="56" t="s">
        <v>215</v>
      </c>
      <c r="F88" s="38" t="s">
        <v>47</v>
      </c>
      <c r="G88" s="23">
        <f>SUMIFS(NSFR_Data!D:D,NSFR_Data!C:C,$A88)</f>
        <v>0</v>
      </c>
      <c r="H88" s="23">
        <f>SUMIFS(NSFR_Data!E:E,NSFR_Data!D:D,$A88)</f>
        <v>0</v>
      </c>
      <c r="I88" s="23">
        <f>SUMIFS(NSFR_Data!F:F,NSFR_Data!E:E,$A88)</f>
        <v>0</v>
      </c>
      <c r="J88" s="45"/>
      <c r="K88" s="40">
        <v>1</v>
      </c>
      <c r="L88" s="40">
        <v>1</v>
      </c>
      <c r="M88" s="40">
        <v>1</v>
      </c>
      <c r="N88" s="34"/>
      <c r="O88" s="40">
        <v>1</v>
      </c>
      <c r="P88" s="40">
        <v>1</v>
      </c>
      <c r="Q88" s="40">
        <v>1</v>
      </c>
      <c r="R88" s="37"/>
      <c r="S88" s="31">
        <f t="shared" si="2"/>
        <v>0</v>
      </c>
    </row>
    <row r="89" spans="1:19" ht="37.5" customHeight="1" x14ac:dyDescent="0.3">
      <c r="A89" s="1" t="str">
        <f t="shared" si="3"/>
        <v>C80-0800</v>
      </c>
      <c r="C89" s="20" t="s">
        <v>35</v>
      </c>
      <c r="D89" s="20" t="s">
        <v>216</v>
      </c>
      <c r="E89" s="56" t="s">
        <v>217</v>
      </c>
      <c r="F89" s="57" t="s">
        <v>218</v>
      </c>
      <c r="G89" s="23">
        <f>SUMIFS(NSFR_Data!D:D,NSFR_Data!C:C,$A89)</f>
        <v>0</v>
      </c>
      <c r="H89" s="23">
        <f>SUMIFS(NSFR_Data!E:E,NSFR_Data!D:D,$A89)</f>
        <v>0</v>
      </c>
      <c r="I89" s="23">
        <f>SUMIFS(NSFR_Data!F:F,NSFR_Data!E:E,$A89)</f>
        <v>0</v>
      </c>
      <c r="J89" s="41"/>
      <c r="K89" s="33"/>
      <c r="L89" s="33"/>
      <c r="M89" s="33"/>
      <c r="N89" s="34"/>
      <c r="O89" s="33"/>
      <c r="P89" s="33"/>
      <c r="Q89" s="33"/>
      <c r="R89" s="37"/>
      <c r="S89" s="31">
        <f>SUM(S90:S92)</f>
        <v>11187152.5</v>
      </c>
    </row>
    <row r="90" spans="1:19" ht="24.9" customHeight="1" x14ac:dyDescent="0.3">
      <c r="A90" s="1" t="str">
        <f t="shared" si="3"/>
        <v>C80-0810</v>
      </c>
      <c r="C90" s="20" t="s">
        <v>35</v>
      </c>
      <c r="D90" s="20" t="s">
        <v>219</v>
      </c>
      <c r="E90" s="56" t="s">
        <v>220</v>
      </c>
      <c r="F90" s="64" t="s">
        <v>209</v>
      </c>
      <c r="G90" s="23">
        <f>SUMIFS(NSFR_Data!D:D,NSFR_Data!C:C,$A90)</f>
        <v>0</v>
      </c>
      <c r="H90" s="23">
        <f>SUMIFS(NSFR_Data!E:E,NSFR_Data!D:D,$A90)</f>
        <v>0</v>
      </c>
      <c r="I90" s="23">
        <f>SUMIFS(NSFR_Data!F:F,NSFR_Data!E:E,$A90)</f>
        <v>0</v>
      </c>
      <c r="J90" s="41"/>
      <c r="K90" s="33"/>
      <c r="L90" s="33"/>
      <c r="M90" s="33"/>
      <c r="N90" s="34"/>
      <c r="O90" s="33"/>
      <c r="P90" s="33"/>
      <c r="Q90" s="33"/>
      <c r="R90" s="37"/>
      <c r="S90" s="31">
        <f t="shared" ref="S90:S105" si="4">SUMPRODUCT(O90:Q90,G90:I90)</f>
        <v>0</v>
      </c>
    </row>
    <row r="91" spans="1:19" ht="24.9" customHeight="1" x14ac:dyDescent="0.3">
      <c r="A91" s="1" t="str">
        <f t="shared" si="3"/>
        <v>C80-0820</v>
      </c>
      <c r="C91" s="20" t="s">
        <v>35</v>
      </c>
      <c r="D91" s="20" t="s">
        <v>221</v>
      </c>
      <c r="E91" s="56" t="s">
        <v>222</v>
      </c>
      <c r="F91" s="38" t="s">
        <v>142</v>
      </c>
      <c r="G91" s="23">
        <f>SUMIFS(NSFR_Data!D:D,NSFR_Data!C:C,$A91)</f>
        <v>22374305</v>
      </c>
      <c r="H91" s="23">
        <f>SUMIFS(NSFR_Data!E:E,NSFR_Data!D:D,$A91)</f>
        <v>0</v>
      </c>
      <c r="I91" s="23">
        <f>SUMIFS(NSFR_Data!F:F,NSFR_Data!E:E,$A91)</f>
        <v>0</v>
      </c>
      <c r="J91" s="45"/>
      <c r="K91" s="40">
        <v>0.5</v>
      </c>
      <c r="L91" s="40">
        <v>0.5</v>
      </c>
      <c r="M91" s="40">
        <v>0.85</v>
      </c>
      <c r="N91" s="34"/>
      <c r="O91" s="40">
        <v>0.5</v>
      </c>
      <c r="P91" s="40">
        <v>0.5</v>
      </c>
      <c r="Q91" s="40">
        <v>0.85</v>
      </c>
      <c r="R91" s="37"/>
      <c r="S91" s="31">
        <f t="shared" si="4"/>
        <v>11187152.5</v>
      </c>
    </row>
    <row r="92" spans="1:19" ht="24.9" customHeight="1" x14ac:dyDescent="0.3">
      <c r="A92" s="1" t="str">
        <f t="shared" si="3"/>
        <v>C80-0830</v>
      </c>
      <c r="C92" s="20" t="s">
        <v>35</v>
      </c>
      <c r="D92" s="20" t="s">
        <v>223</v>
      </c>
      <c r="E92" s="56" t="s">
        <v>224</v>
      </c>
      <c r="F92" s="38" t="s">
        <v>47</v>
      </c>
      <c r="G92" s="23">
        <f>SUMIFS(NSFR_Data!D:D,NSFR_Data!C:C,$A92)</f>
        <v>0</v>
      </c>
      <c r="H92" s="23">
        <f>SUMIFS(NSFR_Data!E:E,NSFR_Data!D:D,$A92)</f>
        <v>0</v>
      </c>
      <c r="I92" s="23">
        <f>SUMIFS(NSFR_Data!F:F,NSFR_Data!E:E,$A92)</f>
        <v>0</v>
      </c>
      <c r="J92" s="45"/>
      <c r="K92" s="40">
        <v>1</v>
      </c>
      <c r="L92" s="40">
        <v>1</v>
      </c>
      <c r="M92" s="40">
        <v>1</v>
      </c>
      <c r="N92" s="34"/>
      <c r="O92" s="40">
        <v>1</v>
      </c>
      <c r="P92" s="40">
        <v>1</v>
      </c>
      <c r="Q92" s="40">
        <v>1</v>
      </c>
      <c r="R92" s="37"/>
      <c r="S92" s="31">
        <f t="shared" si="4"/>
        <v>0</v>
      </c>
    </row>
    <row r="93" spans="1:19" ht="24.9" customHeight="1" x14ac:dyDescent="0.3">
      <c r="A93" s="1" t="str">
        <f t="shared" si="3"/>
        <v>C80-0840</v>
      </c>
      <c r="C93" s="20" t="s">
        <v>35</v>
      </c>
      <c r="D93" s="20" t="s">
        <v>225</v>
      </c>
      <c r="E93" s="56" t="s">
        <v>226</v>
      </c>
      <c r="F93" s="32" t="s">
        <v>227</v>
      </c>
      <c r="G93" s="23">
        <f>SUMIFS(NSFR_Data!D:D,NSFR_Data!C:C,$A93)</f>
        <v>11035647</v>
      </c>
      <c r="H93" s="23">
        <f>SUMIFS(NSFR_Data!E:E,NSFR_Data!D:D,$A93)</f>
        <v>0</v>
      </c>
      <c r="I93" s="23">
        <f>SUMIFS(NSFR_Data!F:F,NSFR_Data!E:E,$A93)</f>
        <v>0</v>
      </c>
      <c r="J93" s="45"/>
      <c r="K93" s="60">
        <v>0.1</v>
      </c>
      <c r="L93" s="60">
        <v>0.5</v>
      </c>
      <c r="M93" s="60">
        <v>0.85</v>
      </c>
      <c r="N93" s="61"/>
      <c r="O93" s="60">
        <v>0.1</v>
      </c>
      <c r="P93" s="60">
        <v>0.5</v>
      </c>
      <c r="Q93" s="60">
        <v>0.85</v>
      </c>
      <c r="R93" s="37"/>
      <c r="S93" s="31">
        <f t="shared" si="4"/>
        <v>1103564.7</v>
      </c>
    </row>
    <row r="94" spans="1:19" ht="24.9" customHeight="1" x14ac:dyDescent="0.3">
      <c r="A94" s="1" t="str">
        <f t="shared" si="3"/>
        <v>C80-0850</v>
      </c>
      <c r="C94" s="20" t="s">
        <v>35</v>
      </c>
      <c r="D94" s="20" t="s">
        <v>228</v>
      </c>
      <c r="E94" s="56" t="s">
        <v>229</v>
      </c>
      <c r="F94" s="65" t="s">
        <v>230</v>
      </c>
      <c r="G94" s="23">
        <f>SUMIFS(NSFR_Data!D:D,NSFR_Data!C:C,$A94)</f>
        <v>0</v>
      </c>
      <c r="H94" s="23">
        <f>SUMIFS(NSFR_Data!E:E,NSFR_Data!D:D,$A94)</f>
        <v>0</v>
      </c>
      <c r="I94" s="23">
        <f>SUMIFS(NSFR_Data!F:F,NSFR_Data!E:E,$A94)</f>
        <v>0</v>
      </c>
      <c r="J94" s="41"/>
      <c r="K94" s="33"/>
      <c r="L94" s="33"/>
      <c r="M94" s="33"/>
      <c r="N94" s="34"/>
      <c r="O94" s="33"/>
      <c r="P94" s="33"/>
      <c r="Q94" s="33"/>
      <c r="R94" s="37"/>
      <c r="S94" s="31">
        <f t="shared" si="4"/>
        <v>0</v>
      </c>
    </row>
    <row r="95" spans="1:19" ht="24.9" customHeight="1" x14ac:dyDescent="0.3">
      <c r="A95" s="1" t="str">
        <f t="shared" si="3"/>
        <v>C80-0860</v>
      </c>
      <c r="C95" s="20" t="s">
        <v>35</v>
      </c>
      <c r="D95" s="20" t="s">
        <v>231</v>
      </c>
      <c r="E95" s="56" t="s">
        <v>232</v>
      </c>
      <c r="F95" s="66" t="s">
        <v>233</v>
      </c>
      <c r="G95" s="23">
        <f>SUMIFS(NSFR_Data!D:D,NSFR_Data!C:C,$A95)</f>
        <v>0</v>
      </c>
      <c r="H95" s="23">
        <f>SUMIFS(NSFR_Data!E:E,NSFR_Data!D:D,$A95)</f>
        <v>0</v>
      </c>
      <c r="I95" s="23">
        <f>SUMIFS(NSFR_Data!F:F,NSFR_Data!E:E,$A95)</f>
        <v>0</v>
      </c>
      <c r="J95" s="45"/>
      <c r="K95" s="40">
        <v>0</v>
      </c>
      <c r="L95" s="40">
        <v>0</v>
      </c>
      <c r="M95" s="40">
        <v>0</v>
      </c>
      <c r="N95" s="34"/>
      <c r="O95" s="40">
        <v>0</v>
      </c>
      <c r="P95" s="40">
        <v>0</v>
      </c>
      <c r="Q95" s="40">
        <v>0</v>
      </c>
      <c r="R95" s="37"/>
      <c r="S95" s="31">
        <f t="shared" si="4"/>
        <v>0</v>
      </c>
    </row>
    <row r="96" spans="1:19" ht="24.9" customHeight="1" x14ac:dyDescent="0.3">
      <c r="A96" s="1" t="str">
        <f t="shared" si="3"/>
        <v>C80-0870</v>
      </c>
      <c r="C96" s="20" t="s">
        <v>35</v>
      </c>
      <c r="D96" s="20" t="s">
        <v>234</v>
      </c>
      <c r="E96" s="56" t="s">
        <v>235</v>
      </c>
      <c r="F96" s="66" t="s">
        <v>236</v>
      </c>
      <c r="G96" s="23">
        <f>SUMIFS(NSFR_Data!D:D,NSFR_Data!C:C,$A96)</f>
        <v>0</v>
      </c>
      <c r="H96" s="23">
        <f>SUMIFS(NSFR_Data!E:E,NSFR_Data!D:D,$A96)</f>
        <v>0</v>
      </c>
      <c r="I96" s="23">
        <f>SUMIFS(NSFR_Data!F:F,NSFR_Data!E:E,$A96)</f>
        <v>0</v>
      </c>
      <c r="J96" s="45"/>
      <c r="K96" s="40">
        <v>0</v>
      </c>
      <c r="L96" s="40">
        <v>0</v>
      </c>
      <c r="M96" s="40">
        <v>0</v>
      </c>
      <c r="N96" s="34"/>
      <c r="O96" s="40">
        <v>0</v>
      </c>
      <c r="P96" s="40">
        <v>0</v>
      </c>
      <c r="Q96" s="40">
        <v>0</v>
      </c>
      <c r="R96" s="37"/>
      <c r="S96" s="31">
        <f t="shared" si="4"/>
        <v>0</v>
      </c>
    </row>
    <row r="97" spans="1:19" ht="30.75" customHeight="1" x14ac:dyDescent="0.3">
      <c r="A97" s="1" t="str">
        <f t="shared" si="3"/>
        <v>C80-0880</v>
      </c>
      <c r="C97" s="20" t="s">
        <v>35</v>
      </c>
      <c r="D97" s="20" t="s">
        <v>237</v>
      </c>
      <c r="E97" s="56" t="s">
        <v>238</v>
      </c>
      <c r="F97" s="66" t="s">
        <v>239</v>
      </c>
      <c r="G97" s="23">
        <f>SUMIFS(NSFR_Data!D:D,NSFR_Data!C:C,$A97)</f>
        <v>0</v>
      </c>
      <c r="H97" s="23">
        <f>SUMIFS(NSFR_Data!E:E,NSFR_Data!D:D,$A97)</f>
        <v>0</v>
      </c>
      <c r="I97" s="23">
        <f>SUMIFS(NSFR_Data!F:F,NSFR_Data!E:E,$A97)</f>
        <v>0</v>
      </c>
      <c r="J97" s="45"/>
      <c r="K97" s="40">
        <v>0</v>
      </c>
      <c r="L97" s="40">
        <v>0</v>
      </c>
      <c r="M97" s="40">
        <v>0</v>
      </c>
      <c r="N97" s="34"/>
      <c r="O97" s="40">
        <v>0</v>
      </c>
      <c r="P97" s="40">
        <v>0</v>
      </c>
      <c r="Q97" s="40">
        <v>0</v>
      </c>
      <c r="R97" s="37"/>
      <c r="S97" s="31">
        <f t="shared" si="4"/>
        <v>0</v>
      </c>
    </row>
    <row r="98" spans="1:19" ht="24.9" customHeight="1" x14ac:dyDescent="0.3">
      <c r="A98" s="1" t="str">
        <f t="shared" si="3"/>
        <v>C80-0890</v>
      </c>
      <c r="C98" s="20" t="s">
        <v>35</v>
      </c>
      <c r="D98" s="20" t="s">
        <v>240</v>
      </c>
      <c r="E98" s="56" t="s">
        <v>241</v>
      </c>
      <c r="F98" s="66" t="s">
        <v>242</v>
      </c>
      <c r="G98" s="23">
        <f>SUMIFS(NSFR_Data!D:D,NSFR_Data!C:C,$A98)</f>
        <v>0</v>
      </c>
      <c r="H98" s="23">
        <f>SUMIFS(NSFR_Data!E:E,NSFR_Data!D:D,$A98)</f>
        <v>0</v>
      </c>
      <c r="I98" s="23">
        <f>SUMIFS(NSFR_Data!F:F,NSFR_Data!E:E,$A98)</f>
        <v>0</v>
      </c>
      <c r="J98" s="45"/>
      <c r="K98" s="40">
        <v>0</v>
      </c>
      <c r="L98" s="40">
        <v>0</v>
      </c>
      <c r="M98" s="40">
        <v>0</v>
      </c>
      <c r="N98" s="34"/>
      <c r="O98" s="40">
        <v>0</v>
      </c>
      <c r="P98" s="40">
        <v>0</v>
      </c>
      <c r="Q98" s="40">
        <v>0</v>
      </c>
      <c r="R98" s="37"/>
      <c r="S98" s="31">
        <f t="shared" si="4"/>
        <v>0</v>
      </c>
    </row>
    <row r="99" spans="1:19" ht="24.9" customHeight="1" x14ac:dyDescent="0.3">
      <c r="A99" s="1" t="str">
        <f t="shared" si="3"/>
        <v>C80-0900</v>
      </c>
      <c r="C99" s="20" t="s">
        <v>35</v>
      </c>
      <c r="D99" s="20" t="s">
        <v>243</v>
      </c>
      <c r="E99" s="56" t="s">
        <v>244</v>
      </c>
      <c r="F99" s="66" t="s">
        <v>245</v>
      </c>
      <c r="G99" s="23">
        <f>SUMIFS(NSFR_Data!D:D,NSFR_Data!C:C,$A99)</f>
        <v>0</v>
      </c>
      <c r="H99" s="23">
        <f>SUMIFS(NSFR_Data!E:E,NSFR_Data!D:D,$A99)</f>
        <v>0</v>
      </c>
      <c r="I99" s="23">
        <f>SUMIFS(NSFR_Data!F:F,NSFR_Data!E:E,$A99)</f>
        <v>0</v>
      </c>
      <c r="J99" s="45"/>
      <c r="K99" s="40">
        <v>0</v>
      </c>
      <c r="L99" s="40">
        <v>0</v>
      </c>
      <c r="M99" s="40">
        <v>0</v>
      </c>
      <c r="N99" s="34"/>
      <c r="O99" s="40">
        <v>0</v>
      </c>
      <c r="P99" s="40">
        <v>0</v>
      </c>
      <c r="Q99" s="40">
        <v>0</v>
      </c>
      <c r="R99" s="37"/>
      <c r="S99" s="31">
        <f t="shared" si="4"/>
        <v>0</v>
      </c>
    </row>
    <row r="100" spans="1:19" ht="24.9" customHeight="1" x14ac:dyDescent="0.3">
      <c r="A100" s="1" t="str">
        <f t="shared" si="3"/>
        <v>C80-0910</v>
      </c>
      <c r="C100" s="20" t="s">
        <v>35</v>
      </c>
      <c r="D100" s="20" t="s">
        <v>246</v>
      </c>
      <c r="E100" s="56" t="s">
        <v>247</v>
      </c>
      <c r="F100" s="67" t="s">
        <v>248</v>
      </c>
      <c r="G100" s="23">
        <f>SUMIFS(NSFR_Data!D:D,NSFR_Data!C:C,$A100)</f>
        <v>0</v>
      </c>
      <c r="H100" s="23">
        <f>SUMIFS(NSFR_Data!E:E,NSFR_Data!D:D,$A100)</f>
        <v>0</v>
      </c>
      <c r="I100" s="23">
        <f>SUMIFS(NSFR_Data!F:F,NSFR_Data!E:E,$A100)</f>
        <v>0</v>
      </c>
      <c r="J100" s="45"/>
      <c r="K100" s="33"/>
      <c r="L100" s="33"/>
      <c r="M100" s="33"/>
      <c r="N100" s="34"/>
      <c r="O100" s="68"/>
      <c r="P100" s="69"/>
      <c r="Q100" s="69"/>
      <c r="R100" s="37"/>
      <c r="S100" s="31">
        <f t="shared" si="4"/>
        <v>0</v>
      </c>
    </row>
    <row r="101" spans="1:19" ht="24.9" customHeight="1" x14ac:dyDescent="0.3">
      <c r="A101" s="1" t="str">
        <f t="shared" si="3"/>
        <v>C80-0920</v>
      </c>
      <c r="C101" s="20" t="s">
        <v>35</v>
      </c>
      <c r="D101" s="20" t="s">
        <v>249</v>
      </c>
      <c r="E101" s="56" t="s">
        <v>250</v>
      </c>
      <c r="F101" s="70" t="s">
        <v>251</v>
      </c>
      <c r="G101" s="23">
        <f>SUMIFS(NSFR_Data!D:D,NSFR_Data!C:C,$A101)</f>
        <v>0</v>
      </c>
      <c r="H101" s="23">
        <f>SUMIFS(NSFR_Data!E:E,NSFR_Data!D:D,$A101)</f>
        <v>0</v>
      </c>
      <c r="I101" s="23">
        <f>SUMIFS(NSFR_Data!F:F,NSFR_Data!E:E,$A101)</f>
        <v>0</v>
      </c>
      <c r="J101" s="41"/>
      <c r="K101" s="33"/>
      <c r="L101" s="33"/>
      <c r="M101" s="33"/>
      <c r="N101" s="34"/>
      <c r="O101" s="68"/>
      <c r="P101" s="69"/>
      <c r="Q101" s="69"/>
      <c r="R101" s="37"/>
      <c r="S101" s="31">
        <f t="shared" si="4"/>
        <v>0</v>
      </c>
    </row>
    <row r="102" spans="1:19" ht="24.9" customHeight="1" x14ac:dyDescent="0.3">
      <c r="A102" s="1" t="str">
        <f t="shared" si="3"/>
        <v>C80-0930</v>
      </c>
      <c r="C102" s="20" t="s">
        <v>35</v>
      </c>
      <c r="D102" s="20" t="s">
        <v>252</v>
      </c>
      <c r="E102" s="56" t="s">
        <v>253</v>
      </c>
      <c r="F102" s="57" t="s">
        <v>254</v>
      </c>
      <c r="G102" s="23">
        <f>SUMIFS(NSFR_Data!D:D,NSFR_Data!C:C,$A102)</f>
        <v>104558</v>
      </c>
      <c r="H102" s="45"/>
      <c r="I102" s="45"/>
      <c r="J102" s="45"/>
      <c r="K102" s="40">
        <v>0.05</v>
      </c>
      <c r="L102" s="36"/>
      <c r="M102" s="36"/>
      <c r="N102" s="35"/>
      <c r="O102" s="40">
        <v>0.05</v>
      </c>
      <c r="P102" s="36"/>
      <c r="Q102" s="36"/>
      <c r="R102" s="37"/>
      <c r="S102" s="31">
        <f t="shared" si="4"/>
        <v>5227.9000000000005</v>
      </c>
    </row>
    <row r="103" spans="1:19" ht="24.9" customHeight="1" x14ac:dyDescent="0.3">
      <c r="A103" s="1" t="str">
        <f t="shared" si="3"/>
        <v>C80-0940</v>
      </c>
      <c r="C103" s="20" t="s">
        <v>35</v>
      </c>
      <c r="D103" s="20" t="s">
        <v>255</v>
      </c>
      <c r="E103" s="56" t="s">
        <v>256</v>
      </c>
      <c r="F103" s="57" t="s">
        <v>257</v>
      </c>
      <c r="G103" s="23">
        <f>SUMIFS(NSFR_Data!D:D,NSFR_Data!C:C,$A103)</f>
        <v>55488</v>
      </c>
      <c r="H103" s="45"/>
      <c r="I103" s="45"/>
      <c r="J103" s="45"/>
      <c r="K103" s="40">
        <v>1</v>
      </c>
      <c r="L103" s="36"/>
      <c r="M103" s="36"/>
      <c r="N103" s="35"/>
      <c r="O103" s="40">
        <v>1</v>
      </c>
      <c r="P103" s="36"/>
      <c r="Q103" s="36"/>
      <c r="R103" s="37"/>
      <c r="S103" s="31">
        <f t="shared" si="4"/>
        <v>55488</v>
      </c>
    </row>
    <row r="104" spans="1:19" ht="24.9" customHeight="1" x14ac:dyDescent="0.3">
      <c r="A104" s="1" t="str">
        <f t="shared" si="3"/>
        <v>C80-0950</v>
      </c>
      <c r="C104" s="20" t="s">
        <v>35</v>
      </c>
      <c r="D104" s="20" t="s">
        <v>258</v>
      </c>
      <c r="E104" s="56" t="s">
        <v>259</v>
      </c>
      <c r="F104" s="57" t="s">
        <v>260</v>
      </c>
      <c r="G104" s="23">
        <f>SUMIFS(NSFR_Data!D:D,NSFR_Data!C:C,$A104)</f>
        <v>0</v>
      </c>
      <c r="H104" s="23">
        <f>SUMIFS(NSFR_Data!E:E,NSFR_Data!D:D,$A104)</f>
        <v>0</v>
      </c>
      <c r="I104" s="23">
        <f>SUMIFS(NSFR_Data!F:F,NSFR_Data!E:E,$A104)</f>
        <v>0</v>
      </c>
      <c r="J104" s="53">
        <v>0</v>
      </c>
      <c r="K104" s="40">
        <v>0.85</v>
      </c>
      <c r="L104" s="40">
        <v>0.85</v>
      </c>
      <c r="M104" s="40">
        <v>0.85</v>
      </c>
      <c r="N104" s="40">
        <v>0.85</v>
      </c>
      <c r="O104" s="40">
        <v>0.85</v>
      </c>
      <c r="P104" s="40">
        <v>0.85</v>
      </c>
      <c r="Q104" s="40">
        <v>0.85</v>
      </c>
      <c r="R104" s="40">
        <v>0.85</v>
      </c>
      <c r="S104" s="31">
        <f t="shared" si="4"/>
        <v>0</v>
      </c>
    </row>
    <row r="105" spans="1:19" ht="24.9" customHeight="1" x14ac:dyDescent="0.3">
      <c r="A105" s="1" t="str">
        <f t="shared" si="3"/>
        <v>C80-0960</v>
      </c>
      <c r="C105" s="20" t="s">
        <v>35</v>
      </c>
      <c r="D105" s="20" t="s">
        <v>261</v>
      </c>
      <c r="E105" s="56" t="s">
        <v>262</v>
      </c>
      <c r="F105" s="71" t="s">
        <v>263</v>
      </c>
      <c r="G105" s="23">
        <f>SUMIFS(NSFR_Data!D:D,NSFR_Data!C:C,$A105)</f>
        <v>0</v>
      </c>
      <c r="H105" s="23">
        <f>SUMIFS(NSFR_Data!E:E,NSFR_Data!D:D,$A105)</f>
        <v>0</v>
      </c>
      <c r="I105" s="23">
        <f>SUMIFS(NSFR_Data!F:F,NSFR_Data!E:E,$A105)</f>
        <v>0</v>
      </c>
      <c r="J105" s="53">
        <v>0</v>
      </c>
      <c r="K105" s="40">
        <v>0.85</v>
      </c>
      <c r="L105" s="40">
        <v>0.85</v>
      </c>
      <c r="M105" s="40">
        <v>0.85</v>
      </c>
      <c r="N105" s="40">
        <v>0.85</v>
      </c>
      <c r="O105" s="40">
        <v>0.85</v>
      </c>
      <c r="P105" s="40">
        <v>0.85</v>
      </c>
      <c r="Q105" s="40">
        <v>0.85</v>
      </c>
      <c r="R105" s="40">
        <v>0.85</v>
      </c>
      <c r="S105" s="31">
        <f t="shared" si="4"/>
        <v>0</v>
      </c>
    </row>
    <row r="106" spans="1:19" ht="24.9" customHeight="1" x14ac:dyDescent="0.3">
      <c r="A106" s="1" t="str">
        <f t="shared" si="3"/>
        <v>C80-0970</v>
      </c>
      <c r="C106" s="20" t="s">
        <v>35</v>
      </c>
      <c r="D106" s="20" t="s">
        <v>264</v>
      </c>
      <c r="E106" s="56" t="s">
        <v>265</v>
      </c>
      <c r="F106" s="72" t="s">
        <v>266</v>
      </c>
      <c r="G106" s="23">
        <f>SUMIFS(NSFR_Data!D:D,NSFR_Data!C:C,$A106)</f>
        <v>0</v>
      </c>
      <c r="H106" s="23">
        <f>SUMIFS(NSFR_Data!E:E,NSFR_Data!D:D,$A106)</f>
        <v>0</v>
      </c>
      <c r="I106" s="23">
        <f>SUMIFS(NSFR_Data!F:F,NSFR_Data!E:E,$A106)</f>
        <v>0</v>
      </c>
      <c r="J106" s="41"/>
      <c r="K106" s="33"/>
      <c r="L106" s="33"/>
      <c r="M106" s="33"/>
      <c r="N106" s="34"/>
      <c r="O106" s="35"/>
      <c r="P106" s="36"/>
      <c r="Q106" s="36"/>
      <c r="R106" s="37"/>
      <c r="S106" s="31">
        <f>SUM(S107,S110,S111,S112)</f>
        <v>1622070.5</v>
      </c>
    </row>
    <row r="107" spans="1:19" ht="24.9" customHeight="1" x14ac:dyDescent="0.3">
      <c r="A107" s="1" t="str">
        <f t="shared" si="3"/>
        <v>C80-0980</v>
      </c>
      <c r="C107" s="20" t="s">
        <v>35</v>
      </c>
      <c r="D107" s="20" t="s">
        <v>267</v>
      </c>
      <c r="E107" s="56" t="s">
        <v>268</v>
      </c>
      <c r="F107" s="73" t="s">
        <v>269</v>
      </c>
      <c r="G107" s="44"/>
      <c r="H107" s="45"/>
      <c r="I107" s="23">
        <f>SUMIFS(NSFR_Data!F:F,NSFR_Data!E:E,$A107)</f>
        <v>0</v>
      </c>
      <c r="J107" s="45"/>
      <c r="K107" s="33"/>
      <c r="L107" s="33"/>
      <c r="M107" s="33"/>
      <c r="N107" s="34"/>
      <c r="O107" s="35"/>
      <c r="P107" s="36"/>
      <c r="Q107" s="69"/>
      <c r="R107" s="37"/>
      <c r="S107" s="31">
        <f t="shared" ref="S107:S118" si="5">SUMPRODUCT(O107:Q107,G107:I107)</f>
        <v>0</v>
      </c>
    </row>
    <row r="108" spans="1:19" ht="24.9" customHeight="1" x14ac:dyDescent="0.3">
      <c r="A108" s="1" t="str">
        <f t="shared" si="3"/>
        <v>C80-0990</v>
      </c>
      <c r="C108" s="20" t="s">
        <v>35</v>
      </c>
      <c r="D108" s="20" t="s">
        <v>270</v>
      </c>
      <c r="E108" s="56" t="s">
        <v>271</v>
      </c>
      <c r="F108" s="38" t="s">
        <v>142</v>
      </c>
      <c r="G108" s="44"/>
      <c r="H108" s="45"/>
      <c r="I108" s="23">
        <f>SUMIFS(NSFR_Data!F:F,NSFR_Data!E:E,$A108)</f>
        <v>0</v>
      </c>
      <c r="J108" s="45"/>
      <c r="K108" s="33"/>
      <c r="L108" s="33"/>
      <c r="M108" s="40">
        <v>0.85</v>
      </c>
      <c r="N108" s="34"/>
      <c r="O108" s="35"/>
      <c r="P108" s="36"/>
      <c r="Q108" s="40">
        <v>0.85</v>
      </c>
      <c r="R108" s="37"/>
      <c r="S108" s="31">
        <f t="shared" si="5"/>
        <v>0</v>
      </c>
    </row>
    <row r="109" spans="1:19" ht="24.9" customHeight="1" x14ac:dyDescent="0.3">
      <c r="A109" s="1" t="str">
        <f t="shared" si="3"/>
        <v>C80-1000</v>
      </c>
      <c r="C109" s="20" t="s">
        <v>35</v>
      </c>
      <c r="D109" s="20" t="s">
        <v>272</v>
      </c>
      <c r="E109" s="56" t="s">
        <v>273</v>
      </c>
      <c r="F109" s="38" t="s">
        <v>47</v>
      </c>
      <c r="G109" s="44"/>
      <c r="H109" s="45"/>
      <c r="I109" s="23">
        <f>SUMIFS(NSFR_Data!F:F,NSFR_Data!E:E,$A109)</f>
        <v>0</v>
      </c>
      <c r="J109" s="45"/>
      <c r="K109" s="33"/>
      <c r="L109" s="33"/>
      <c r="M109" s="40">
        <v>1</v>
      </c>
      <c r="N109" s="34"/>
      <c r="O109" s="35"/>
      <c r="P109" s="36"/>
      <c r="Q109" s="40">
        <v>1</v>
      </c>
      <c r="R109" s="37"/>
      <c r="S109" s="31">
        <f t="shared" si="5"/>
        <v>0</v>
      </c>
    </row>
    <row r="110" spans="1:19" ht="26.4" customHeight="1" x14ac:dyDescent="0.3">
      <c r="A110" s="1" t="str">
        <f t="shared" si="3"/>
        <v>C80-1010</v>
      </c>
      <c r="C110" s="20" t="s">
        <v>35</v>
      </c>
      <c r="D110" s="20" t="s">
        <v>274</v>
      </c>
      <c r="E110" s="56" t="s">
        <v>275</v>
      </c>
      <c r="F110" s="57" t="s">
        <v>276</v>
      </c>
      <c r="G110" s="23">
        <f>SUMIFS(NSFR_Data!D:D,NSFR_Data!C:C,$A110)</f>
        <v>0</v>
      </c>
      <c r="H110" s="45"/>
      <c r="I110" s="45"/>
      <c r="J110" s="45"/>
      <c r="K110" s="40">
        <v>0</v>
      </c>
      <c r="L110" s="74"/>
      <c r="M110" s="74"/>
      <c r="N110" s="75"/>
      <c r="O110" s="40">
        <v>0</v>
      </c>
      <c r="P110" s="36"/>
      <c r="Q110" s="36"/>
      <c r="R110" s="37"/>
      <c r="S110" s="31">
        <f t="shared" si="5"/>
        <v>0</v>
      </c>
    </row>
    <row r="111" spans="1:19" ht="26.4" customHeight="1" x14ac:dyDescent="0.3">
      <c r="A111" s="1" t="str">
        <f t="shared" si="3"/>
        <v>C80-1020</v>
      </c>
      <c r="C111" s="20" t="s">
        <v>35</v>
      </c>
      <c r="D111" s="20" t="s">
        <v>277</v>
      </c>
      <c r="E111" s="56" t="s">
        <v>278</v>
      </c>
      <c r="F111" s="57" t="s">
        <v>279</v>
      </c>
      <c r="G111" s="23">
        <f>SUMIFS(NSFR_Data!D:D,NSFR_Data!C:C,$A111)</f>
        <v>583004</v>
      </c>
      <c r="H111" s="23">
        <f>SUMIFS(NSFR_Data!E:E,NSFR_Data!D:D,$A111)</f>
        <v>0</v>
      </c>
      <c r="I111" s="23">
        <f>SUMIFS(NSFR_Data!F:F,NSFR_Data!E:E,$A111)</f>
        <v>0</v>
      </c>
      <c r="J111" s="45"/>
      <c r="K111" s="40">
        <v>1</v>
      </c>
      <c r="L111" s="40">
        <v>1</v>
      </c>
      <c r="M111" s="40">
        <v>1</v>
      </c>
      <c r="N111" s="75"/>
      <c r="O111" s="40">
        <v>1</v>
      </c>
      <c r="P111" s="40">
        <v>1</v>
      </c>
      <c r="Q111" s="40">
        <v>1</v>
      </c>
      <c r="R111" s="37"/>
      <c r="S111" s="31">
        <f t="shared" si="5"/>
        <v>583004</v>
      </c>
    </row>
    <row r="112" spans="1:19" ht="24.9" customHeight="1" x14ac:dyDescent="0.3">
      <c r="A112" s="1" t="str">
        <f t="shared" si="3"/>
        <v>C80-1030</v>
      </c>
      <c r="C112" s="20" t="s">
        <v>35</v>
      </c>
      <c r="D112" s="20" t="s">
        <v>280</v>
      </c>
      <c r="E112" s="56" t="s">
        <v>281</v>
      </c>
      <c r="F112" s="32" t="s">
        <v>282</v>
      </c>
      <c r="G112" s="23">
        <f>SUMIFS(NSFR_Data!D:D,NSFR_Data!C:C,$A112)</f>
        <v>2078133</v>
      </c>
      <c r="H112" s="23">
        <f>SUMIFS(NSFR_Data!E:E,NSFR_Data!D:D,$A112)</f>
        <v>0</v>
      </c>
      <c r="I112" s="23">
        <f>SUMIFS(NSFR_Data!F:F,NSFR_Data!E:E,$A112)</f>
        <v>0</v>
      </c>
      <c r="J112" s="45"/>
      <c r="K112" s="40">
        <v>0.5</v>
      </c>
      <c r="L112" s="40">
        <v>0.5</v>
      </c>
      <c r="M112" s="40">
        <v>1</v>
      </c>
      <c r="N112" s="34"/>
      <c r="O112" s="40">
        <v>0.5</v>
      </c>
      <c r="P112" s="40">
        <v>0.5</v>
      </c>
      <c r="Q112" s="40">
        <v>1</v>
      </c>
      <c r="R112" s="37"/>
      <c r="S112" s="31">
        <f t="shared" si="5"/>
        <v>1039066.5</v>
      </c>
    </row>
    <row r="113" spans="1:19" ht="24.9" customHeight="1" x14ac:dyDescent="0.3">
      <c r="A113" s="1" t="str">
        <f t="shared" si="3"/>
        <v>C80-1040</v>
      </c>
      <c r="C113" s="20" t="s">
        <v>35</v>
      </c>
      <c r="D113" s="20" t="s">
        <v>283</v>
      </c>
      <c r="E113" s="56" t="s">
        <v>284</v>
      </c>
      <c r="F113" s="72" t="s">
        <v>285</v>
      </c>
      <c r="G113" s="23">
        <f>SUMIFS(NSFR_Data!D:D,NSFR_Data!C:C,$A113)</f>
        <v>0</v>
      </c>
      <c r="H113" s="23">
        <f>SUMIFS(NSFR_Data!E:E,NSFR_Data!D:D,$A113)</f>
        <v>0</v>
      </c>
      <c r="I113" s="23">
        <f>SUMIFS(NSFR_Data!F:F,NSFR_Data!E:E,$A113)</f>
        <v>0</v>
      </c>
      <c r="J113" s="41"/>
      <c r="K113" s="33"/>
      <c r="L113" s="33"/>
      <c r="M113" s="33"/>
      <c r="N113" s="34"/>
      <c r="O113" s="35"/>
      <c r="P113" s="36"/>
      <c r="Q113" s="36"/>
      <c r="R113" s="37"/>
      <c r="S113" s="31">
        <f t="shared" si="5"/>
        <v>0</v>
      </c>
    </row>
    <row r="114" spans="1:19" ht="24.9" customHeight="1" x14ac:dyDescent="0.3">
      <c r="A114" s="1" t="str">
        <f t="shared" si="3"/>
        <v>C80-1050</v>
      </c>
      <c r="C114" s="20" t="s">
        <v>35</v>
      </c>
      <c r="D114" s="20" t="s">
        <v>286</v>
      </c>
      <c r="E114" s="56" t="s">
        <v>287</v>
      </c>
      <c r="F114" s="76" t="s">
        <v>288</v>
      </c>
      <c r="G114" s="23">
        <f>SUMIFS(NSFR_Data!D:D,NSFR_Data!C:C,$A114)</f>
        <v>0</v>
      </c>
      <c r="H114" s="23">
        <f>SUMIFS(NSFR_Data!E:E,NSFR_Data!D:D,$A114)</f>
        <v>0</v>
      </c>
      <c r="I114" s="23">
        <f>SUMIFS(NSFR_Data!F:F,NSFR_Data!E:E,$A114)</f>
        <v>0</v>
      </c>
      <c r="J114" s="45"/>
      <c r="K114" s="40"/>
      <c r="L114" s="40"/>
      <c r="M114" s="40"/>
      <c r="N114" s="34"/>
      <c r="O114" s="68"/>
      <c r="P114" s="69"/>
      <c r="Q114" s="69"/>
      <c r="R114" s="37"/>
      <c r="S114" s="31">
        <f t="shared" si="5"/>
        <v>0</v>
      </c>
    </row>
    <row r="115" spans="1:19" ht="24.9" customHeight="1" x14ac:dyDescent="0.3">
      <c r="A115" s="1" t="str">
        <f t="shared" si="3"/>
        <v>C80-1060</v>
      </c>
      <c r="C115" s="20" t="s">
        <v>35</v>
      </c>
      <c r="D115" s="20" t="s">
        <v>289</v>
      </c>
      <c r="E115" s="56" t="s">
        <v>290</v>
      </c>
      <c r="F115" s="57" t="s">
        <v>291</v>
      </c>
      <c r="G115" s="23">
        <f>SUMIFS(NSFR_Data!D:D,NSFR_Data!C:C,$A115)</f>
        <v>5142739</v>
      </c>
      <c r="H115" s="23">
        <f>SUMIFS(NSFR_Data!E:E,NSFR_Data!D:D,$A115)</f>
        <v>0</v>
      </c>
      <c r="I115" s="23">
        <f>SUMIFS(NSFR_Data!F:F,NSFR_Data!E:E,$A115)</f>
        <v>0</v>
      </c>
      <c r="J115" s="45"/>
      <c r="K115" s="40">
        <v>0.05</v>
      </c>
      <c r="L115" s="40">
        <v>0.05</v>
      </c>
      <c r="M115" s="40">
        <v>0.05</v>
      </c>
      <c r="N115" s="34"/>
      <c r="O115" s="40">
        <v>0.05</v>
      </c>
      <c r="P115" s="40">
        <v>0.05</v>
      </c>
      <c r="Q115" s="40">
        <v>0.05</v>
      </c>
      <c r="R115" s="37"/>
      <c r="S115" s="31">
        <f t="shared" si="5"/>
        <v>257136.95</v>
      </c>
    </row>
    <row r="116" spans="1:19" ht="28.2" customHeight="1" x14ac:dyDescent="0.3">
      <c r="A116" s="1" t="str">
        <f t="shared" si="3"/>
        <v>C80-1070</v>
      </c>
      <c r="C116" s="20" t="s">
        <v>35</v>
      </c>
      <c r="D116" s="20" t="s">
        <v>292</v>
      </c>
      <c r="E116" s="56" t="s">
        <v>293</v>
      </c>
      <c r="F116" s="77" t="s">
        <v>294</v>
      </c>
      <c r="G116" s="23">
        <f>SUMIFS(NSFR_Data!D:D,NSFR_Data!C:C,$A116)</f>
        <v>88122</v>
      </c>
      <c r="H116" s="23">
        <f>SUMIFS(NSFR_Data!E:E,NSFR_Data!D:D,$A116)</f>
        <v>0</v>
      </c>
      <c r="I116" s="23">
        <f>SUMIFS(NSFR_Data!F:F,NSFR_Data!E:E,$A116)</f>
        <v>0</v>
      </c>
      <c r="J116" s="78"/>
      <c r="K116" s="79">
        <v>0.05</v>
      </c>
      <c r="L116" s="80">
        <v>7.4999999999999997E-2</v>
      </c>
      <c r="M116" s="79">
        <v>0.1</v>
      </c>
      <c r="N116" s="81"/>
      <c r="O116" s="79">
        <v>0.05</v>
      </c>
      <c r="P116" s="80">
        <v>7.4999999999999997E-2</v>
      </c>
      <c r="Q116" s="79">
        <v>0.1</v>
      </c>
      <c r="R116" s="82"/>
      <c r="S116" s="31">
        <f t="shared" si="5"/>
        <v>4406.1000000000004</v>
      </c>
    </row>
    <row r="117" spans="1:19" ht="28.2" customHeight="1" x14ac:dyDescent="0.3">
      <c r="A117" s="1" t="str">
        <f t="shared" si="3"/>
        <v>C80-1080</v>
      </c>
      <c r="C117" s="20" t="s">
        <v>35</v>
      </c>
      <c r="D117" s="20" t="s">
        <v>295</v>
      </c>
      <c r="E117" s="56" t="s">
        <v>296</v>
      </c>
      <c r="F117" s="77" t="s">
        <v>297</v>
      </c>
      <c r="G117" s="23">
        <f>SUMIFS(NSFR_Data!D:D,NSFR_Data!C:C,$A117)</f>
        <v>0</v>
      </c>
      <c r="H117" s="23">
        <f>SUMIFS(NSFR_Data!E:E,NSFR_Data!D:D,$A117)</f>
        <v>0</v>
      </c>
      <c r="I117" s="23">
        <f>SUMIFS(NSFR_Data!F:F,NSFR_Data!E:E,$A117)</f>
        <v>0</v>
      </c>
      <c r="J117" s="78"/>
      <c r="K117" s="79">
        <v>1</v>
      </c>
      <c r="L117" s="79">
        <v>1</v>
      </c>
      <c r="M117" s="79">
        <v>1</v>
      </c>
      <c r="N117" s="81"/>
      <c r="O117" s="79">
        <v>1</v>
      </c>
      <c r="P117" s="79">
        <v>1</v>
      </c>
      <c r="Q117" s="79">
        <v>1</v>
      </c>
      <c r="R117" s="82"/>
      <c r="S117" s="83">
        <f t="shared" si="5"/>
        <v>0</v>
      </c>
    </row>
    <row r="118" spans="1:19" ht="28.2" customHeight="1" x14ac:dyDescent="0.3">
      <c r="A118" s="1" t="str">
        <f t="shared" si="3"/>
        <v>C80-1090</v>
      </c>
      <c r="C118" s="20" t="s">
        <v>35</v>
      </c>
      <c r="D118" s="20" t="s">
        <v>298</v>
      </c>
      <c r="E118" s="56" t="s">
        <v>299</v>
      </c>
      <c r="F118" s="57" t="s">
        <v>300</v>
      </c>
      <c r="G118" s="23">
        <f>SUMIFS(NSFR_Data!D:D,NSFR_Data!C:C,$A118)</f>
        <v>88122</v>
      </c>
      <c r="H118" s="23">
        <f>SUMIFS(NSFR_Data!E:E,NSFR_Data!D:D,$A118)</f>
        <v>0</v>
      </c>
      <c r="I118" s="23">
        <f>SUMIFS(NSFR_Data!F:F,NSFR_Data!E:E,$A118)</f>
        <v>0</v>
      </c>
      <c r="J118" s="84"/>
      <c r="K118" s="85"/>
      <c r="L118" s="85"/>
      <c r="M118" s="85"/>
      <c r="N118" s="86"/>
      <c r="O118" s="87"/>
      <c r="P118" s="88"/>
      <c r="Q118" s="88"/>
      <c r="R118" s="89"/>
      <c r="S118" s="90">
        <f t="shared" si="5"/>
        <v>0</v>
      </c>
    </row>
  </sheetData>
  <mergeCells count="12">
    <mergeCell ref="O7:Q7"/>
    <mergeCell ref="R7:R8"/>
    <mergeCell ref="C2:S2"/>
    <mergeCell ref="C6:F8"/>
    <mergeCell ref="G6:J6"/>
    <mergeCell ref="K6:N6"/>
    <mergeCell ref="O6:R6"/>
    <mergeCell ref="S6:S8"/>
    <mergeCell ref="G7:I7"/>
    <mergeCell ref="J7:J8"/>
    <mergeCell ref="K7:M7"/>
    <mergeCell ref="N7:N8"/>
  </mergeCells>
  <conditionalFormatting sqref="G10:J118 S10:S118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P118"/>
  <sheetViews>
    <sheetView topLeftCell="B1" zoomScale="55" zoomScaleNormal="55" workbookViewId="0">
      <selection activeCell="R6" sqref="R6"/>
    </sheetView>
  </sheetViews>
  <sheetFormatPr baseColWidth="10" defaultColWidth="11.44140625" defaultRowHeight="13.8" outlineLevelCol="1" x14ac:dyDescent="0.3"/>
  <cols>
    <col min="1" max="1" width="11.44140625" style="1" hidden="1" customWidth="1" outlineLevel="1"/>
    <col min="2" max="2" width="2.44140625" style="51" customWidth="1" collapsed="1"/>
    <col min="3" max="4" width="8.6640625" style="121" customWidth="1"/>
    <col min="5" max="5" width="8.6640625" style="122" customWidth="1"/>
    <col min="6" max="6" width="75.6640625" style="51" customWidth="1"/>
    <col min="7" max="9" width="20.6640625" style="95" customWidth="1"/>
    <col min="10" max="15" width="20.6640625" style="51" customWidth="1"/>
    <col min="16" max="16" width="20.6640625" style="95" customWidth="1"/>
    <col min="17" max="16384" width="11.44140625" style="51"/>
  </cols>
  <sheetData>
    <row r="1" spans="1:16" ht="15.75" customHeight="1" thickBot="1" x14ac:dyDescent="0.35">
      <c r="B1" s="91"/>
      <c r="C1" s="92"/>
      <c r="D1" s="92"/>
      <c r="E1" s="93"/>
      <c r="F1" s="91"/>
      <c r="G1" s="94"/>
      <c r="H1" s="94"/>
      <c r="I1" s="94"/>
      <c r="J1" s="91"/>
      <c r="K1" s="91"/>
      <c r="L1" s="91"/>
      <c r="M1" s="91"/>
      <c r="N1" s="91"/>
      <c r="O1" s="91"/>
    </row>
    <row r="2" spans="1:16" ht="29.25" customHeight="1" thickBot="1" x14ac:dyDescent="0.35">
      <c r="B2" s="91"/>
      <c r="C2" s="155" t="s">
        <v>301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16" ht="15" customHeight="1" x14ac:dyDescent="0.3">
      <c r="B3" s="91"/>
      <c r="C3" s="96"/>
      <c r="D3" s="96"/>
      <c r="E3" s="96"/>
      <c r="F3" s="96"/>
      <c r="G3" s="97"/>
      <c r="H3" s="97"/>
      <c r="I3" s="97"/>
      <c r="J3" s="96"/>
      <c r="K3" s="96"/>
      <c r="L3" s="96"/>
      <c r="M3" s="96"/>
      <c r="N3" s="96"/>
      <c r="O3" s="96"/>
    </row>
    <row r="4" spans="1:16" ht="15" customHeight="1" x14ac:dyDescent="0.3">
      <c r="B4" s="91"/>
      <c r="C4" s="96"/>
      <c r="D4" s="96"/>
      <c r="E4" s="96"/>
      <c r="F4" s="9" t="s">
        <v>7</v>
      </c>
      <c r="G4" s="10"/>
      <c r="H4" s="98"/>
      <c r="I4" s="98"/>
      <c r="J4" s="99"/>
      <c r="K4" s="99"/>
      <c r="L4" s="96"/>
      <c r="M4" s="96"/>
      <c r="N4" s="96"/>
      <c r="O4" s="96"/>
    </row>
    <row r="5" spans="1:16" ht="15" customHeight="1" thickBot="1" x14ac:dyDescent="0.35">
      <c r="B5" s="91"/>
      <c r="C5" s="96"/>
      <c r="D5" s="96"/>
      <c r="E5" s="96"/>
      <c r="F5" s="100"/>
      <c r="G5" s="97"/>
      <c r="H5" s="97"/>
      <c r="I5" s="97"/>
      <c r="J5" s="96"/>
      <c r="K5" s="96"/>
      <c r="L5" s="158"/>
      <c r="M5" s="158"/>
      <c r="N5" s="158"/>
      <c r="O5" s="158"/>
    </row>
    <row r="6" spans="1:16" s="103" customFormat="1" ht="51.75" customHeight="1" x14ac:dyDescent="0.3">
      <c r="A6" s="1"/>
      <c r="B6" s="101"/>
      <c r="C6" s="159" t="s">
        <v>18</v>
      </c>
      <c r="D6" s="159" t="s">
        <v>19</v>
      </c>
      <c r="E6" s="162" t="s">
        <v>20</v>
      </c>
      <c r="F6" s="165" t="s">
        <v>21</v>
      </c>
      <c r="G6" s="168" t="s">
        <v>8</v>
      </c>
      <c r="H6" s="169"/>
      <c r="I6" s="170"/>
      <c r="J6" s="171" t="s">
        <v>302</v>
      </c>
      <c r="K6" s="172"/>
      <c r="L6" s="173"/>
      <c r="M6" s="171" t="s">
        <v>303</v>
      </c>
      <c r="N6" s="172"/>
      <c r="O6" s="173"/>
      <c r="P6" s="102" t="s">
        <v>304</v>
      </c>
    </row>
    <row r="7" spans="1:16" s="103" customFormat="1" ht="51.75" customHeight="1" x14ac:dyDescent="0.3">
      <c r="A7" s="12"/>
      <c r="B7" s="101"/>
      <c r="C7" s="160"/>
      <c r="D7" s="160"/>
      <c r="E7" s="163"/>
      <c r="F7" s="166"/>
      <c r="G7" s="13" t="s">
        <v>14</v>
      </c>
      <c r="H7" s="13" t="s">
        <v>15</v>
      </c>
      <c r="I7" s="13" t="s">
        <v>16</v>
      </c>
      <c r="J7" s="14" t="s">
        <v>14</v>
      </c>
      <c r="K7" s="14" t="s">
        <v>15</v>
      </c>
      <c r="L7" s="14" t="s">
        <v>16</v>
      </c>
      <c r="M7" s="14" t="s">
        <v>14</v>
      </c>
      <c r="N7" s="14" t="s">
        <v>15</v>
      </c>
      <c r="O7" s="14" t="s">
        <v>16</v>
      </c>
      <c r="P7" s="13" t="s">
        <v>305</v>
      </c>
    </row>
    <row r="8" spans="1:16" s="103" customFormat="1" ht="30.75" customHeight="1" x14ac:dyDescent="0.3">
      <c r="A8" s="1"/>
      <c r="B8" s="101"/>
      <c r="C8" s="161"/>
      <c r="D8" s="161"/>
      <c r="E8" s="164"/>
      <c r="F8" s="167"/>
      <c r="G8" s="104" t="s">
        <v>22</v>
      </c>
      <c r="H8" s="104" t="s">
        <v>23</v>
      </c>
      <c r="I8" s="104" t="s">
        <v>24</v>
      </c>
      <c r="J8" s="105" t="s">
        <v>25</v>
      </c>
      <c r="K8" s="105" t="s">
        <v>26</v>
      </c>
      <c r="L8" s="105" t="s">
        <v>27</v>
      </c>
      <c r="M8" s="105" t="s">
        <v>28</v>
      </c>
      <c r="N8" s="105" t="s">
        <v>29</v>
      </c>
      <c r="O8" s="105" t="s">
        <v>30</v>
      </c>
      <c r="P8" s="104" t="s">
        <v>31</v>
      </c>
    </row>
    <row r="9" spans="1:16" s="103" customFormat="1" ht="30.75" customHeight="1" x14ac:dyDescent="0.3">
      <c r="A9" s="1" t="s">
        <v>17</v>
      </c>
      <c r="B9" s="101"/>
      <c r="C9" s="20" t="s">
        <v>306</v>
      </c>
      <c r="D9" s="20" t="s">
        <v>22</v>
      </c>
      <c r="E9" s="106" t="s">
        <v>307</v>
      </c>
      <c r="F9" s="22" t="s">
        <v>308</v>
      </c>
      <c r="G9" s="107">
        <f>SUMIFS(NSFR_Data!D:D,NSFR_Data!$C:$C,$A10)</f>
        <v>0</v>
      </c>
      <c r="H9" s="107">
        <f>SUMIFS(NSFR_Data!E:E,NSFR_Data!$C:$C,$A10)</f>
        <v>0</v>
      </c>
      <c r="I9" s="107">
        <f>SUMIFS(NSFR_Data!F:F,NSFR_Data!$C:$C,$A10)</f>
        <v>0</v>
      </c>
      <c r="J9" s="108"/>
      <c r="K9" s="108"/>
      <c r="L9" s="108"/>
      <c r="M9" s="108"/>
      <c r="N9" s="108"/>
      <c r="O9" s="108"/>
      <c r="P9" s="109">
        <f>SUMPRODUCT(M9:O9,G9:I9)</f>
        <v>0</v>
      </c>
    </row>
    <row r="10" spans="1:16" s="103" customFormat="1" ht="30" customHeight="1" x14ac:dyDescent="0.3">
      <c r="A10" s="1" t="str">
        <f t="shared" ref="A10:A73" si="0">C10&amp;"-"&amp;D10</f>
        <v>C81-0020</v>
      </c>
      <c r="B10" s="101"/>
      <c r="C10" s="20" t="s">
        <v>306</v>
      </c>
      <c r="D10" s="110" t="s">
        <v>23</v>
      </c>
      <c r="E10" s="106">
        <v>2.1</v>
      </c>
      <c r="F10" s="65" t="s">
        <v>309</v>
      </c>
      <c r="G10" s="107">
        <f>SUMIFS(NSFR_Data!D:D,NSFR_Data!$C:$C,$A11)</f>
        <v>38226</v>
      </c>
      <c r="H10" s="107">
        <f>SUMIFS(NSFR_Data!E:E,NSFR_Data!$C:$C,$A11)</f>
        <v>1045545</v>
      </c>
      <c r="I10" s="107">
        <f>SUMIFS(NSFR_Data!F:F,NSFR_Data!$C:$C,$A11)</f>
        <v>7340807</v>
      </c>
      <c r="J10" s="108"/>
      <c r="K10" s="108"/>
      <c r="L10" s="108"/>
      <c r="M10" s="108"/>
      <c r="N10" s="108"/>
      <c r="O10" s="108"/>
      <c r="P10" s="111">
        <f>SUM(P11:P14)</f>
        <v>82000</v>
      </c>
    </row>
    <row r="11" spans="1:16" ht="30" customHeight="1" x14ac:dyDescent="0.3">
      <c r="A11" s="1" t="str">
        <f t="shared" si="0"/>
        <v>C81-0030</v>
      </c>
      <c r="B11" s="91"/>
      <c r="C11" s="20" t="s">
        <v>306</v>
      </c>
      <c r="D11" s="20" t="s">
        <v>24</v>
      </c>
      <c r="E11" s="112" t="s">
        <v>310</v>
      </c>
      <c r="F11" s="32" t="s">
        <v>311</v>
      </c>
      <c r="G11" s="113"/>
      <c r="H11" s="113"/>
      <c r="I11" s="107">
        <f>SUMIFS(NSFR_Data!F:F,NSFR_Data!$C:$C,$A12)</f>
        <v>0</v>
      </c>
      <c r="J11" s="108"/>
      <c r="K11" s="108"/>
      <c r="L11" s="114">
        <v>1</v>
      </c>
      <c r="M11" s="108"/>
      <c r="N11" s="108"/>
      <c r="O11" s="114">
        <v>1</v>
      </c>
      <c r="P11" s="115">
        <f t="shared" ref="P11:P30" si="1">SUMPRODUCT(M11:O11,G11:I11)</f>
        <v>0</v>
      </c>
    </row>
    <row r="12" spans="1:16" ht="30" customHeight="1" x14ac:dyDescent="0.3">
      <c r="A12" s="1" t="str">
        <f t="shared" si="0"/>
        <v>C81-0040</v>
      </c>
      <c r="B12" s="91"/>
      <c r="C12" s="20" t="s">
        <v>306</v>
      </c>
      <c r="D12" s="20" t="s">
        <v>25</v>
      </c>
      <c r="E12" s="112" t="s">
        <v>312</v>
      </c>
      <c r="F12" s="32" t="s">
        <v>313</v>
      </c>
      <c r="G12" s="107">
        <f>SUMIFS(NSFR_Data!D:D,NSFR_Data!$C:$C,$A13)</f>
        <v>0</v>
      </c>
      <c r="H12" s="107">
        <f>SUMIFS(NSFR_Data!E:E,NSFR_Data!$C:$C,$A13)</f>
        <v>0</v>
      </c>
      <c r="I12" s="107">
        <f>SUMIFS(NSFR_Data!F:F,NSFR_Data!$C:$C,$A13)</f>
        <v>82000</v>
      </c>
      <c r="J12" s="114">
        <v>0</v>
      </c>
      <c r="K12" s="114">
        <v>0</v>
      </c>
      <c r="L12" s="114">
        <v>1</v>
      </c>
      <c r="M12" s="108"/>
      <c r="N12" s="108"/>
      <c r="O12" s="114">
        <v>1</v>
      </c>
      <c r="P12" s="115">
        <f t="shared" si="1"/>
        <v>82000</v>
      </c>
    </row>
    <row r="13" spans="1:16" ht="30" customHeight="1" x14ac:dyDescent="0.3">
      <c r="A13" s="1" t="str">
        <f t="shared" si="0"/>
        <v>C81-0050</v>
      </c>
      <c r="B13" s="91"/>
      <c r="C13" s="20" t="s">
        <v>306</v>
      </c>
      <c r="D13" s="110" t="s">
        <v>26</v>
      </c>
      <c r="E13" s="112" t="s">
        <v>314</v>
      </c>
      <c r="F13" s="32" t="s">
        <v>315</v>
      </c>
      <c r="G13" s="107">
        <f>SUMIFS(NSFR_Data!D:D,NSFR_Data!$C:$C,$A14)</f>
        <v>0</v>
      </c>
      <c r="H13" s="107">
        <f>SUMIFS(NSFR_Data!E:E,NSFR_Data!$C:$C,$A14)</f>
        <v>0</v>
      </c>
      <c r="I13" s="107">
        <f>SUMIFS(NSFR_Data!F:F,NSFR_Data!$C:$C,$A14)</f>
        <v>0</v>
      </c>
      <c r="J13" s="114">
        <v>0</v>
      </c>
      <c r="K13" s="114">
        <v>0</v>
      </c>
      <c r="L13" s="114">
        <v>1</v>
      </c>
      <c r="M13" s="108"/>
      <c r="N13" s="108"/>
      <c r="O13" s="114">
        <v>1</v>
      </c>
      <c r="P13" s="115">
        <f t="shared" si="1"/>
        <v>0</v>
      </c>
    </row>
    <row r="14" spans="1:16" ht="30" customHeight="1" x14ac:dyDescent="0.3">
      <c r="A14" s="1" t="str">
        <f t="shared" si="0"/>
        <v>C81-0060</v>
      </c>
      <c r="B14" s="91"/>
      <c r="C14" s="20" t="s">
        <v>306</v>
      </c>
      <c r="D14" s="20" t="s">
        <v>27</v>
      </c>
      <c r="E14" s="112" t="s">
        <v>316</v>
      </c>
      <c r="F14" s="32" t="s">
        <v>317</v>
      </c>
      <c r="G14" s="107">
        <f>SUMIFS(NSFR_Data!D:D,NSFR_Data!$C:$C,$A15)</f>
        <v>0</v>
      </c>
      <c r="H14" s="107">
        <f>SUMIFS(NSFR_Data!E:E,NSFR_Data!$C:$C,$A15)</f>
        <v>0</v>
      </c>
      <c r="I14" s="107">
        <f>SUMIFS(NSFR_Data!F:F,NSFR_Data!$C:$C,$A15)</f>
        <v>0</v>
      </c>
      <c r="J14" s="114">
        <v>0</v>
      </c>
      <c r="K14" s="114">
        <v>0</v>
      </c>
      <c r="L14" s="114">
        <v>1</v>
      </c>
      <c r="M14" s="108"/>
      <c r="N14" s="108"/>
      <c r="O14" s="114">
        <v>1</v>
      </c>
      <c r="P14" s="115">
        <f t="shared" si="1"/>
        <v>0</v>
      </c>
    </row>
    <row r="15" spans="1:16" ht="30" customHeight="1" x14ac:dyDescent="0.3">
      <c r="A15" s="1" t="str">
        <f t="shared" si="0"/>
        <v>C81-0070</v>
      </c>
      <c r="B15" s="91"/>
      <c r="C15" s="20" t="s">
        <v>306</v>
      </c>
      <c r="D15" s="20" t="s">
        <v>28</v>
      </c>
      <c r="E15" s="112" t="s">
        <v>318</v>
      </c>
      <c r="F15" s="65" t="s">
        <v>319</v>
      </c>
      <c r="G15" s="107">
        <f>SUMIFS(NSFR_Data!D:D,NSFR_Data!$C:$C,$A16)</f>
        <v>0</v>
      </c>
      <c r="H15" s="107">
        <f>SUMIFS(NSFR_Data!E:E,NSFR_Data!$C:$C,$A16)</f>
        <v>0</v>
      </c>
      <c r="I15" s="107">
        <f>SUMIFS(NSFR_Data!F:F,NSFR_Data!$C:$C,$A16)</f>
        <v>0</v>
      </c>
      <c r="J15" s="108"/>
      <c r="K15" s="108"/>
      <c r="L15" s="108"/>
      <c r="M15" s="108"/>
      <c r="N15" s="108"/>
      <c r="O15" s="108"/>
      <c r="P15" s="115">
        <f t="shared" si="1"/>
        <v>0</v>
      </c>
    </row>
    <row r="16" spans="1:16" ht="30" customHeight="1" x14ac:dyDescent="0.3">
      <c r="A16" s="1" t="str">
        <f t="shared" si="0"/>
        <v>C81-0080</v>
      </c>
      <c r="B16" s="91"/>
      <c r="C16" s="20" t="s">
        <v>306</v>
      </c>
      <c r="D16" s="110" t="s">
        <v>29</v>
      </c>
      <c r="E16" s="112" t="s">
        <v>320</v>
      </c>
      <c r="F16" s="116" t="s">
        <v>321</v>
      </c>
      <c r="G16" s="107">
        <f>SUMIFS(NSFR_Data!D:D,NSFR_Data!$C:$C,$A17)</f>
        <v>1989041</v>
      </c>
      <c r="H16" s="107">
        <f>SUMIFS(NSFR_Data!E:E,NSFR_Data!$C:$C,$A17)</f>
        <v>467146</v>
      </c>
      <c r="I16" s="107">
        <f>SUMIFS(NSFR_Data!F:F,NSFR_Data!$C:$C,$A17)</f>
        <v>1422334</v>
      </c>
      <c r="J16" s="108"/>
      <c r="K16" s="108"/>
      <c r="L16" s="108"/>
      <c r="M16" s="117"/>
      <c r="N16" s="117"/>
      <c r="O16" s="117"/>
      <c r="P16" s="115">
        <f t="shared" si="1"/>
        <v>0</v>
      </c>
    </row>
    <row r="17" spans="1:16" ht="30" customHeight="1" x14ac:dyDescent="0.3">
      <c r="A17" s="1" t="str">
        <f t="shared" si="0"/>
        <v>C81-0090</v>
      </c>
      <c r="B17" s="91"/>
      <c r="C17" s="20" t="s">
        <v>306</v>
      </c>
      <c r="D17" s="20" t="s">
        <v>30</v>
      </c>
      <c r="E17" s="112" t="s">
        <v>322</v>
      </c>
      <c r="F17" s="32" t="s">
        <v>323</v>
      </c>
      <c r="G17" s="107">
        <f>SUMIFS(NSFR_Data!D:D,NSFR_Data!$C:$C,$A18)</f>
        <v>379614</v>
      </c>
      <c r="H17" s="107">
        <f>SUMIFS(NSFR_Data!E:E,NSFR_Data!$C:$C,$A18)</f>
        <v>467146</v>
      </c>
      <c r="I17" s="107">
        <f>SUMIFS(NSFR_Data!F:F,NSFR_Data!$C:$C,$A18)</f>
        <v>1422304</v>
      </c>
      <c r="J17" s="114">
        <v>0.95</v>
      </c>
      <c r="K17" s="114">
        <v>0.95</v>
      </c>
      <c r="L17" s="114">
        <v>1</v>
      </c>
      <c r="M17" s="114">
        <v>0.95</v>
      </c>
      <c r="N17" s="114">
        <v>0.95</v>
      </c>
      <c r="O17" s="114">
        <v>1</v>
      </c>
      <c r="P17" s="115">
        <f t="shared" si="1"/>
        <v>2226726</v>
      </c>
    </row>
    <row r="18" spans="1:16" ht="30" customHeight="1" x14ac:dyDescent="0.3">
      <c r="A18" s="1" t="str">
        <f t="shared" si="0"/>
        <v>C81-0100</v>
      </c>
      <c r="B18" s="91"/>
      <c r="C18" s="20" t="s">
        <v>306</v>
      </c>
      <c r="D18" s="20" t="s">
        <v>31</v>
      </c>
      <c r="E18" s="112" t="s">
        <v>324</v>
      </c>
      <c r="F18" s="116" t="s">
        <v>325</v>
      </c>
      <c r="G18" s="113"/>
      <c r="H18" s="113"/>
      <c r="I18" s="107">
        <f>SUMIFS(NSFR_Data!F:F,NSFR_Data!$C:$C,$A19)</f>
        <v>1863300</v>
      </c>
      <c r="J18" s="108"/>
      <c r="K18" s="108"/>
      <c r="L18" s="114">
        <v>1</v>
      </c>
      <c r="M18" s="108"/>
      <c r="N18" s="108"/>
      <c r="O18" s="114">
        <v>1</v>
      </c>
      <c r="P18" s="115">
        <f t="shared" si="1"/>
        <v>1863300</v>
      </c>
    </row>
    <row r="19" spans="1:16" ht="30" customHeight="1" x14ac:dyDescent="0.3">
      <c r="A19" s="1" t="str">
        <f t="shared" si="0"/>
        <v>C81-0110</v>
      </c>
      <c r="B19" s="91"/>
      <c r="C19" s="20" t="s">
        <v>306</v>
      </c>
      <c r="D19" s="110" t="s">
        <v>32</v>
      </c>
      <c r="E19" s="112" t="s">
        <v>326</v>
      </c>
      <c r="F19" s="32" t="s">
        <v>327</v>
      </c>
      <c r="G19" s="107">
        <f>SUMIFS(NSFR_Data!D:D,NSFR_Data!$C:$C,$A20)</f>
        <v>379614</v>
      </c>
      <c r="H19" s="107">
        <f>SUMIFS(NSFR_Data!E:E,NSFR_Data!$C:$C,$A20)</f>
        <v>467146</v>
      </c>
      <c r="I19" s="107">
        <f>SUMIFS(NSFR_Data!F:F,NSFR_Data!$C:$C,$A20)</f>
        <v>1422304</v>
      </c>
      <c r="J19" s="114">
        <v>0.9</v>
      </c>
      <c r="K19" s="114">
        <v>0.9</v>
      </c>
      <c r="L19" s="114">
        <v>1</v>
      </c>
      <c r="M19" s="114">
        <v>0.9</v>
      </c>
      <c r="N19" s="114">
        <v>0.9</v>
      </c>
      <c r="O19" s="114">
        <v>1</v>
      </c>
      <c r="P19" s="115">
        <f t="shared" si="1"/>
        <v>2184388</v>
      </c>
    </row>
    <row r="20" spans="1:16" ht="30" customHeight="1" x14ac:dyDescent="0.3">
      <c r="A20" s="1" t="str">
        <f t="shared" si="0"/>
        <v>C81-0120</v>
      </c>
      <c r="B20" s="91"/>
      <c r="C20" s="20" t="s">
        <v>306</v>
      </c>
      <c r="D20" s="20" t="s">
        <v>33</v>
      </c>
      <c r="E20" s="112" t="s">
        <v>328</v>
      </c>
      <c r="F20" s="116" t="s">
        <v>325</v>
      </c>
      <c r="G20" s="113"/>
      <c r="H20" s="113"/>
      <c r="I20" s="107">
        <f>SUMIFS(NSFR_Data!F:F,NSFR_Data!$C:$C,$A21)</f>
        <v>0</v>
      </c>
      <c r="J20" s="108"/>
      <c r="K20" s="108"/>
      <c r="L20" s="114">
        <v>1</v>
      </c>
      <c r="M20" s="108"/>
      <c r="N20" s="108"/>
      <c r="O20" s="114">
        <v>1</v>
      </c>
      <c r="P20" s="115">
        <f t="shared" si="1"/>
        <v>0</v>
      </c>
    </row>
    <row r="21" spans="1:16" ht="30" customHeight="1" x14ac:dyDescent="0.3">
      <c r="A21" s="1" t="str">
        <f t="shared" si="0"/>
        <v>C81-0130</v>
      </c>
      <c r="B21" s="91"/>
      <c r="C21" s="20" t="s">
        <v>306</v>
      </c>
      <c r="D21" s="20" t="s">
        <v>34</v>
      </c>
      <c r="E21" s="112" t="s">
        <v>329</v>
      </c>
      <c r="F21" s="65" t="s">
        <v>330</v>
      </c>
      <c r="G21" s="107">
        <f>SUMIFS(NSFR_Data!D:D,NSFR_Data!$C:$C,$A22)</f>
        <v>0</v>
      </c>
      <c r="H21" s="107">
        <f>SUMIFS(NSFR_Data!E:E,NSFR_Data!$C:$C,$A22)</f>
        <v>0</v>
      </c>
      <c r="I21" s="107">
        <f>SUMIFS(NSFR_Data!F:F,NSFR_Data!$C:$C,$A22)</f>
        <v>0</v>
      </c>
      <c r="J21" s="108"/>
      <c r="K21" s="108"/>
      <c r="L21" s="108"/>
      <c r="M21" s="108"/>
      <c r="N21" s="108"/>
      <c r="O21" s="108"/>
      <c r="P21" s="115">
        <f t="shared" si="1"/>
        <v>0</v>
      </c>
    </row>
    <row r="22" spans="1:16" ht="30" customHeight="1" x14ac:dyDescent="0.3">
      <c r="A22" s="1" t="str">
        <f t="shared" si="0"/>
        <v>C81-0140</v>
      </c>
      <c r="B22" s="91"/>
      <c r="C22" s="20" t="s">
        <v>306</v>
      </c>
      <c r="D22" s="110" t="s">
        <v>59</v>
      </c>
      <c r="E22" s="112" t="s">
        <v>331</v>
      </c>
      <c r="F22" s="116" t="s">
        <v>332</v>
      </c>
      <c r="G22" s="107">
        <f>SUMIFS(NSFR_Data!D:D,NSFR_Data!$C:$C,$A23)</f>
        <v>6486</v>
      </c>
      <c r="H22" s="107">
        <f>SUMIFS(NSFR_Data!E:E,NSFR_Data!$C:$C,$A23)</f>
        <v>0</v>
      </c>
      <c r="I22" s="107">
        <f>SUMIFS(NSFR_Data!F:F,NSFR_Data!$C:$C,$A23)</f>
        <v>404</v>
      </c>
      <c r="J22" s="108"/>
      <c r="K22" s="108"/>
      <c r="L22" s="108"/>
      <c r="M22" s="117"/>
      <c r="N22" s="117"/>
      <c r="O22" s="117"/>
      <c r="P22" s="115">
        <f t="shared" si="1"/>
        <v>0</v>
      </c>
    </row>
    <row r="23" spans="1:16" ht="30" customHeight="1" x14ac:dyDescent="0.3">
      <c r="A23" s="1" t="str">
        <f t="shared" si="0"/>
        <v>C81-0150</v>
      </c>
      <c r="B23" s="91"/>
      <c r="C23" s="20" t="s">
        <v>306</v>
      </c>
      <c r="D23" s="20" t="s">
        <v>61</v>
      </c>
      <c r="E23" s="112" t="s">
        <v>333</v>
      </c>
      <c r="F23" s="116" t="s">
        <v>334</v>
      </c>
      <c r="G23" s="107">
        <f>SUMIFS(NSFR_Data!D:D,NSFR_Data!$C:$C,$A24)</f>
        <v>3792</v>
      </c>
      <c r="H23" s="107">
        <f>SUMIFS(NSFR_Data!E:E,NSFR_Data!$C:$C,$A24)</f>
        <v>600</v>
      </c>
      <c r="I23" s="107">
        <f>SUMIFS(NSFR_Data!F:F,NSFR_Data!$C:$C,$A24)</f>
        <v>0</v>
      </c>
      <c r="J23" s="108"/>
      <c r="K23" s="108"/>
      <c r="L23" s="108"/>
      <c r="M23" s="117"/>
      <c r="N23" s="117"/>
      <c r="O23" s="117"/>
      <c r="P23" s="115">
        <f t="shared" si="1"/>
        <v>0</v>
      </c>
    </row>
    <row r="24" spans="1:16" ht="30" customHeight="1" x14ac:dyDescent="0.3">
      <c r="A24" s="1" t="str">
        <f t="shared" si="0"/>
        <v>C81-0160</v>
      </c>
      <c r="B24" s="91"/>
      <c r="C24" s="20" t="s">
        <v>306</v>
      </c>
      <c r="D24" s="20" t="s">
        <v>63</v>
      </c>
      <c r="E24" s="112" t="s">
        <v>335</v>
      </c>
      <c r="F24" s="32" t="s">
        <v>336</v>
      </c>
      <c r="G24" s="107">
        <f>SUMIFS(NSFR_Data!D:D,NSFR_Data!$C:$C,$A25)</f>
        <v>3792</v>
      </c>
      <c r="H24" s="107">
        <f>SUMIFS(NSFR_Data!E:E,NSFR_Data!$C:$C,$A25)</f>
        <v>600</v>
      </c>
      <c r="I24" s="107">
        <f>SUMIFS(NSFR_Data!F:F,NSFR_Data!$C:$C,$A25)</f>
        <v>0</v>
      </c>
      <c r="J24" s="114">
        <v>0.5</v>
      </c>
      <c r="K24" s="114">
        <v>0.5</v>
      </c>
      <c r="L24" s="114">
        <v>1</v>
      </c>
      <c r="M24" s="114">
        <v>0.5</v>
      </c>
      <c r="N24" s="114">
        <v>0.5</v>
      </c>
      <c r="O24" s="114">
        <v>1</v>
      </c>
      <c r="P24" s="115">
        <f t="shared" si="1"/>
        <v>2196</v>
      </c>
    </row>
    <row r="25" spans="1:16" ht="30" customHeight="1" x14ac:dyDescent="0.3">
      <c r="A25" s="1" t="str">
        <f t="shared" si="0"/>
        <v>C81-0170</v>
      </c>
      <c r="B25" s="91"/>
      <c r="C25" s="20" t="s">
        <v>306</v>
      </c>
      <c r="D25" s="110" t="s">
        <v>65</v>
      </c>
      <c r="E25" s="112" t="s">
        <v>337</v>
      </c>
      <c r="F25" s="32" t="s">
        <v>338</v>
      </c>
      <c r="G25" s="107">
        <f>SUMIFS(NSFR_Data!D:D,NSFR_Data!$C:$C,$A26)</f>
        <v>3792</v>
      </c>
      <c r="H25" s="107">
        <f>SUMIFS(NSFR_Data!E:E,NSFR_Data!$C:$C,$A26)</f>
        <v>600</v>
      </c>
      <c r="I25" s="107">
        <f>SUMIFS(NSFR_Data!F:F,NSFR_Data!$C:$C,$A26)</f>
        <v>0</v>
      </c>
      <c r="J25" s="114">
        <v>0.5</v>
      </c>
      <c r="K25" s="114">
        <v>0.5</v>
      </c>
      <c r="L25" s="114">
        <v>1</v>
      </c>
      <c r="M25" s="114">
        <v>0.5</v>
      </c>
      <c r="N25" s="114">
        <v>0.5</v>
      </c>
      <c r="O25" s="114">
        <v>1</v>
      </c>
      <c r="P25" s="115">
        <f t="shared" si="1"/>
        <v>2196</v>
      </c>
    </row>
    <row r="26" spans="1:16" ht="30" customHeight="1" x14ac:dyDescent="0.3">
      <c r="A26" s="1" t="str">
        <f t="shared" si="0"/>
        <v>C81-0180</v>
      </c>
      <c r="B26" s="91"/>
      <c r="C26" s="20" t="s">
        <v>306</v>
      </c>
      <c r="D26" s="20" t="s">
        <v>68</v>
      </c>
      <c r="E26" s="112" t="s">
        <v>339</v>
      </c>
      <c r="F26" s="32" t="s">
        <v>340</v>
      </c>
      <c r="G26" s="107">
        <f>SUMIFS(NSFR_Data!D:D,NSFR_Data!$C:$C,$A27)</f>
        <v>3792</v>
      </c>
      <c r="H26" s="107">
        <f>SUMIFS(NSFR_Data!E:E,NSFR_Data!$C:$C,$A27)</f>
        <v>600</v>
      </c>
      <c r="I26" s="107">
        <f>SUMIFS(NSFR_Data!F:F,NSFR_Data!$C:$C,$A27)</f>
        <v>0</v>
      </c>
      <c r="J26" s="114">
        <v>0.5</v>
      </c>
      <c r="K26" s="114">
        <v>0.5</v>
      </c>
      <c r="L26" s="114">
        <v>1</v>
      </c>
      <c r="M26" s="114">
        <v>0.5</v>
      </c>
      <c r="N26" s="114">
        <v>0.5</v>
      </c>
      <c r="O26" s="114">
        <v>1</v>
      </c>
      <c r="P26" s="115">
        <f t="shared" si="1"/>
        <v>2196</v>
      </c>
    </row>
    <row r="27" spans="1:16" ht="30" customHeight="1" x14ac:dyDescent="0.3">
      <c r="A27" s="1" t="str">
        <f t="shared" si="0"/>
        <v>C81-0190</v>
      </c>
      <c r="B27" s="91"/>
      <c r="C27" s="20" t="s">
        <v>306</v>
      </c>
      <c r="D27" s="20" t="s">
        <v>70</v>
      </c>
      <c r="E27" s="112" t="s">
        <v>341</v>
      </c>
      <c r="F27" s="32" t="s">
        <v>342</v>
      </c>
      <c r="G27" s="107">
        <f>SUMIFS(NSFR_Data!D:D,NSFR_Data!$C:$C,$A28)</f>
        <v>109340</v>
      </c>
      <c r="H27" s="107">
        <f>SUMIFS(NSFR_Data!E:E,NSFR_Data!$C:$C,$A28)</f>
        <v>38346</v>
      </c>
      <c r="I27" s="107">
        <f>SUMIFS(NSFR_Data!F:F,NSFR_Data!$C:$C,$A28)</f>
        <v>404</v>
      </c>
      <c r="J27" s="114">
        <v>0.5</v>
      </c>
      <c r="K27" s="114">
        <v>0.5</v>
      </c>
      <c r="L27" s="114">
        <v>1</v>
      </c>
      <c r="M27" s="114">
        <v>0.5</v>
      </c>
      <c r="N27" s="114">
        <v>0.5</v>
      </c>
      <c r="O27" s="114">
        <v>1</v>
      </c>
      <c r="P27" s="115">
        <f t="shared" si="1"/>
        <v>74247</v>
      </c>
    </row>
    <row r="28" spans="1:16" ht="30" customHeight="1" x14ac:dyDescent="0.3">
      <c r="A28" s="1" t="str">
        <f t="shared" si="0"/>
        <v>C81-0200</v>
      </c>
      <c r="B28" s="91"/>
      <c r="C28" s="20" t="s">
        <v>306</v>
      </c>
      <c r="D28" s="110" t="s">
        <v>72</v>
      </c>
      <c r="E28" s="112" t="s">
        <v>343</v>
      </c>
      <c r="F28" s="32" t="s">
        <v>344</v>
      </c>
      <c r="G28" s="107">
        <f>SUMIFS(NSFR_Data!D:D,NSFR_Data!$C:$C,$A29)</f>
        <v>109340</v>
      </c>
      <c r="H28" s="107">
        <f>SUMIFS(NSFR_Data!E:E,NSFR_Data!$C:$C,$A29)</f>
        <v>38346</v>
      </c>
      <c r="I28" s="107">
        <f>SUMIFS(NSFR_Data!F:F,NSFR_Data!$C:$C,$A29)</f>
        <v>404</v>
      </c>
      <c r="J28" s="114">
        <v>0.5</v>
      </c>
      <c r="K28" s="114">
        <v>0.5</v>
      </c>
      <c r="L28" s="114">
        <v>1</v>
      </c>
      <c r="M28" s="114">
        <v>0.5</v>
      </c>
      <c r="N28" s="114">
        <v>0.5</v>
      </c>
      <c r="O28" s="114">
        <v>1</v>
      </c>
      <c r="P28" s="115">
        <f t="shared" si="1"/>
        <v>74247</v>
      </c>
    </row>
    <row r="29" spans="1:16" ht="30" customHeight="1" x14ac:dyDescent="0.3">
      <c r="A29" s="1" t="str">
        <f t="shared" si="0"/>
        <v>C81-0210</v>
      </c>
      <c r="B29" s="91"/>
      <c r="C29" s="20" t="s">
        <v>306</v>
      </c>
      <c r="D29" s="20" t="s">
        <v>74</v>
      </c>
      <c r="E29" s="112" t="s">
        <v>345</v>
      </c>
      <c r="F29" s="32" t="s">
        <v>346</v>
      </c>
      <c r="G29" s="107">
        <f>SUMIFS(NSFR_Data!D:D,NSFR_Data!$C:$C,$A30)</f>
        <v>0</v>
      </c>
      <c r="H29" s="107">
        <f>SUMIFS(NSFR_Data!E:E,NSFR_Data!$C:$C,$A30)</f>
        <v>0</v>
      </c>
      <c r="I29" s="107">
        <f>SUMIFS(NSFR_Data!F:F,NSFR_Data!$C:$C,$A30)</f>
        <v>0</v>
      </c>
      <c r="J29" s="114">
        <v>0.5</v>
      </c>
      <c r="K29" s="114">
        <v>0.5</v>
      </c>
      <c r="L29" s="114">
        <v>1</v>
      </c>
      <c r="M29" s="114">
        <v>0.5</v>
      </c>
      <c r="N29" s="114">
        <v>0.5</v>
      </c>
      <c r="O29" s="114">
        <v>1</v>
      </c>
      <c r="P29" s="115">
        <f t="shared" si="1"/>
        <v>0</v>
      </c>
    </row>
    <row r="30" spans="1:16" ht="30" customHeight="1" x14ac:dyDescent="0.3">
      <c r="A30" s="1" t="str">
        <f t="shared" si="0"/>
        <v>C81-0220</v>
      </c>
      <c r="B30" s="91"/>
      <c r="C30" s="20" t="s">
        <v>306</v>
      </c>
      <c r="D30" s="20" t="s">
        <v>77</v>
      </c>
      <c r="E30" s="112" t="s">
        <v>347</v>
      </c>
      <c r="F30" s="65" t="s">
        <v>348</v>
      </c>
      <c r="G30" s="107">
        <f>SUMIFS(NSFR_Data!D:D,NSFR_Data!$C:$C,$A31)</f>
        <v>0</v>
      </c>
      <c r="H30" s="107">
        <f>SUMIFS(NSFR_Data!E:E,NSFR_Data!$C:$C,$A31)</f>
        <v>0</v>
      </c>
      <c r="I30" s="107">
        <f>SUMIFS(NSFR_Data!F:F,NSFR_Data!$C:$C,$A31)</f>
        <v>0</v>
      </c>
      <c r="J30" s="108"/>
      <c r="K30" s="108"/>
      <c r="L30" s="108"/>
      <c r="M30" s="118"/>
      <c r="N30" s="118"/>
      <c r="O30" s="117"/>
      <c r="P30" s="115">
        <f t="shared" si="1"/>
        <v>0</v>
      </c>
    </row>
    <row r="31" spans="1:16" ht="30" customHeight="1" x14ac:dyDescent="0.3">
      <c r="A31" s="1" t="str">
        <f t="shared" si="0"/>
        <v>C81-0230</v>
      </c>
      <c r="B31" s="91"/>
      <c r="C31" s="20" t="s">
        <v>306</v>
      </c>
      <c r="D31" s="110" t="s">
        <v>79</v>
      </c>
      <c r="E31" s="112" t="s">
        <v>349</v>
      </c>
      <c r="F31" s="65" t="s">
        <v>350</v>
      </c>
      <c r="G31" s="107">
        <f>SUMIFS(NSFR_Data!D:D,NSFR_Data!$C:$C,$A32)</f>
        <v>0</v>
      </c>
      <c r="H31" s="107">
        <f>SUMIFS(NSFR_Data!E:E,NSFR_Data!$C:$C,$A32)</f>
        <v>0</v>
      </c>
      <c r="I31" s="107">
        <f>SUMIFS(NSFR_Data!F:F,NSFR_Data!$C:$C,$A32)</f>
        <v>0</v>
      </c>
      <c r="J31" s="108"/>
      <c r="K31" s="108"/>
      <c r="L31" s="108"/>
      <c r="M31" s="108"/>
      <c r="N31" s="108"/>
      <c r="O31" s="108"/>
      <c r="P31" s="115">
        <f>SUM(P33:P35)</f>
        <v>61677133.5</v>
      </c>
    </row>
    <row r="32" spans="1:16" ht="30" customHeight="1" x14ac:dyDescent="0.3">
      <c r="A32" s="1" t="str">
        <f t="shared" si="0"/>
        <v>C81-0240</v>
      </c>
      <c r="B32" s="91"/>
      <c r="C32" s="20" t="s">
        <v>306</v>
      </c>
      <c r="D32" s="20" t="s">
        <v>81</v>
      </c>
      <c r="E32" s="112" t="s">
        <v>351</v>
      </c>
      <c r="F32" s="38" t="s">
        <v>352</v>
      </c>
      <c r="G32" s="107">
        <f>SUMIFS(NSFR_Data!D:D,NSFR_Data!$C:$C,$A33)</f>
        <v>0</v>
      </c>
      <c r="H32" s="113"/>
      <c r="I32" s="113"/>
      <c r="J32" s="108"/>
      <c r="K32" s="108"/>
      <c r="L32" s="108"/>
      <c r="M32" s="118"/>
      <c r="N32" s="108"/>
      <c r="O32" s="108"/>
      <c r="P32" s="115">
        <f>SUMPRODUCT(M32:O32,G32:I32)</f>
        <v>0</v>
      </c>
    </row>
    <row r="33" spans="1:16" ht="30" customHeight="1" x14ac:dyDescent="0.3">
      <c r="A33" s="1" t="str">
        <f t="shared" si="0"/>
        <v>C81-0250</v>
      </c>
      <c r="B33" s="91"/>
      <c r="C33" s="20" t="s">
        <v>306</v>
      </c>
      <c r="D33" s="20" t="s">
        <v>83</v>
      </c>
      <c r="E33" s="112" t="s">
        <v>353</v>
      </c>
      <c r="F33" s="32" t="s">
        <v>354</v>
      </c>
      <c r="G33" s="107">
        <f>SUMIFS(NSFR_Data!D:D,NSFR_Data!$C:$C,$A34)</f>
        <v>0</v>
      </c>
      <c r="H33" s="107">
        <f>SUMIFS(NSFR_Data!E:E,NSFR_Data!$C:$C,$A34)</f>
        <v>0</v>
      </c>
      <c r="I33" s="107">
        <f>SUMIFS(NSFR_Data!F:F,NSFR_Data!$C:$C,$A34)</f>
        <v>0</v>
      </c>
      <c r="J33" s="114">
        <v>0</v>
      </c>
      <c r="K33" s="114">
        <v>0.5</v>
      </c>
      <c r="L33" s="114">
        <v>1</v>
      </c>
      <c r="M33" s="108"/>
      <c r="N33" s="114">
        <v>0.5</v>
      </c>
      <c r="O33" s="114">
        <v>1</v>
      </c>
      <c r="P33" s="115">
        <f>SUMPRODUCT(M33:O33,G33:I33)</f>
        <v>0</v>
      </c>
    </row>
    <row r="34" spans="1:16" ht="30" customHeight="1" x14ac:dyDescent="0.3">
      <c r="A34" s="1" t="str">
        <f t="shared" si="0"/>
        <v>C81-0260</v>
      </c>
      <c r="B34" s="91"/>
      <c r="C34" s="20" t="s">
        <v>306</v>
      </c>
      <c r="D34" s="110" t="s">
        <v>86</v>
      </c>
      <c r="E34" s="112" t="s">
        <v>355</v>
      </c>
      <c r="F34" s="32" t="s">
        <v>356</v>
      </c>
      <c r="G34" s="107">
        <f>SUMIFS(NSFR_Data!D:D,NSFR_Data!$C:$C,$A35)</f>
        <v>0</v>
      </c>
      <c r="H34" s="107">
        <f>SUMIFS(NSFR_Data!E:E,NSFR_Data!$C:$C,$A35)</f>
        <v>0</v>
      </c>
      <c r="I34" s="107">
        <f>SUMIFS(NSFR_Data!F:F,NSFR_Data!$C:$C,$A35)</f>
        <v>0</v>
      </c>
      <c r="J34" s="114">
        <v>0</v>
      </c>
      <c r="K34" s="114">
        <v>0.5</v>
      </c>
      <c r="L34" s="114">
        <v>1</v>
      </c>
      <c r="M34" s="108"/>
      <c r="N34" s="114">
        <v>0.5</v>
      </c>
      <c r="O34" s="114">
        <v>1</v>
      </c>
      <c r="P34" s="115">
        <f>SUMPRODUCT(M34:O34,G34:I34)</f>
        <v>0</v>
      </c>
    </row>
    <row r="35" spans="1:16" ht="30" customHeight="1" x14ac:dyDescent="0.3">
      <c r="A35" s="1" t="str">
        <f t="shared" si="0"/>
        <v>C81-0270</v>
      </c>
      <c r="B35" s="91"/>
      <c r="C35" s="20" t="s">
        <v>306</v>
      </c>
      <c r="D35" s="20" t="s">
        <v>88</v>
      </c>
      <c r="E35" s="112" t="s">
        <v>357</v>
      </c>
      <c r="F35" s="32" t="s">
        <v>358</v>
      </c>
      <c r="G35" s="107">
        <f>SUMIFS(NSFR_Data!D:D,NSFR_Data!$C:$C,$A36)</f>
        <v>329927</v>
      </c>
      <c r="H35" s="107">
        <f>SUMIFS(NSFR_Data!E:E,NSFR_Data!$C:$C,$A36)</f>
        <v>0</v>
      </c>
      <c r="I35" s="107">
        <f>SUMIFS(NSFR_Data!F:F,NSFR_Data!$C:$C,$A36)</f>
        <v>0</v>
      </c>
      <c r="J35" s="108"/>
      <c r="K35" s="108"/>
      <c r="L35" s="108"/>
      <c r="M35" s="108"/>
      <c r="N35" s="108"/>
      <c r="O35" s="108"/>
      <c r="P35" s="119">
        <f>SUM(P36:P38)</f>
        <v>61677133.5</v>
      </c>
    </row>
    <row r="36" spans="1:16" ht="30" customHeight="1" x14ac:dyDescent="0.3">
      <c r="A36" s="1" t="str">
        <f t="shared" si="0"/>
        <v>C81-0280</v>
      </c>
      <c r="B36" s="91"/>
      <c r="C36" s="20" t="s">
        <v>306</v>
      </c>
      <c r="D36" s="20" t="s">
        <v>90</v>
      </c>
      <c r="E36" s="112" t="s">
        <v>359</v>
      </c>
      <c r="F36" s="116" t="s">
        <v>360</v>
      </c>
      <c r="G36" s="107">
        <f>SUMIFS(NSFR_Data!D:D,NSFR_Data!$C:$C,$A37)</f>
        <v>0</v>
      </c>
      <c r="H36" s="107">
        <f>SUMIFS(NSFR_Data!E:E,NSFR_Data!$C:$C,$A37)</f>
        <v>0</v>
      </c>
      <c r="I36" s="107">
        <f>SUMIFS(NSFR_Data!F:F,NSFR_Data!$C:$C,$A37)</f>
        <v>0</v>
      </c>
      <c r="J36" s="114">
        <v>0.5</v>
      </c>
      <c r="K36" s="114">
        <v>0.5</v>
      </c>
      <c r="L36" s="114">
        <v>1</v>
      </c>
      <c r="M36" s="114">
        <v>0.5</v>
      </c>
      <c r="N36" s="114">
        <v>0.5</v>
      </c>
      <c r="O36" s="114">
        <v>1</v>
      </c>
      <c r="P36" s="115">
        <f t="shared" ref="P36:P46" si="2">SUMPRODUCT(M36:O36,G36:I36)</f>
        <v>0</v>
      </c>
    </row>
    <row r="37" spans="1:16" ht="30" customHeight="1" x14ac:dyDescent="0.3">
      <c r="A37" s="1" t="str">
        <f t="shared" si="0"/>
        <v>C81-0290</v>
      </c>
      <c r="B37" s="91"/>
      <c r="C37" s="20" t="s">
        <v>306</v>
      </c>
      <c r="D37" s="110" t="s">
        <v>92</v>
      </c>
      <c r="E37" s="112" t="s">
        <v>361</v>
      </c>
      <c r="F37" s="116" t="s">
        <v>362</v>
      </c>
      <c r="G37" s="107">
        <f>SUMIFS(NSFR_Data!D:D,NSFR_Data!$C:$C,$A38)</f>
        <v>19960783</v>
      </c>
      <c r="H37" s="107">
        <f>SUMIFS(NSFR_Data!E:E,NSFR_Data!$C:$C,$A38)</f>
        <v>14097137</v>
      </c>
      <c r="I37" s="107">
        <f>SUMIFS(NSFR_Data!F:F,NSFR_Data!$C:$C,$A38)</f>
        <v>54628565</v>
      </c>
      <c r="J37" s="114">
        <v>0</v>
      </c>
      <c r="K37" s="114">
        <v>0.5</v>
      </c>
      <c r="L37" s="114">
        <v>1</v>
      </c>
      <c r="M37" s="108"/>
      <c r="N37" s="114">
        <v>0.5</v>
      </c>
      <c r="O37" s="114">
        <v>1</v>
      </c>
      <c r="P37" s="115">
        <f t="shared" si="2"/>
        <v>61677133.5</v>
      </c>
    </row>
    <row r="38" spans="1:16" ht="30" customHeight="1" x14ac:dyDescent="0.3">
      <c r="A38" s="1" t="str">
        <f t="shared" si="0"/>
        <v>C81-0300</v>
      </c>
      <c r="B38" s="91"/>
      <c r="C38" s="20" t="s">
        <v>306</v>
      </c>
      <c r="D38" s="20" t="s">
        <v>95</v>
      </c>
      <c r="E38" s="112" t="s">
        <v>363</v>
      </c>
      <c r="F38" s="116" t="s">
        <v>364</v>
      </c>
      <c r="G38" s="107">
        <f>SUMIFS(NSFR_Data!D:D,NSFR_Data!$C:$C,$A39)</f>
        <v>0</v>
      </c>
      <c r="H38" s="107">
        <f>SUMIFS(NSFR_Data!E:E,NSFR_Data!$C:$C,$A39)</f>
        <v>0</v>
      </c>
      <c r="I38" s="107">
        <f>SUMIFS(NSFR_Data!F:F,NSFR_Data!$C:$C,$A39)</f>
        <v>0</v>
      </c>
      <c r="J38" s="114">
        <v>0</v>
      </c>
      <c r="K38" s="114">
        <v>0.5</v>
      </c>
      <c r="L38" s="114">
        <v>1</v>
      </c>
      <c r="M38" s="108"/>
      <c r="N38" s="114">
        <v>0.5</v>
      </c>
      <c r="O38" s="114">
        <v>1</v>
      </c>
      <c r="P38" s="115">
        <f t="shared" si="2"/>
        <v>0</v>
      </c>
    </row>
    <row r="39" spans="1:16" ht="30" customHeight="1" x14ac:dyDescent="0.3">
      <c r="A39" s="1" t="str">
        <f t="shared" si="0"/>
        <v>C81-0310</v>
      </c>
      <c r="B39" s="91"/>
      <c r="C39" s="20" t="s">
        <v>306</v>
      </c>
      <c r="D39" s="20" t="s">
        <v>97</v>
      </c>
      <c r="E39" s="112" t="s">
        <v>365</v>
      </c>
      <c r="F39" s="120" t="s">
        <v>366</v>
      </c>
      <c r="G39" s="107">
        <f>SUMIFS(NSFR_Data!D:D,NSFR_Data!$C:$C,$A40)</f>
        <v>104558</v>
      </c>
      <c r="H39" s="107">
        <f>SUMIFS(NSFR_Data!E:E,NSFR_Data!$C:$C,$A40)</f>
        <v>0</v>
      </c>
      <c r="I39" s="107">
        <f>SUMIFS(NSFR_Data!F:F,NSFR_Data!$C:$C,$A40)</f>
        <v>0</v>
      </c>
      <c r="J39" s="114">
        <v>0</v>
      </c>
      <c r="K39" s="114">
        <v>0.5</v>
      </c>
      <c r="L39" s="114">
        <v>1</v>
      </c>
      <c r="M39" s="108"/>
      <c r="N39" s="114">
        <v>0.5</v>
      </c>
      <c r="O39" s="114">
        <v>1</v>
      </c>
      <c r="P39" s="115">
        <f t="shared" si="2"/>
        <v>0</v>
      </c>
    </row>
    <row r="40" spans="1:16" ht="30" customHeight="1" x14ac:dyDescent="0.3">
      <c r="A40" s="1" t="str">
        <f t="shared" si="0"/>
        <v>C81-0320</v>
      </c>
      <c r="B40" s="91"/>
      <c r="C40" s="20" t="s">
        <v>306</v>
      </c>
      <c r="D40" s="110" t="s">
        <v>99</v>
      </c>
      <c r="E40" s="112" t="s">
        <v>367</v>
      </c>
      <c r="F40" s="65" t="s">
        <v>368</v>
      </c>
      <c r="G40" s="107">
        <f>SUMIFS(NSFR_Data!D:D,NSFR_Data!$C:$C,$A41)</f>
        <v>0</v>
      </c>
      <c r="H40" s="113"/>
      <c r="I40" s="113"/>
      <c r="J40" s="114">
        <v>0</v>
      </c>
      <c r="K40" s="114">
        <v>0</v>
      </c>
      <c r="L40" s="114">
        <v>0</v>
      </c>
      <c r="M40" s="108"/>
      <c r="N40" s="108"/>
      <c r="O40" s="108"/>
      <c r="P40" s="115">
        <f t="shared" si="2"/>
        <v>0</v>
      </c>
    </row>
    <row r="41" spans="1:16" ht="30" customHeight="1" x14ac:dyDescent="0.3">
      <c r="A41" s="1" t="str">
        <f t="shared" si="0"/>
        <v>C81-0330</v>
      </c>
      <c r="B41" s="91"/>
      <c r="C41" s="20" t="s">
        <v>306</v>
      </c>
      <c r="D41" s="20" t="s">
        <v>101</v>
      </c>
      <c r="E41" s="112" t="s">
        <v>369</v>
      </c>
      <c r="F41" s="65" t="s">
        <v>370</v>
      </c>
      <c r="G41" s="107">
        <f>SUMIFS(NSFR_Data!D:D,NSFR_Data!$C:$C,$A42)</f>
        <v>0</v>
      </c>
      <c r="H41" s="107">
        <f>SUMIFS(NSFR_Data!E:E,NSFR_Data!$C:$C,$A42)</f>
        <v>0</v>
      </c>
      <c r="I41" s="107">
        <f>SUMIFS(NSFR_Data!F:F,NSFR_Data!$C:$C,$A42)</f>
        <v>0</v>
      </c>
      <c r="J41" s="108"/>
      <c r="K41" s="108"/>
      <c r="L41" s="108"/>
      <c r="M41" s="108"/>
      <c r="N41" s="108"/>
      <c r="O41" s="108"/>
      <c r="P41" s="115">
        <f t="shared" si="2"/>
        <v>0</v>
      </c>
    </row>
    <row r="42" spans="1:16" ht="30" customHeight="1" x14ac:dyDescent="0.3">
      <c r="A42" s="1" t="str">
        <f t="shared" si="0"/>
        <v>C81-0340</v>
      </c>
      <c r="B42" s="91"/>
      <c r="C42" s="20" t="s">
        <v>306</v>
      </c>
      <c r="D42" s="20" t="s">
        <v>104</v>
      </c>
      <c r="E42" s="112" t="s">
        <v>371</v>
      </c>
      <c r="F42" s="32" t="s">
        <v>372</v>
      </c>
      <c r="G42" s="107">
        <f>SUMIFS(NSFR_Data!D:D,NSFR_Data!$C:$C,$A43)</f>
        <v>0</v>
      </c>
      <c r="H42" s="107">
        <f>SUMIFS(NSFR_Data!E:E,NSFR_Data!$C:$C,$A43)</f>
        <v>0</v>
      </c>
      <c r="I42" s="107">
        <f>SUMIFS(NSFR_Data!F:F,NSFR_Data!$C:$C,$A43)</f>
        <v>0</v>
      </c>
      <c r="J42" s="114">
        <v>0</v>
      </c>
      <c r="K42" s="114">
        <v>0</v>
      </c>
      <c r="L42" s="114">
        <v>0</v>
      </c>
      <c r="M42" s="108"/>
      <c r="N42" s="108"/>
      <c r="O42" s="108"/>
      <c r="P42" s="115">
        <f t="shared" si="2"/>
        <v>0</v>
      </c>
    </row>
    <row r="43" spans="1:16" ht="30" customHeight="1" x14ac:dyDescent="0.3">
      <c r="A43" s="1" t="str">
        <f t="shared" si="0"/>
        <v>C81-0350</v>
      </c>
      <c r="B43" s="91"/>
      <c r="C43" s="20" t="s">
        <v>306</v>
      </c>
      <c r="D43" s="110" t="s">
        <v>106</v>
      </c>
      <c r="E43" s="112" t="s">
        <v>373</v>
      </c>
      <c r="F43" s="32" t="s">
        <v>374</v>
      </c>
      <c r="G43" s="107">
        <f>SUMIFS(NSFR_Data!D:D,NSFR_Data!$C:$C,$A44)</f>
        <v>0</v>
      </c>
      <c r="H43" s="107">
        <f>SUMIFS(NSFR_Data!E:E,NSFR_Data!$C:$C,$A44)</f>
        <v>0</v>
      </c>
      <c r="I43" s="107">
        <f>SUMIFS(NSFR_Data!F:F,NSFR_Data!$C:$C,$A44)</f>
        <v>0</v>
      </c>
      <c r="J43" s="114">
        <v>0</v>
      </c>
      <c r="K43" s="114">
        <v>0</v>
      </c>
      <c r="L43" s="114">
        <v>0</v>
      </c>
      <c r="M43" s="108"/>
      <c r="N43" s="108"/>
      <c r="O43" s="108"/>
      <c r="P43" s="115">
        <f t="shared" si="2"/>
        <v>0</v>
      </c>
    </row>
    <row r="44" spans="1:16" ht="30" customHeight="1" x14ac:dyDescent="0.3">
      <c r="A44" s="1" t="str">
        <f t="shared" si="0"/>
        <v>C81-0360</v>
      </c>
      <c r="B44" s="91"/>
      <c r="C44" s="20" t="s">
        <v>306</v>
      </c>
      <c r="D44" s="20" t="s">
        <v>108</v>
      </c>
      <c r="E44" s="112" t="s">
        <v>375</v>
      </c>
      <c r="F44" s="32" t="s">
        <v>376</v>
      </c>
      <c r="G44" s="107">
        <f>SUMIFS(NSFR_Data!D:D,NSFR_Data!$C:$C,$A45)</f>
        <v>0</v>
      </c>
      <c r="H44" s="107">
        <f>SUMIFS(NSFR_Data!E:E,NSFR_Data!$C:$C,$A45)</f>
        <v>0</v>
      </c>
      <c r="I44" s="107">
        <f>SUMIFS(NSFR_Data!F:F,NSFR_Data!$C:$C,$A45)</f>
        <v>0</v>
      </c>
      <c r="J44" s="114">
        <v>0</v>
      </c>
      <c r="K44" s="114">
        <v>0</v>
      </c>
      <c r="L44" s="114">
        <v>0</v>
      </c>
      <c r="M44" s="108"/>
      <c r="N44" s="108"/>
      <c r="O44" s="108"/>
      <c r="P44" s="115">
        <f t="shared" si="2"/>
        <v>0</v>
      </c>
    </row>
    <row r="45" spans="1:16" ht="30" customHeight="1" x14ac:dyDescent="0.3">
      <c r="A45" s="1" t="str">
        <f t="shared" si="0"/>
        <v>C81-0370</v>
      </c>
      <c r="B45" s="91"/>
      <c r="C45" s="20" t="s">
        <v>306</v>
      </c>
      <c r="D45" s="20" t="s">
        <v>110</v>
      </c>
      <c r="E45" s="112" t="s">
        <v>377</v>
      </c>
      <c r="F45" s="32" t="s">
        <v>378</v>
      </c>
      <c r="G45" s="107">
        <f>SUMIFS(NSFR_Data!D:D,NSFR_Data!$C:$C,$A46)</f>
        <v>0</v>
      </c>
      <c r="H45" s="107">
        <f>SUMIFS(NSFR_Data!E:E,NSFR_Data!$C:$C,$A46)</f>
        <v>0</v>
      </c>
      <c r="I45" s="107">
        <f>SUMIFS(NSFR_Data!F:F,NSFR_Data!$C:$C,$A46)</f>
        <v>0</v>
      </c>
      <c r="J45" s="114">
        <v>0</v>
      </c>
      <c r="K45" s="114">
        <v>0</v>
      </c>
      <c r="L45" s="114">
        <v>0</v>
      </c>
      <c r="M45" s="108"/>
      <c r="N45" s="108"/>
      <c r="O45" s="108"/>
      <c r="P45" s="115">
        <f t="shared" si="2"/>
        <v>0</v>
      </c>
    </row>
    <row r="46" spans="1:16" ht="30" customHeight="1" x14ac:dyDescent="0.3">
      <c r="A46" s="1" t="str">
        <f t="shared" si="0"/>
        <v>C81-0380</v>
      </c>
      <c r="B46" s="91"/>
      <c r="C46" s="20" t="s">
        <v>306</v>
      </c>
      <c r="D46" s="110" t="s">
        <v>113</v>
      </c>
      <c r="E46" s="112" t="s">
        <v>379</v>
      </c>
      <c r="F46" s="32" t="s">
        <v>380</v>
      </c>
      <c r="G46" s="107">
        <f>SUMIFS(NSFR_Data!D:D,NSFR_Data!$C:$C,$A47)</f>
        <v>0</v>
      </c>
      <c r="H46" s="107">
        <f>SUMIFS(NSFR_Data!E:E,NSFR_Data!$C:$C,$A47)</f>
        <v>0</v>
      </c>
      <c r="I46" s="107">
        <f>SUMIFS(NSFR_Data!F:F,NSFR_Data!$C:$C,$A47)</f>
        <v>0</v>
      </c>
      <c r="J46" s="114">
        <v>0</v>
      </c>
      <c r="K46" s="114">
        <v>0</v>
      </c>
      <c r="L46" s="114">
        <v>0</v>
      </c>
      <c r="M46" s="108"/>
      <c r="N46" s="108"/>
      <c r="O46" s="108"/>
      <c r="P46" s="115">
        <f t="shared" si="2"/>
        <v>0</v>
      </c>
    </row>
    <row r="47" spans="1:16" ht="30" customHeight="1" x14ac:dyDescent="0.3">
      <c r="A47" s="1" t="str">
        <f t="shared" si="0"/>
        <v>C81-0390</v>
      </c>
      <c r="B47" s="91"/>
      <c r="C47" s="20" t="s">
        <v>306</v>
      </c>
      <c r="D47" s="20" t="s">
        <v>115</v>
      </c>
      <c r="E47" s="112" t="s">
        <v>381</v>
      </c>
      <c r="F47" s="65" t="s">
        <v>382</v>
      </c>
      <c r="G47" s="107">
        <f>SUMIFS(NSFR_Data!D:D,NSFR_Data!$C:$C,$A48)</f>
        <v>0</v>
      </c>
      <c r="H47" s="107">
        <f>SUMIFS(NSFR_Data!E:E,NSFR_Data!$C:$C,$A48)</f>
        <v>0</v>
      </c>
      <c r="I47" s="107">
        <f>SUMIFS(NSFR_Data!F:F,NSFR_Data!$C:$C,$A48)</f>
        <v>0</v>
      </c>
      <c r="J47" s="108"/>
      <c r="K47" s="108"/>
      <c r="L47" s="108"/>
      <c r="M47" s="108"/>
      <c r="N47" s="108"/>
      <c r="O47" s="108"/>
      <c r="P47" s="115">
        <f>SUM(P48:P51)</f>
        <v>668710</v>
      </c>
    </row>
    <row r="48" spans="1:16" ht="30" customHeight="1" x14ac:dyDescent="0.3">
      <c r="A48" s="1" t="str">
        <f t="shared" si="0"/>
        <v>C81-0400</v>
      </c>
      <c r="B48" s="91"/>
      <c r="C48" s="20" t="s">
        <v>306</v>
      </c>
      <c r="D48" s="20" t="s">
        <v>117</v>
      </c>
      <c r="E48" s="112" t="s">
        <v>383</v>
      </c>
      <c r="F48" s="32" t="s">
        <v>384</v>
      </c>
      <c r="G48" s="107">
        <f>SUMIFS(NSFR_Data!D:D,NSFR_Data!$C:$C,$A49)</f>
        <v>0</v>
      </c>
      <c r="H48" s="107">
        <f>SUMIFS(NSFR_Data!E:E,NSFR_Data!$C:$C,$A49)</f>
        <v>0</v>
      </c>
      <c r="I48" s="107">
        <f>SUMIFS(NSFR_Data!F:F,NSFR_Data!$C:$C,$A49)</f>
        <v>0</v>
      </c>
      <c r="J48" s="114">
        <v>0</v>
      </c>
      <c r="K48" s="114">
        <v>0</v>
      </c>
      <c r="L48" s="114">
        <v>0</v>
      </c>
      <c r="M48" s="108"/>
      <c r="N48" s="108"/>
      <c r="O48" s="108"/>
      <c r="P48" s="115">
        <f>SUMPRODUCT(M48:O48,G48:I48)</f>
        <v>0</v>
      </c>
    </row>
    <row r="49" spans="1:16" ht="30" customHeight="1" x14ac:dyDescent="0.3">
      <c r="A49" s="1" t="str">
        <f t="shared" si="0"/>
        <v>C81-0410</v>
      </c>
      <c r="B49" s="91"/>
      <c r="C49" s="20" t="s">
        <v>306</v>
      </c>
      <c r="D49" s="110" t="s">
        <v>119</v>
      </c>
      <c r="E49" s="112" t="s">
        <v>385</v>
      </c>
      <c r="F49" s="32" t="s">
        <v>386</v>
      </c>
      <c r="G49" s="107">
        <f>SUMIFS(NSFR_Data!D:D,NSFR_Data!$C:$C,$A50)</f>
        <v>0</v>
      </c>
      <c r="H49" s="107">
        <f>SUMIFS(NSFR_Data!E:E,NSFR_Data!$C:$C,$A50)</f>
        <v>0</v>
      </c>
      <c r="I49" s="107">
        <f>SUMIFS(NSFR_Data!F:F,NSFR_Data!$C:$C,$A50)</f>
        <v>0</v>
      </c>
      <c r="J49" s="114">
        <v>0</v>
      </c>
      <c r="K49" s="114">
        <v>0.5</v>
      </c>
      <c r="L49" s="114">
        <v>1</v>
      </c>
      <c r="M49" s="108"/>
      <c r="N49" s="114">
        <v>0.5</v>
      </c>
      <c r="O49" s="114">
        <v>1</v>
      </c>
      <c r="P49" s="115">
        <f>SUMPRODUCT(M49:O49,G49:I49)</f>
        <v>0</v>
      </c>
    </row>
    <row r="50" spans="1:16" ht="30" customHeight="1" x14ac:dyDescent="0.3">
      <c r="A50" s="1" t="str">
        <f t="shared" si="0"/>
        <v>C81-0420</v>
      </c>
      <c r="B50" s="91"/>
      <c r="C50" s="20" t="s">
        <v>306</v>
      </c>
      <c r="D50" s="20" t="s">
        <v>122</v>
      </c>
      <c r="E50" s="112" t="s">
        <v>387</v>
      </c>
      <c r="F50" s="32" t="s">
        <v>388</v>
      </c>
      <c r="G50" s="107">
        <f>SUMIFS(NSFR_Data!D:D,NSFR_Data!$C:$C,$A51)</f>
        <v>1390442</v>
      </c>
      <c r="H50" s="107">
        <f>SUMIFS(NSFR_Data!E:E,NSFR_Data!$C:$C,$A51)</f>
        <v>218632</v>
      </c>
      <c r="I50" s="107">
        <f>SUMIFS(NSFR_Data!F:F,NSFR_Data!$C:$C,$A51)</f>
        <v>559394</v>
      </c>
      <c r="J50" s="114">
        <v>0</v>
      </c>
      <c r="K50" s="114">
        <v>0.5</v>
      </c>
      <c r="L50" s="114">
        <v>1</v>
      </c>
      <c r="M50" s="108"/>
      <c r="N50" s="114">
        <v>0.5</v>
      </c>
      <c r="O50" s="114">
        <v>1</v>
      </c>
      <c r="P50" s="115">
        <f>SUMPRODUCT(M50:O50,G50:I50)</f>
        <v>668710</v>
      </c>
    </row>
    <row r="51" spans="1:16" ht="30" customHeight="1" x14ac:dyDescent="0.3">
      <c r="A51" s="1" t="str">
        <f t="shared" si="0"/>
        <v>C81-0430</v>
      </c>
      <c r="B51" s="91"/>
      <c r="C51" s="20" t="s">
        <v>306</v>
      </c>
      <c r="D51" s="20" t="s">
        <v>124</v>
      </c>
      <c r="E51" s="112" t="s">
        <v>389</v>
      </c>
      <c r="F51" s="32" t="s">
        <v>364</v>
      </c>
      <c r="G51" s="107">
        <f>SUMIFS(NSFR_Data!D:D,NSFR_Data!$C:$C,$A52)</f>
        <v>0</v>
      </c>
      <c r="H51" s="107">
        <f>SUMIFS(NSFR_Data!E:E,NSFR_Data!$C:$C,$A52)</f>
        <v>0</v>
      </c>
      <c r="I51" s="107">
        <f>SUMIFS(NSFR_Data!F:F,NSFR_Data!$C:$C,$A52)</f>
        <v>0</v>
      </c>
      <c r="J51" s="114">
        <v>0</v>
      </c>
      <c r="K51" s="114">
        <v>0.5</v>
      </c>
      <c r="L51" s="114">
        <v>1</v>
      </c>
      <c r="M51" s="108"/>
      <c r="N51" s="114">
        <v>0.5</v>
      </c>
      <c r="O51" s="114">
        <v>1</v>
      </c>
      <c r="P51" s="115">
        <f>SUMPRODUCT(M51:O51,G51:I51)</f>
        <v>0</v>
      </c>
    </row>
    <row r="52" spans="1:16" x14ac:dyDescent="0.3">
      <c r="A52" s="1" t="str">
        <f t="shared" si="0"/>
        <v>-</v>
      </c>
    </row>
    <row r="53" spans="1:16" x14ac:dyDescent="0.3">
      <c r="A53" s="1" t="str">
        <f t="shared" si="0"/>
        <v>-</v>
      </c>
    </row>
    <row r="54" spans="1:16" x14ac:dyDescent="0.3">
      <c r="A54" s="1" t="str">
        <f t="shared" si="0"/>
        <v>-</v>
      </c>
    </row>
    <row r="55" spans="1:16" x14ac:dyDescent="0.3">
      <c r="A55" s="1" t="str">
        <f t="shared" si="0"/>
        <v>-</v>
      </c>
    </row>
    <row r="56" spans="1:16" x14ac:dyDescent="0.3">
      <c r="A56" s="1" t="str">
        <f t="shared" si="0"/>
        <v>-</v>
      </c>
    </row>
    <row r="57" spans="1:16" x14ac:dyDescent="0.3">
      <c r="A57" s="1" t="str">
        <f t="shared" si="0"/>
        <v>-</v>
      </c>
    </row>
    <row r="58" spans="1:16" x14ac:dyDescent="0.3">
      <c r="A58" s="1" t="str">
        <f t="shared" si="0"/>
        <v>-</v>
      </c>
    </row>
    <row r="59" spans="1:16" x14ac:dyDescent="0.3">
      <c r="A59" s="1" t="str">
        <f t="shared" si="0"/>
        <v>-</v>
      </c>
    </row>
    <row r="60" spans="1:16" x14ac:dyDescent="0.3">
      <c r="A60" s="1" t="str">
        <f t="shared" si="0"/>
        <v>-</v>
      </c>
    </row>
    <row r="61" spans="1:16" x14ac:dyDescent="0.3">
      <c r="A61" s="1" t="str">
        <f t="shared" si="0"/>
        <v>-</v>
      </c>
    </row>
    <row r="62" spans="1:16" x14ac:dyDescent="0.3">
      <c r="A62" s="1" t="str">
        <f t="shared" si="0"/>
        <v>-</v>
      </c>
    </row>
    <row r="63" spans="1:16" x14ac:dyDescent="0.3">
      <c r="A63" s="1" t="str">
        <f t="shared" si="0"/>
        <v>-</v>
      </c>
    </row>
    <row r="64" spans="1:16" x14ac:dyDescent="0.3">
      <c r="A64" s="1" t="str">
        <f t="shared" si="0"/>
        <v>-</v>
      </c>
    </row>
    <row r="65" spans="1:1" x14ac:dyDescent="0.3">
      <c r="A65" s="1" t="str">
        <f t="shared" si="0"/>
        <v>-</v>
      </c>
    </row>
    <row r="66" spans="1:1" x14ac:dyDescent="0.3">
      <c r="A66" s="1" t="str">
        <f t="shared" si="0"/>
        <v>-</v>
      </c>
    </row>
    <row r="67" spans="1:1" x14ac:dyDescent="0.3">
      <c r="A67" s="1" t="str">
        <f t="shared" si="0"/>
        <v>-</v>
      </c>
    </row>
    <row r="68" spans="1:1" x14ac:dyDescent="0.3">
      <c r="A68" s="1" t="str">
        <f t="shared" si="0"/>
        <v>-</v>
      </c>
    </row>
    <row r="69" spans="1:1" x14ac:dyDescent="0.3">
      <c r="A69" s="1" t="str">
        <f t="shared" si="0"/>
        <v>-</v>
      </c>
    </row>
    <row r="70" spans="1:1" x14ac:dyDescent="0.3">
      <c r="A70" s="1" t="str">
        <f t="shared" si="0"/>
        <v>-</v>
      </c>
    </row>
    <row r="71" spans="1:1" x14ac:dyDescent="0.3">
      <c r="A71" s="1" t="str">
        <f t="shared" si="0"/>
        <v>-</v>
      </c>
    </row>
    <row r="72" spans="1:1" x14ac:dyDescent="0.3">
      <c r="A72" s="1" t="str">
        <f t="shared" si="0"/>
        <v>-</v>
      </c>
    </row>
    <row r="73" spans="1:1" x14ac:dyDescent="0.3">
      <c r="A73" s="1" t="str">
        <f t="shared" si="0"/>
        <v>-</v>
      </c>
    </row>
    <row r="74" spans="1:1" x14ac:dyDescent="0.3">
      <c r="A74" s="1" t="str">
        <f t="shared" ref="A74:A118" si="3">C74&amp;"-"&amp;D74</f>
        <v>-</v>
      </c>
    </row>
    <row r="75" spans="1:1" x14ac:dyDescent="0.3">
      <c r="A75" s="1" t="str">
        <f t="shared" si="3"/>
        <v>-</v>
      </c>
    </row>
    <row r="76" spans="1:1" x14ac:dyDescent="0.3">
      <c r="A76" s="1" t="str">
        <f t="shared" si="3"/>
        <v>-</v>
      </c>
    </row>
    <row r="77" spans="1:1" x14ac:dyDescent="0.3">
      <c r="A77" s="1" t="str">
        <f t="shared" si="3"/>
        <v>-</v>
      </c>
    </row>
    <row r="78" spans="1:1" x14ac:dyDescent="0.3">
      <c r="A78" s="1" t="str">
        <f t="shared" si="3"/>
        <v>-</v>
      </c>
    </row>
    <row r="79" spans="1:1" x14ac:dyDescent="0.3">
      <c r="A79" s="1" t="str">
        <f t="shared" si="3"/>
        <v>-</v>
      </c>
    </row>
    <row r="80" spans="1:1" x14ac:dyDescent="0.3">
      <c r="A80" s="1" t="str">
        <f t="shared" si="3"/>
        <v>-</v>
      </c>
    </row>
    <row r="81" spans="1:1" x14ac:dyDescent="0.3">
      <c r="A81" s="1" t="str">
        <f t="shared" si="3"/>
        <v>-</v>
      </c>
    </row>
    <row r="82" spans="1:1" x14ac:dyDescent="0.3">
      <c r="A82" s="1" t="str">
        <f t="shared" si="3"/>
        <v>-</v>
      </c>
    </row>
    <row r="83" spans="1:1" x14ac:dyDescent="0.3">
      <c r="A83" s="1" t="str">
        <f t="shared" si="3"/>
        <v>-</v>
      </c>
    </row>
    <row r="84" spans="1:1" x14ac:dyDescent="0.3">
      <c r="A84" s="1" t="str">
        <f t="shared" si="3"/>
        <v>-</v>
      </c>
    </row>
    <row r="85" spans="1:1" x14ac:dyDescent="0.3">
      <c r="A85" s="1" t="str">
        <f t="shared" si="3"/>
        <v>-</v>
      </c>
    </row>
    <row r="86" spans="1:1" x14ac:dyDescent="0.3">
      <c r="A86" s="1" t="str">
        <f t="shared" si="3"/>
        <v>-</v>
      </c>
    </row>
    <row r="87" spans="1:1" x14ac:dyDescent="0.3">
      <c r="A87" s="1" t="str">
        <f t="shared" si="3"/>
        <v>-</v>
      </c>
    </row>
    <row r="88" spans="1:1" x14ac:dyDescent="0.3">
      <c r="A88" s="1" t="str">
        <f t="shared" si="3"/>
        <v>-</v>
      </c>
    </row>
    <row r="89" spans="1:1" x14ac:dyDescent="0.3">
      <c r="A89" s="1" t="str">
        <f t="shared" si="3"/>
        <v>-</v>
      </c>
    </row>
    <row r="90" spans="1:1" x14ac:dyDescent="0.3">
      <c r="A90" s="1" t="str">
        <f t="shared" si="3"/>
        <v>-</v>
      </c>
    </row>
    <row r="91" spans="1:1" x14ac:dyDescent="0.3">
      <c r="A91" s="1" t="str">
        <f t="shared" si="3"/>
        <v>-</v>
      </c>
    </row>
    <row r="92" spans="1:1" x14ac:dyDescent="0.3">
      <c r="A92" s="1" t="str">
        <f t="shared" si="3"/>
        <v>-</v>
      </c>
    </row>
    <row r="93" spans="1:1" x14ac:dyDescent="0.3">
      <c r="A93" s="1" t="str">
        <f t="shared" si="3"/>
        <v>-</v>
      </c>
    </row>
    <row r="94" spans="1:1" x14ac:dyDescent="0.3">
      <c r="A94" s="1" t="str">
        <f t="shared" si="3"/>
        <v>-</v>
      </c>
    </row>
    <row r="95" spans="1:1" x14ac:dyDescent="0.3">
      <c r="A95" s="1" t="str">
        <f t="shared" si="3"/>
        <v>-</v>
      </c>
    </row>
    <row r="96" spans="1:1" x14ac:dyDescent="0.3">
      <c r="A96" s="1" t="str">
        <f t="shared" si="3"/>
        <v>-</v>
      </c>
    </row>
    <row r="97" spans="1:1" x14ac:dyDescent="0.3">
      <c r="A97" s="1" t="str">
        <f t="shared" si="3"/>
        <v>-</v>
      </c>
    </row>
    <row r="98" spans="1:1" x14ac:dyDescent="0.3">
      <c r="A98" s="1" t="str">
        <f t="shared" si="3"/>
        <v>-</v>
      </c>
    </row>
    <row r="99" spans="1:1" x14ac:dyDescent="0.3">
      <c r="A99" s="1" t="str">
        <f t="shared" si="3"/>
        <v>-</v>
      </c>
    </row>
    <row r="100" spans="1:1" x14ac:dyDescent="0.3">
      <c r="A100" s="1" t="str">
        <f t="shared" si="3"/>
        <v>-</v>
      </c>
    </row>
    <row r="101" spans="1:1" x14ac:dyDescent="0.3">
      <c r="A101" s="1" t="str">
        <f t="shared" si="3"/>
        <v>-</v>
      </c>
    </row>
    <row r="102" spans="1:1" x14ac:dyDescent="0.3">
      <c r="A102" s="1" t="str">
        <f t="shared" si="3"/>
        <v>-</v>
      </c>
    </row>
    <row r="103" spans="1:1" x14ac:dyDescent="0.3">
      <c r="A103" s="1" t="str">
        <f t="shared" si="3"/>
        <v>-</v>
      </c>
    </row>
    <row r="104" spans="1:1" x14ac:dyDescent="0.3">
      <c r="A104" s="1" t="str">
        <f t="shared" si="3"/>
        <v>-</v>
      </c>
    </row>
    <row r="105" spans="1:1" x14ac:dyDescent="0.3">
      <c r="A105" s="1" t="str">
        <f t="shared" si="3"/>
        <v>-</v>
      </c>
    </row>
    <row r="106" spans="1:1" x14ac:dyDescent="0.3">
      <c r="A106" s="1" t="str">
        <f t="shared" si="3"/>
        <v>-</v>
      </c>
    </row>
    <row r="107" spans="1:1" x14ac:dyDescent="0.3">
      <c r="A107" s="1" t="str">
        <f t="shared" si="3"/>
        <v>-</v>
      </c>
    </row>
    <row r="108" spans="1:1" x14ac:dyDescent="0.3">
      <c r="A108" s="1" t="str">
        <f t="shared" si="3"/>
        <v>-</v>
      </c>
    </row>
    <row r="109" spans="1:1" x14ac:dyDescent="0.3">
      <c r="A109" s="1" t="str">
        <f t="shared" si="3"/>
        <v>-</v>
      </c>
    </row>
    <row r="110" spans="1:1" x14ac:dyDescent="0.3">
      <c r="A110" s="1" t="str">
        <f t="shared" si="3"/>
        <v>-</v>
      </c>
    </row>
    <row r="111" spans="1:1" x14ac:dyDescent="0.3">
      <c r="A111" s="1" t="str">
        <f t="shared" si="3"/>
        <v>-</v>
      </c>
    </row>
    <row r="112" spans="1:1" x14ac:dyDescent="0.3">
      <c r="A112" s="1" t="str">
        <f t="shared" si="3"/>
        <v>-</v>
      </c>
    </row>
    <row r="113" spans="1:1" x14ac:dyDescent="0.3">
      <c r="A113" s="1" t="str">
        <f t="shared" si="3"/>
        <v>-</v>
      </c>
    </row>
    <row r="114" spans="1:1" x14ac:dyDescent="0.3">
      <c r="A114" s="1" t="str">
        <f t="shared" si="3"/>
        <v>-</v>
      </c>
    </row>
    <row r="115" spans="1:1" x14ac:dyDescent="0.3">
      <c r="A115" s="1" t="str">
        <f t="shared" si="3"/>
        <v>-</v>
      </c>
    </row>
    <row r="116" spans="1:1" x14ac:dyDescent="0.3">
      <c r="A116" s="1" t="str">
        <f t="shared" si="3"/>
        <v>-</v>
      </c>
    </row>
    <row r="117" spans="1:1" x14ac:dyDescent="0.3">
      <c r="A117" s="1" t="str">
        <f t="shared" si="3"/>
        <v>-</v>
      </c>
    </row>
    <row r="118" spans="1:1" x14ac:dyDescent="0.3">
      <c r="A118" s="1" t="str">
        <f t="shared" si="3"/>
        <v>-</v>
      </c>
    </row>
  </sheetData>
  <mergeCells count="9">
    <mergeCell ref="C2:P2"/>
    <mergeCell ref="L5:O5"/>
    <mergeCell ref="C6:C8"/>
    <mergeCell ref="D6:D8"/>
    <mergeCell ref="E6:E8"/>
    <mergeCell ref="F6:F8"/>
    <mergeCell ref="G6:I6"/>
    <mergeCell ref="J6:L6"/>
    <mergeCell ref="M6:O6"/>
  </mergeCells>
  <conditionalFormatting sqref="G9:I51">
    <cfRule type="cellIs" dxfId="2" priority="1" operator="lessThan">
      <formula>0</formula>
    </cfRule>
  </conditionalFormatting>
  <conditionalFormatting sqref="P9:P51">
    <cfRule type="cellIs" dxfId="1" priority="18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9"/>
  <sheetViews>
    <sheetView zoomScale="70" zoomScaleNormal="70" workbookViewId="0">
      <selection activeCell="H29" sqref="H29"/>
    </sheetView>
  </sheetViews>
  <sheetFormatPr baseColWidth="10" defaultColWidth="11.44140625" defaultRowHeight="13.8" x14ac:dyDescent="0.3"/>
  <cols>
    <col min="1" max="1" width="2.44140625" style="51" customWidth="1"/>
    <col min="2" max="2" width="8.6640625" style="121" customWidth="1"/>
    <col min="3" max="3" width="8.6640625" style="122" customWidth="1"/>
    <col min="4" max="4" width="130.109375" style="51" customWidth="1"/>
    <col min="5" max="7" width="20.6640625" style="95" customWidth="1"/>
    <col min="8" max="8" width="20.6640625" style="51" customWidth="1"/>
    <col min="9" max="16384" width="11.44140625" style="51"/>
  </cols>
  <sheetData>
    <row r="1" spans="1:8" ht="14.4" thickBot="1" x14ac:dyDescent="0.35">
      <c r="A1" s="91"/>
      <c r="B1" s="92"/>
      <c r="C1" s="93"/>
      <c r="D1" s="91"/>
      <c r="E1" s="94"/>
      <c r="F1" s="94"/>
      <c r="G1" s="94"/>
    </row>
    <row r="2" spans="1:8" ht="28.8" thickBot="1" x14ac:dyDescent="0.35">
      <c r="A2" s="91"/>
      <c r="B2" s="155" t="s">
        <v>390</v>
      </c>
      <c r="C2" s="156"/>
      <c r="D2" s="156"/>
      <c r="E2" s="156"/>
      <c r="F2" s="156"/>
      <c r="G2" s="156"/>
      <c r="H2" s="157"/>
    </row>
    <row r="3" spans="1:8" ht="14.4" x14ac:dyDescent="0.3">
      <c r="A3" s="91"/>
      <c r="B3" s="96"/>
      <c r="C3" s="96"/>
      <c r="D3" s="96"/>
      <c r="E3" s="97"/>
      <c r="F3" s="97"/>
      <c r="G3" s="97"/>
    </row>
    <row r="4" spans="1:8" ht="16.2" x14ac:dyDescent="0.3">
      <c r="A4" s="91"/>
      <c r="B4" s="96"/>
      <c r="C4" s="96"/>
      <c r="D4" s="9" t="s">
        <v>7</v>
      </c>
      <c r="E4" s="10"/>
      <c r="F4" s="97"/>
      <c r="G4" s="97"/>
    </row>
    <row r="5" spans="1:8" ht="15" thickBot="1" x14ac:dyDescent="0.35">
      <c r="A5" s="91"/>
      <c r="B5" s="96"/>
      <c r="C5" s="96"/>
      <c r="D5" s="100"/>
      <c r="E5" s="97"/>
      <c r="F5" s="97"/>
      <c r="G5" s="97"/>
    </row>
    <row r="6" spans="1:8" s="103" customFormat="1" ht="27.6" x14ac:dyDescent="0.3">
      <c r="A6" s="101"/>
      <c r="B6" s="159" t="s">
        <v>19</v>
      </c>
      <c r="C6" s="162" t="s">
        <v>20</v>
      </c>
      <c r="D6" s="165" t="s">
        <v>21</v>
      </c>
      <c r="E6" s="123" t="s">
        <v>8</v>
      </c>
      <c r="F6" s="123" t="s">
        <v>11</v>
      </c>
      <c r="G6" s="123" t="s">
        <v>304</v>
      </c>
      <c r="H6" s="124" t="s">
        <v>391</v>
      </c>
    </row>
    <row r="7" spans="1:8" s="103" customFormat="1" x14ac:dyDescent="0.3">
      <c r="A7" s="101"/>
      <c r="B7" s="174"/>
      <c r="C7" s="175"/>
      <c r="D7" s="176"/>
      <c r="E7" s="104" t="s">
        <v>22</v>
      </c>
      <c r="F7" s="104" t="s">
        <v>23</v>
      </c>
      <c r="G7" s="104" t="s">
        <v>24</v>
      </c>
      <c r="H7" s="105" t="s">
        <v>25</v>
      </c>
    </row>
    <row r="8" spans="1:8" s="103" customFormat="1" x14ac:dyDescent="0.3">
      <c r="A8" s="101"/>
      <c r="B8" s="125" t="s">
        <v>22</v>
      </c>
      <c r="C8" s="106">
        <v>1</v>
      </c>
      <c r="D8" s="65" t="s">
        <v>37</v>
      </c>
      <c r="E8" s="126">
        <f>SUM(E9:E18)</f>
        <v>0</v>
      </c>
      <c r="F8" s="126">
        <f>SUM(F9:F18)</f>
        <v>14083018.1</v>
      </c>
      <c r="G8" s="127"/>
      <c r="H8" s="128"/>
    </row>
    <row r="9" spans="1:8" x14ac:dyDescent="0.3">
      <c r="A9" s="91"/>
      <c r="B9" s="125" t="s">
        <v>23</v>
      </c>
      <c r="C9" s="112" t="s">
        <v>38</v>
      </c>
      <c r="D9" s="129" t="s">
        <v>39</v>
      </c>
      <c r="E9" s="126">
        <v>0</v>
      </c>
      <c r="F9" s="126">
        <v>0</v>
      </c>
      <c r="G9" s="127"/>
      <c r="H9" s="128"/>
    </row>
    <row r="10" spans="1:8" x14ac:dyDescent="0.3">
      <c r="A10" s="91"/>
      <c r="B10" s="125" t="s">
        <v>24</v>
      </c>
      <c r="C10" s="112" t="s">
        <v>50</v>
      </c>
      <c r="D10" s="129" t="s">
        <v>51</v>
      </c>
      <c r="E10" s="126">
        <v>0</v>
      </c>
      <c r="F10" s="126">
        <v>0</v>
      </c>
      <c r="G10" s="127"/>
      <c r="H10" s="128"/>
    </row>
    <row r="11" spans="1:8" x14ac:dyDescent="0.3">
      <c r="A11" s="91"/>
      <c r="B11" s="125" t="s">
        <v>25</v>
      </c>
      <c r="C11" s="112" t="s">
        <v>156</v>
      </c>
      <c r="D11" s="129" t="s">
        <v>157</v>
      </c>
      <c r="E11" s="126">
        <v>0</v>
      </c>
      <c r="F11" s="126">
        <v>0</v>
      </c>
      <c r="G11" s="127"/>
      <c r="H11" s="128"/>
    </row>
    <row r="12" spans="1:8" x14ac:dyDescent="0.3">
      <c r="A12" s="91"/>
      <c r="B12" s="125" t="s">
        <v>26</v>
      </c>
      <c r="C12" s="112" t="s">
        <v>172</v>
      </c>
      <c r="D12" s="129" t="s">
        <v>173</v>
      </c>
      <c r="E12" s="126">
        <f>SUM('C80.00'!G71:I71)</f>
        <v>0</v>
      </c>
      <c r="F12" s="126">
        <f>'C80.00'!S71</f>
        <v>12460947.6</v>
      </c>
      <c r="G12" s="130"/>
      <c r="H12" s="131"/>
    </row>
    <row r="13" spans="1:8" x14ac:dyDescent="0.3">
      <c r="A13" s="91"/>
      <c r="B13" s="125" t="s">
        <v>27</v>
      </c>
      <c r="C13" s="112" t="s">
        <v>229</v>
      </c>
      <c r="D13" s="129" t="s">
        <v>230</v>
      </c>
      <c r="E13" s="126">
        <v>0</v>
      </c>
      <c r="F13" s="126">
        <v>0</v>
      </c>
      <c r="G13" s="130"/>
      <c r="H13" s="131"/>
    </row>
    <row r="14" spans="1:8" x14ac:dyDescent="0.3">
      <c r="A14" s="91"/>
      <c r="B14" s="125" t="s">
        <v>28</v>
      </c>
      <c r="C14" s="112" t="s">
        <v>247</v>
      </c>
      <c r="D14" s="129" t="s">
        <v>248</v>
      </c>
      <c r="E14" s="126">
        <v>0</v>
      </c>
      <c r="F14" s="126">
        <v>0</v>
      </c>
      <c r="G14" s="130"/>
      <c r="H14" s="131"/>
    </row>
    <row r="15" spans="1:8" x14ac:dyDescent="0.3">
      <c r="A15" s="91"/>
      <c r="B15" s="125" t="s">
        <v>29</v>
      </c>
      <c r="C15" s="112" t="s">
        <v>250</v>
      </c>
      <c r="D15" s="129" t="s">
        <v>251</v>
      </c>
      <c r="E15" s="126">
        <v>0</v>
      </c>
      <c r="F15" s="126">
        <v>0</v>
      </c>
      <c r="G15" s="130"/>
      <c r="H15" s="131"/>
    </row>
    <row r="16" spans="1:8" x14ac:dyDescent="0.3">
      <c r="A16" s="91"/>
      <c r="B16" s="125" t="s">
        <v>30</v>
      </c>
      <c r="C16" s="112" t="s">
        <v>262</v>
      </c>
      <c r="D16" s="129" t="s">
        <v>263</v>
      </c>
      <c r="E16" s="126">
        <v>0</v>
      </c>
      <c r="F16" s="126">
        <v>0</v>
      </c>
      <c r="G16" s="130"/>
      <c r="H16" s="131"/>
    </row>
    <row r="17" spans="1:8" x14ac:dyDescent="0.3">
      <c r="A17" s="91"/>
      <c r="B17" s="125" t="s">
        <v>31</v>
      </c>
      <c r="C17" s="112" t="s">
        <v>265</v>
      </c>
      <c r="D17" s="129" t="s">
        <v>392</v>
      </c>
      <c r="E17" s="126">
        <f>SUM('C80.00'!G106:I106)</f>
        <v>0</v>
      </c>
      <c r="F17" s="126">
        <f>'C80.00'!S106</f>
        <v>1622070.5</v>
      </c>
      <c r="G17" s="130"/>
      <c r="H17" s="131"/>
    </row>
    <row r="18" spans="1:8" x14ac:dyDescent="0.3">
      <c r="A18" s="91"/>
      <c r="B18" s="125" t="s">
        <v>32</v>
      </c>
      <c r="C18" s="112" t="s">
        <v>284</v>
      </c>
      <c r="D18" s="129" t="s">
        <v>285</v>
      </c>
      <c r="E18" s="126">
        <v>0</v>
      </c>
      <c r="F18" s="126">
        <v>0</v>
      </c>
      <c r="G18" s="130"/>
      <c r="H18" s="131"/>
    </row>
    <row r="19" spans="1:8" x14ac:dyDescent="0.3">
      <c r="B19" s="125" t="s">
        <v>33</v>
      </c>
      <c r="C19" s="106">
        <v>2</v>
      </c>
      <c r="D19" s="65" t="s">
        <v>308</v>
      </c>
      <c r="E19" s="126">
        <f>SUM(E20:E28)</f>
        <v>8424578</v>
      </c>
      <c r="F19" s="132"/>
      <c r="G19" s="126">
        <f>SUM(G20:G28)</f>
        <v>62427843.5</v>
      </c>
      <c r="H19" s="128"/>
    </row>
    <row r="20" spans="1:8" x14ac:dyDescent="0.3">
      <c r="B20" s="125" t="s">
        <v>34</v>
      </c>
      <c r="C20" s="112" t="s">
        <v>393</v>
      </c>
      <c r="D20" s="129" t="s">
        <v>309</v>
      </c>
      <c r="E20" s="126">
        <f>SUM('C81.00'!G10:I10)</f>
        <v>8424578</v>
      </c>
      <c r="F20" s="132"/>
      <c r="G20" s="126">
        <f>'C81.00'!P10</f>
        <v>82000</v>
      </c>
      <c r="H20" s="128"/>
    </row>
    <row r="21" spans="1:8" x14ac:dyDescent="0.3">
      <c r="B21" s="125" t="s">
        <v>59</v>
      </c>
      <c r="C21" s="112" t="s">
        <v>318</v>
      </c>
      <c r="D21" s="129" t="s">
        <v>319</v>
      </c>
      <c r="E21" s="126">
        <v>0</v>
      </c>
      <c r="F21" s="132"/>
      <c r="G21" s="126">
        <v>0</v>
      </c>
      <c r="H21" s="128"/>
    </row>
    <row r="22" spans="1:8" x14ac:dyDescent="0.3">
      <c r="B22" s="125" t="s">
        <v>61</v>
      </c>
      <c r="C22" s="112" t="s">
        <v>329</v>
      </c>
      <c r="D22" s="129" t="s">
        <v>394</v>
      </c>
      <c r="E22" s="126">
        <v>0</v>
      </c>
      <c r="F22" s="132"/>
      <c r="G22" s="126">
        <v>0</v>
      </c>
      <c r="H22" s="128"/>
    </row>
    <row r="23" spans="1:8" x14ac:dyDescent="0.3">
      <c r="B23" s="125" t="s">
        <v>63</v>
      </c>
      <c r="C23" s="112" t="s">
        <v>347</v>
      </c>
      <c r="D23" s="129" t="s">
        <v>395</v>
      </c>
      <c r="E23" s="126">
        <v>0</v>
      </c>
      <c r="F23" s="132"/>
      <c r="G23" s="126">
        <v>0</v>
      </c>
      <c r="H23" s="128"/>
    </row>
    <row r="24" spans="1:8" x14ac:dyDescent="0.3">
      <c r="B24" s="125" t="s">
        <v>65</v>
      </c>
      <c r="C24" s="112" t="s">
        <v>349</v>
      </c>
      <c r="D24" s="129" t="s">
        <v>348</v>
      </c>
      <c r="E24" s="126">
        <v>0</v>
      </c>
      <c r="F24" s="132"/>
      <c r="G24" s="126">
        <v>0</v>
      </c>
      <c r="H24" s="128"/>
    </row>
    <row r="25" spans="1:8" x14ac:dyDescent="0.3">
      <c r="B25" s="125" t="s">
        <v>68</v>
      </c>
      <c r="C25" s="112" t="s">
        <v>365</v>
      </c>
      <c r="D25" s="129" t="s">
        <v>350</v>
      </c>
      <c r="E25" s="126">
        <f>SUM('C81.00'!G31:I31)</f>
        <v>0</v>
      </c>
      <c r="F25" s="132"/>
      <c r="G25" s="126">
        <f>'C81.00'!P31</f>
        <v>61677133.5</v>
      </c>
      <c r="H25" s="128"/>
    </row>
    <row r="26" spans="1:8" x14ac:dyDescent="0.3">
      <c r="B26" s="125" t="s">
        <v>70</v>
      </c>
      <c r="C26" s="112" t="s">
        <v>367</v>
      </c>
      <c r="D26" s="129" t="s">
        <v>366</v>
      </c>
      <c r="E26" s="126">
        <v>0</v>
      </c>
      <c r="F26" s="132"/>
      <c r="G26" s="126">
        <v>0</v>
      </c>
      <c r="H26" s="128"/>
    </row>
    <row r="27" spans="1:8" x14ac:dyDescent="0.3">
      <c r="B27" s="125" t="s">
        <v>72</v>
      </c>
      <c r="C27" s="112" t="s">
        <v>369</v>
      </c>
      <c r="D27" s="129" t="s">
        <v>370</v>
      </c>
      <c r="E27" s="126">
        <v>0</v>
      </c>
      <c r="F27" s="132"/>
      <c r="G27" s="126">
        <v>0</v>
      </c>
      <c r="H27" s="128"/>
    </row>
    <row r="28" spans="1:8" x14ac:dyDescent="0.3">
      <c r="B28" s="125" t="s">
        <v>74</v>
      </c>
      <c r="C28" s="112" t="s">
        <v>381</v>
      </c>
      <c r="D28" s="129" t="s">
        <v>396</v>
      </c>
      <c r="E28" s="126">
        <f>SUM('C81.00'!G47:I47)</f>
        <v>0</v>
      </c>
      <c r="F28" s="132"/>
      <c r="G28" s="126">
        <f>'C81.00'!P47</f>
        <v>668710</v>
      </c>
      <c r="H28" s="128"/>
    </row>
    <row r="29" spans="1:8" ht="14.4" thickBot="1" x14ac:dyDescent="0.35">
      <c r="B29" s="125" t="s">
        <v>77</v>
      </c>
      <c r="C29" s="133" t="s">
        <v>397</v>
      </c>
      <c r="D29" s="134" t="s">
        <v>398</v>
      </c>
      <c r="E29" s="135"/>
      <c r="F29" s="136"/>
      <c r="G29" s="135"/>
      <c r="H29" s="137">
        <f>F8/G19</f>
        <v>0.22558873269425045</v>
      </c>
    </row>
  </sheetData>
  <mergeCells count="4">
    <mergeCell ref="B2:H2"/>
    <mergeCell ref="B6:B7"/>
    <mergeCell ref="C6:C7"/>
    <mergeCell ref="D6:D7"/>
  </mergeCells>
  <conditionalFormatting sqref="E8:H2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NSFR_Data</vt:lpstr>
      <vt:lpstr>C80.00</vt:lpstr>
      <vt:lpstr>C81.00</vt:lpstr>
      <vt:lpstr>C84.00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2541287784064</vt:lpwstr>
  </property>
  <property fmtid="{D5CDD505-2E9C-101B-9397-08002B2CF9AE}" pid="4" name="LargeurPlage">
    <vt:lpwstr>15,61</vt:lpwstr>
  </property>
</Properties>
</file>