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LCR_Data" sheetId="1" state="visible" r:id="rId1"/>
    <sheet xmlns:r="http://schemas.openxmlformats.org/officeDocument/2006/relationships" name="C72.00" sheetId="2" state="visible" r:id="rId2"/>
    <sheet xmlns:r="http://schemas.openxmlformats.org/officeDocument/2006/relationships" name="C73.00" sheetId="3" state="visible" r:id="rId3"/>
    <sheet xmlns:r="http://schemas.openxmlformats.org/officeDocument/2006/relationships" name="C74.00" sheetId="4" state="visible" r:id="rId4"/>
    <sheet xmlns:r="http://schemas.openxmlformats.org/officeDocument/2006/relationships" name="C75.01" sheetId="5" state="visible" r:id="rId5"/>
    <sheet xmlns:r="http://schemas.openxmlformats.org/officeDocument/2006/relationships" name="C76.00" sheetId="6" state="visible" r:id="rId6"/>
    <sheet xmlns:r="http://schemas.openxmlformats.org/officeDocument/2006/relationships" name="C77.00" sheetId="7" state="visible" r:id="rId7"/>
  </sheets>
  <externalReferences>
    <externalReference xmlns:r="http://schemas.openxmlformats.org/officeDocument/2006/relationships" r:id="rId8"/>
    <externalReference xmlns:r="http://schemas.openxmlformats.org/officeDocument/2006/relationships"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%"/>
    <numFmt numFmtId="165" formatCode="#,##0.00##"/>
  </numFmts>
  <fonts count="7"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family val="2"/>
      <color indexed="10"/>
      <sz val="10"/>
    </font>
  </fonts>
  <fills count="7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2" fillId="0" borderId="0"/>
  </cellStyleXfs>
  <cellXfs count="131">
    <xf numFmtId="0" fontId="0" fillId="0" borderId="0" pivotButton="0" quotePrefix="0" xfId="0"/>
    <xf numFmtId="0" fontId="1" fillId="0" borderId="0" pivotButton="0" quotePrefix="0" xfId="1"/>
    <xf numFmtId="0" fontId="4" fillId="3" borderId="1" applyAlignment="1" pivotButton="0" quotePrefix="0" xfId="1">
      <alignment horizontal="left" vertical="center" wrapText="1"/>
    </xf>
    <xf numFmtId="0" fontId="4" fillId="3" borderId="2" applyAlignment="1" pivotButton="0" quotePrefix="0" xfId="1">
      <alignment horizontal="left" vertical="center" wrapText="1"/>
    </xf>
    <xf numFmtId="0" fontId="5" fillId="4" borderId="0" applyAlignment="1" pivotButton="0" quotePrefix="0" xfId="1">
      <alignment horizontal="left" vertical="center" wrapText="1"/>
    </xf>
    <xf numFmtId="0" fontId="5" fillId="4" borderId="0" applyAlignment="1" pivotButton="0" quotePrefix="0" xfId="1">
      <alignment horizontal="center" vertical="center" wrapText="1"/>
    </xf>
    <xf numFmtId="0" fontId="5" fillId="3" borderId="1" applyAlignment="1" pivotButton="0" quotePrefix="0" xfId="1">
      <alignment horizontal="left" vertical="center" wrapText="1"/>
    </xf>
    <xf numFmtId="0" fontId="5" fillId="3" borderId="3" applyAlignment="1" pivotButton="0" quotePrefix="0" xfId="1">
      <alignment horizontal="left" vertical="center" wrapText="1"/>
    </xf>
    <xf numFmtId="0" fontId="5" fillId="5" borderId="3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4" fillId="3" borderId="4" applyAlignment="1" pivotButton="0" quotePrefix="0" xfId="1">
      <alignment horizontal="center" vertical="center" wrapText="1"/>
    </xf>
    <xf numFmtId="0" fontId="5" fillId="3" borderId="4" applyAlignment="1" pivotButton="0" quotePrefix="0" xfId="1">
      <alignment horizontal="left" vertical="center" wrapText="1"/>
    </xf>
    <xf numFmtId="0" fontId="4" fillId="4" borderId="6" applyAlignment="1" pivotButton="0" quotePrefix="0" xfId="1">
      <alignment horizontal="left" vertical="center" wrapText="1"/>
    </xf>
    <xf numFmtId="0" fontId="4" fillId="4" borderId="7" applyAlignment="1" pivotButton="0" quotePrefix="0" xfId="1">
      <alignment horizontal="left" vertical="center" wrapText="1"/>
    </xf>
    <xf numFmtId="4" fontId="5" fillId="5" borderId="3" applyAlignment="1" pivotButton="0" quotePrefix="0" xfId="1">
      <alignment horizontal="right" vertical="center" wrapText="1"/>
    </xf>
    <xf numFmtId="0" fontId="5" fillId="3" borderId="3" applyAlignment="1" pivotButton="0" quotePrefix="0" xfId="1">
      <alignment horizontal="right" vertical="center" wrapText="1"/>
    </xf>
    <xf numFmtId="2" fontId="5" fillId="5" borderId="3" applyAlignment="1" pivotButton="0" quotePrefix="0" xfId="1">
      <alignment horizontal="right" vertical="center" wrapText="1"/>
    </xf>
    <xf numFmtId="0" fontId="4" fillId="4" borderId="2" applyAlignment="1" pivotButton="0" quotePrefix="0" xfId="1">
      <alignment horizontal="left" vertical="center" wrapText="1"/>
    </xf>
    <xf numFmtId="4" fontId="5" fillId="5" borderId="4" applyAlignment="1" pivotButton="0" quotePrefix="0" xfId="1">
      <alignment horizontal="right" vertical="center" wrapText="1"/>
    </xf>
    <xf numFmtId="0" fontId="5" fillId="4" borderId="5" applyAlignment="1" pivotButton="0" quotePrefix="0" xfId="1">
      <alignment horizontal="center" vertical="center" wrapText="1"/>
    </xf>
    <xf numFmtId="0" fontId="5" fillId="4" borderId="2" applyAlignment="1" pivotButton="0" quotePrefix="0" xfId="1">
      <alignment horizontal="center" vertical="center" wrapText="1"/>
    </xf>
    <xf numFmtId="0" fontId="4" fillId="4" borderId="4" applyAlignment="1" pivotButton="0" quotePrefix="0" xfId="1">
      <alignment horizontal="left" vertical="center" wrapText="1"/>
    </xf>
    <xf numFmtId="0" fontId="5" fillId="4" borderId="2" applyAlignment="1" pivotButton="0" quotePrefix="0" xfId="1">
      <alignment horizontal="left" vertical="center" wrapText="1"/>
    </xf>
    <xf numFmtId="0" fontId="5" fillId="4" borderId="5" applyAlignment="1" pivotButton="0" quotePrefix="0" xfId="1">
      <alignment horizontal="left" vertical="center" wrapText="1"/>
    </xf>
    <xf numFmtId="0" fontId="5" fillId="4" borderId="8" applyAlignment="1" pivotButton="0" quotePrefix="0" xfId="1">
      <alignment horizontal="left" vertical="center" wrapText="1"/>
    </xf>
    <xf numFmtId="4" fontId="5" fillId="4" borderId="4" applyAlignment="1" pivotButton="0" quotePrefix="0" xfId="1">
      <alignment horizontal="right" vertical="center" wrapText="1"/>
    </xf>
    <xf numFmtId="164" fontId="1" fillId="0" borderId="0" pivotButton="0" quotePrefix="0" xfId="2"/>
    <xf numFmtId="0" fontId="5" fillId="4" borderId="4" applyAlignment="1" pivotButton="0" quotePrefix="0" xfId="1">
      <alignment horizontal="left" vertical="center" wrapText="1"/>
    </xf>
    <xf numFmtId="0" fontId="5" fillId="5" borderId="4" applyAlignment="1" pivotButton="0" quotePrefix="0" xfId="1">
      <alignment horizontal="right" vertical="center" wrapText="1"/>
    </xf>
    <xf numFmtId="0" fontId="5" fillId="4" borderId="6" applyAlignment="1" pivotButton="0" quotePrefix="0" xfId="1">
      <alignment horizontal="left" vertical="center" wrapText="1"/>
    </xf>
    <xf numFmtId="0" fontId="5" fillId="5" borderId="3" applyAlignment="1" pivotButton="0" quotePrefix="0" xfId="1">
      <alignment horizontal="right" vertical="center" wrapText="1"/>
    </xf>
    <xf numFmtId="0" fontId="5" fillId="5" borderId="9" applyAlignment="1" pivotButton="0" quotePrefix="0" xfId="1">
      <alignment horizontal="right" vertical="center" wrapText="1"/>
    </xf>
    <xf numFmtId="0" fontId="4" fillId="3" borderId="4" applyAlignment="1" pivotButton="0" quotePrefix="0" xfId="1">
      <alignment horizontal="left" vertical="center" wrapText="1"/>
    </xf>
    <xf numFmtId="0" fontId="4" fillId="4" borderId="0" applyAlignment="1" pivotButton="0" quotePrefix="0" xfId="1">
      <alignment horizontal="left" vertical="top" wrapText="1"/>
    </xf>
    <xf numFmtId="0" fontId="4" fillId="4" borderId="0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left" vertical="top" wrapText="1"/>
    </xf>
    <xf numFmtId="0" fontId="4" fillId="3" borderId="9" applyAlignment="1" pivotButton="0" quotePrefix="0" xfId="1">
      <alignment horizontal="center" vertical="center" wrapText="1"/>
    </xf>
    <xf numFmtId="0" fontId="4" fillId="3" borderId="10" applyAlignment="1" pivotButton="0" quotePrefix="0" xfId="1">
      <alignment horizontal="center" vertical="center" wrapText="1"/>
    </xf>
    <xf numFmtId="0" fontId="4" fillId="3" borderId="11" applyAlignment="1" pivotButton="0" quotePrefix="0" xfId="1">
      <alignment horizontal="center" vertical="center" wrapText="1"/>
    </xf>
    <xf numFmtId="0" fontId="4" fillId="3" borderId="11" applyAlignment="1" pivotButton="0" quotePrefix="0" xfId="1">
      <alignment horizontal="left" vertical="center" wrapText="1"/>
    </xf>
    <xf numFmtId="0" fontId="5" fillId="3" borderId="11" applyAlignment="1" pivotButton="0" quotePrefix="0" xfId="1">
      <alignment horizontal="left" vertical="center" wrapText="1"/>
    </xf>
    <xf numFmtId="0" fontId="5" fillId="3" borderId="3" applyAlignment="1" pivotButton="0" quotePrefix="0" xfId="1">
      <alignment horizontal="center" vertical="center" wrapText="1"/>
    </xf>
    <xf numFmtId="0" fontId="5" fillId="3" borderId="3" applyAlignment="1" pivotButton="0" quotePrefix="0" xfId="1">
      <alignment horizontal="right" wrapText="1"/>
    </xf>
    <xf numFmtId="0" fontId="5" fillId="4" borderId="1" applyAlignment="1" pivotButton="0" quotePrefix="0" xfId="1">
      <alignment horizontal="left" vertical="center" wrapText="1"/>
    </xf>
    <xf numFmtId="0" fontId="5" fillId="4" borderId="12" applyAlignment="1" pivotButton="0" quotePrefix="0" xfId="1">
      <alignment horizontal="left" vertical="center" wrapText="1"/>
    </xf>
    <xf numFmtId="4" fontId="5" fillId="4" borderId="3" applyAlignment="1" pivotButton="0" quotePrefix="0" xfId="1">
      <alignment horizontal="right" vertical="center" wrapText="1"/>
    </xf>
    <xf numFmtId="0" fontId="4" fillId="4" borderId="1" applyAlignment="1" pivotButton="0" quotePrefix="0" xfId="1">
      <alignment horizontal="left" vertical="center" wrapText="1"/>
    </xf>
    <xf numFmtId="0" fontId="5" fillId="5" borderId="0" applyAlignment="1" pivotButton="0" quotePrefix="0" xfId="1">
      <alignment horizontal="left" wrapText="1"/>
    </xf>
    <xf numFmtId="0" fontId="5" fillId="4" borderId="3" applyAlignment="1" pivotButton="0" quotePrefix="0" xfId="1">
      <alignment horizontal="right" vertical="center" wrapText="1"/>
    </xf>
    <xf numFmtId="0" fontId="4" fillId="4" borderId="5" applyAlignment="1" pivotButton="0" quotePrefix="0" xfId="1">
      <alignment horizontal="left" vertical="center" wrapText="1"/>
    </xf>
    <xf numFmtId="0" fontId="5" fillId="4" borderId="4" applyAlignment="1" pivotButton="0" quotePrefix="0" xfId="1">
      <alignment horizontal="right" vertical="center" wrapText="1"/>
    </xf>
    <xf numFmtId="0" fontId="4" fillId="3" borderId="4" applyAlignment="1" pivotButton="0" quotePrefix="0" xfId="1">
      <alignment horizontal="right" vertical="center" wrapText="1"/>
    </xf>
    <xf numFmtId="2" fontId="5" fillId="5" borderId="3" applyAlignment="1" pivotButton="0" quotePrefix="0" xfId="1">
      <alignment horizontal="right" wrapText="1"/>
    </xf>
    <xf numFmtId="4" fontId="5" fillId="3" borderId="3" applyAlignment="1" pivotButton="0" quotePrefix="0" xfId="1">
      <alignment horizontal="right" vertical="center" wrapText="1"/>
    </xf>
    <xf numFmtId="0" fontId="5" fillId="3" borderId="13" applyAlignment="1" pivotButton="0" quotePrefix="0" xfId="1">
      <alignment horizontal="left" vertical="center" wrapText="1"/>
    </xf>
    <xf numFmtId="0" fontId="4" fillId="3" borderId="13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left" vertical="center" wrapText="1"/>
    </xf>
    <xf numFmtId="0" fontId="6" fillId="3" borderId="3" applyAlignment="1" pivotButton="0" quotePrefix="0" xfId="1">
      <alignment horizontal="right" vertical="center" wrapText="1"/>
    </xf>
    <xf numFmtId="0" fontId="4" fillId="4" borderId="0" applyAlignment="1" pivotButton="0" quotePrefix="0" xfId="1">
      <alignment horizontal="left" vertical="center" wrapText="1"/>
    </xf>
    <xf numFmtId="0" fontId="5" fillId="3" borderId="4" applyAlignment="1" pivotButton="0" quotePrefix="0" xfId="1">
      <alignment horizontal="right" vertical="center" wrapText="1"/>
    </xf>
    <xf numFmtId="0" fontId="4" fillId="3" borderId="3" applyAlignment="1" pivotButton="0" quotePrefix="0" xfId="1">
      <alignment horizontal="right" vertical="center" wrapText="1"/>
    </xf>
    <xf numFmtId="0" fontId="4" fillId="4" borderId="12" applyAlignment="1" pivotButton="0" quotePrefix="0" xfId="1">
      <alignment horizontal="left" vertical="center" wrapText="1"/>
    </xf>
    <xf numFmtId="0" fontId="4" fillId="4" borderId="8" applyAlignment="1" pivotButton="0" quotePrefix="0" xfId="1">
      <alignment horizontal="left" vertical="center" wrapText="1"/>
    </xf>
    <xf numFmtId="4" fontId="4" fillId="5" borderId="3" applyAlignment="1" pivotButton="0" quotePrefix="0" xfId="1">
      <alignment horizontal="center" vertical="center" wrapText="1"/>
    </xf>
    <xf numFmtId="0" fontId="5" fillId="4" borderId="3" applyAlignment="1" pivotButton="0" quotePrefix="0" xfId="1">
      <alignment horizontal="left" vertical="center" wrapText="1"/>
    </xf>
    <xf numFmtId="0" fontId="5" fillId="4" borderId="11" applyAlignment="1" pivotButton="0" quotePrefix="0" xfId="1">
      <alignment horizontal="left" vertical="center" wrapText="1"/>
    </xf>
    <xf numFmtId="0" fontId="4" fillId="4" borderId="10" applyAlignment="1" pivotButton="0" quotePrefix="0" xfId="1">
      <alignment horizontal="left" vertical="center" wrapText="1"/>
    </xf>
    <xf numFmtId="10" fontId="4" fillId="5" borderId="3" applyAlignment="1" pivotButton="0" quotePrefix="0" xfId="1">
      <alignment horizontal="center" vertical="center" wrapText="1"/>
    </xf>
    <xf numFmtId="0" fontId="5" fillId="3" borderId="8" applyAlignment="1" pivotButton="0" quotePrefix="0" xfId="1">
      <alignment horizontal="right" vertical="center" wrapText="1"/>
    </xf>
    <xf numFmtId="4" fontId="5" fillId="5" borderId="3" applyAlignment="1" pivotButton="0" quotePrefix="0" xfId="1">
      <alignment horizontal="center" vertical="center" wrapText="1"/>
    </xf>
    <xf numFmtId="0" fontId="5" fillId="6" borderId="11" applyAlignment="1" pivotButton="0" quotePrefix="0" xfId="1">
      <alignment horizontal="left" vertical="center" wrapText="1"/>
    </xf>
    <xf numFmtId="0" fontId="5" fillId="4" borderId="9" applyAlignment="1" pivotButton="0" quotePrefix="0" xfId="1">
      <alignment horizontal="left" vertical="center" wrapText="1"/>
    </xf>
    <xf numFmtId="0" fontId="5" fillId="6" borderId="3" applyAlignment="1" pivotButton="0" quotePrefix="0" xfId="1">
      <alignment horizontal="left" vertical="center" wrapText="1"/>
    </xf>
    <xf numFmtId="0" fontId="5" fillId="4" borderId="13" applyAlignment="1" pivotButton="0" quotePrefix="0" xfId="1">
      <alignment horizontal="left" vertical="center" wrapText="1"/>
    </xf>
    <xf numFmtId="165" fontId="5" fillId="5" borderId="3" applyAlignment="1" pivotButton="0" quotePrefix="0" xfId="1">
      <alignment horizontal="center" vertical="center" wrapText="1"/>
    </xf>
    <xf numFmtId="4" fontId="4" fillId="5" borderId="11" applyAlignment="1" pivotButton="0" quotePrefix="0" xfId="1">
      <alignment horizontal="center" vertical="center" wrapText="1"/>
    </xf>
    <xf numFmtId="0" fontId="5" fillId="4" borderId="3" applyAlignment="1" pivotButton="0" quotePrefix="0" xfId="1">
      <alignment horizontal="center" vertical="center" wrapText="1"/>
    </xf>
    <xf numFmtId="0" fontId="4" fillId="4" borderId="2" applyAlignment="1" pivotButton="0" quotePrefix="0" xfId="1">
      <alignment horizontal="left" vertical="center" wrapText="1"/>
    </xf>
    <xf numFmtId="0" fontId="4" fillId="4" borderId="4" applyAlignment="1" pivotButton="0" quotePrefix="0" xfId="1">
      <alignment horizontal="left" vertical="center" wrapText="1"/>
    </xf>
    <xf numFmtId="0" fontId="4" fillId="3" borderId="1" applyAlignment="1" pivotButton="0" quotePrefix="0" xfId="1">
      <alignment horizontal="left" vertical="center" wrapText="1"/>
    </xf>
    <xf numFmtId="0" fontId="4" fillId="3" borderId="2" applyAlignment="1" pivotButton="0" quotePrefix="0" xfId="1">
      <alignment horizontal="left" vertical="center" wrapText="1"/>
    </xf>
    <xf numFmtId="0" fontId="5" fillId="4" borderId="2" applyAlignment="1" pivotButton="0" quotePrefix="0" xfId="1">
      <alignment horizontal="left" vertical="center" wrapText="1"/>
    </xf>
    <xf numFmtId="0" fontId="5" fillId="4" borderId="4" applyAlignment="1" pivotButton="0" quotePrefix="0" xfId="1">
      <alignment horizontal="left" vertical="center" wrapText="1"/>
    </xf>
    <xf numFmtId="0" fontId="5" fillId="4" borderId="0" applyAlignment="1" pivotButton="0" quotePrefix="0" xfId="1">
      <alignment horizontal="center" vertical="center" wrapText="1"/>
    </xf>
    <xf numFmtId="0" fontId="4" fillId="4" borderId="2" applyAlignment="1" pivotButton="0" quotePrefix="0" xfId="1">
      <alignment horizontal="center" vertical="center" wrapText="1"/>
    </xf>
    <xf numFmtId="0" fontId="4" fillId="4" borderId="4" applyAlignment="1" pivotButton="0" quotePrefix="0" xfId="1">
      <alignment horizontal="center" vertical="center" wrapText="1"/>
    </xf>
    <xf numFmtId="0" fontId="5" fillId="4" borderId="5" applyAlignment="1" pivotButton="0" quotePrefix="0" xfId="1">
      <alignment horizontal="center" vertical="center" wrapText="1"/>
    </xf>
    <xf numFmtId="0" fontId="4" fillId="3" borderId="1" applyAlignment="1" pivotButton="0" quotePrefix="0" xfId="1">
      <alignment horizontal="center" vertical="center" wrapText="1"/>
    </xf>
    <xf numFmtId="0" fontId="4" fillId="3" borderId="2" applyAlignment="1" pivotButton="0" quotePrefix="0" xfId="1">
      <alignment horizontal="center" vertical="center" wrapText="1"/>
    </xf>
    <xf numFmtId="0" fontId="4" fillId="3" borderId="4" applyAlignment="1" pivotButton="0" quotePrefix="0" xfId="1">
      <alignment horizontal="center" vertical="center" wrapText="1"/>
    </xf>
    <xf numFmtId="0" fontId="5" fillId="3" borderId="1" applyAlignment="1" pivotButton="0" quotePrefix="0" xfId="1">
      <alignment horizontal="left" vertical="center" wrapText="1"/>
    </xf>
    <xf numFmtId="0" fontId="5" fillId="3" borderId="2" applyAlignment="1" pivotButton="0" quotePrefix="0" xfId="1">
      <alignment horizontal="left" vertical="center" wrapText="1"/>
    </xf>
    <xf numFmtId="0" fontId="5" fillId="3" borderId="4" applyAlignment="1" pivotButton="0" quotePrefix="0" xfId="1">
      <alignment horizontal="left" vertical="center" wrapText="1"/>
    </xf>
    <xf numFmtId="0" fontId="4" fillId="4" borderId="6" applyAlignment="1" pivotButton="0" quotePrefix="0" xfId="1">
      <alignment horizontal="left" vertical="center" wrapText="1"/>
    </xf>
    <xf numFmtId="0" fontId="4" fillId="4" borderId="7" applyAlignment="1" pivotButton="0" quotePrefix="0" xfId="1">
      <alignment horizontal="left" vertical="center" wrapText="1"/>
    </xf>
    <xf numFmtId="0" fontId="3" fillId="2" borderId="0" pivotButton="0" quotePrefix="0" xfId="1"/>
    <xf numFmtId="0" fontId="1" fillId="0" borderId="0" pivotButton="0" quotePrefix="0" xfId="1"/>
    <xf numFmtId="0" fontId="4" fillId="4" borderId="1" applyAlignment="1" pivotButton="0" quotePrefix="0" xfId="1">
      <alignment horizontal="center" vertical="center" wrapText="1"/>
    </xf>
    <xf numFmtId="0" fontId="4" fillId="3" borderId="10" applyAlignment="1" pivotButton="0" quotePrefix="0" xfId="1">
      <alignment horizontal="center" vertical="center" wrapText="1"/>
    </xf>
    <xf numFmtId="0" fontId="4" fillId="3" borderId="6" applyAlignment="1" pivotButton="0" quotePrefix="0" xfId="1">
      <alignment horizontal="center" vertical="center" wrapText="1"/>
    </xf>
    <xf numFmtId="0" fontId="4" fillId="3" borderId="3" applyAlignment="1" pivotButton="0" quotePrefix="0" xfId="1">
      <alignment horizontal="center" vertical="center" wrapText="1"/>
    </xf>
    <xf numFmtId="0" fontId="4" fillId="3" borderId="12" applyAlignment="1" pivotButton="0" quotePrefix="0" xfId="1">
      <alignment horizontal="center" vertical="center" wrapText="1"/>
    </xf>
    <xf numFmtId="0" fontId="4" fillId="3" borderId="5" applyAlignment="1" pivotButton="0" quotePrefix="0" xfId="1">
      <alignment horizontal="center" vertical="center" wrapText="1"/>
    </xf>
    <xf numFmtId="0" fontId="4" fillId="3" borderId="8" applyAlignment="1" pivotButton="0" quotePrefix="0" xfId="1">
      <alignment horizontal="center" vertical="center" wrapText="1"/>
    </xf>
    <xf numFmtId="0" fontId="4" fillId="4" borderId="10" applyAlignment="1" pivotButton="0" quotePrefix="0" xfId="1">
      <alignment horizontal="left" vertical="center" wrapText="1"/>
    </xf>
    <xf numFmtId="0" fontId="5" fillId="0" borderId="2" applyAlignment="1" pivotButton="0" quotePrefix="0" xfId="1">
      <alignment horizontal="left" vertical="center" wrapText="1"/>
    </xf>
    <xf numFmtId="0" fontId="5" fillId="0" borderId="4" applyAlignment="1" pivotButton="0" quotePrefix="0" xfId="1">
      <alignment horizontal="left" vertical="center" wrapText="1"/>
    </xf>
    <xf numFmtId="0" fontId="4" fillId="4" borderId="1" applyAlignment="1" pivotButton="0" quotePrefix="0" xfId="1">
      <alignment horizontal="left" vertical="center" wrapText="1"/>
    </xf>
    <xf numFmtId="0" fontId="4" fillId="3" borderId="5" applyAlignment="1" pivotButton="0" quotePrefix="0" xfId="1">
      <alignment horizontal="left" vertical="center" wrapText="1"/>
    </xf>
    <xf numFmtId="0" fontId="4" fillId="3" borderId="4" applyAlignment="1" pivotButton="0" quotePrefix="0" xfId="1">
      <alignment horizontal="left" vertical="center" wrapText="1"/>
    </xf>
    <xf numFmtId="0" fontId="4" fillId="3" borderId="7" applyAlignment="1" pivotButton="0" quotePrefix="0" xfId="1">
      <alignment horizontal="center" vertical="center" wrapText="1"/>
    </xf>
    <xf numFmtId="0" fontId="5" fillId="4" borderId="6" applyAlignment="1" pivotButton="0" quotePrefix="0" xfId="1">
      <alignment horizontal="left" vertical="center" wrapText="1"/>
    </xf>
    <xf numFmtId="0" fontId="5" fillId="4" borderId="5" applyAlignment="1" pivotButton="0" quotePrefix="0" xfId="1">
      <alignment horizontal="left" vertical="center" wrapText="1"/>
    </xf>
    <xf numFmtId="0" fontId="5" fillId="4" borderId="7" applyAlignment="1" pivotButton="0" quotePrefix="0" xfId="1">
      <alignment horizontal="left" vertical="center" wrapText="1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4" borderId="3" applyAlignment="1" pivotButton="0" quotePrefix="0" xfId="1">
      <alignment horizontal="center" vertical="center" wrapText="1"/>
    </xf>
    <xf numFmtId="0" fontId="0" fillId="0" borderId="15" pivotButton="0" quotePrefix="0" xfId="0"/>
    <xf numFmtId="0" fontId="4" fillId="3" borderId="19" applyAlignment="1" pivotButton="0" quotePrefix="0" xfId="1">
      <alignment horizontal="center" vertical="center" wrapText="1"/>
    </xf>
    <xf numFmtId="0" fontId="0" fillId="0" borderId="21" pivotButton="0" quotePrefix="0" xfId="0"/>
    <xf numFmtId="0" fontId="4" fillId="4" borderId="14" applyAlignment="1" pivotButton="0" quotePrefix="0" xfId="1">
      <alignment horizontal="left" vertical="center" wrapText="1"/>
    </xf>
    <xf numFmtId="0" fontId="0" fillId="0" borderId="17" pivotButton="0" quotePrefix="0" xfId="0"/>
    <xf numFmtId="0" fontId="0" fillId="0" borderId="18" pivotButton="0" quotePrefix="0" xfId="0"/>
    <xf numFmtId="0" fontId="4" fillId="4" borderId="3" applyAlignment="1" pivotButton="0" quotePrefix="0" xfId="1">
      <alignment horizontal="left" vertical="center" wrapText="1"/>
    </xf>
    <xf numFmtId="0" fontId="4" fillId="3" borderId="22" applyAlignment="1" pivotButton="0" quotePrefix="0" xfId="1">
      <alignment horizontal="center" vertical="center" wrapText="1"/>
    </xf>
    <xf numFmtId="0" fontId="0" fillId="0" borderId="16" pivotButton="0" quotePrefix="0" xfId="0"/>
    <xf numFmtId="0" fontId="4" fillId="4" borderId="23" applyAlignment="1" pivotButton="0" quotePrefix="0" xfId="1">
      <alignment horizontal="left" vertical="center" wrapText="1"/>
    </xf>
  </cellXfs>
  <cellStyles count="3">
    <cellStyle name="Normal" xfId="0" builtinId="0"/>
    <cellStyle name="Normal 3" xfId="1"/>
    <cellStyle name="Percent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externalLink" Target="/xl/externalLinks/externalLink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accuracyglobal-my.sharepoint.com/Users/ouzounian/Documents/hibiscus/S1015_Additional_Factors_Variations%20(version%201).xlsb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accuracyglobal-my.sharepoint.com/Homeware/MonitoringTools/BPCE%20Templates/new%20Gabarits/ALMMC-00009-2017-11-dynamique_13_12_2017_15_29_3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J104"/>
  <sheetViews>
    <sheetView tabSelected="1" workbookViewId="0">
      <selection activeCell="F5" sqref="F5"/>
    </sheetView>
  </sheetViews>
  <sheetFormatPr baseColWidth="10" defaultColWidth="11.44140625" defaultRowHeight="14.4"/>
  <cols>
    <col width="32.109375" bestFit="1" customWidth="1" min="1" max="1"/>
    <col width="8.88671875" bestFit="1" customWidth="1" min="2" max="2"/>
    <col width="16.88671875" bestFit="1" customWidth="1" min="3" max="3"/>
    <col width="24.33203125" bestFit="1" customWidth="1" min="4" max="4"/>
    <col width="12.5546875" bestFit="1" customWidth="1" min="5" max="5"/>
    <col width="17.5546875" bestFit="1" customWidth="1" min="6" max="6"/>
  </cols>
  <sheetData>
    <row r="1">
      <c r="A1" t="inlineStr">
        <is>
          <t>Ref_Entite.entité</t>
        </is>
      </c>
      <c r="B1" t="inlineStr">
        <is>
          <t>D_AC</t>
        </is>
      </c>
      <c r="C1" t="inlineStr">
        <is>
          <t>Ref_LCR.Ligne_LCR</t>
        </is>
      </c>
      <c r="D1" t="inlineStr">
        <is>
          <t>Sum_Unadjusted_P_Amount</t>
        </is>
      </c>
      <c r="E1" t="inlineStr">
        <is>
          <t>Ref_ADF_LCR.D_ru</t>
        </is>
      </c>
      <c r="F1" t="inlineStr">
        <is>
          <t>Ref_ADF_LCR.Entité</t>
        </is>
      </c>
      <c r="G1" t="inlineStr">
        <is>
          <t>Ref_ADF_LCR.D_ac</t>
        </is>
      </c>
      <c r="H1" t="inlineStr">
        <is>
          <t>Ref_ADF_LCR.Indicator_Ligne</t>
        </is>
      </c>
      <c r="I1" t="inlineStr">
        <is>
          <t>Ref_ADF_LCR.Indicator_ADF</t>
        </is>
      </c>
      <c r="J1" t="inlineStr">
        <is>
          <t>P_Adjusted_Amount</t>
        </is>
      </c>
    </row>
    <row r="2">
      <c r="A2" t="inlineStr">
        <is>
          <t>FRAER LEASING SPA</t>
        </is>
      </c>
      <c r="B2" t="inlineStr">
        <is>
          <t>ITE05120</t>
        </is>
      </c>
      <c r="C2" t="inlineStr">
        <is>
          <t>C74-0160</t>
        </is>
      </c>
      <c r="D2" t="n">
        <v>2</v>
      </c>
      <c r="E2" t="inlineStr">
        <is>
          <t>S3065</t>
        </is>
      </c>
      <c r="F2" t="inlineStr">
        <is>
          <t>SGEF SA</t>
        </is>
      </c>
      <c r="G2" t="inlineStr">
        <is>
          <t>ITE05120</t>
        </is>
      </c>
      <c r="H2" t="inlineStr">
        <is>
          <t>C74-0160</t>
        </is>
      </c>
      <c r="I2" t="n">
        <v>1</v>
      </c>
      <c r="J2" t="n">
        <v>2</v>
      </c>
    </row>
    <row r="3">
      <c r="A3" t="inlineStr">
        <is>
          <t>FRAER LEASING SPA</t>
        </is>
      </c>
      <c r="B3" t="inlineStr">
        <is>
          <t>ITE05120</t>
        </is>
      </c>
      <c r="C3" t="inlineStr">
        <is>
          <t>C74-0480</t>
        </is>
      </c>
      <c r="D3" t="n">
        <v>2</v>
      </c>
      <c r="E3" t="inlineStr">
        <is>
          <t>S4503</t>
        </is>
      </c>
      <c r="F3" t="inlineStr">
        <is>
          <t>SG EQUIPMENT FINANCE GMBH</t>
        </is>
      </c>
      <c r="G3" t="inlineStr">
        <is>
          <t>ITE05120</t>
        </is>
      </c>
      <c r="H3" t="inlineStr">
        <is>
          <t>C74-0480</t>
        </is>
      </c>
      <c r="I3" t="n">
        <v>1</v>
      </c>
      <c r="J3" t="n">
        <v>2</v>
      </c>
    </row>
    <row r="4">
      <c r="A4" t="inlineStr">
        <is>
          <t>FRAER LEASING SPA</t>
        </is>
      </c>
      <c r="B4" t="inlineStr">
        <is>
          <t>ITE05210</t>
        </is>
      </c>
      <c r="C4" t="inlineStr">
        <is>
          <t>C74-0160</t>
        </is>
      </c>
      <c r="D4" t="n">
        <v>14</v>
      </c>
      <c r="E4" t="inlineStr">
        <is>
          <t>S0452</t>
        </is>
      </c>
      <c r="F4" t="inlineStr">
        <is>
          <t>SG EQUIPMENT FINANCE IBERIA</t>
        </is>
      </c>
      <c r="G4" t="inlineStr">
        <is>
          <t>ITE05210</t>
        </is>
      </c>
      <c r="H4" t="inlineStr">
        <is>
          <t>C74-0160</t>
        </is>
      </c>
      <c r="I4" t="n">
        <v>1</v>
      </c>
      <c r="J4" t="n">
        <v>14</v>
      </c>
    </row>
    <row r="5">
      <c r="A5" t="inlineStr">
        <is>
          <t>FRAER LEASING SPA</t>
        </is>
      </c>
      <c r="B5" t="inlineStr">
        <is>
          <t>ITE05210</t>
        </is>
      </c>
      <c r="C5" t="inlineStr">
        <is>
          <t>C74-0480</t>
        </is>
      </c>
      <c r="D5" t="n">
        <v>14</v>
      </c>
      <c r="E5" t="inlineStr">
        <is>
          <t>S0453</t>
        </is>
      </c>
      <c r="F5" t="inlineStr">
        <is>
          <t>SG EQUIPMENT FINANCE ITALY S.P.A.</t>
        </is>
      </c>
      <c r="G5" t="inlineStr">
        <is>
          <t>ITE05210</t>
        </is>
      </c>
      <c r="H5" t="inlineStr">
        <is>
          <t>C74-0480</t>
        </is>
      </c>
      <c r="I5" t="n">
        <v>1</v>
      </c>
      <c r="J5" t="n">
        <v>14</v>
      </c>
    </row>
    <row r="6">
      <c r="A6" t="inlineStr">
        <is>
          <t>FRAER LEASING SPA</t>
        </is>
      </c>
      <c r="B6" t="inlineStr">
        <is>
          <t>ITR05100</t>
        </is>
      </c>
      <c r="C6" t="inlineStr">
        <is>
          <t>C73-0140</t>
        </is>
      </c>
      <c r="D6" t="n">
        <v>0</v>
      </c>
      <c r="E6" t="inlineStr">
        <is>
          <t>S4503</t>
        </is>
      </c>
      <c r="F6" t="inlineStr">
        <is>
          <t>SG EQUIPMENT FINANCE GMBH</t>
        </is>
      </c>
      <c r="G6" t="inlineStr">
        <is>
          <t>ITR05100</t>
        </is>
      </c>
      <c r="H6" t="inlineStr">
        <is>
          <t>C73-0140</t>
        </is>
      </c>
      <c r="I6" t="n">
        <v>1</v>
      </c>
      <c r="J6" t="n">
        <v>0</v>
      </c>
    </row>
    <row r="7">
      <c r="A7" t="inlineStr">
        <is>
          <t>FRAER LEASING SPA</t>
        </is>
      </c>
      <c r="B7" t="inlineStr">
        <is>
          <t>ITR05100</t>
        </is>
      </c>
      <c r="C7" t="inlineStr">
        <is>
          <t>C73-0150</t>
        </is>
      </c>
      <c r="D7" t="n">
        <v>0</v>
      </c>
      <c r="E7" t="inlineStr">
        <is>
          <t>S0452</t>
        </is>
      </c>
      <c r="F7" t="inlineStr">
        <is>
          <t>SG EQUIPMENT FINANCE IBERIA</t>
        </is>
      </c>
      <c r="G7" t="inlineStr">
        <is>
          <t>ITR05100</t>
        </is>
      </c>
      <c r="H7" t="inlineStr">
        <is>
          <t>C73-0150</t>
        </is>
      </c>
      <c r="I7" t="n">
        <v>1</v>
      </c>
      <c r="J7" t="n">
        <v>0</v>
      </c>
    </row>
    <row r="8">
      <c r="A8" t="inlineStr">
        <is>
          <t>FRAER LEASING SPA</t>
        </is>
      </c>
      <c r="B8" t="inlineStr">
        <is>
          <t>ITR05100</t>
        </is>
      </c>
      <c r="C8" t="inlineStr">
        <is>
          <t>C73-0220</t>
        </is>
      </c>
      <c r="D8" t="n">
        <v>0</v>
      </c>
      <c r="E8" t="inlineStr">
        <is>
          <t>S0453</t>
        </is>
      </c>
      <c r="F8" t="inlineStr">
        <is>
          <t>SG EQUIPMENT FINANCE ITALY S.P.A.</t>
        </is>
      </c>
      <c r="G8" t="inlineStr">
        <is>
          <t>ITR05100</t>
        </is>
      </c>
      <c r="H8" t="inlineStr">
        <is>
          <t>C73-0220</t>
        </is>
      </c>
      <c r="I8" t="n">
        <v>1</v>
      </c>
      <c r="J8" t="n">
        <v>0</v>
      </c>
    </row>
    <row r="9">
      <c r="A9" t="inlineStr">
        <is>
          <t>FRAER LEASING SPA</t>
        </is>
      </c>
      <c r="B9" t="inlineStr">
        <is>
          <t>ITR05100</t>
        </is>
      </c>
      <c r="C9" t="inlineStr">
        <is>
          <t>C73-0230</t>
        </is>
      </c>
      <c r="D9" t="n">
        <v>0</v>
      </c>
      <c r="E9" t="inlineStr">
        <is>
          <t>S4510</t>
        </is>
      </c>
      <c r="F9" t="inlineStr">
        <is>
          <t>SG LEASING SPA</t>
        </is>
      </c>
      <c r="G9" t="inlineStr">
        <is>
          <t>ITR05100</t>
        </is>
      </c>
      <c r="H9" t="inlineStr">
        <is>
          <t>C73-0230</t>
        </is>
      </c>
      <c r="I9" t="n">
        <v>1</v>
      </c>
      <c r="J9" t="n">
        <v>0</v>
      </c>
    </row>
    <row r="10">
      <c r="A10" t="inlineStr">
        <is>
          <t>FRAER LEASING SPA</t>
        </is>
      </c>
      <c r="B10" t="inlineStr">
        <is>
          <t>ITR05100</t>
        </is>
      </c>
      <c r="C10" t="inlineStr">
        <is>
          <t>C73-1290</t>
        </is>
      </c>
      <c r="D10" t="n">
        <v>0</v>
      </c>
      <c r="E10" t="inlineStr">
        <is>
          <t>S4513</t>
        </is>
      </c>
      <c r="F10" t="inlineStr">
        <is>
          <t>FRAER LEASING SPA</t>
        </is>
      </c>
      <c r="G10" t="inlineStr">
        <is>
          <t>ITR05100</t>
        </is>
      </c>
      <c r="H10" t="inlineStr">
        <is>
          <t>C73-1290</t>
        </is>
      </c>
      <c r="I10" t="n">
        <v>1</v>
      </c>
      <c r="J10" t="n">
        <v>0</v>
      </c>
    </row>
    <row r="11">
      <c r="A11" t="inlineStr">
        <is>
          <t>FRAER LEASING SPA</t>
        </is>
      </c>
      <c r="B11" t="inlineStr">
        <is>
          <t>ITR05100</t>
        </is>
      </c>
      <c r="C11" t="inlineStr">
        <is>
          <t>C73-1300</t>
        </is>
      </c>
      <c r="D11" t="n">
        <v>0</v>
      </c>
      <c r="E11" t="inlineStr">
        <is>
          <t>S0677</t>
        </is>
      </c>
      <c r="F11" t="inlineStr">
        <is>
          <t>SOCIETE GENERALE EQUIPMENT FINANCE, UK</t>
        </is>
      </c>
      <c r="G11" t="inlineStr">
        <is>
          <t>ITR05100</t>
        </is>
      </c>
      <c r="H11" t="inlineStr">
        <is>
          <t>C73-1300</t>
        </is>
      </c>
      <c r="I11" t="n">
        <v>1</v>
      </c>
      <c r="J11" t="n">
        <v>0</v>
      </c>
    </row>
    <row r="12">
      <c r="A12" t="inlineStr">
        <is>
          <t>FRAER LEASING SPA</t>
        </is>
      </c>
      <c r="B12" t="inlineStr">
        <is>
          <t>ITR05100</t>
        </is>
      </c>
      <c r="C12" t="inlineStr">
        <is>
          <t>C73-1340</t>
        </is>
      </c>
      <c r="D12" t="n">
        <v>0</v>
      </c>
      <c r="E12" t="inlineStr">
        <is>
          <t>S1015</t>
        </is>
      </c>
      <c r="F12" t="inlineStr">
        <is>
          <t>SG EQUIPMENT FINANCE BENELUX BV</t>
        </is>
      </c>
      <c r="G12" t="inlineStr">
        <is>
          <t>ITR05100</t>
        </is>
      </c>
      <c r="H12" t="inlineStr">
        <is>
          <t>C73-1340</t>
        </is>
      </c>
      <c r="I12" t="n">
        <v>1</v>
      </c>
      <c r="J12" t="n">
        <v>0</v>
      </c>
    </row>
    <row r="13">
      <c r="A13" t="inlineStr">
        <is>
          <t>FRAER LEASING SPA</t>
        </is>
      </c>
      <c r="B13" t="inlineStr">
        <is>
          <t>ITR05100</t>
        </is>
      </c>
      <c r="C13" t="inlineStr">
        <is>
          <t>C73-1350</t>
        </is>
      </c>
      <c r="D13" t="n">
        <v>0</v>
      </c>
      <c r="E13" t="inlineStr">
        <is>
          <t>S1660</t>
        </is>
      </c>
      <c r="F13" t="inlineStr">
        <is>
          <t>SOCIETE GENERALE LEASING AND RENTING, China</t>
        </is>
      </c>
      <c r="G13" t="inlineStr">
        <is>
          <t>ITR05100</t>
        </is>
      </c>
      <c r="H13" t="inlineStr">
        <is>
          <t>C73-1350</t>
        </is>
      </c>
      <c r="I13" t="n">
        <v>1</v>
      </c>
      <c r="J13" t="n">
        <v>0</v>
      </c>
    </row>
    <row r="14">
      <c r="A14" t="inlineStr">
        <is>
          <t>FRAER LEASING SPA</t>
        </is>
      </c>
      <c r="B14" t="inlineStr">
        <is>
          <t>ITR05200</t>
        </is>
      </c>
      <c r="C14" t="inlineStr">
        <is>
          <t>C73-0230</t>
        </is>
      </c>
      <c r="D14" t="n">
        <v>146984</v>
      </c>
      <c r="E14" t="inlineStr">
        <is>
          <t>S4492</t>
        </is>
      </c>
      <c r="F14" t="inlineStr">
        <is>
          <t>GEFA BANK GMBH</t>
        </is>
      </c>
      <c r="G14" t="inlineStr">
        <is>
          <t>ITR05200</t>
        </is>
      </c>
      <c r="H14" t="inlineStr">
        <is>
          <t>C73-0230</t>
        </is>
      </c>
      <c r="I14" t="n">
        <v>1</v>
      </c>
      <c r="J14" t="n">
        <v>146984</v>
      </c>
    </row>
    <row r="15">
      <c r="A15" t="inlineStr">
        <is>
          <t>FRAER LEASING SPA</t>
        </is>
      </c>
      <c r="B15" t="inlineStr">
        <is>
          <t>ITR05200</t>
        </is>
      </c>
      <c r="C15" t="inlineStr">
        <is>
          <t>C73-1290</t>
        </is>
      </c>
      <c r="D15" t="n">
        <v>146984</v>
      </c>
      <c r="E15" t="inlineStr">
        <is>
          <t>S4502</t>
        </is>
      </c>
      <c r="F15" t="inlineStr">
        <is>
          <t>SG EQUIPMENT LEASING POLSKA SP Z.O.</t>
        </is>
      </c>
      <c r="G15" t="inlineStr">
        <is>
          <t>ITR05200</t>
        </is>
      </c>
      <c r="H15" t="inlineStr">
        <is>
          <t>C73-1290</t>
        </is>
      </c>
      <c r="I15" t="n">
        <v>1</v>
      </c>
      <c r="J15" t="n">
        <v>146984</v>
      </c>
    </row>
    <row r="16">
      <c r="A16" t="inlineStr">
        <is>
          <t>FRAER LEASING SPA</t>
        </is>
      </c>
      <c r="B16" t="inlineStr">
        <is>
          <t>ITR05200</t>
        </is>
      </c>
      <c r="C16" t="inlineStr">
        <is>
          <t>C73-1350</t>
        </is>
      </c>
      <c r="D16" t="n">
        <v>146984</v>
      </c>
      <c r="E16" t="inlineStr">
        <is>
          <t>S4509</t>
        </is>
      </c>
      <c r="F16" t="inlineStr">
        <is>
          <t>SG EQUIPMENT FINANCE SCHWEIZ AG</t>
        </is>
      </c>
      <c r="G16" t="inlineStr">
        <is>
          <t>ITR05200</t>
        </is>
      </c>
      <c r="H16" t="inlineStr">
        <is>
          <t>C73-1350</t>
        </is>
      </c>
      <c r="I16" t="n">
        <v>1</v>
      </c>
      <c r="J16" t="n">
        <v>146984</v>
      </c>
    </row>
    <row r="17">
      <c r="A17" t="inlineStr">
        <is>
          <t>GEFA BANK GMBH</t>
        </is>
      </c>
      <c r="B17" t="inlineStr">
        <is>
          <t>ITE05110</t>
        </is>
      </c>
      <c r="C17" t="inlineStr">
        <is>
          <t>C74-0130</t>
        </is>
      </c>
      <c r="D17" t="n">
        <v>0</v>
      </c>
      <c r="E17" t="inlineStr">
        <is>
          <t>S1904</t>
        </is>
      </c>
      <c r="F17" t="inlineStr">
        <is>
          <t>FRANFINANCE</t>
        </is>
      </c>
      <c r="G17" t="inlineStr">
        <is>
          <t>ITE05110</t>
        </is>
      </c>
      <c r="H17" t="inlineStr">
        <is>
          <t>C74-0130</t>
        </is>
      </c>
      <c r="I17" t="n">
        <v>1</v>
      </c>
      <c r="J17" t="n">
        <v>0</v>
      </c>
    </row>
    <row r="18">
      <c r="A18" t="inlineStr">
        <is>
          <t>GEFA BANK GMBH</t>
        </is>
      </c>
      <c r="B18" t="inlineStr">
        <is>
          <t>ITE05110</t>
        </is>
      </c>
      <c r="C18" t="inlineStr">
        <is>
          <t>C74-0160</t>
        </is>
      </c>
      <c r="D18" t="n">
        <v>0</v>
      </c>
      <c r="E18" t="inlineStr">
        <is>
          <t>S1568</t>
        </is>
      </c>
      <c r="F18" t="inlineStr">
        <is>
          <t>BANCO SOCIETE GENERALE BRASIL S.A.</t>
        </is>
      </c>
      <c r="G18" t="inlineStr">
        <is>
          <t>ITE05110</t>
        </is>
      </c>
      <c r="H18" t="inlineStr">
        <is>
          <t>C74-0160</t>
        </is>
      </c>
      <c r="I18" t="n">
        <v>1</v>
      </c>
      <c r="J18" t="n">
        <v>0</v>
      </c>
    </row>
    <row r="19">
      <c r="A19" t="inlineStr">
        <is>
          <t>GEFA BANK GMBH</t>
        </is>
      </c>
      <c r="B19" t="inlineStr">
        <is>
          <t>ITE05110</t>
        </is>
      </c>
      <c r="C19" t="inlineStr">
        <is>
          <t>C74-0480</t>
        </is>
      </c>
      <c r="D19" t="n">
        <v>0</v>
      </c>
      <c r="E19" t="inlineStr">
        <is>
          <t>S0675</t>
        </is>
      </c>
      <c r="F19" t="inlineStr">
        <is>
          <t>SOCIETE GENERALE EQUIPMENT FINANCE, Brazil</t>
        </is>
      </c>
      <c r="G19" t="inlineStr">
        <is>
          <t>ITE05110</t>
        </is>
      </c>
      <c r="H19" t="inlineStr">
        <is>
          <t>C74-0480</t>
        </is>
      </c>
      <c r="I19" t="n">
        <v>1</v>
      </c>
      <c r="J19" t="n">
        <v>0</v>
      </c>
    </row>
    <row r="20">
      <c r="A20" t="inlineStr">
        <is>
          <t>GEFA BANK GMBH</t>
        </is>
      </c>
      <c r="B20" t="inlineStr">
        <is>
          <t>ITE05120</t>
        </is>
      </c>
      <c r="C20" t="inlineStr">
        <is>
          <t>C74-0160</t>
        </is>
      </c>
      <c r="D20" t="n">
        <v>2</v>
      </c>
      <c r="E20" t="inlineStr">
        <is>
          <t>S3065</t>
        </is>
      </c>
      <c r="F20" t="inlineStr">
        <is>
          <t>SGEF SA</t>
        </is>
      </c>
      <c r="G20" t="inlineStr">
        <is>
          <t>ITE05120</t>
        </is>
      </c>
      <c r="H20" t="inlineStr">
        <is>
          <t>C74-0160</t>
        </is>
      </c>
      <c r="I20" t="n">
        <v>1</v>
      </c>
      <c r="J20" t="n">
        <v>2</v>
      </c>
    </row>
    <row r="21">
      <c r="A21" t="inlineStr">
        <is>
          <t>GEFA BANK GMBH</t>
        </is>
      </c>
      <c r="B21" t="inlineStr">
        <is>
          <t>ITE05120</t>
        </is>
      </c>
      <c r="C21" t="inlineStr">
        <is>
          <t>C74-0480</t>
        </is>
      </c>
      <c r="D21" t="n">
        <v>2</v>
      </c>
      <c r="E21" t="inlineStr">
        <is>
          <t>S4503</t>
        </is>
      </c>
      <c r="F21" t="inlineStr">
        <is>
          <t>SG EQUIPMENT FINANCE GMBH</t>
        </is>
      </c>
      <c r="G21" t="inlineStr">
        <is>
          <t>ITE05120</t>
        </is>
      </c>
      <c r="H21" t="inlineStr">
        <is>
          <t>C74-0480</t>
        </is>
      </c>
      <c r="I21" t="n">
        <v>1</v>
      </c>
      <c r="J21" t="n">
        <v>2</v>
      </c>
    </row>
    <row r="22">
      <c r="A22" t="inlineStr">
        <is>
          <t>GEFA BANK GMBH</t>
        </is>
      </c>
      <c r="B22" t="inlineStr">
        <is>
          <t>ITE06240</t>
        </is>
      </c>
      <c r="C22" t="inlineStr">
        <is>
          <t>C74-0090</t>
        </is>
      </c>
      <c r="D22" t="n">
        <v>306</v>
      </c>
      <c r="E22" t="inlineStr">
        <is>
          <t>S0675</t>
        </is>
      </c>
      <c r="F22" t="inlineStr">
        <is>
          <t>SOCIETE GENERALE EQUIPMENT FINANCE, Brazil</t>
        </is>
      </c>
      <c r="G22" t="inlineStr">
        <is>
          <t>ITE06240</t>
        </is>
      </c>
      <c r="H22" t="inlineStr">
        <is>
          <t>C74-0090</t>
        </is>
      </c>
      <c r="I22" t="n">
        <v>1</v>
      </c>
      <c r="J22" t="n">
        <v>306</v>
      </c>
    </row>
    <row r="23">
      <c r="A23" t="inlineStr">
        <is>
          <t>GEFA BANK GMBH</t>
        </is>
      </c>
      <c r="B23" t="inlineStr">
        <is>
          <t>ITE06240</t>
        </is>
      </c>
      <c r="C23" t="inlineStr">
        <is>
          <t>C74-0470</t>
        </is>
      </c>
      <c r="D23" t="n">
        <v>306</v>
      </c>
      <c r="E23" t="inlineStr">
        <is>
          <t>S3065</t>
        </is>
      </c>
      <c r="F23" t="inlineStr">
        <is>
          <t>SGEF SA</t>
        </is>
      </c>
      <c r="G23" t="inlineStr">
        <is>
          <t>ITE06240</t>
        </is>
      </c>
      <c r="H23" t="inlineStr">
        <is>
          <t>C74-0470</t>
        </is>
      </c>
      <c r="I23" t="n">
        <v>1</v>
      </c>
      <c r="J23" t="n">
        <v>306</v>
      </c>
    </row>
    <row r="24">
      <c r="A24" t="inlineStr">
        <is>
          <t>GEFA BANK GMBH</t>
        </is>
      </c>
      <c r="B24" t="inlineStr">
        <is>
          <t>ITO21120</t>
        </is>
      </c>
      <c r="C24" t="inlineStr">
        <is>
          <t>C73-0860</t>
        </is>
      </c>
      <c r="D24" t="n">
        <v>3068</v>
      </c>
      <c r="E24" t="inlineStr">
        <is>
          <t>S1660</t>
        </is>
      </c>
      <c r="F24" t="inlineStr">
        <is>
          <t>SOCIETE GENERALE LEASING AND RENTING, China</t>
        </is>
      </c>
      <c r="G24" t="inlineStr">
        <is>
          <t>ITO21120</t>
        </is>
      </c>
      <c r="H24" t="inlineStr">
        <is>
          <t>C73-0860</t>
        </is>
      </c>
      <c r="I24" t="n">
        <v>1</v>
      </c>
      <c r="J24" t="n">
        <v>3068</v>
      </c>
    </row>
    <row r="25">
      <c r="A25" t="inlineStr">
        <is>
          <t>GEFA BANK GMBH</t>
        </is>
      </c>
      <c r="B25" t="inlineStr">
        <is>
          <t>ITO21120</t>
        </is>
      </c>
      <c r="C25" t="inlineStr">
        <is>
          <t>C73-0870</t>
        </is>
      </c>
      <c r="D25" t="n">
        <v>3068</v>
      </c>
      <c r="E25" t="inlineStr">
        <is>
          <t>S4492</t>
        </is>
      </c>
      <c r="F25" t="inlineStr">
        <is>
          <t>GEFA BANK GMBH</t>
        </is>
      </c>
      <c r="G25" t="inlineStr">
        <is>
          <t>ITO21120</t>
        </is>
      </c>
      <c r="H25" t="inlineStr">
        <is>
          <t>C73-0870</t>
        </is>
      </c>
      <c r="I25" t="n">
        <v>1</v>
      </c>
      <c r="J25" t="n">
        <v>3068</v>
      </c>
    </row>
    <row r="26">
      <c r="A26" t="inlineStr">
        <is>
          <t>GEFA BANK GMBH</t>
        </is>
      </c>
      <c r="B26" t="inlineStr">
        <is>
          <t>ITO21120</t>
        </is>
      </c>
      <c r="C26" t="inlineStr">
        <is>
          <t>C73-1290</t>
        </is>
      </c>
      <c r="D26" t="n">
        <v>3068</v>
      </c>
      <c r="E26" t="inlineStr">
        <is>
          <t>S4502</t>
        </is>
      </c>
      <c r="F26" t="inlineStr">
        <is>
          <t>SG EQUIPMENT LEASING POLSKA SP Z.O.</t>
        </is>
      </c>
      <c r="G26" t="inlineStr">
        <is>
          <t>ITO21120</t>
        </is>
      </c>
      <c r="H26" t="inlineStr">
        <is>
          <t>C73-1290</t>
        </is>
      </c>
      <c r="I26" t="n">
        <v>1</v>
      </c>
      <c r="J26" t="n">
        <v>3068</v>
      </c>
    </row>
    <row r="27">
      <c r="A27" t="inlineStr">
        <is>
          <t>GEFA BANK GMBH</t>
        </is>
      </c>
      <c r="B27" t="inlineStr">
        <is>
          <t>ITR05200</t>
        </is>
      </c>
      <c r="C27" t="inlineStr">
        <is>
          <t>C73-0230</t>
        </is>
      </c>
      <c r="D27" t="n">
        <v>66390</v>
      </c>
      <c r="E27" t="inlineStr">
        <is>
          <t>S4492</t>
        </is>
      </c>
      <c r="F27" t="inlineStr">
        <is>
          <t>GEFA BANK GMBH</t>
        </is>
      </c>
      <c r="G27" t="inlineStr">
        <is>
          <t>ITR05200</t>
        </is>
      </c>
      <c r="H27" t="inlineStr">
        <is>
          <t>C73-0230</t>
        </is>
      </c>
      <c r="I27" t="n">
        <v>1</v>
      </c>
      <c r="J27" t="n">
        <v>66390</v>
      </c>
    </row>
    <row r="28">
      <c r="A28" t="inlineStr">
        <is>
          <t>GEFA BANK GMBH</t>
        </is>
      </c>
      <c r="B28" t="inlineStr">
        <is>
          <t>ITR05200</t>
        </is>
      </c>
      <c r="C28" t="inlineStr">
        <is>
          <t>C73-1290</t>
        </is>
      </c>
      <c r="D28" t="n">
        <v>66390</v>
      </c>
      <c r="E28" t="inlineStr">
        <is>
          <t>S4502</t>
        </is>
      </c>
      <c r="F28" t="inlineStr">
        <is>
          <t>SG EQUIPMENT LEASING POLSKA SP Z.O.</t>
        </is>
      </c>
      <c r="G28" t="inlineStr">
        <is>
          <t>ITR05200</t>
        </is>
      </c>
      <c r="H28" t="inlineStr">
        <is>
          <t>C73-1290</t>
        </is>
      </c>
      <c r="I28" t="n">
        <v>1</v>
      </c>
      <c r="J28" t="n">
        <v>66390</v>
      </c>
    </row>
    <row r="29">
      <c r="A29" t="inlineStr">
        <is>
          <t>GEFA BANK GMBH</t>
        </is>
      </c>
      <c r="B29" t="inlineStr">
        <is>
          <t>ITR05200</t>
        </is>
      </c>
      <c r="C29" t="inlineStr">
        <is>
          <t>C73-1350</t>
        </is>
      </c>
      <c r="D29" t="n">
        <v>66390</v>
      </c>
      <c r="E29" t="inlineStr">
        <is>
          <t>S4509</t>
        </is>
      </c>
      <c r="F29" t="inlineStr">
        <is>
          <t>SG EQUIPMENT FINANCE SCHWEIZ AG</t>
        </is>
      </c>
      <c r="G29" t="inlineStr">
        <is>
          <t>ITR05200</t>
        </is>
      </c>
      <c r="H29" t="inlineStr">
        <is>
          <t>C73-1350</t>
        </is>
      </c>
      <c r="I29" t="n">
        <v>1</v>
      </c>
      <c r="J29" t="n">
        <v>66390</v>
      </c>
    </row>
    <row r="30">
      <c r="A30" t="inlineStr">
        <is>
          <t>PHILIPS MEDICAL CAPITAL FRANCE</t>
        </is>
      </c>
      <c r="B30" t="inlineStr">
        <is>
          <t>ITE05110</t>
        </is>
      </c>
      <c r="C30" t="inlineStr">
        <is>
          <t>C74-0130</t>
        </is>
      </c>
      <c r="D30" t="n">
        <v>0</v>
      </c>
      <c r="E30" t="inlineStr">
        <is>
          <t>S1904</t>
        </is>
      </c>
      <c r="F30" t="inlineStr">
        <is>
          <t>FRANFINANCE</t>
        </is>
      </c>
      <c r="G30" t="inlineStr">
        <is>
          <t>ITE05110</t>
        </is>
      </c>
      <c r="H30" t="inlineStr">
        <is>
          <t>C74-0130</t>
        </is>
      </c>
      <c r="I30" t="n">
        <v>1</v>
      </c>
      <c r="J30" t="n">
        <v>0</v>
      </c>
    </row>
    <row r="31">
      <c r="A31" t="inlineStr">
        <is>
          <t>PHILIPS MEDICAL CAPITAL FRANCE</t>
        </is>
      </c>
      <c r="B31" t="inlineStr">
        <is>
          <t>ITE05110</t>
        </is>
      </c>
      <c r="C31" t="inlineStr">
        <is>
          <t>C74-0160</t>
        </is>
      </c>
      <c r="D31" t="n">
        <v>0</v>
      </c>
      <c r="E31" t="inlineStr">
        <is>
          <t>S1568</t>
        </is>
      </c>
      <c r="F31" t="inlineStr">
        <is>
          <t>BANCO SOCIETE GENERALE BRASIL S.A.</t>
        </is>
      </c>
      <c r="G31" t="inlineStr">
        <is>
          <t>ITE05110</t>
        </is>
      </c>
      <c r="H31" t="inlineStr">
        <is>
          <t>C74-0160</t>
        </is>
      </c>
      <c r="I31" t="n">
        <v>1</v>
      </c>
      <c r="J31" t="n">
        <v>0</v>
      </c>
    </row>
    <row r="32">
      <c r="A32" t="inlineStr">
        <is>
          <t>PHILIPS MEDICAL CAPITAL FRANCE</t>
        </is>
      </c>
      <c r="B32" t="inlineStr">
        <is>
          <t>ITE05110</t>
        </is>
      </c>
      <c r="C32" t="inlineStr">
        <is>
          <t>C74-0480</t>
        </is>
      </c>
      <c r="D32" t="n">
        <v>0</v>
      </c>
      <c r="E32" t="inlineStr">
        <is>
          <t>S0675</t>
        </is>
      </c>
      <c r="F32" t="inlineStr">
        <is>
          <t>SOCIETE GENERALE EQUIPMENT FINANCE, Brazil</t>
        </is>
      </c>
      <c r="G32" t="inlineStr">
        <is>
          <t>ITE05110</t>
        </is>
      </c>
      <c r="H32" t="inlineStr">
        <is>
          <t>C74-0480</t>
        </is>
      </c>
      <c r="I32" t="n">
        <v>1</v>
      </c>
      <c r="J32" t="n">
        <v>0</v>
      </c>
    </row>
    <row r="33">
      <c r="A33" t="inlineStr">
        <is>
          <t>PHILIPS MEDICAL CAPITAL FRANCE</t>
        </is>
      </c>
      <c r="B33" t="inlineStr">
        <is>
          <t>ITE05210</t>
        </is>
      </c>
      <c r="C33" t="inlineStr">
        <is>
          <t>C74-0160</t>
        </is>
      </c>
      <c r="D33" t="n">
        <v>6202</v>
      </c>
      <c r="E33" t="inlineStr">
        <is>
          <t>S0452</t>
        </is>
      </c>
      <c r="F33" t="inlineStr">
        <is>
          <t>SG EQUIPMENT FINANCE IBERIA</t>
        </is>
      </c>
      <c r="G33" t="inlineStr">
        <is>
          <t>ITE05210</t>
        </is>
      </c>
      <c r="H33" t="inlineStr">
        <is>
          <t>C74-0160</t>
        </is>
      </c>
      <c r="I33" t="n">
        <v>1</v>
      </c>
      <c r="J33" t="n">
        <v>6202</v>
      </c>
    </row>
    <row r="34">
      <c r="A34" t="inlineStr">
        <is>
          <t>PHILIPS MEDICAL CAPITAL FRANCE</t>
        </is>
      </c>
      <c r="B34" t="inlineStr">
        <is>
          <t>ITE05210</t>
        </is>
      </c>
      <c r="C34" t="inlineStr">
        <is>
          <t>C74-0480</t>
        </is>
      </c>
      <c r="D34" t="n">
        <v>6202</v>
      </c>
      <c r="E34" t="inlineStr">
        <is>
          <t>S0453</t>
        </is>
      </c>
      <c r="F34" t="inlineStr">
        <is>
          <t>SG EQUIPMENT FINANCE ITALY S.P.A.</t>
        </is>
      </c>
      <c r="G34" t="inlineStr">
        <is>
          <t>ITE05210</t>
        </is>
      </c>
      <c r="H34" t="inlineStr">
        <is>
          <t>C74-0480</t>
        </is>
      </c>
      <c r="I34" t="n">
        <v>1</v>
      </c>
      <c r="J34" t="n">
        <v>6202</v>
      </c>
    </row>
    <row r="35">
      <c r="A35" t="inlineStr">
        <is>
          <t>PHILIPS MEDICAL CAPITAL FRANCE</t>
        </is>
      </c>
      <c r="B35" t="inlineStr">
        <is>
          <t>ITR05100</t>
        </is>
      </c>
      <c r="C35" t="inlineStr">
        <is>
          <t>C73-0140</t>
        </is>
      </c>
      <c r="D35" t="n">
        <v>0</v>
      </c>
      <c r="E35" t="inlineStr">
        <is>
          <t>S4503</t>
        </is>
      </c>
      <c r="F35" t="inlineStr">
        <is>
          <t>SG EQUIPMENT FINANCE GMBH</t>
        </is>
      </c>
      <c r="G35" t="inlineStr">
        <is>
          <t>ITR05100</t>
        </is>
      </c>
      <c r="H35" t="inlineStr">
        <is>
          <t>C73-0140</t>
        </is>
      </c>
      <c r="I35" t="n">
        <v>1</v>
      </c>
      <c r="J35" t="n">
        <v>0</v>
      </c>
    </row>
    <row r="36">
      <c r="A36" t="inlineStr">
        <is>
          <t>PHILIPS MEDICAL CAPITAL FRANCE</t>
        </is>
      </c>
      <c r="B36" t="inlineStr">
        <is>
          <t>ITR05100</t>
        </is>
      </c>
      <c r="C36" t="inlineStr">
        <is>
          <t>C73-0150</t>
        </is>
      </c>
      <c r="D36" t="n">
        <v>0</v>
      </c>
      <c r="E36" t="inlineStr">
        <is>
          <t>S0452</t>
        </is>
      </c>
      <c r="F36" t="inlineStr">
        <is>
          <t>SG EQUIPMENT FINANCE IBERIA</t>
        </is>
      </c>
      <c r="G36" t="inlineStr">
        <is>
          <t>ITR05100</t>
        </is>
      </c>
      <c r="H36" t="inlineStr">
        <is>
          <t>C73-0150</t>
        </is>
      </c>
      <c r="I36" t="n">
        <v>1</v>
      </c>
      <c r="J36" t="n">
        <v>0</v>
      </c>
    </row>
    <row r="37">
      <c r="A37" t="inlineStr">
        <is>
          <t>PHILIPS MEDICAL CAPITAL FRANCE</t>
        </is>
      </c>
      <c r="B37" t="inlineStr">
        <is>
          <t>ITR05100</t>
        </is>
      </c>
      <c r="C37" t="inlineStr">
        <is>
          <t>C73-0220</t>
        </is>
      </c>
      <c r="D37" t="n">
        <v>0</v>
      </c>
      <c r="E37" t="inlineStr">
        <is>
          <t>S0453</t>
        </is>
      </c>
      <c r="F37" t="inlineStr">
        <is>
          <t>SG EQUIPMENT FINANCE ITALY S.P.A.</t>
        </is>
      </c>
      <c r="G37" t="inlineStr">
        <is>
          <t>ITR05100</t>
        </is>
      </c>
      <c r="H37" t="inlineStr">
        <is>
          <t>C73-0220</t>
        </is>
      </c>
      <c r="I37" t="n">
        <v>1</v>
      </c>
      <c r="J37" t="n">
        <v>0</v>
      </c>
    </row>
    <row r="38">
      <c r="A38" t="inlineStr">
        <is>
          <t>PHILIPS MEDICAL CAPITAL FRANCE</t>
        </is>
      </c>
      <c r="B38" t="inlineStr">
        <is>
          <t>ITR05100</t>
        </is>
      </c>
      <c r="C38" t="inlineStr">
        <is>
          <t>C73-0230</t>
        </is>
      </c>
      <c r="D38" t="n">
        <v>0</v>
      </c>
      <c r="E38" t="inlineStr">
        <is>
          <t>S4510</t>
        </is>
      </c>
      <c r="F38" t="inlineStr">
        <is>
          <t>SG LEASING SPA</t>
        </is>
      </c>
      <c r="G38" t="inlineStr">
        <is>
          <t>ITR05100</t>
        </is>
      </c>
      <c r="H38" t="inlineStr">
        <is>
          <t>C73-0230</t>
        </is>
      </c>
      <c r="I38" t="n">
        <v>1</v>
      </c>
      <c r="J38" t="n">
        <v>0</v>
      </c>
    </row>
    <row r="39">
      <c r="A39" t="inlineStr">
        <is>
          <t>PHILIPS MEDICAL CAPITAL FRANCE</t>
        </is>
      </c>
      <c r="B39" t="inlineStr">
        <is>
          <t>ITR05100</t>
        </is>
      </c>
      <c r="C39" t="inlineStr">
        <is>
          <t>C73-1290</t>
        </is>
      </c>
      <c r="D39" t="n">
        <v>0</v>
      </c>
      <c r="E39" t="inlineStr">
        <is>
          <t>S4513</t>
        </is>
      </c>
      <c r="F39" t="inlineStr">
        <is>
          <t>FRAER LEASING SPA</t>
        </is>
      </c>
      <c r="G39" t="inlineStr">
        <is>
          <t>ITR05100</t>
        </is>
      </c>
      <c r="H39" t="inlineStr">
        <is>
          <t>C73-1290</t>
        </is>
      </c>
      <c r="I39" t="n">
        <v>1</v>
      </c>
      <c r="J39" t="n">
        <v>0</v>
      </c>
    </row>
    <row r="40">
      <c r="A40" t="inlineStr">
        <is>
          <t>PHILIPS MEDICAL CAPITAL FRANCE</t>
        </is>
      </c>
      <c r="B40" t="inlineStr">
        <is>
          <t>ITR05100</t>
        </is>
      </c>
      <c r="C40" t="inlineStr">
        <is>
          <t>C73-1300</t>
        </is>
      </c>
      <c r="D40" t="n">
        <v>0</v>
      </c>
      <c r="E40" t="inlineStr">
        <is>
          <t>S0677</t>
        </is>
      </c>
      <c r="F40" t="inlineStr">
        <is>
          <t>SOCIETE GENERALE EQUIPMENT FINANCE, UK</t>
        </is>
      </c>
      <c r="G40" t="inlineStr">
        <is>
          <t>ITR05100</t>
        </is>
      </c>
      <c r="H40" t="inlineStr">
        <is>
          <t>C73-1300</t>
        </is>
      </c>
      <c r="I40" t="n">
        <v>1</v>
      </c>
      <c r="J40" t="n">
        <v>0</v>
      </c>
    </row>
    <row r="41">
      <c r="A41" t="inlineStr">
        <is>
          <t>PHILIPS MEDICAL CAPITAL FRANCE</t>
        </is>
      </c>
      <c r="B41" t="inlineStr">
        <is>
          <t>ITR05100</t>
        </is>
      </c>
      <c r="C41" t="inlineStr">
        <is>
          <t>C73-1340</t>
        </is>
      </c>
      <c r="D41" t="n">
        <v>0</v>
      </c>
      <c r="E41" t="inlineStr">
        <is>
          <t>S1015</t>
        </is>
      </c>
      <c r="F41" t="inlineStr">
        <is>
          <t>SG EQUIPMENT FINANCE BENELUX BV</t>
        </is>
      </c>
      <c r="G41" t="inlineStr">
        <is>
          <t>ITR05100</t>
        </is>
      </c>
      <c r="H41" t="inlineStr">
        <is>
          <t>C73-1340</t>
        </is>
      </c>
      <c r="I41" t="n">
        <v>1</v>
      </c>
      <c r="J41" t="n">
        <v>0</v>
      </c>
    </row>
    <row r="42">
      <c r="A42" t="inlineStr">
        <is>
          <t>PHILIPS MEDICAL CAPITAL FRANCE</t>
        </is>
      </c>
      <c r="B42" t="inlineStr">
        <is>
          <t>ITR05100</t>
        </is>
      </c>
      <c r="C42" t="inlineStr">
        <is>
          <t>C73-1350</t>
        </is>
      </c>
      <c r="D42" t="n">
        <v>0</v>
      </c>
      <c r="E42" t="inlineStr">
        <is>
          <t>S1660</t>
        </is>
      </c>
      <c r="F42" t="inlineStr">
        <is>
          <t>SOCIETE GENERALE LEASING AND RENTING, China</t>
        </is>
      </c>
      <c r="G42" t="inlineStr">
        <is>
          <t>ITR05100</t>
        </is>
      </c>
      <c r="H42" t="inlineStr">
        <is>
          <t>C73-1350</t>
        </is>
      </c>
      <c r="I42" t="n">
        <v>1</v>
      </c>
      <c r="J42" t="n">
        <v>0</v>
      </c>
    </row>
    <row r="43">
      <c r="A43" t="inlineStr">
        <is>
          <t>PHILIPS MEDICAL CAPITAL FRANCE</t>
        </is>
      </c>
      <c r="B43" t="inlineStr">
        <is>
          <t>ITR05200</t>
        </is>
      </c>
      <c r="C43" t="inlineStr">
        <is>
          <t>C73-0230</t>
        </is>
      </c>
      <c r="D43" t="n">
        <v>2998</v>
      </c>
      <c r="E43" t="inlineStr">
        <is>
          <t>S4492</t>
        </is>
      </c>
      <c r="F43" t="inlineStr">
        <is>
          <t>GEFA BANK GMBH</t>
        </is>
      </c>
      <c r="G43" t="inlineStr">
        <is>
          <t>ITR05200</t>
        </is>
      </c>
      <c r="H43" t="inlineStr">
        <is>
          <t>C73-0230</t>
        </is>
      </c>
      <c r="I43" t="n">
        <v>1</v>
      </c>
      <c r="J43" t="n">
        <v>2998</v>
      </c>
    </row>
    <row r="44">
      <c r="A44" t="inlineStr">
        <is>
          <t>PHILIPS MEDICAL CAPITAL FRANCE</t>
        </is>
      </c>
      <c r="B44" t="inlineStr">
        <is>
          <t>ITR05200</t>
        </is>
      </c>
      <c r="C44" t="inlineStr">
        <is>
          <t>C73-1290</t>
        </is>
      </c>
      <c r="D44" t="n">
        <v>2998</v>
      </c>
      <c r="E44" t="inlineStr">
        <is>
          <t>S4502</t>
        </is>
      </c>
      <c r="F44" t="inlineStr">
        <is>
          <t>SG EQUIPMENT LEASING POLSKA SP Z.O.</t>
        </is>
      </c>
      <c r="G44" t="inlineStr">
        <is>
          <t>ITR05200</t>
        </is>
      </c>
      <c r="H44" t="inlineStr">
        <is>
          <t>C73-1290</t>
        </is>
      </c>
      <c r="I44" t="n">
        <v>1</v>
      </c>
      <c r="J44" t="n">
        <v>2998</v>
      </c>
    </row>
    <row r="45">
      <c r="A45" t="inlineStr">
        <is>
          <t>PHILIPS MEDICAL CAPITAL FRANCE</t>
        </is>
      </c>
      <c r="B45" t="inlineStr">
        <is>
          <t>ITR05200</t>
        </is>
      </c>
      <c r="C45" t="inlineStr">
        <is>
          <t>C73-1350</t>
        </is>
      </c>
      <c r="D45" t="n">
        <v>2998</v>
      </c>
      <c r="E45" t="inlineStr">
        <is>
          <t>S4509</t>
        </is>
      </c>
      <c r="F45" t="inlineStr">
        <is>
          <t>SG EQUIPMENT FINANCE SCHWEIZ AG</t>
        </is>
      </c>
      <c r="G45" t="inlineStr">
        <is>
          <t>ITR05200</t>
        </is>
      </c>
      <c r="H45" t="inlineStr">
        <is>
          <t>C73-1350</t>
        </is>
      </c>
      <c r="I45" t="n">
        <v>1</v>
      </c>
      <c r="J45" t="n">
        <v>2998</v>
      </c>
    </row>
    <row r="46">
      <c r="A46" t="inlineStr">
        <is>
          <t>SG EQUIPMENT FINANCE BENELUX BV</t>
        </is>
      </c>
      <c r="B46" t="inlineStr">
        <is>
          <t>ITE05110</t>
        </is>
      </c>
      <c r="C46" t="inlineStr">
        <is>
          <t>C74-0130</t>
        </is>
      </c>
      <c r="D46" t="n">
        <v>0</v>
      </c>
      <c r="E46" t="inlineStr">
        <is>
          <t>S1904</t>
        </is>
      </c>
      <c r="F46" t="inlineStr">
        <is>
          <t>FRANFINANCE</t>
        </is>
      </c>
      <c r="G46" t="inlineStr">
        <is>
          <t>ITE05110</t>
        </is>
      </c>
      <c r="H46" t="inlineStr">
        <is>
          <t>C74-0130</t>
        </is>
      </c>
      <c r="I46" t="n">
        <v>1</v>
      </c>
      <c r="J46" t="n">
        <v>0</v>
      </c>
    </row>
    <row r="47">
      <c r="A47" t="inlineStr">
        <is>
          <t>SG EQUIPMENT FINANCE BENELUX BV</t>
        </is>
      </c>
      <c r="B47" t="inlineStr">
        <is>
          <t>ITE05110</t>
        </is>
      </c>
      <c r="C47" t="inlineStr">
        <is>
          <t>C74-0160</t>
        </is>
      </c>
      <c r="D47" t="n">
        <v>0</v>
      </c>
      <c r="E47" t="inlineStr">
        <is>
          <t>S1568</t>
        </is>
      </c>
      <c r="F47" t="inlineStr">
        <is>
          <t>BANCO SOCIETE GENERALE BRASIL S.A.</t>
        </is>
      </c>
      <c r="G47" t="inlineStr">
        <is>
          <t>ITE05110</t>
        </is>
      </c>
      <c r="H47" t="inlineStr">
        <is>
          <t>C74-0160</t>
        </is>
      </c>
      <c r="I47" t="n">
        <v>1</v>
      </c>
      <c r="J47" t="n">
        <v>0</v>
      </c>
    </row>
    <row r="48">
      <c r="A48" t="inlineStr">
        <is>
          <t>SG EQUIPMENT FINANCE BENELUX BV</t>
        </is>
      </c>
      <c r="B48" t="inlineStr">
        <is>
          <t>ITE05110</t>
        </is>
      </c>
      <c r="C48" t="inlineStr">
        <is>
          <t>C74-0480</t>
        </is>
      </c>
      <c r="D48" t="n">
        <v>0</v>
      </c>
      <c r="E48" t="inlineStr">
        <is>
          <t>S0675</t>
        </is>
      </c>
      <c r="F48" t="inlineStr">
        <is>
          <t>SOCIETE GENERALE EQUIPMENT FINANCE, Brazil</t>
        </is>
      </c>
      <c r="G48" t="inlineStr">
        <is>
          <t>ITE05110</t>
        </is>
      </c>
      <c r="H48" t="inlineStr">
        <is>
          <t>C74-0480</t>
        </is>
      </c>
      <c r="I48" t="n">
        <v>1</v>
      </c>
      <c r="J48" t="n">
        <v>0</v>
      </c>
    </row>
    <row r="49">
      <c r="A49" t="inlineStr">
        <is>
          <t>SG EQUIPMENT FINANCE BENELUX BV</t>
        </is>
      </c>
      <c r="B49" t="inlineStr">
        <is>
          <t>ITR05100</t>
        </is>
      </c>
      <c r="C49" t="inlineStr">
        <is>
          <t>C73-0140</t>
        </is>
      </c>
      <c r="D49" t="n">
        <v>0</v>
      </c>
      <c r="E49" t="inlineStr">
        <is>
          <t>S4503</t>
        </is>
      </c>
      <c r="F49" t="inlineStr">
        <is>
          <t>SG EQUIPMENT FINANCE GMBH</t>
        </is>
      </c>
      <c r="G49" t="inlineStr">
        <is>
          <t>ITR05100</t>
        </is>
      </c>
      <c r="H49" t="inlineStr">
        <is>
          <t>C73-0140</t>
        </is>
      </c>
      <c r="I49" t="n">
        <v>1</v>
      </c>
      <c r="J49" t="n">
        <v>0</v>
      </c>
    </row>
    <row r="50">
      <c r="A50" t="inlineStr">
        <is>
          <t>SG EQUIPMENT FINANCE BENELUX BV</t>
        </is>
      </c>
      <c r="B50" t="inlineStr">
        <is>
          <t>ITR05100</t>
        </is>
      </c>
      <c r="C50" t="inlineStr">
        <is>
          <t>C73-0150</t>
        </is>
      </c>
      <c r="D50" t="n">
        <v>0</v>
      </c>
      <c r="E50" t="inlineStr">
        <is>
          <t>S0452</t>
        </is>
      </c>
      <c r="F50" t="inlineStr">
        <is>
          <t>SG EQUIPMENT FINANCE IBERIA</t>
        </is>
      </c>
      <c r="G50" t="inlineStr">
        <is>
          <t>ITR05100</t>
        </is>
      </c>
      <c r="H50" t="inlineStr">
        <is>
          <t>C73-0150</t>
        </is>
      </c>
      <c r="I50" t="n">
        <v>1</v>
      </c>
      <c r="J50" t="n">
        <v>0</v>
      </c>
    </row>
    <row r="51">
      <c r="A51" t="inlineStr">
        <is>
          <t>SG EQUIPMENT FINANCE BENELUX BV</t>
        </is>
      </c>
      <c r="B51" t="inlineStr">
        <is>
          <t>ITR05100</t>
        </is>
      </c>
      <c r="C51" t="inlineStr">
        <is>
          <t>C73-0220</t>
        </is>
      </c>
      <c r="D51" t="n">
        <v>0</v>
      </c>
      <c r="E51" t="inlineStr">
        <is>
          <t>S0453</t>
        </is>
      </c>
      <c r="F51" t="inlineStr">
        <is>
          <t>SG EQUIPMENT FINANCE ITALY S.P.A.</t>
        </is>
      </c>
      <c r="G51" t="inlineStr">
        <is>
          <t>ITR05100</t>
        </is>
      </c>
      <c r="H51" t="inlineStr">
        <is>
          <t>C73-0220</t>
        </is>
      </c>
      <c r="I51" t="n">
        <v>1</v>
      </c>
      <c r="J51" t="n">
        <v>0</v>
      </c>
    </row>
    <row r="52">
      <c r="A52" t="inlineStr">
        <is>
          <t>SG EQUIPMENT FINANCE BENELUX BV</t>
        </is>
      </c>
      <c r="B52" t="inlineStr">
        <is>
          <t>ITR05100</t>
        </is>
      </c>
      <c r="C52" t="inlineStr">
        <is>
          <t>C73-0230</t>
        </is>
      </c>
      <c r="D52" t="n">
        <v>0</v>
      </c>
      <c r="E52" t="inlineStr">
        <is>
          <t>S4510</t>
        </is>
      </c>
      <c r="F52" t="inlineStr">
        <is>
          <t>SG LEASING SPA</t>
        </is>
      </c>
      <c r="G52" t="inlineStr">
        <is>
          <t>ITR05100</t>
        </is>
      </c>
      <c r="H52" t="inlineStr">
        <is>
          <t>C73-0230</t>
        </is>
      </c>
      <c r="I52" t="n">
        <v>1</v>
      </c>
      <c r="J52" t="n">
        <v>0</v>
      </c>
    </row>
    <row r="53">
      <c r="A53" t="inlineStr">
        <is>
          <t>SG EQUIPMENT FINANCE BENELUX BV</t>
        </is>
      </c>
      <c r="B53" t="inlineStr">
        <is>
          <t>ITR05100</t>
        </is>
      </c>
      <c r="C53" t="inlineStr">
        <is>
          <t>C73-1290</t>
        </is>
      </c>
      <c r="D53" t="n">
        <v>0</v>
      </c>
      <c r="E53" t="inlineStr">
        <is>
          <t>S4513</t>
        </is>
      </c>
      <c r="F53" t="inlineStr">
        <is>
          <t>FRAER LEASING SPA</t>
        </is>
      </c>
      <c r="G53" t="inlineStr">
        <is>
          <t>ITR05100</t>
        </is>
      </c>
      <c r="H53" t="inlineStr">
        <is>
          <t>C73-1290</t>
        </is>
      </c>
      <c r="I53" t="n">
        <v>1</v>
      </c>
      <c r="J53" t="n">
        <v>0</v>
      </c>
    </row>
    <row r="54">
      <c r="A54" t="inlineStr">
        <is>
          <t>SG EQUIPMENT FINANCE BENELUX BV</t>
        </is>
      </c>
      <c r="B54" t="inlineStr">
        <is>
          <t>ITR05100</t>
        </is>
      </c>
      <c r="C54" t="inlineStr">
        <is>
          <t>C73-1300</t>
        </is>
      </c>
      <c r="D54" t="n">
        <v>0</v>
      </c>
      <c r="E54" t="inlineStr">
        <is>
          <t>S0677</t>
        </is>
      </c>
      <c r="F54" t="inlineStr">
        <is>
          <t>SOCIETE GENERALE EQUIPMENT FINANCE, UK</t>
        </is>
      </c>
      <c r="G54" t="inlineStr">
        <is>
          <t>ITR05100</t>
        </is>
      </c>
      <c r="H54" t="inlineStr">
        <is>
          <t>C73-1300</t>
        </is>
      </c>
      <c r="I54" t="n">
        <v>1</v>
      </c>
      <c r="J54" t="n">
        <v>0</v>
      </c>
    </row>
    <row r="55">
      <c r="A55" t="inlineStr">
        <is>
          <t>SG EQUIPMENT FINANCE BENELUX BV</t>
        </is>
      </c>
      <c r="B55" t="inlineStr">
        <is>
          <t>ITR05100</t>
        </is>
      </c>
      <c r="C55" t="inlineStr">
        <is>
          <t>C73-1340</t>
        </is>
      </c>
      <c r="D55" t="n">
        <v>0</v>
      </c>
      <c r="E55" t="inlineStr">
        <is>
          <t>S1015</t>
        </is>
      </c>
      <c r="F55" t="inlineStr">
        <is>
          <t>SG EQUIPMENT FINANCE BENELUX BV</t>
        </is>
      </c>
      <c r="G55" t="inlineStr">
        <is>
          <t>ITR05100</t>
        </is>
      </c>
      <c r="H55" t="inlineStr">
        <is>
          <t>C73-1340</t>
        </is>
      </c>
      <c r="I55" t="n">
        <v>1</v>
      </c>
      <c r="J55" t="n">
        <v>0</v>
      </c>
    </row>
    <row r="56">
      <c r="A56" t="inlineStr">
        <is>
          <t>SG EQUIPMENT FINANCE BENELUX BV</t>
        </is>
      </c>
      <c r="B56" t="inlineStr">
        <is>
          <t>ITR05100</t>
        </is>
      </c>
      <c r="C56" t="inlineStr">
        <is>
          <t>C73-1350</t>
        </is>
      </c>
      <c r="D56" t="n">
        <v>0</v>
      </c>
      <c r="E56" t="inlineStr">
        <is>
          <t>S1660</t>
        </is>
      </c>
      <c r="F56" t="inlineStr">
        <is>
          <t>SOCIETE GENERALE LEASING AND RENTING, China</t>
        </is>
      </c>
      <c r="G56" t="inlineStr">
        <is>
          <t>ITR05100</t>
        </is>
      </c>
      <c r="H56" t="inlineStr">
        <is>
          <t>C73-1350</t>
        </is>
      </c>
      <c r="I56" t="n">
        <v>1</v>
      </c>
      <c r="J56" t="n">
        <v>0</v>
      </c>
    </row>
    <row r="57">
      <c r="A57" t="inlineStr">
        <is>
          <t>SG EQUIPMENT FINANCE BENELUX BV</t>
        </is>
      </c>
      <c r="B57" t="inlineStr">
        <is>
          <t>ITR05200</t>
        </is>
      </c>
      <c r="C57" t="inlineStr">
        <is>
          <t>C73-0230</t>
        </is>
      </c>
      <c r="D57" t="n">
        <v>20766</v>
      </c>
      <c r="E57" t="inlineStr">
        <is>
          <t>S4492</t>
        </is>
      </c>
      <c r="F57" t="inlineStr">
        <is>
          <t>GEFA BANK GMBH</t>
        </is>
      </c>
      <c r="G57" t="inlineStr">
        <is>
          <t>ITR05200</t>
        </is>
      </c>
      <c r="H57" t="inlineStr">
        <is>
          <t>C73-0230</t>
        </is>
      </c>
      <c r="I57" t="n">
        <v>1</v>
      </c>
      <c r="J57" t="n">
        <v>20766</v>
      </c>
    </row>
    <row r="58">
      <c r="A58" t="inlineStr">
        <is>
          <t>SG EQUIPMENT FINANCE BENELUX BV</t>
        </is>
      </c>
      <c r="B58" t="inlineStr">
        <is>
          <t>ITR05200</t>
        </is>
      </c>
      <c r="C58" t="inlineStr">
        <is>
          <t>C73-1290</t>
        </is>
      </c>
      <c r="D58" t="n">
        <v>20766</v>
      </c>
      <c r="E58" t="inlineStr">
        <is>
          <t>S4502</t>
        </is>
      </c>
      <c r="F58" t="inlineStr">
        <is>
          <t>SG EQUIPMENT LEASING POLSKA SP Z.O.</t>
        </is>
      </c>
      <c r="G58" t="inlineStr">
        <is>
          <t>ITR05200</t>
        </is>
      </c>
      <c r="H58" t="inlineStr">
        <is>
          <t>C73-1290</t>
        </is>
      </c>
      <c r="I58" t="n">
        <v>1</v>
      </c>
      <c r="J58" t="n">
        <v>20766</v>
      </c>
    </row>
    <row r="59">
      <c r="A59" t="inlineStr">
        <is>
          <t>SG EQUIPMENT FINANCE BENELUX BV</t>
        </is>
      </c>
      <c r="B59" t="inlineStr">
        <is>
          <t>ITR05200</t>
        </is>
      </c>
      <c r="C59" t="inlineStr">
        <is>
          <t>C73-1350</t>
        </is>
      </c>
      <c r="D59" t="n">
        <v>20766</v>
      </c>
      <c r="E59" t="inlineStr">
        <is>
          <t>S4509</t>
        </is>
      </c>
      <c r="F59" t="inlineStr">
        <is>
          <t>SG EQUIPMENT FINANCE SCHWEIZ AG</t>
        </is>
      </c>
      <c r="G59" t="inlineStr">
        <is>
          <t>ITR05200</t>
        </is>
      </c>
      <c r="H59" t="inlineStr">
        <is>
          <t>C73-1350</t>
        </is>
      </c>
      <c r="I59" t="n">
        <v>1</v>
      </c>
      <c r="J59" t="n">
        <v>20766</v>
      </c>
    </row>
    <row r="60">
      <c r="A60" t="inlineStr">
        <is>
          <t>SG EQUIPMENT FINANCE GMBH</t>
        </is>
      </c>
      <c r="B60" t="inlineStr">
        <is>
          <t>ITE05110</t>
        </is>
      </c>
      <c r="C60" t="inlineStr">
        <is>
          <t>C74-0130</t>
        </is>
      </c>
      <c r="D60" t="n">
        <v>0</v>
      </c>
      <c r="E60" t="inlineStr">
        <is>
          <t>S1904</t>
        </is>
      </c>
      <c r="F60" t="inlineStr">
        <is>
          <t>FRANFINANCE</t>
        </is>
      </c>
      <c r="G60" t="inlineStr">
        <is>
          <t>ITE05110</t>
        </is>
      </c>
      <c r="H60" t="inlineStr">
        <is>
          <t>C74-0130</t>
        </is>
      </c>
      <c r="I60" t="n">
        <v>1</v>
      </c>
      <c r="J60" t="n">
        <v>0</v>
      </c>
    </row>
    <row r="61">
      <c r="A61" t="inlineStr">
        <is>
          <t>SG EQUIPMENT FINANCE GMBH</t>
        </is>
      </c>
      <c r="B61" t="inlineStr">
        <is>
          <t>ITE05110</t>
        </is>
      </c>
      <c r="C61" t="inlineStr">
        <is>
          <t>C74-0160</t>
        </is>
      </c>
      <c r="D61" t="n">
        <v>0</v>
      </c>
      <c r="E61" t="inlineStr">
        <is>
          <t>S1568</t>
        </is>
      </c>
      <c r="F61" t="inlineStr">
        <is>
          <t>BANCO SOCIETE GENERALE BRASIL S.A.</t>
        </is>
      </c>
      <c r="G61" t="inlineStr">
        <is>
          <t>ITE05110</t>
        </is>
      </c>
      <c r="H61" t="inlineStr">
        <is>
          <t>C74-0160</t>
        </is>
      </c>
      <c r="I61" t="n">
        <v>1</v>
      </c>
      <c r="J61" t="n">
        <v>0</v>
      </c>
    </row>
    <row r="62">
      <c r="A62" t="inlineStr">
        <is>
          <t>SG EQUIPMENT FINANCE GMBH</t>
        </is>
      </c>
      <c r="B62" t="inlineStr">
        <is>
          <t>ITE05110</t>
        </is>
      </c>
      <c r="C62" t="inlineStr">
        <is>
          <t>C74-0480</t>
        </is>
      </c>
      <c r="D62" t="n">
        <v>0</v>
      </c>
      <c r="E62" t="inlineStr">
        <is>
          <t>S0675</t>
        </is>
      </c>
      <c r="F62" t="inlineStr">
        <is>
          <t>SOCIETE GENERALE EQUIPMENT FINANCE, Brazil</t>
        </is>
      </c>
      <c r="G62" t="inlineStr">
        <is>
          <t>ITE05110</t>
        </is>
      </c>
      <c r="H62" t="inlineStr">
        <is>
          <t>C74-0480</t>
        </is>
      </c>
      <c r="I62" t="n">
        <v>1</v>
      </c>
      <c r="J62" t="n">
        <v>0</v>
      </c>
    </row>
    <row r="63">
      <c r="A63" t="inlineStr">
        <is>
          <t>SG EQUIPMENT FINANCE GMBH</t>
        </is>
      </c>
      <c r="B63" t="inlineStr">
        <is>
          <t>ITE05120</t>
        </is>
      </c>
      <c r="C63" t="inlineStr">
        <is>
          <t>C74-0160</t>
        </is>
      </c>
      <c r="D63" t="n">
        <v>0</v>
      </c>
      <c r="E63" t="inlineStr">
        <is>
          <t>S3065</t>
        </is>
      </c>
      <c r="F63" t="inlineStr">
        <is>
          <t>SGEF SA</t>
        </is>
      </c>
      <c r="G63" t="inlineStr">
        <is>
          <t>ITE05120</t>
        </is>
      </c>
      <c r="H63" t="inlineStr">
        <is>
          <t>C74-0160</t>
        </is>
      </c>
      <c r="I63" t="n">
        <v>1</v>
      </c>
      <c r="J63" t="n">
        <v>0</v>
      </c>
    </row>
    <row r="64">
      <c r="A64" t="inlineStr">
        <is>
          <t>SG EQUIPMENT FINANCE GMBH</t>
        </is>
      </c>
      <c r="B64" t="inlineStr">
        <is>
          <t>ITE05120</t>
        </is>
      </c>
      <c r="C64" t="inlineStr">
        <is>
          <t>C74-0480</t>
        </is>
      </c>
      <c r="D64" t="n">
        <v>0</v>
      </c>
      <c r="E64" t="inlineStr">
        <is>
          <t>S4503</t>
        </is>
      </c>
      <c r="F64" t="inlineStr">
        <is>
          <t>SG EQUIPMENT FINANCE GMBH</t>
        </is>
      </c>
      <c r="G64" t="inlineStr">
        <is>
          <t>ITE05120</t>
        </is>
      </c>
      <c r="H64" t="inlineStr">
        <is>
          <t>C74-0480</t>
        </is>
      </c>
      <c r="I64" t="n">
        <v>1</v>
      </c>
      <c r="J64" t="n">
        <v>0</v>
      </c>
    </row>
    <row r="65">
      <c r="A65" t="inlineStr">
        <is>
          <t>SG EQUIPMENT FINANCE GMBH</t>
        </is>
      </c>
      <c r="B65" t="inlineStr">
        <is>
          <t>ITE05210</t>
        </is>
      </c>
      <c r="C65" t="inlineStr">
        <is>
          <t>C74-0160</t>
        </is>
      </c>
      <c r="D65" t="n">
        <v>46</v>
      </c>
      <c r="E65" t="inlineStr">
        <is>
          <t>S0452</t>
        </is>
      </c>
      <c r="F65" t="inlineStr">
        <is>
          <t>SG EQUIPMENT FINANCE IBERIA</t>
        </is>
      </c>
      <c r="G65" t="inlineStr">
        <is>
          <t>ITE05210</t>
        </is>
      </c>
      <c r="H65" t="inlineStr">
        <is>
          <t>C74-0160</t>
        </is>
      </c>
      <c r="I65" t="n">
        <v>1</v>
      </c>
      <c r="J65" t="n">
        <v>46</v>
      </c>
    </row>
    <row r="66">
      <c r="A66" t="inlineStr">
        <is>
          <t>SG EQUIPMENT FINANCE GMBH</t>
        </is>
      </c>
      <c r="B66" t="inlineStr">
        <is>
          <t>ITE05210</t>
        </is>
      </c>
      <c r="C66" t="inlineStr">
        <is>
          <t>C74-0480</t>
        </is>
      </c>
      <c r="D66" t="n">
        <v>46</v>
      </c>
      <c r="E66" t="inlineStr">
        <is>
          <t>S0453</t>
        </is>
      </c>
      <c r="F66" t="inlineStr">
        <is>
          <t>SG EQUIPMENT FINANCE ITALY S.P.A.</t>
        </is>
      </c>
      <c r="G66" t="inlineStr">
        <is>
          <t>ITE05210</t>
        </is>
      </c>
      <c r="H66" t="inlineStr">
        <is>
          <t>C74-0480</t>
        </is>
      </c>
      <c r="I66" t="n">
        <v>1</v>
      </c>
      <c r="J66" t="n">
        <v>46</v>
      </c>
    </row>
    <row r="67">
      <c r="A67" t="inlineStr">
        <is>
          <t>SG EQUIPMENT FINANCE ITALY S.P.A.</t>
        </is>
      </c>
      <c r="B67" t="inlineStr">
        <is>
          <t>ITE05110</t>
        </is>
      </c>
      <c r="C67" t="inlineStr">
        <is>
          <t>C74-0130</t>
        </is>
      </c>
      <c r="D67" t="n">
        <v>0</v>
      </c>
      <c r="E67" t="inlineStr">
        <is>
          <t>S1904</t>
        </is>
      </c>
      <c r="F67" t="inlineStr">
        <is>
          <t>FRANFINANCE</t>
        </is>
      </c>
      <c r="G67" t="inlineStr">
        <is>
          <t>ITE05110</t>
        </is>
      </c>
      <c r="H67" t="inlineStr">
        <is>
          <t>C74-0130</t>
        </is>
      </c>
      <c r="I67" t="n">
        <v>1</v>
      </c>
      <c r="J67" t="n">
        <v>0</v>
      </c>
    </row>
    <row r="68">
      <c r="A68" t="inlineStr">
        <is>
          <t>SG EQUIPMENT FINANCE ITALY S.P.A.</t>
        </is>
      </c>
      <c r="B68" t="inlineStr">
        <is>
          <t>ITE05110</t>
        </is>
      </c>
      <c r="C68" t="inlineStr">
        <is>
          <t>C74-0160</t>
        </is>
      </c>
      <c r="D68" t="n">
        <v>0</v>
      </c>
      <c r="E68" t="inlineStr">
        <is>
          <t>S1568</t>
        </is>
      </c>
      <c r="F68" t="inlineStr">
        <is>
          <t>BANCO SOCIETE GENERALE BRASIL S.A.</t>
        </is>
      </c>
      <c r="G68" t="inlineStr">
        <is>
          <t>ITE05110</t>
        </is>
      </c>
      <c r="H68" t="inlineStr">
        <is>
          <t>C74-0160</t>
        </is>
      </c>
      <c r="I68" t="n">
        <v>1</v>
      </c>
      <c r="J68" t="n">
        <v>0</v>
      </c>
    </row>
    <row r="69">
      <c r="A69" t="inlineStr">
        <is>
          <t>SG EQUIPMENT FINANCE ITALY S.P.A.</t>
        </is>
      </c>
      <c r="B69" t="inlineStr">
        <is>
          <t>ITE05110</t>
        </is>
      </c>
      <c r="C69" t="inlineStr">
        <is>
          <t>C74-0480</t>
        </is>
      </c>
      <c r="D69" t="n">
        <v>0</v>
      </c>
      <c r="E69" t="inlineStr">
        <is>
          <t>S0675</t>
        </is>
      </c>
      <c r="F69" t="inlineStr">
        <is>
          <t>SOCIETE GENERALE EQUIPMENT FINANCE, Brazil</t>
        </is>
      </c>
      <c r="G69" t="inlineStr">
        <is>
          <t>ITE05110</t>
        </is>
      </c>
      <c r="H69" t="inlineStr">
        <is>
          <t>C74-0480</t>
        </is>
      </c>
      <c r="I69" t="n">
        <v>1</v>
      </c>
      <c r="J69" t="n">
        <v>0</v>
      </c>
    </row>
    <row r="70">
      <c r="A70" t="inlineStr">
        <is>
          <t>SG EQUIPMENT FINANCE ITALY S.P.A.</t>
        </is>
      </c>
      <c r="B70" t="inlineStr">
        <is>
          <t>ITR05100</t>
        </is>
      </c>
      <c r="C70" t="inlineStr">
        <is>
          <t>C73-0140</t>
        </is>
      </c>
      <c r="D70" t="n">
        <v>0</v>
      </c>
      <c r="E70" t="inlineStr">
        <is>
          <t>S4503</t>
        </is>
      </c>
      <c r="F70" t="inlineStr">
        <is>
          <t>SG EQUIPMENT FINANCE GMBH</t>
        </is>
      </c>
      <c r="G70" t="inlineStr">
        <is>
          <t>ITR05100</t>
        </is>
      </c>
      <c r="H70" t="inlineStr">
        <is>
          <t>C73-0140</t>
        </is>
      </c>
      <c r="I70" t="n">
        <v>1</v>
      </c>
      <c r="J70" t="n">
        <v>0</v>
      </c>
    </row>
    <row r="71">
      <c r="A71" t="inlineStr">
        <is>
          <t>SG EQUIPMENT FINANCE ITALY S.P.A.</t>
        </is>
      </c>
      <c r="B71" t="inlineStr">
        <is>
          <t>ITR05100</t>
        </is>
      </c>
      <c r="C71" t="inlineStr">
        <is>
          <t>C73-0150</t>
        </is>
      </c>
      <c r="D71" t="n">
        <v>0</v>
      </c>
      <c r="E71" t="inlineStr">
        <is>
          <t>S0452</t>
        </is>
      </c>
      <c r="F71" t="inlineStr">
        <is>
          <t>SG EQUIPMENT FINANCE IBERIA</t>
        </is>
      </c>
      <c r="G71" t="inlineStr">
        <is>
          <t>ITR05100</t>
        </is>
      </c>
      <c r="H71" t="inlineStr">
        <is>
          <t>C73-0150</t>
        </is>
      </c>
      <c r="I71" t="n">
        <v>1</v>
      </c>
      <c r="J71" t="n">
        <v>0</v>
      </c>
    </row>
    <row r="72">
      <c r="A72" t="inlineStr">
        <is>
          <t>SG EQUIPMENT FINANCE ITALY S.P.A.</t>
        </is>
      </c>
      <c r="B72" t="inlineStr">
        <is>
          <t>ITR05100</t>
        </is>
      </c>
      <c r="C72" t="inlineStr">
        <is>
          <t>C73-0220</t>
        </is>
      </c>
      <c r="D72" t="n">
        <v>0</v>
      </c>
      <c r="E72" t="inlineStr">
        <is>
          <t>S0453</t>
        </is>
      </c>
      <c r="F72" t="inlineStr">
        <is>
          <t>SG EQUIPMENT FINANCE ITALY S.P.A.</t>
        </is>
      </c>
      <c r="G72" t="inlineStr">
        <is>
          <t>ITR05100</t>
        </is>
      </c>
      <c r="H72" t="inlineStr">
        <is>
          <t>C73-0220</t>
        </is>
      </c>
      <c r="I72" t="n">
        <v>1</v>
      </c>
      <c r="J72" t="n">
        <v>0</v>
      </c>
    </row>
    <row r="73">
      <c r="A73" t="inlineStr">
        <is>
          <t>SG EQUIPMENT FINANCE ITALY S.P.A.</t>
        </is>
      </c>
      <c r="B73" t="inlineStr">
        <is>
          <t>ITR05100</t>
        </is>
      </c>
      <c r="C73" t="inlineStr">
        <is>
          <t>C73-0230</t>
        </is>
      </c>
      <c r="D73" t="n">
        <v>0</v>
      </c>
      <c r="E73" t="inlineStr">
        <is>
          <t>S4510</t>
        </is>
      </c>
      <c r="F73" t="inlineStr">
        <is>
          <t>SG LEASING SPA</t>
        </is>
      </c>
      <c r="G73" t="inlineStr">
        <is>
          <t>ITR05100</t>
        </is>
      </c>
      <c r="H73" t="inlineStr">
        <is>
          <t>C73-0230</t>
        </is>
      </c>
      <c r="I73" t="n">
        <v>1</v>
      </c>
      <c r="J73" t="n">
        <v>0</v>
      </c>
    </row>
    <row r="74">
      <c r="A74" t="inlineStr">
        <is>
          <t>SG EQUIPMENT FINANCE ITALY S.P.A.</t>
        </is>
      </c>
      <c r="B74" t="inlineStr">
        <is>
          <t>ITR05100</t>
        </is>
      </c>
      <c r="C74" t="inlineStr">
        <is>
          <t>C73-1290</t>
        </is>
      </c>
      <c r="D74" t="n">
        <v>0</v>
      </c>
      <c r="E74" t="inlineStr">
        <is>
          <t>S4513</t>
        </is>
      </c>
      <c r="F74" t="inlineStr">
        <is>
          <t>FRAER LEASING SPA</t>
        </is>
      </c>
      <c r="G74" t="inlineStr">
        <is>
          <t>ITR05100</t>
        </is>
      </c>
      <c r="H74" t="inlineStr">
        <is>
          <t>C73-1290</t>
        </is>
      </c>
      <c r="I74" t="n">
        <v>1</v>
      </c>
      <c r="J74" t="n">
        <v>0</v>
      </c>
    </row>
    <row r="75">
      <c r="A75" t="inlineStr">
        <is>
          <t>SG EQUIPMENT FINANCE ITALY S.P.A.</t>
        </is>
      </c>
      <c r="B75" t="inlineStr">
        <is>
          <t>ITR05100</t>
        </is>
      </c>
      <c r="C75" t="inlineStr">
        <is>
          <t>C73-1300</t>
        </is>
      </c>
      <c r="D75" t="n">
        <v>0</v>
      </c>
      <c r="E75" t="inlineStr">
        <is>
          <t>S0677</t>
        </is>
      </c>
      <c r="F75" t="inlineStr">
        <is>
          <t>SOCIETE GENERALE EQUIPMENT FINANCE, UK</t>
        </is>
      </c>
      <c r="G75" t="inlineStr">
        <is>
          <t>ITR05100</t>
        </is>
      </c>
      <c r="H75" t="inlineStr">
        <is>
          <t>C73-1300</t>
        </is>
      </c>
      <c r="I75" t="n">
        <v>1</v>
      </c>
      <c r="J75" t="n">
        <v>0</v>
      </c>
    </row>
    <row r="76">
      <c r="A76" t="inlineStr">
        <is>
          <t>SG EQUIPMENT FINANCE ITALY S.P.A.</t>
        </is>
      </c>
      <c r="B76" t="inlineStr">
        <is>
          <t>ITR05100</t>
        </is>
      </c>
      <c r="C76" t="inlineStr">
        <is>
          <t>C73-1340</t>
        </is>
      </c>
      <c r="D76" t="n">
        <v>0</v>
      </c>
      <c r="E76" t="inlineStr">
        <is>
          <t>S1015</t>
        </is>
      </c>
      <c r="F76" t="inlineStr">
        <is>
          <t>SG EQUIPMENT FINANCE BENELUX BV</t>
        </is>
      </c>
      <c r="G76" t="inlineStr">
        <is>
          <t>ITR05100</t>
        </is>
      </c>
      <c r="H76" t="inlineStr">
        <is>
          <t>C73-1340</t>
        </is>
      </c>
      <c r="I76" t="n">
        <v>1</v>
      </c>
      <c r="J76" t="n">
        <v>0</v>
      </c>
    </row>
    <row r="77">
      <c r="A77" t="inlineStr">
        <is>
          <t>SG EQUIPMENT FINANCE ITALY S.P.A.</t>
        </is>
      </c>
      <c r="B77" t="inlineStr">
        <is>
          <t>ITR05100</t>
        </is>
      </c>
      <c r="C77" t="inlineStr">
        <is>
          <t>C73-1350</t>
        </is>
      </c>
      <c r="D77" t="n">
        <v>0</v>
      </c>
      <c r="E77" t="inlineStr">
        <is>
          <t>S1660</t>
        </is>
      </c>
      <c r="F77" t="inlineStr">
        <is>
          <t>SOCIETE GENERALE LEASING AND RENTING, China</t>
        </is>
      </c>
      <c r="G77" t="inlineStr">
        <is>
          <t>ITR05100</t>
        </is>
      </c>
      <c r="H77" t="inlineStr">
        <is>
          <t>C73-1350</t>
        </is>
      </c>
      <c r="I77" t="n">
        <v>1</v>
      </c>
      <c r="J77" t="n">
        <v>0</v>
      </c>
    </row>
    <row r="78">
      <c r="A78" t="inlineStr">
        <is>
          <t>SG EQUIPMENT FINANCE ITALY S.P.A.</t>
        </is>
      </c>
      <c r="B78" t="inlineStr">
        <is>
          <t>ITR05200</t>
        </is>
      </c>
      <c r="C78" t="inlineStr">
        <is>
          <t>C73-0230</t>
        </is>
      </c>
      <c r="D78" t="n">
        <v>40074</v>
      </c>
      <c r="E78" t="inlineStr">
        <is>
          <t>S4492</t>
        </is>
      </c>
      <c r="F78" t="inlineStr">
        <is>
          <t>GEFA BANK GMBH</t>
        </is>
      </c>
      <c r="G78" t="inlineStr">
        <is>
          <t>ITR05200</t>
        </is>
      </c>
      <c r="H78" t="inlineStr">
        <is>
          <t>C73-0230</t>
        </is>
      </c>
      <c r="I78" t="n">
        <v>1</v>
      </c>
      <c r="J78" t="n">
        <v>40074</v>
      </c>
    </row>
    <row r="79">
      <c r="A79" t="inlineStr">
        <is>
          <t>SG EQUIPMENT FINANCE ITALY S.P.A.</t>
        </is>
      </c>
      <c r="B79" t="inlineStr">
        <is>
          <t>ITR05200</t>
        </is>
      </c>
      <c r="C79" t="inlineStr">
        <is>
          <t>C73-1290</t>
        </is>
      </c>
      <c r="D79" t="n">
        <v>40074</v>
      </c>
      <c r="E79" t="inlineStr">
        <is>
          <t>S4502</t>
        </is>
      </c>
      <c r="F79" t="inlineStr">
        <is>
          <t>SG EQUIPMENT LEASING POLSKA SP Z.O.</t>
        </is>
      </c>
      <c r="G79" t="inlineStr">
        <is>
          <t>ITR05200</t>
        </is>
      </c>
      <c r="H79" t="inlineStr">
        <is>
          <t>C73-1290</t>
        </is>
      </c>
      <c r="I79" t="n">
        <v>1</v>
      </c>
      <c r="J79" t="n">
        <v>40074</v>
      </c>
    </row>
    <row r="80">
      <c r="A80" t="inlineStr">
        <is>
          <t>SG EQUIPMENT FINANCE ITALY S.P.A.</t>
        </is>
      </c>
      <c r="B80" t="inlineStr">
        <is>
          <t>ITR05200</t>
        </is>
      </c>
      <c r="C80" t="inlineStr">
        <is>
          <t>C73-1350</t>
        </is>
      </c>
      <c r="D80" t="n">
        <v>40074</v>
      </c>
      <c r="E80" t="inlineStr">
        <is>
          <t>S4509</t>
        </is>
      </c>
      <c r="F80" t="inlineStr">
        <is>
          <t>SG EQUIPMENT FINANCE SCHWEIZ AG</t>
        </is>
      </c>
      <c r="G80" t="inlineStr">
        <is>
          <t>ITR05200</t>
        </is>
      </c>
      <c r="H80" t="inlineStr">
        <is>
          <t>C73-1350</t>
        </is>
      </c>
      <c r="I80" t="n">
        <v>1</v>
      </c>
      <c r="J80" t="n">
        <v>40074</v>
      </c>
    </row>
    <row r="81">
      <c r="A81" t="inlineStr">
        <is>
          <t>SG EQUIPMENT FINANCE ITALY S.P.A.</t>
        </is>
      </c>
      <c r="B81" t="inlineStr">
        <is>
          <t>ITR08100</t>
        </is>
      </c>
      <c r="C81" t="inlineStr">
        <is>
          <t>C73-0900</t>
        </is>
      </c>
      <c r="D81" t="n">
        <v>0</v>
      </c>
      <c r="E81" t="inlineStr">
        <is>
          <t>S1015</t>
        </is>
      </c>
      <c r="F81" t="inlineStr">
        <is>
          <t>SG EQUIPMENT FINANCE BENELUX BV</t>
        </is>
      </c>
      <c r="G81" t="inlineStr">
        <is>
          <t>ITR08100</t>
        </is>
      </c>
      <c r="H81" t="inlineStr">
        <is>
          <t>C73-0900</t>
        </is>
      </c>
      <c r="I81" t="n">
        <v>1</v>
      </c>
      <c r="J81" t="n">
        <v>0</v>
      </c>
    </row>
    <row r="82">
      <c r="A82" t="inlineStr">
        <is>
          <t>SG LEASING SPA</t>
        </is>
      </c>
      <c r="B82" t="inlineStr">
        <is>
          <t>ITE05120</t>
        </is>
      </c>
      <c r="C82" t="inlineStr">
        <is>
          <t>C74-0160</t>
        </is>
      </c>
      <c r="D82" t="n">
        <v>2</v>
      </c>
      <c r="E82" t="inlineStr">
        <is>
          <t>S3065</t>
        </is>
      </c>
      <c r="F82" t="inlineStr">
        <is>
          <t>SGEF SA</t>
        </is>
      </c>
      <c r="G82" t="inlineStr">
        <is>
          <t>ITE05120</t>
        </is>
      </c>
      <c r="H82" t="inlineStr">
        <is>
          <t>C74-0160</t>
        </is>
      </c>
      <c r="I82" t="n">
        <v>1</v>
      </c>
      <c r="J82" t="n">
        <v>2</v>
      </c>
    </row>
    <row r="83">
      <c r="A83" t="inlineStr">
        <is>
          <t>SG LEASING SPA</t>
        </is>
      </c>
      <c r="B83" t="inlineStr">
        <is>
          <t>ITE05120</t>
        </is>
      </c>
      <c r="C83" t="inlineStr">
        <is>
          <t>C74-0480</t>
        </is>
      </c>
      <c r="D83" t="n">
        <v>2</v>
      </c>
      <c r="E83" t="inlineStr">
        <is>
          <t>S4503</t>
        </is>
      </c>
      <c r="F83" t="inlineStr">
        <is>
          <t>SG EQUIPMENT FINANCE GMBH</t>
        </is>
      </c>
      <c r="G83" t="inlineStr">
        <is>
          <t>ITE05120</t>
        </is>
      </c>
      <c r="H83" t="inlineStr">
        <is>
          <t>C74-0480</t>
        </is>
      </c>
      <c r="I83" t="n">
        <v>1</v>
      </c>
      <c r="J83" t="n">
        <v>2</v>
      </c>
    </row>
    <row r="84">
      <c r="A84" t="inlineStr">
        <is>
          <t>SG LEASING SPA</t>
        </is>
      </c>
      <c r="B84" t="inlineStr">
        <is>
          <t>ITE05210</t>
        </is>
      </c>
      <c r="C84" t="inlineStr">
        <is>
          <t>C74-0160</t>
        </is>
      </c>
      <c r="D84" t="n">
        <v>116</v>
      </c>
      <c r="E84" t="inlineStr">
        <is>
          <t>S0452</t>
        </is>
      </c>
      <c r="F84" t="inlineStr">
        <is>
          <t>SG EQUIPMENT FINANCE IBERIA</t>
        </is>
      </c>
      <c r="G84" t="inlineStr">
        <is>
          <t>ITE05210</t>
        </is>
      </c>
      <c r="H84" t="inlineStr">
        <is>
          <t>C74-0160</t>
        </is>
      </c>
      <c r="I84" t="n">
        <v>1</v>
      </c>
      <c r="J84" t="n">
        <v>116</v>
      </c>
    </row>
    <row r="85">
      <c r="A85" t="inlineStr">
        <is>
          <t>SG LEASING SPA</t>
        </is>
      </c>
      <c r="B85" t="inlineStr">
        <is>
          <t>ITE05210</t>
        </is>
      </c>
      <c r="C85" t="inlineStr">
        <is>
          <t>C74-0480</t>
        </is>
      </c>
      <c r="D85" t="n">
        <v>116</v>
      </c>
      <c r="E85" t="inlineStr">
        <is>
          <t>S0453</t>
        </is>
      </c>
      <c r="F85" t="inlineStr">
        <is>
          <t>SG EQUIPMENT FINANCE ITALY S.P.A.</t>
        </is>
      </c>
      <c r="G85" t="inlineStr">
        <is>
          <t>ITE05210</t>
        </is>
      </c>
      <c r="H85" t="inlineStr">
        <is>
          <t>C74-0480</t>
        </is>
      </c>
      <c r="I85" t="n">
        <v>1</v>
      </c>
      <c r="J85" t="n">
        <v>116</v>
      </c>
    </row>
    <row r="86">
      <c r="A86" t="inlineStr">
        <is>
          <t>SG LEASING SPA</t>
        </is>
      </c>
      <c r="B86" t="inlineStr">
        <is>
          <t>ITR05100</t>
        </is>
      </c>
      <c r="C86" t="inlineStr">
        <is>
          <t>C73-0140</t>
        </is>
      </c>
      <c r="D86" t="n">
        <v>0</v>
      </c>
      <c r="E86" t="inlineStr">
        <is>
          <t>S4503</t>
        </is>
      </c>
      <c r="F86" t="inlineStr">
        <is>
          <t>SG EQUIPMENT FINANCE GMBH</t>
        </is>
      </c>
      <c r="G86" t="inlineStr">
        <is>
          <t>ITR05100</t>
        </is>
      </c>
      <c r="H86" t="inlineStr">
        <is>
          <t>C73-0140</t>
        </is>
      </c>
      <c r="I86" t="n">
        <v>1</v>
      </c>
      <c r="J86" t="n">
        <v>0</v>
      </c>
    </row>
    <row r="87">
      <c r="A87" t="inlineStr">
        <is>
          <t>SG LEASING SPA</t>
        </is>
      </c>
      <c r="B87" t="inlineStr">
        <is>
          <t>ITR05100</t>
        </is>
      </c>
      <c r="C87" t="inlineStr">
        <is>
          <t>C73-0150</t>
        </is>
      </c>
      <c r="D87" t="n">
        <v>0</v>
      </c>
      <c r="E87" t="inlineStr">
        <is>
          <t>S0452</t>
        </is>
      </c>
      <c r="F87" t="inlineStr">
        <is>
          <t>SG EQUIPMENT FINANCE IBERIA</t>
        </is>
      </c>
      <c r="G87" t="inlineStr">
        <is>
          <t>ITR05100</t>
        </is>
      </c>
      <c r="H87" t="inlineStr">
        <is>
          <t>C73-0150</t>
        </is>
      </c>
      <c r="I87" t="n">
        <v>1</v>
      </c>
      <c r="J87" t="n">
        <v>0</v>
      </c>
    </row>
    <row r="88">
      <c r="A88" t="inlineStr">
        <is>
          <t>SG LEASING SPA</t>
        </is>
      </c>
      <c r="B88" t="inlineStr">
        <is>
          <t>ITR05100</t>
        </is>
      </c>
      <c r="C88" t="inlineStr">
        <is>
          <t>C73-0220</t>
        </is>
      </c>
      <c r="D88" t="n">
        <v>0</v>
      </c>
      <c r="E88" t="inlineStr">
        <is>
          <t>S0453</t>
        </is>
      </c>
      <c r="F88" t="inlineStr">
        <is>
          <t>SG EQUIPMENT FINANCE ITALY S.P.A.</t>
        </is>
      </c>
      <c r="G88" t="inlineStr">
        <is>
          <t>ITR05100</t>
        </is>
      </c>
      <c r="H88" t="inlineStr">
        <is>
          <t>C73-0220</t>
        </is>
      </c>
      <c r="I88" t="n">
        <v>1</v>
      </c>
      <c r="J88" t="n">
        <v>0</v>
      </c>
    </row>
    <row r="89">
      <c r="A89" t="inlineStr">
        <is>
          <t>SG LEASING SPA</t>
        </is>
      </c>
      <c r="B89" t="inlineStr">
        <is>
          <t>ITR05100</t>
        </is>
      </c>
      <c r="C89" t="inlineStr">
        <is>
          <t>C73-0230</t>
        </is>
      </c>
      <c r="D89" t="n">
        <v>0</v>
      </c>
      <c r="E89" t="inlineStr">
        <is>
          <t>S4510</t>
        </is>
      </c>
      <c r="F89" t="inlineStr">
        <is>
          <t>SG LEASING SPA</t>
        </is>
      </c>
      <c r="G89" t="inlineStr">
        <is>
          <t>ITR05100</t>
        </is>
      </c>
      <c r="H89" t="inlineStr">
        <is>
          <t>C73-0230</t>
        </is>
      </c>
      <c r="I89" t="n">
        <v>1</v>
      </c>
      <c r="J89" t="n">
        <v>0</v>
      </c>
    </row>
    <row r="90">
      <c r="A90" t="inlineStr">
        <is>
          <t>SG LEASING SPA</t>
        </is>
      </c>
      <c r="B90" t="inlineStr">
        <is>
          <t>ITR05100</t>
        </is>
      </c>
      <c r="C90" t="inlineStr">
        <is>
          <t>C73-1290</t>
        </is>
      </c>
      <c r="D90" t="n">
        <v>0</v>
      </c>
      <c r="E90" t="inlineStr">
        <is>
          <t>S4513</t>
        </is>
      </c>
      <c r="F90" t="inlineStr">
        <is>
          <t>FRAER LEASING SPA</t>
        </is>
      </c>
      <c r="G90" t="inlineStr">
        <is>
          <t>ITR05100</t>
        </is>
      </c>
      <c r="H90" t="inlineStr">
        <is>
          <t>C73-1290</t>
        </is>
      </c>
      <c r="I90" t="n">
        <v>1</v>
      </c>
      <c r="J90" t="n">
        <v>0</v>
      </c>
    </row>
    <row r="91">
      <c r="A91" t="inlineStr">
        <is>
          <t>SG LEASING SPA</t>
        </is>
      </c>
      <c r="B91" t="inlineStr">
        <is>
          <t>ITR05100</t>
        </is>
      </c>
      <c r="C91" t="inlineStr">
        <is>
          <t>C73-1300</t>
        </is>
      </c>
      <c r="D91" t="n">
        <v>0</v>
      </c>
      <c r="E91" t="inlineStr">
        <is>
          <t>S0677</t>
        </is>
      </c>
      <c r="F91" t="inlineStr">
        <is>
          <t>SOCIETE GENERALE EQUIPMENT FINANCE, UK</t>
        </is>
      </c>
      <c r="G91" t="inlineStr">
        <is>
          <t>ITR05100</t>
        </is>
      </c>
      <c r="H91" t="inlineStr">
        <is>
          <t>C73-1300</t>
        </is>
      </c>
      <c r="I91" t="n">
        <v>1</v>
      </c>
      <c r="J91" t="n">
        <v>0</v>
      </c>
    </row>
    <row r="92">
      <c r="A92" t="inlineStr">
        <is>
          <t>SG LEASING SPA</t>
        </is>
      </c>
      <c r="B92" t="inlineStr">
        <is>
          <t>ITR05100</t>
        </is>
      </c>
      <c r="C92" t="inlineStr">
        <is>
          <t>C73-1340</t>
        </is>
      </c>
      <c r="D92" t="n">
        <v>0</v>
      </c>
      <c r="E92" t="inlineStr">
        <is>
          <t>S1015</t>
        </is>
      </c>
      <c r="F92" t="inlineStr">
        <is>
          <t>SG EQUIPMENT FINANCE BENELUX BV</t>
        </is>
      </c>
      <c r="G92" t="inlineStr">
        <is>
          <t>ITR05100</t>
        </is>
      </c>
      <c r="H92" t="inlineStr">
        <is>
          <t>C73-1340</t>
        </is>
      </c>
      <c r="I92" t="n">
        <v>1</v>
      </c>
      <c r="J92" t="n">
        <v>0</v>
      </c>
    </row>
    <row r="93">
      <c r="A93" t="inlineStr">
        <is>
          <t>SG LEASING SPA</t>
        </is>
      </c>
      <c r="B93" t="inlineStr">
        <is>
          <t>ITR05100</t>
        </is>
      </c>
      <c r="C93" t="inlineStr">
        <is>
          <t>C73-1350</t>
        </is>
      </c>
      <c r="D93" t="n">
        <v>0</v>
      </c>
      <c r="E93" t="inlineStr">
        <is>
          <t>S1660</t>
        </is>
      </c>
      <c r="F93" t="inlineStr">
        <is>
          <t>SOCIETE GENERALE LEASING AND RENTING, China</t>
        </is>
      </c>
      <c r="G93" t="inlineStr">
        <is>
          <t>ITR05100</t>
        </is>
      </c>
      <c r="H93" t="inlineStr">
        <is>
          <t>C73-1350</t>
        </is>
      </c>
      <c r="I93" t="n">
        <v>1</v>
      </c>
      <c r="J93" t="n">
        <v>0</v>
      </c>
    </row>
    <row r="94">
      <c r="A94" t="inlineStr">
        <is>
          <t>SG LEASING SPA</t>
        </is>
      </c>
      <c r="B94" t="inlineStr">
        <is>
          <t>ITR05200</t>
        </is>
      </c>
      <c r="C94" t="inlineStr">
        <is>
          <t>C73-0230</t>
        </is>
      </c>
      <c r="D94" t="n">
        <v>116552</v>
      </c>
      <c r="E94" t="inlineStr">
        <is>
          <t>S4492</t>
        </is>
      </c>
      <c r="F94" t="inlineStr">
        <is>
          <t>GEFA BANK GMBH</t>
        </is>
      </c>
      <c r="G94" t="inlineStr">
        <is>
          <t>ITR05200</t>
        </is>
      </c>
      <c r="H94" t="inlineStr">
        <is>
          <t>C73-0230</t>
        </is>
      </c>
      <c r="I94" t="n">
        <v>1</v>
      </c>
      <c r="J94" t="n">
        <v>116552</v>
      </c>
    </row>
    <row r="95">
      <c r="A95" t="inlineStr">
        <is>
          <t>SG LEASING SPA</t>
        </is>
      </c>
      <c r="B95" t="inlineStr">
        <is>
          <t>ITR05200</t>
        </is>
      </c>
      <c r="C95" t="inlineStr">
        <is>
          <t>C73-1290</t>
        </is>
      </c>
      <c r="D95" t="n">
        <v>116552</v>
      </c>
      <c r="E95" t="inlineStr">
        <is>
          <t>S4502</t>
        </is>
      </c>
      <c r="F95" t="inlineStr">
        <is>
          <t>SG EQUIPMENT LEASING POLSKA SP Z.O.</t>
        </is>
      </c>
      <c r="G95" t="inlineStr">
        <is>
          <t>ITR05200</t>
        </is>
      </c>
      <c r="H95" t="inlineStr">
        <is>
          <t>C73-1290</t>
        </is>
      </c>
      <c r="I95" t="n">
        <v>1</v>
      </c>
      <c r="J95" t="n">
        <v>116552</v>
      </c>
    </row>
    <row r="96">
      <c r="A96" t="inlineStr">
        <is>
          <t>SG LEASING SPA</t>
        </is>
      </c>
      <c r="B96" t="inlineStr">
        <is>
          <t>ITR05200</t>
        </is>
      </c>
      <c r="C96" t="inlineStr">
        <is>
          <t>C73-1350</t>
        </is>
      </c>
      <c r="D96" t="n">
        <v>116552</v>
      </c>
      <c r="E96" t="inlineStr">
        <is>
          <t>S4509</t>
        </is>
      </c>
      <c r="F96" t="inlineStr">
        <is>
          <t>SG EQUIPMENT FINANCE SCHWEIZ AG</t>
        </is>
      </c>
      <c r="G96" t="inlineStr">
        <is>
          <t>ITR05200</t>
        </is>
      </c>
      <c r="H96" t="inlineStr">
        <is>
          <t>C73-1350</t>
        </is>
      </c>
      <c r="I96" t="n">
        <v>1</v>
      </c>
      <c r="J96" t="n">
        <v>116552</v>
      </c>
    </row>
    <row r="97">
      <c r="A97" t="inlineStr">
        <is>
          <t>SGEF SA</t>
        </is>
      </c>
      <c r="B97" t="inlineStr">
        <is>
          <t>ITE05110</t>
        </is>
      </c>
      <c r="C97" t="inlineStr">
        <is>
          <t>C74-0130</t>
        </is>
      </c>
      <c r="D97" t="n">
        <v>0</v>
      </c>
      <c r="E97" t="inlineStr">
        <is>
          <t>S1904</t>
        </is>
      </c>
      <c r="F97" t="inlineStr">
        <is>
          <t>FRANFINANCE</t>
        </is>
      </c>
      <c r="G97" t="inlineStr">
        <is>
          <t>ITE05110</t>
        </is>
      </c>
      <c r="H97" t="inlineStr">
        <is>
          <t>C74-0130</t>
        </is>
      </c>
      <c r="I97" t="n">
        <v>1</v>
      </c>
      <c r="J97" t="n">
        <v>0</v>
      </c>
    </row>
    <row r="98">
      <c r="A98" t="inlineStr">
        <is>
          <t>SGEF SA</t>
        </is>
      </c>
      <c r="B98" t="inlineStr">
        <is>
          <t>ITE05110</t>
        </is>
      </c>
      <c r="C98" t="inlineStr">
        <is>
          <t>C74-0160</t>
        </is>
      </c>
      <c r="D98" t="n">
        <v>0</v>
      </c>
      <c r="E98" t="inlineStr">
        <is>
          <t>S1568</t>
        </is>
      </c>
      <c r="F98" t="inlineStr">
        <is>
          <t>BANCO SOCIETE GENERALE BRASIL S.A.</t>
        </is>
      </c>
      <c r="G98" t="inlineStr">
        <is>
          <t>ITE05110</t>
        </is>
      </c>
      <c r="H98" t="inlineStr">
        <is>
          <t>C74-0160</t>
        </is>
      </c>
      <c r="I98" t="n">
        <v>1</v>
      </c>
      <c r="J98" t="n">
        <v>0</v>
      </c>
    </row>
    <row r="99">
      <c r="A99" t="inlineStr">
        <is>
          <t>SGEF SA</t>
        </is>
      </c>
      <c r="B99" t="inlineStr">
        <is>
          <t>ITE05110</t>
        </is>
      </c>
      <c r="C99" t="inlineStr">
        <is>
          <t>C74-0480</t>
        </is>
      </c>
      <c r="D99" t="n">
        <v>0</v>
      </c>
      <c r="E99" t="inlineStr">
        <is>
          <t>S0675</t>
        </is>
      </c>
      <c r="F99" t="inlineStr">
        <is>
          <t>SOCIETE GENERALE EQUIPMENT FINANCE, Brazil</t>
        </is>
      </c>
      <c r="G99" t="inlineStr">
        <is>
          <t>ITE05110</t>
        </is>
      </c>
      <c r="H99" t="inlineStr">
        <is>
          <t>C74-0480</t>
        </is>
      </c>
      <c r="I99" t="n">
        <v>1</v>
      </c>
      <c r="J99" t="n">
        <v>0</v>
      </c>
    </row>
    <row r="100">
      <c r="A100" t="inlineStr">
        <is>
          <t>SGEF SA</t>
        </is>
      </c>
      <c r="B100" t="inlineStr">
        <is>
          <t>ITE05210</t>
        </is>
      </c>
      <c r="C100" t="inlineStr">
        <is>
          <t>C74-0160</t>
        </is>
      </c>
      <c r="D100" t="n">
        <v>0</v>
      </c>
      <c r="E100" t="inlineStr">
        <is>
          <t>S0452</t>
        </is>
      </c>
      <c r="F100" t="inlineStr">
        <is>
          <t>SG EQUIPMENT FINANCE IBERIA</t>
        </is>
      </c>
      <c r="G100" t="inlineStr">
        <is>
          <t>ITE05210</t>
        </is>
      </c>
      <c r="H100" t="inlineStr">
        <is>
          <t>C74-0160</t>
        </is>
      </c>
      <c r="I100" t="n">
        <v>1</v>
      </c>
      <c r="J100" t="n">
        <v>0</v>
      </c>
    </row>
    <row r="101">
      <c r="A101" t="inlineStr">
        <is>
          <t>SGEF SA</t>
        </is>
      </c>
      <c r="B101" t="inlineStr">
        <is>
          <t>ITE05210</t>
        </is>
      </c>
      <c r="C101" t="inlineStr">
        <is>
          <t>C74-0480</t>
        </is>
      </c>
      <c r="D101" t="n">
        <v>0</v>
      </c>
      <c r="E101" t="inlineStr">
        <is>
          <t>S0453</t>
        </is>
      </c>
      <c r="F101" t="inlineStr">
        <is>
          <t>SG EQUIPMENT FINANCE ITALY S.P.A.</t>
        </is>
      </c>
      <c r="G101" t="inlineStr">
        <is>
          <t>ITE05210</t>
        </is>
      </c>
      <c r="H101" t="inlineStr">
        <is>
          <t>C74-0480</t>
        </is>
      </c>
      <c r="I101" t="n">
        <v>1</v>
      </c>
      <c r="J101" t="n">
        <v>0</v>
      </c>
    </row>
    <row r="102">
      <c r="A102" t="inlineStr">
        <is>
          <t>SGEF SA</t>
        </is>
      </c>
      <c r="B102" t="inlineStr">
        <is>
          <t>ITR05200</t>
        </is>
      </c>
      <c r="C102" t="inlineStr">
        <is>
          <t>C73-0230</t>
        </is>
      </c>
      <c r="D102" t="n">
        <v>0</v>
      </c>
      <c r="E102" t="inlineStr">
        <is>
          <t>S4492</t>
        </is>
      </c>
      <c r="F102" t="inlineStr">
        <is>
          <t>GEFA BANK GMBH</t>
        </is>
      </c>
      <c r="G102" t="inlineStr">
        <is>
          <t>ITR05200</t>
        </is>
      </c>
      <c r="H102" t="inlineStr">
        <is>
          <t>C73-0230</t>
        </is>
      </c>
      <c r="I102" t="n">
        <v>1</v>
      </c>
      <c r="J102" t="n">
        <v>0</v>
      </c>
    </row>
    <row r="103">
      <c r="A103" t="inlineStr">
        <is>
          <t>SGEF SA</t>
        </is>
      </c>
      <c r="B103" t="inlineStr">
        <is>
          <t>ITR05200</t>
        </is>
      </c>
      <c r="C103" t="inlineStr">
        <is>
          <t>C73-1290</t>
        </is>
      </c>
      <c r="D103" t="n">
        <v>0</v>
      </c>
      <c r="E103" t="inlineStr">
        <is>
          <t>S4502</t>
        </is>
      </c>
      <c r="F103" t="inlineStr">
        <is>
          <t>SG EQUIPMENT LEASING POLSKA SP Z.O.</t>
        </is>
      </c>
      <c r="G103" t="inlineStr">
        <is>
          <t>ITR05200</t>
        </is>
      </c>
      <c r="H103" t="inlineStr">
        <is>
          <t>C73-1290</t>
        </is>
      </c>
      <c r="I103" t="n">
        <v>1</v>
      </c>
      <c r="J103" t="n">
        <v>0</v>
      </c>
    </row>
    <row r="104">
      <c r="A104" t="inlineStr">
        <is>
          <t>SGEF SA</t>
        </is>
      </c>
      <c r="B104" t="inlineStr">
        <is>
          <t>ITR05200</t>
        </is>
      </c>
      <c r="C104" t="inlineStr">
        <is>
          <t>C73-1350</t>
        </is>
      </c>
      <c r="D104" t="n">
        <v>0</v>
      </c>
      <c r="E104" t="inlineStr">
        <is>
          <t>S4509</t>
        </is>
      </c>
      <c r="F104" t="inlineStr">
        <is>
          <t>SG EQUIPMENT FINANCE SCHWEIZ AG</t>
        </is>
      </c>
      <c r="G104" t="inlineStr">
        <is>
          <t>ITR05200</t>
        </is>
      </c>
      <c r="H104" t="inlineStr">
        <is>
          <t>C73-1350</t>
        </is>
      </c>
      <c r="I104" t="n">
        <v>1</v>
      </c>
      <c r="J104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/>
  <cols>
    <col outlineLevel="1" width="9" customWidth="1" style="97" min="1" max="1"/>
    <col width="6.44140625" customWidth="1" style="97" min="2" max="2"/>
    <col width="8.6640625" customWidth="1" style="97" min="3" max="4"/>
    <col width="12" customWidth="1" style="97" min="5" max="5"/>
    <col width="2.109375" customWidth="1" style="97" min="6" max="8"/>
    <col width="107.109375" customWidth="1" style="97" min="9" max="9"/>
    <col width="27.33203125" customWidth="1" style="97" min="10" max="10"/>
    <col width="21.88671875" customWidth="1" style="97" min="11" max="12"/>
    <col width="27.33203125" customWidth="1" style="97" min="13" max="13"/>
    <col width="12.44140625" bestFit="1" customWidth="1" style="97" min="14" max="14"/>
    <col width="9.109375" customWidth="1" style="97" min="15" max="16384"/>
  </cols>
  <sheetData>
    <row r="1">
      <c r="C1" s="96" t="inlineStr">
        <is>
          <t>Formulaire</t>
        </is>
      </c>
      <c r="F1" s="97" t="inlineStr">
        <is>
          <t>C72.00 - Liquid Assets</t>
        </is>
      </c>
    </row>
    <row r="2">
      <c r="C2" s="96" t="inlineStr">
        <is>
          <t>Currency</t>
        </is>
      </c>
    </row>
    <row r="3">
      <c r="C3" s="96" t="inlineStr">
        <is>
          <t xml:space="preserve">As of date </t>
        </is>
      </c>
    </row>
    <row r="4">
      <c r="C4" s="96" t="inlineStr">
        <is>
          <t xml:space="preserve">Scope </t>
        </is>
      </c>
    </row>
    <row r="5">
      <c r="C5" s="96" t="inlineStr">
        <is>
          <t xml:space="preserve">Export Date </t>
        </is>
      </c>
    </row>
    <row r="8">
      <c r="C8" s="80" t="n"/>
      <c r="D8" s="81" t="inlineStr">
        <is>
          <t>C 72.00 - LIQUIDITY COVERAGE - LIQUID ASSETS</t>
        </is>
      </c>
      <c r="E8" s="115" t="n"/>
      <c r="F8" s="115" t="n"/>
      <c r="G8" s="115" t="n"/>
      <c r="H8" s="115" t="n"/>
      <c r="I8" s="115" t="n"/>
      <c r="J8" s="81" t="n"/>
      <c r="K8" s="81" t="n"/>
      <c r="L8" s="81" t="n"/>
      <c r="M8" s="81" t="n"/>
    </row>
    <row r="9">
      <c r="C9" s="4" t="n"/>
      <c r="D9" s="4" t="n"/>
      <c r="E9" s="4" t="n"/>
      <c r="F9" s="84" t="n"/>
      <c r="J9" s="4" t="n"/>
      <c r="K9" s="4" t="n"/>
      <c r="L9" s="4" t="n"/>
      <c r="M9" s="4" t="n"/>
    </row>
    <row r="10">
      <c r="C10" s="91" t="inlineStr">
        <is>
          <t>72000</t>
        </is>
      </c>
      <c r="D10" s="91" t="n"/>
      <c r="E10" s="7" t="n"/>
      <c r="F10" s="86" t="inlineStr">
        <is>
          <t>Currency</t>
        </is>
      </c>
      <c r="G10" s="115" t="n"/>
      <c r="H10" s="115" t="n"/>
      <c r="I10" s="116" t="n"/>
      <c r="J10" s="8" t="n"/>
      <c r="K10" s="4" t="n"/>
      <c r="L10" s="4" t="n"/>
      <c r="M10" s="4" t="n"/>
    </row>
    <row r="11">
      <c r="C11" s="91" t="inlineStr">
        <is>
          <t>72001</t>
        </is>
      </c>
      <c r="D11" s="91" t="n"/>
      <c r="E11" s="7" t="n"/>
      <c r="F11" s="86" t="inlineStr">
        <is>
          <t>Converted</t>
        </is>
      </c>
      <c r="G11" s="115" t="n"/>
      <c r="H11" s="115" t="n"/>
      <c r="I11" s="116" t="n"/>
      <c r="J11" s="8" t="inlineStr">
        <is>
          <t>No</t>
        </is>
      </c>
      <c r="K11" s="4" t="n"/>
      <c r="L11" s="4" t="n"/>
      <c r="M11" s="4" t="n"/>
    </row>
    <row r="12">
      <c r="C12" s="4" t="n"/>
      <c r="D12" s="4" t="n"/>
      <c r="E12" s="4" t="n"/>
      <c r="F12" s="87" t="n"/>
      <c r="G12" s="117" t="n"/>
      <c r="H12" s="117" t="n"/>
      <c r="I12" s="117" t="n"/>
      <c r="J12" s="4" t="n"/>
      <c r="K12" s="4" t="n"/>
      <c r="L12" s="4" t="n"/>
      <c r="M12" s="4" t="n"/>
    </row>
    <row r="13">
      <c r="C13" s="101" t="inlineStr">
        <is>
          <t>A/D</t>
        </is>
      </c>
      <c r="D13" s="101" t="inlineStr">
        <is>
          <t>Row</t>
        </is>
      </c>
      <c r="E13" s="101" t="inlineStr">
        <is>
          <t>ID</t>
        </is>
      </c>
      <c r="F13" s="101" t="inlineStr">
        <is>
          <t>Item</t>
        </is>
      </c>
      <c r="G13" s="115" t="n"/>
      <c r="H13" s="115" t="n"/>
      <c r="I13" s="116" t="n"/>
      <c r="J13" s="101" t="inlineStr">
        <is>
          <t>Amount/Market value</t>
        </is>
      </c>
      <c r="K13" s="101" t="inlineStr">
        <is>
          <t>Standard weight</t>
        </is>
      </c>
      <c r="L13" s="101" t="inlineStr">
        <is>
          <t xml:space="preserve"> Applicable weight</t>
        </is>
      </c>
      <c r="M13" s="101" t="inlineStr">
        <is>
          <t>Value according to Article 9</t>
        </is>
      </c>
    </row>
    <row r="14">
      <c r="A14" s="7" t="inlineStr">
        <is>
          <t>Mapping</t>
        </is>
      </c>
      <c r="C14" s="7" t="n"/>
      <c r="D14" s="7" t="n"/>
      <c r="E14" s="7" t="n"/>
      <c r="F14" s="7" t="n"/>
      <c r="G14" s="115" t="n"/>
      <c r="H14" s="115" t="n"/>
      <c r="I14" s="116" t="n"/>
      <c r="J14" s="101" t="inlineStr">
        <is>
          <t>0010</t>
        </is>
      </c>
      <c r="K14" s="101" t="inlineStr">
        <is>
          <t>0020</t>
        </is>
      </c>
      <c r="L14" s="101" t="inlineStr">
        <is>
          <t>0030</t>
        </is>
      </c>
      <c r="M14" s="101" t="inlineStr">
        <is>
          <t>0040</t>
        </is>
      </c>
    </row>
    <row r="15">
      <c r="A15" s="97">
        <f>C15&amp;"-"&amp;D15</f>
        <v/>
      </c>
      <c r="C15" s="93" t="inlineStr">
        <is>
          <t>C72</t>
        </is>
      </c>
      <c r="D15" s="7" t="inlineStr">
        <is>
          <t>0010</t>
        </is>
      </c>
      <c r="E15" s="7" t="inlineStr">
        <is>
          <t>1</t>
        </is>
      </c>
      <c r="F15" s="95" t="inlineStr">
        <is>
          <t>TOTAL UNADJUSTED LIQUID ASSETS</t>
        </is>
      </c>
      <c r="G15" s="118" t="n"/>
      <c r="H15" s="118" t="n"/>
      <c r="I15" s="119" t="n"/>
      <c r="J15" s="15">
        <f>J16+J36</f>
        <v/>
      </c>
      <c r="K15" s="16" t="n"/>
      <c r="L15" s="17" t="n">
        <v>1</v>
      </c>
      <c r="M15" s="15" t="n"/>
    </row>
    <row r="16">
      <c r="A16" s="97">
        <f>C16&amp;"-"&amp;D16</f>
        <v/>
      </c>
      <c r="C16" s="93" t="inlineStr">
        <is>
          <t>C72</t>
        </is>
      </c>
      <c r="D16" s="7" t="inlineStr">
        <is>
          <t>0020</t>
        </is>
      </c>
      <c r="E16" s="7" t="inlineStr">
        <is>
          <t>1.1</t>
        </is>
      </c>
      <c r="F16" s="78" t="n"/>
      <c r="G16" s="95" t="inlineStr">
        <is>
          <t>Total unadjusted level 1 assets</t>
        </is>
      </c>
      <c r="H16" s="118" t="n"/>
      <c r="I16" s="119" t="n"/>
      <c r="J16" s="19">
        <f>J17+J32</f>
        <v/>
      </c>
      <c r="K16" s="16" t="n"/>
      <c r="L16" s="17" t="n">
        <v>1</v>
      </c>
      <c r="M16" s="19" t="n"/>
    </row>
    <row r="17" ht="18.9" customHeight="1">
      <c r="A17" s="97">
        <f>C17&amp;"-"&amp;D17</f>
        <v/>
      </c>
      <c r="C17" s="93" t="inlineStr">
        <is>
          <t>C72</t>
        </is>
      </c>
      <c r="D17" s="7" t="inlineStr">
        <is>
          <t>0030</t>
        </is>
      </c>
      <c r="E17" s="7" t="inlineStr">
        <is>
          <t>1.1.1</t>
        </is>
      </c>
      <c r="F17" s="87" t="n"/>
      <c r="G17" s="21" t="n"/>
      <c r="H17" s="79" t="inlineStr">
        <is>
          <t>Total unadjusted LEVEL 1 assets excluding extremely high quality covered bonds</t>
        </is>
      </c>
      <c r="I17" s="116" t="n"/>
      <c r="J17" s="19">
        <f>SUM(J18:J31)</f>
        <v/>
      </c>
      <c r="K17" s="16" t="n"/>
      <c r="L17" s="17" t="n">
        <v>1</v>
      </c>
      <c r="M17" s="19" t="n"/>
    </row>
    <row r="18" ht="18.9" customHeight="1">
      <c r="A18" s="97">
        <f>C18&amp;"-"&amp;D18</f>
        <v/>
      </c>
      <c r="C18" s="93" t="inlineStr">
        <is>
          <t>C72</t>
        </is>
      </c>
      <c r="D18" s="7" t="inlineStr">
        <is>
          <t>0040</t>
        </is>
      </c>
      <c r="E18" s="7" t="inlineStr">
        <is>
          <t>1.1.1.1</t>
        </is>
      </c>
      <c r="F18" s="82" t="n"/>
      <c r="G18" s="113" t="n"/>
      <c r="H18" s="113" t="n"/>
      <c r="I18" s="25" t="inlineStr">
        <is>
          <t>Coins and banknotes</t>
        </is>
      </c>
      <c r="J18" s="26">
        <f>SUMIFS(LCR_Data!D:D, LCR_Data!C:C, 'C72.00'!$A18)</f>
        <v/>
      </c>
      <c r="K18" s="16" t="inlineStr">
        <is>
          <t>1,00</t>
        </is>
      </c>
      <c r="L18" s="17" t="n">
        <v>1</v>
      </c>
      <c r="M18" s="19" t="n"/>
      <c r="N18" s="27" t="n"/>
    </row>
    <row r="19" ht="18.9" customHeight="1">
      <c r="A19" s="97">
        <f>C19&amp;"-"&amp;D19</f>
        <v/>
      </c>
      <c r="C19" s="93" t="inlineStr">
        <is>
          <t>C72</t>
        </is>
      </c>
      <c r="D19" s="7" t="inlineStr">
        <is>
          <t>0050</t>
        </is>
      </c>
      <c r="E19" s="7" t="inlineStr">
        <is>
          <t>1.1.1.2</t>
        </is>
      </c>
      <c r="F19" s="82" t="n"/>
      <c r="G19" s="82" t="n"/>
      <c r="H19" s="82" t="n"/>
      <c r="I19" s="83" t="inlineStr">
        <is>
          <t>Withdrawable central bank reserves</t>
        </is>
      </c>
      <c r="J19" s="26">
        <f>SUMIFS(LCR_Data!D:D, LCR_Data!C:C, 'C72.00'!$A19)</f>
        <v/>
      </c>
      <c r="K19" s="16" t="inlineStr">
        <is>
          <t>1,00</t>
        </is>
      </c>
      <c r="L19" s="17" t="n">
        <v>1</v>
      </c>
      <c r="M19" s="19" t="n"/>
    </row>
    <row r="20" ht="18.9" customHeight="1">
      <c r="A20" s="97">
        <f>C20&amp;"-"&amp;D20</f>
        <v/>
      </c>
      <c r="C20" s="93" t="inlineStr">
        <is>
          <t>C72</t>
        </is>
      </c>
      <c r="D20" s="7" t="inlineStr">
        <is>
          <t>0060</t>
        </is>
      </c>
      <c r="E20" s="7" t="inlineStr">
        <is>
          <t>1.1.1.3</t>
        </is>
      </c>
      <c r="F20" s="82" t="n"/>
      <c r="G20" s="82" t="n"/>
      <c r="H20" s="82" t="n"/>
      <c r="I20" s="83" t="inlineStr">
        <is>
          <t>Central bank assets</t>
        </is>
      </c>
      <c r="J20" s="26">
        <f>SUMIFS(LCR_Data!D:D, LCR_Data!C:C, 'C72.00'!$A20)</f>
        <v/>
      </c>
      <c r="K20" s="16" t="inlineStr">
        <is>
          <t>1,00</t>
        </is>
      </c>
      <c r="L20" s="17" t="n">
        <v>1</v>
      </c>
      <c r="M20" s="29" t="n"/>
    </row>
    <row r="21" ht="18.9" customHeight="1">
      <c r="A21" s="97">
        <f>C21&amp;"-"&amp;D21</f>
        <v/>
      </c>
      <c r="C21" s="93" t="inlineStr">
        <is>
          <t>C72</t>
        </is>
      </c>
      <c r="D21" s="7" t="inlineStr">
        <is>
          <t>0070</t>
        </is>
      </c>
      <c r="E21" s="7" t="inlineStr">
        <is>
          <t>1.1.1.4</t>
        </is>
      </c>
      <c r="F21" s="82" t="n"/>
      <c r="G21" s="82" t="n"/>
      <c r="H21" s="82" t="n"/>
      <c r="I21" s="83" t="inlineStr">
        <is>
          <t xml:space="preserve">Central government assets </t>
        </is>
      </c>
      <c r="J21" s="26">
        <f>SUMIFS(LCR_Data!D:D, LCR_Data!C:C, 'C72.00'!$A21)</f>
        <v/>
      </c>
      <c r="K21" s="16" t="inlineStr">
        <is>
          <t>1,00</t>
        </is>
      </c>
      <c r="L21" s="17" t="n">
        <v>1</v>
      </c>
      <c r="M21" s="29" t="n"/>
    </row>
    <row r="22" ht="18.9" customHeight="1">
      <c r="A22" s="97">
        <f>C22&amp;"-"&amp;D22</f>
        <v/>
      </c>
      <c r="C22" s="93" t="inlineStr">
        <is>
          <t>C72</t>
        </is>
      </c>
      <c r="D22" s="7" t="inlineStr">
        <is>
          <t>0080</t>
        </is>
      </c>
      <c r="E22" s="7" t="inlineStr">
        <is>
          <t>1.1.1.5</t>
        </is>
      </c>
      <c r="F22" s="82" t="n"/>
      <c r="G22" s="82" t="n"/>
      <c r="H22" s="82" t="n"/>
      <c r="I22" s="83" t="inlineStr">
        <is>
          <t>Regional government / local authorities assets</t>
        </is>
      </c>
      <c r="J22" s="26">
        <f>SUMIFS(LCR_Data!D:D, LCR_Data!C:C, 'C72.00'!$A22)</f>
        <v/>
      </c>
      <c r="K22" s="16" t="inlineStr">
        <is>
          <t>1,00</t>
        </is>
      </c>
      <c r="L22" s="17" t="n">
        <v>1</v>
      </c>
      <c r="M22" s="29" t="n"/>
    </row>
    <row r="23" ht="18.9" customHeight="1">
      <c r="A23" s="97">
        <f>C23&amp;"-"&amp;D23</f>
        <v/>
      </c>
      <c r="C23" s="93" t="inlineStr">
        <is>
          <t>C72</t>
        </is>
      </c>
      <c r="D23" s="7" t="inlineStr">
        <is>
          <t>0090</t>
        </is>
      </c>
      <c r="E23" s="7" t="inlineStr">
        <is>
          <t>1.1.1.6</t>
        </is>
      </c>
      <c r="F23" s="82" t="n"/>
      <c r="G23" s="82" t="n"/>
      <c r="H23" s="82" t="n"/>
      <c r="I23" s="83" t="inlineStr">
        <is>
          <t>Public Sector Entity assets</t>
        </is>
      </c>
      <c r="J23" s="26">
        <f>SUMIFS(LCR_Data!D:D, LCR_Data!C:C, 'C72.00'!$A23)</f>
        <v/>
      </c>
      <c r="K23" s="16" t="inlineStr">
        <is>
          <t>1,00</t>
        </is>
      </c>
      <c r="L23" s="17" t="n">
        <v>1</v>
      </c>
      <c r="M23" s="29" t="n"/>
    </row>
    <row r="24" ht="18.9" customHeight="1">
      <c r="A24" s="97">
        <f>C24&amp;"-"&amp;D24</f>
        <v/>
      </c>
      <c r="C24" s="93" t="inlineStr">
        <is>
          <t>C72</t>
        </is>
      </c>
      <c r="D24" s="7" t="inlineStr">
        <is>
          <t>0100</t>
        </is>
      </c>
      <c r="E24" s="7" t="inlineStr">
        <is>
          <t>1.1.1.7</t>
        </is>
      </c>
      <c r="F24" s="82" t="n"/>
      <c r="G24" s="82" t="n"/>
      <c r="H24" s="82" t="n"/>
      <c r="I24" s="83" t="inlineStr">
        <is>
          <t>Recognisable domestic and foreign currency central government and central bank assets</t>
        </is>
      </c>
      <c r="J24" s="26">
        <f>SUMIFS(LCR_Data!D:D, LCR_Data!C:C, 'C72.00'!$A24)</f>
        <v/>
      </c>
      <c r="K24" s="16" t="inlineStr">
        <is>
          <t>1,00</t>
        </is>
      </c>
      <c r="L24" s="17" t="n">
        <v>1</v>
      </c>
      <c r="M24" s="29" t="n"/>
    </row>
    <row r="25" ht="18.9" customHeight="1">
      <c r="A25" s="97">
        <f>C25&amp;"-"&amp;D25</f>
        <v/>
      </c>
      <c r="C25" s="93" t="inlineStr">
        <is>
          <t>C72</t>
        </is>
      </c>
      <c r="D25" s="7" t="inlineStr">
        <is>
          <t>0110</t>
        </is>
      </c>
      <c r="E25" s="7" t="inlineStr">
        <is>
          <t>1.1.1.8</t>
        </is>
      </c>
      <c r="F25" s="82" t="n"/>
      <c r="G25" s="82" t="n"/>
      <c r="H25" s="82" t="n"/>
      <c r="I25" s="83" t="inlineStr">
        <is>
          <t>Credit institution (protected by Member State government, promotional lender) assets</t>
        </is>
      </c>
      <c r="J25" s="26">
        <f>SUMIFS(LCR_Data!D:D, LCR_Data!C:C, 'C72.00'!$A25)</f>
        <v/>
      </c>
      <c r="K25" s="16" t="inlineStr">
        <is>
          <t>1,00</t>
        </is>
      </c>
      <c r="L25" s="17" t="n">
        <v>1</v>
      </c>
      <c r="M25" s="29" t="n"/>
    </row>
    <row r="26" ht="18.9" customHeight="1">
      <c r="A26" s="97">
        <f>C26&amp;"-"&amp;D26</f>
        <v/>
      </c>
      <c r="C26" s="93" t="inlineStr">
        <is>
          <t>C72</t>
        </is>
      </c>
      <c r="D26" s="7" t="inlineStr">
        <is>
          <t>0120</t>
        </is>
      </c>
      <c r="E26" s="7" t="inlineStr">
        <is>
          <t>1.1.1.9</t>
        </is>
      </c>
      <c r="F26" s="82" t="n"/>
      <c r="G26" s="82" t="n"/>
      <c r="H26" s="82" t="n"/>
      <c r="I26" s="83" t="inlineStr">
        <is>
          <t>Multilateral development bank and international organisations assets</t>
        </is>
      </c>
      <c r="J26" s="26">
        <f>SUMIFS(LCR_Data!D:D, LCR_Data!C:C, 'C72.00'!$A26)</f>
        <v/>
      </c>
      <c r="K26" s="16" t="inlineStr">
        <is>
          <t>1,00</t>
        </is>
      </c>
      <c r="L26" s="17" t="n">
        <v>1</v>
      </c>
      <c r="M26" s="29" t="n"/>
    </row>
    <row r="27" ht="18.9" customHeight="1">
      <c r="A27" s="97">
        <f>C27&amp;"-"&amp;D27</f>
        <v/>
      </c>
      <c r="C27" s="93" t="inlineStr">
        <is>
          <t>C72</t>
        </is>
      </c>
      <c r="D27" s="7" t="inlineStr">
        <is>
          <t>0130</t>
        </is>
      </c>
      <c r="E27" s="7" t="inlineStr">
        <is>
          <t>1.1.1.10</t>
        </is>
      </c>
      <c r="F27" s="82" t="n"/>
      <c r="G27" s="82" t="n"/>
      <c r="H27" s="82" t="n"/>
      <c r="I27" s="83" t="inlineStr">
        <is>
          <t>Qualifying CIU shares/units: underlying is coins/banknotes and/or central bank exposure</t>
        </is>
      </c>
      <c r="J27" s="26">
        <f>SUMIFS(LCR_Data!D:D, LCR_Data!C:C, 'C72.00'!$A27)</f>
        <v/>
      </c>
      <c r="K27" s="16" t="inlineStr">
        <is>
          <t>1,00</t>
        </is>
      </c>
      <c r="L27" s="17" t="n">
        <v>1</v>
      </c>
      <c r="M27" s="29" t="n"/>
    </row>
    <row r="28" ht="18.9" customHeight="1">
      <c r="A28" s="97">
        <f>C28&amp;"-"&amp;D28</f>
        <v/>
      </c>
      <c r="C28" s="93" t="inlineStr">
        <is>
          <t>C72</t>
        </is>
      </c>
      <c r="D28" s="7" t="inlineStr">
        <is>
          <t>0140</t>
        </is>
      </c>
      <c r="E28" s="7" t="inlineStr">
        <is>
          <t>1.1.1.11</t>
        </is>
      </c>
      <c r="F28" s="82" t="n"/>
      <c r="G28" s="82" t="n"/>
      <c r="H28" s="82" t="n"/>
      <c r="I28" s="83" t="inlineStr">
        <is>
          <t>Qualifying CIU shares/units: underlying is Level 1 assets excluding extremely high quality covered bonds</t>
        </is>
      </c>
      <c r="J28" s="26">
        <f>SUMIFS(LCR_Data!D:D, LCR_Data!C:C, 'C72.00'!$A28)</f>
        <v/>
      </c>
      <c r="K28" s="16" t="inlineStr">
        <is>
          <t>0,95</t>
        </is>
      </c>
      <c r="L28" s="17" t="n">
        <v>0.95</v>
      </c>
      <c r="M28" s="29" t="n"/>
    </row>
    <row r="29" ht="18.9" customHeight="1">
      <c r="A29" s="97">
        <f>C29&amp;"-"&amp;D29</f>
        <v/>
      </c>
      <c r="C29" s="93" t="inlineStr">
        <is>
          <t>C72</t>
        </is>
      </c>
      <c r="D29" s="7" t="inlineStr">
        <is>
          <t>0150</t>
        </is>
      </c>
      <c r="E29" s="7" t="inlineStr">
        <is>
          <t>1.1.1.12</t>
        </is>
      </c>
      <c r="F29" s="82" t="n"/>
      <c r="G29" s="82" t="n"/>
      <c r="H29" s="82" t="n"/>
      <c r="I29" s="83" t="inlineStr">
        <is>
          <t>Alternative Liquidity Approaches: Central bank credit facility</t>
        </is>
      </c>
      <c r="J29" s="26">
        <f>SUMIFS(LCR_Data!D:D, LCR_Data!C:C, 'C72.00'!$A29)</f>
        <v/>
      </c>
      <c r="K29" s="16" t="inlineStr">
        <is>
          <t>1,00</t>
        </is>
      </c>
      <c r="L29" s="17" t="n">
        <v>1</v>
      </c>
      <c r="M29" s="29" t="n"/>
    </row>
    <row r="30" ht="18.9" customHeight="1">
      <c r="A30" s="97">
        <f>C30&amp;"-"&amp;D30</f>
        <v/>
      </c>
      <c r="C30" s="93" t="inlineStr">
        <is>
          <t>C72</t>
        </is>
      </c>
      <c r="D30" s="7" t="inlineStr">
        <is>
          <t>0160</t>
        </is>
      </c>
      <c r="E30" s="7" t="inlineStr">
        <is>
          <t>1.1.1.13</t>
        </is>
      </c>
      <c r="F30" s="82" t="n"/>
      <c r="G30" s="82" t="n"/>
      <c r="H30" s="82" t="n"/>
      <c r="I30" s="83" t="inlineStr">
        <is>
          <t>Central institutions: Level 1 assets excl. EHQ CB which are considered liquid assets for the depositing credit institution</t>
        </is>
      </c>
      <c r="J30" s="26">
        <f>SUMIFS(LCR_Data!D:D, LCR_Data!C:C, 'C72.00'!$A30)</f>
        <v/>
      </c>
      <c r="K30" s="16" t="n"/>
      <c r="L30" s="17" t="n">
        <v>0</v>
      </c>
      <c r="M30" s="29" t="n"/>
    </row>
    <row r="31" ht="18.9" customHeight="1">
      <c r="A31" s="97">
        <f>C31&amp;"-"&amp;D31</f>
        <v/>
      </c>
      <c r="C31" s="93" t="inlineStr">
        <is>
          <t>C72</t>
        </is>
      </c>
      <c r="D31" s="7" t="inlineStr">
        <is>
          <t>0170</t>
        </is>
      </c>
      <c r="E31" s="7" t="inlineStr">
        <is>
          <t>1.1.1.14</t>
        </is>
      </c>
      <c r="F31" s="82" t="n"/>
      <c r="G31" s="112" t="n"/>
      <c r="H31" s="82" t="n"/>
      <c r="I31" s="83" t="inlineStr">
        <is>
          <t>Alternative Liquidity Approaches: Inclusion of Level 2A assets recognised as Level 1</t>
        </is>
      </c>
      <c r="J31" s="26">
        <f>SUMIFS(LCR_Data!D:D, LCR_Data!C:C, 'C72.00'!$A31)</f>
        <v/>
      </c>
      <c r="K31" s="16" t="inlineStr">
        <is>
          <t>0,80</t>
        </is>
      </c>
      <c r="L31" s="17" t="n">
        <v>0.8</v>
      </c>
      <c r="M31" s="29" t="n"/>
    </row>
    <row r="32" ht="18.9" customHeight="1">
      <c r="A32" s="97">
        <f>C32&amp;"-"&amp;D32</f>
        <v/>
      </c>
      <c r="C32" s="93" t="inlineStr">
        <is>
          <t>C72</t>
        </is>
      </c>
      <c r="D32" s="7" t="inlineStr">
        <is>
          <t>0180</t>
        </is>
      </c>
      <c r="E32" s="7" t="inlineStr">
        <is>
          <t>1.1.2</t>
        </is>
      </c>
      <c r="F32" s="82" t="n"/>
      <c r="G32" s="82" t="n"/>
      <c r="H32" s="79" t="inlineStr">
        <is>
          <t>Total unadjusted LEVEL 1 extremely high quality covered bonds</t>
        </is>
      </c>
      <c r="I32" s="116" t="n"/>
      <c r="J32" s="15">
        <f>SUM(J33:J35)</f>
        <v/>
      </c>
      <c r="K32" s="16" t="n"/>
      <c r="L32" s="17" t="n">
        <v>0</v>
      </c>
      <c r="M32" s="31" t="n"/>
    </row>
    <row r="33">
      <c r="A33" s="97">
        <f>C33&amp;"-"&amp;D33</f>
        <v/>
      </c>
      <c r="C33" s="93" t="inlineStr">
        <is>
          <t>C72</t>
        </is>
      </c>
      <c r="D33" s="7" t="inlineStr">
        <is>
          <t>0190</t>
        </is>
      </c>
      <c r="E33" s="7" t="inlineStr">
        <is>
          <t>1.1.2.1</t>
        </is>
      </c>
      <c r="F33" s="82" t="n"/>
      <c r="G33" s="113" t="n"/>
      <c r="H33" s="82" t="n"/>
      <c r="I33" s="83" t="inlineStr">
        <is>
          <t>Extremely high quality covered bonds</t>
        </is>
      </c>
      <c r="J33" s="26">
        <f>SUMIFS(LCR_Data!D:D, LCR_Data!C:C, 'C72.00'!$A33)</f>
        <v/>
      </c>
      <c r="K33" s="16" t="inlineStr">
        <is>
          <t>0,93</t>
        </is>
      </c>
      <c r="L33" s="17" t="n">
        <v>0.93</v>
      </c>
      <c r="M33" s="31" t="n"/>
    </row>
    <row r="34">
      <c r="A34" s="97">
        <f>C34&amp;"-"&amp;D34</f>
        <v/>
      </c>
      <c r="C34" s="93" t="inlineStr">
        <is>
          <t>C72</t>
        </is>
      </c>
      <c r="D34" s="7" t="inlineStr">
        <is>
          <t>0200</t>
        </is>
      </c>
      <c r="E34" s="7" t="inlineStr">
        <is>
          <t>1.1.2.2</t>
        </is>
      </c>
      <c r="F34" s="82" t="n"/>
      <c r="G34" s="82" t="n"/>
      <c r="H34" s="82" t="n"/>
      <c r="I34" s="83" t="inlineStr">
        <is>
          <t>Qualifying CIU shares/units: underlying is extremely high quality covered bonds</t>
        </is>
      </c>
      <c r="J34" s="26">
        <f>SUMIFS(LCR_Data!D:D, LCR_Data!C:C, 'C72.00'!$A34)</f>
        <v/>
      </c>
      <c r="K34" s="16" t="inlineStr">
        <is>
          <t>0,88</t>
        </is>
      </c>
      <c r="L34" s="17" t="n">
        <v>0.88</v>
      </c>
      <c r="M34" s="31" t="n"/>
    </row>
    <row r="35">
      <c r="A35" s="97">
        <f>C35&amp;"-"&amp;D35</f>
        <v/>
      </c>
      <c r="C35" s="93" t="inlineStr">
        <is>
          <t>C72</t>
        </is>
      </c>
      <c r="D35" s="7" t="inlineStr">
        <is>
          <t>0210</t>
        </is>
      </c>
      <c r="E35" s="7" t="inlineStr">
        <is>
          <t>1.1.2.3</t>
        </is>
      </c>
      <c r="F35" s="112" t="n"/>
      <c r="G35" s="82" t="n"/>
      <c r="H35" s="82" t="n"/>
      <c r="I35" s="83" t="inlineStr">
        <is>
          <t>Central institutions: Level 1 EHQ covered bonds which are considered liquid assets for the depositing credit institution</t>
        </is>
      </c>
      <c r="J35" s="26">
        <f>SUMIFS(LCR_Data!D:D, LCR_Data!C:C, 'C72.00'!$A35)</f>
        <v/>
      </c>
      <c r="K35" s="16" t="n"/>
      <c r="L35" s="17" t="n">
        <v>0</v>
      </c>
      <c r="M35" s="31" t="n"/>
    </row>
    <row r="36">
      <c r="A36" s="97">
        <f>C36&amp;"-"&amp;D36</f>
        <v/>
      </c>
      <c r="C36" s="93" t="inlineStr">
        <is>
          <t>C72</t>
        </is>
      </c>
      <c r="D36" s="7" t="inlineStr">
        <is>
          <t>0220</t>
        </is>
      </c>
      <c r="E36" s="7" t="inlineStr">
        <is>
          <t>1.2</t>
        </is>
      </c>
      <c r="F36" s="78" t="n"/>
      <c r="G36" s="79" t="inlineStr">
        <is>
          <t>Total unadjusted level 2 assets</t>
        </is>
      </c>
      <c r="H36" s="115" t="n"/>
      <c r="I36" s="116" t="n"/>
      <c r="J36" s="15">
        <f>J37+J45</f>
        <v/>
      </c>
      <c r="K36" s="16" t="n"/>
      <c r="L36" s="17" t="n">
        <v>0</v>
      </c>
      <c r="M36" s="31" t="n"/>
    </row>
    <row r="37">
      <c r="A37" s="97">
        <f>C37&amp;"-"&amp;D37</f>
        <v/>
      </c>
      <c r="C37" s="93" t="inlineStr">
        <is>
          <t>C72</t>
        </is>
      </c>
      <c r="D37" s="7" t="inlineStr">
        <is>
          <t>0230</t>
        </is>
      </c>
      <c r="E37" s="7" t="inlineStr">
        <is>
          <t>1.2.1</t>
        </is>
      </c>
      <c r="F37" s="113" t="n"/>
      <c r="G37" s="82" t="n"/>
      <c r="H37" s="79" t="inlineStr">
        <is>
          <t>Total unadjusted LEVEL 2A assets</t>
        </is>
      </c>
      <c r="I37" s="116" t="n"/>
      <c r="J37" s="15">
        <f>SUM(J38:J44)</f>
        <v/>
      </c>
      <c r="K37" s="16" t="n"/>
      <c r="L37" s="17" t="n">
        <v>0</v>
      </c>
      <c r="M37" s="31" t="n"/>
    </row>
    <row r="38">
      <c r="A38" s="97">
        <f>C38&amp;"-"&amp;D38</f>
        <v/>
      </c>
      <c r="C38" s="93" t="inlineStr">
        <is>
          <t>C72</t>
        </is>
      </c>
      <c r="D38" s="7" t="inlineStr">
        <is>
          <t>0240</t>
        </is>
      </c>
      <c r="E38" s="7" t="inlineStr">
        <is>
          <t>1.2.1.1</t>
        </is>
      </c>
      <c r="F38" s="82" t="n"/>
      <c r="G38" s="113" t="n"/>
      <c r="H38" s="82" t="n"/>
      <c r="I38" s="83" t="inlineStr">
        <is>
          <t>Regional government / local authorities or Public Sector Entity assets (Member State, RW20%)</t>
        </is>
      </c>
      <c r="J38" s="26">
        <f>SUMIFS(LCR_Data!D:D, LCR_Data!C:C, 'C72.00'!$A38)</f>
        <v/>
      </c>
      <c r="K38" s="16" t="inlineStr">
        <is>
          <t>0,85</t>
        </is>
      </c>
      <c r="L38" s="17" t="n">
        <v>0.85</v>
      </c>
      <c r="M38" s="31" t="n"/>
    </row>
    <row r="39">
      <c r="A39" s="97">
        <f>C39&amp;"-"&amp;D39</f>
        <v/>
      </c>
      <c r="C39" s="93" t="inlineStr">
        <is>
          <t>C72</t>
        </is>
      </c>
      <c r="D39" s="7" t="inlineStr">
        <is>
          <t>0250</t>
        </is>
      </c>
      <c r="E39" s="7" t="inlineStr">
        <is>
          <t>1.2.1.2</t>
        </is>
      </c>
      <c r="F39" s="82" t="n"/>
      <c r="G39" s="82" t="n"/>
      <c r="H39" s="82" t="n"/>
      <c r="I39" s="83" t="inlineStr">
        <is>
          <t>Central  bank or central / regional government or local authorities or Public Sector Entity assets (Third Country, RW20%)</t>
        </is>
      </c>
      <c r="J39" s="26">
        <f>SUMIFS(LCR_Data!D:D, LCR_Data!C:C, 'C72.00'!$A39)</f>
        <v/>
      </c>
      <c r="K39" s="16" t="inlineStr">
        <is>
          <t>0,85</t>
        </is>
      </c>
      <c r="L39" s="17" t="n">
        <v>0.85</v>
      </c>
      <c r="M39" s="31" t="n"/>
    </row>
    <row r="40">
      <c r="A40" s="97">
        <f>C40&amp;"-"&amp;D40</f>
        <v/>
      </c>
      <c r="C40" s="93" t="inlineStr">
        <is>
          <t>C72</t>
        </is>
      </c>
      <c r="D40" s="7" t="inlineStr">
        <is>
          <t>0260</t>
        </is>
      </c>
      <c r="E40" s="7" t="inlineStr">
        <is>
          <t>1.2.1.3</t>
        </is>
      </c>
      <c r="F40" s="82" t="n"/>
      <c r="G40" s="82" t="n"/>
      <c r="H40" s="82" t="n"/>
      <c r="I40" s="83" t="inlineStr">
        <is>
          <t>High quality covered bonds (CQS2)</t>
        </is>
      </c>
      <c r="J40" s="26">
        <f>SUMIFS(LCR_Data!D:D, LCR_Data!C:C, 'C72.00'!$A40)</f>
        <v/>
      </c>
      <c r="K40" s="16" t="inlineStr">
        <is>
          <t>0,85</t>
        </is>
      </c>
      <c r="L40" s="17" t="n">
        <v>0.85</v>
      </c>
      <c r="M40" s="31" t="n"/>
    </row>
    <row r="41">
      <c r="A41" s="97">
        <f>C41&amp;"-"&amp;D41</f>
        <v/>
      </c>
      <c r="C41" s="93" t="inlineStr">
        <is>
          <t>C72</t>
        </is>
      </c>
      <c r="D41" s="7" t="inlineStr">
        <is>
          <t>0270</t>
        </is>
      </c>
      <c r="E41" s="7" t="inlineStr">
        <is>
          <t>1.2.1.4</t>
        </is>
      </c>
      <c r="F41" s="82" t="n"/>
      <c r="G41" s="82" t="n"/>
      <c r="H41" s="82" t="n"/>
      <c r="I41" s="83" t="inlineStr">
        <is>
          <t>High quality covered bonds (Third Country, CQS1)</t>
        </is>
      </c>
      <c r="J41" s="26">
        <f>SUMIFS(LCR_Data!D:D, LCR_Data!C:C, 'C72.00'!$A41)</f>
        <v/>
      </c>
      <c r="K41" s="16" t="inlineStr">
        <is>
          <t>0,85</t>
        </is>
      </c>
      <c r="L41" s="17" t="n">
        <v>0.85</v>
      </c>
      <c r="M41" s="31" t="n"/>
    </row>
    <row r="42">
      <c r="A42" s="97">
        <f>C42&amp;"-"&amp;D42</f>
        <v/>
      </c>
      <c r="C42" s="93" t="inlineStr">
        <is>
          <t>C72</t>
        </is>
      </c>
      <c r="D42" s="7" t="inlineStr">
        <is>
          <t>0280</t>
        </is>
      </c>
      <c r="E42" s="7" t="inlineStr">
        <is>
          <t>1.2.1.5</t>
        </is>
      </c>
      <c r="F42" s="82" t="n"/>
      <c r="G42" s="82" t="n"/>
      <c r="H42" s="82" t="n"/>
      <c r="I42" s="83" t="inlineStr">
        <is>
          <t>Corporate debt securities (CQS1)</t>
        </is>
      </c>
      <c r="J42" s="26">
        <f>SUMIFS(LCR_Data!D:D, LCR_Data!C:C, 'C72.00'!$A42)</f>
        <v/>
      </c>
      <c r="K42" s="16" t="inlineStr">
        <is>
          <t>0,85</t>
        </is>
      </c>
      <c r="L42" s="17" t="n">
        <v>0.85</v>
      </c>
      <c r="M42" s="31" t="n"/>
    </row>
    <row r="43">
      <c r="A43" s="97">
        <f>C43&amp;"-"&amp;D43</f>
        <v/>
      </c>
      <c r="C43" s="93" t="inlineStr">
        <is>
          <t>C72</t>
        </is>
      </c>
      <c r="D43" s="7" t="inlineStr">
        <is>
          <t>0290</t>
        </is>
      </c>
      <c r="E43" s="7" t="inlineStr">
        <is>
          <t>1.2.1.6</t>
        </is>
      </c>
      <c r="F43" s="82" t="n"/>
      <c r="G43" s="82" t="n"/>
      <c r="H43" s="82" t="n"/>
      <c r="I43" s="83" t="inlineStr">
        <is>
          <t>Qualifying CIU shares/units: underlying is Level 2A assets</t>
        </is>
      </c>
      <c r="J43" s="26">
        <f>SUMIFS(LCR_Data!D:D, LCR_Data!C:C, 'C72.00'!$A43)</f>
        <v/>
      </c>
      <c r="K43" s="16" t="inlineStr">
        <is>
          <t>0,80</t>
        </is>
      </c>
      <c r="L43" s="17" t="n">
        <v>0.8</v>
      </c>
      <c r="M43" s="31" t="n"/>
    </row>
    <row r="44">
      <c r="A44" s="97">
        <f>C44&amp;"-"&amp;D44</f>
        <v/>
      </c>
      <c r="C44" s="93" t="inlineStr">
        <is>
          <t>C72</t>
        </is>
      </c>
      <c r="D44" s="7" t="inlineStr">
        <is>
          <t>0300</t>
        </is>
      </c>
      <c r="E44" s="7" t="inlineStr">
        <is>
          <t>1.2.1.7</t>
        </is>
      </c>
      <c r="F44" s="82" t="n"/>
      <c r="G44" s="112" t="n"/>
      <c r="H44" s="82" t="n"/>
      <c r="I44" s="83" t="inlineStr">
        <is>
          <t>Central institutions: Level 2A assets which are considered liquid assets for the depositing credit institution</t>
        </is>
      </c>
      <c r="J44" s="26">
        <f>SUMIFS(LCR_Data!D:D, LCR_Data!C:C, 'C72.00'!$A44)</f>
        <v/>
      </c>
      <c r="K44" s="16" t="n"/>
      <c r="L44" s="17" t="n">
        <v>0</v>
      </c>
      <c r="M44" s="31" t="n"/>
    </row>
    <row r="45">
      <c r="A45" s="97">
        <f>C45&amp;"-"&amp;D45</f>
        <v/>
      </c>
      <c r="C45" s="93" t="inlineStr">
        <is>
          <t>C72</t>
        </is>
      </c>
      <c r="D45" s="7" t="inlineStr">
        <is>
          <t>0310</t>
        </is>
      </c>
      <c r="E45" s="7" t="inlineStr">
        <is>
          <t>1.2.2</t>
        </is>
      </c>
      <c r="F45" s="82" t="n"/>
      <c r="G45" s="82" t="n"/>
      <c r="H45" s="79" t="inlineStr">
        <is>
          <t>Total unadjusted LEVEL 2B assets</t>
        </is>
      </c>
      <c r="I45" s="116" t="n"/>
      <c r="J45" s="15">
        <f>SUM(J46:J61)</f>
        <v/>
      </c>
      <c r="K45" s="16" t="n"/>
      <c r="L45" s="17" t="n">
        <v>0</v>
      </c>
      <c r="M45" s="31" t="n"/>
    </row>
    <row r="46">
      <c r="A46" s="97">
        <f>C46&amp;"-"&amp;D46</f>
        <v/>
      </c>
      <c r="C46" s="93" t="inlineStr">
        <is>
          <t>C72</t>
        </is>
      </c>
      <c r="D46" s="7" t="inlineStr">
        <is>
          <t>0320</t>
        </is>
      </c>
      <c r="E46" s="7" t="inlineStr">
        <is>
          <t>1.2.2.1</t>
        </is>
      </c>
      <c r="F46" s="82" t="n"/>
      <c r="G46" s="113" t="n"/>
      <c r="H46" s="82" t="n"/>
      <c r="I46" s="83" t="inlineStr">
        <is>
          <t>Asset-backed securities (residential, CQS1)</t>
        </is>
      </c>
      <c r="J46" s="26">
        <f>SUMIFS(LCR_Data!D:D, LCR_Data!C:C, 'C72.00'!$A46)</f>
        <v/>
      </c>
      <c r="K46" s="16" t="inlineStr">
        <is>
          <t>0,75</t>
        </is>
      </c>
      <c r="L46" s="17" t="n">
        <v>0.75</v>
      </c>
      <c r="M46" s="31" t="n"/>
    </row>
    <row r="47">
      <c r="A47" s="97">
        <f>C47&amp;"-"&amp;D47</f>
        <v/>
      </c>
      <c r="C47" s="93" t="inlineStr">
        <is>
          <t>C72</t>
        </is>
      </c>
      <c r="D47" s="7" t="inlineStr">
        <is>
          <t>0330</t>
        </is>
      </c>
      <c r="E47" s="7" t="inlineStr">
        <is>
          <t>1.2.2.2</t>
        </is>
      </c>
      <c r="F47" s="82" t="n"/>
      <c r="G47" s="82" t="n"/>
      <c r="H47" s="82" t="n"/>
      <c r="I47" s="83" t="inlineStr">
        <is>
          <t>Asset-backed securities (auto, CQS1)</t>
        </is>
      </c>
      <c r="J47" s="26">
        <f>SUMIFS(LCR_Data!D:D, LCR_Data!C:C, 'C72.00'!$A47)</f>
        <v/>
      </c>
      <c r="K47" s="16" t="inlineStr">
        <is>
          <t>0,75</t>
        </is>
      </c>
      <c r="L47" s="17" t="n">
        <v>0.75</v>
      </c>
      <c r="M47" s="31" t="n"/>
    </row>
    <row r="48">
      <c r="A48" s="97">
        <f>C48&amp;"-"&amp;D48</f>
        <v/>
      </c>
      <c r="C48" s="93" t="inlineStr">
        <is>
          <t>C72</t>
        </is>
      </c>
      <c r="D48" s="7" t="inlineStr">
        <is>
          <t>0340</t>
        </is>
      </c>
      <c r="E48" s="7" t="inlineStr">
        <is>
          <t>1.2.2.3</t>
        </is>
      </c>
      <c r="F48" s="82" t="n"/>
      <c r="G48" s="82" t="n"/>
      <c r="H48" s="82" t="n"/>
      <c r="I48" s="83" t="inlineStr">
        <is>
          <t>High quality covered bonds (RW35%)</t>
        </is>
      </c>
      <c r="J48" s="26">
        <f>SUMIFS(LCR_Data!D:D, LCR_Data!C:C, 'C72.00'!$A48)</f>
        <v/>
      </c>
      <c r="K48" s="16" t="inlineStr">
        <is>
          <t>0,70</t>
        </is>
      </c>
      <c r="L48" s="17" t="n">
        <v>0.7</v>
      </c>
      <c r="M48" s="31" t="n"/>
    </row>
    <row r="49">
      <c r="A49" s="97">
        <f>C49&amp;"-"&amp;D49</f>
        <v/>
      </c>
      <c r="C49" s="93" t="inlineStr">
        <is>
          <t>C72</t>
        </is>
      </c>
      <c r="D49" s="7" t="inlineStr">
        <is>
          <t>0350</t>
        </is>
      </c>
      <c r="E49" s="7" t="inlineStr">
        <is>
          <t>1.2.2.4</t>
        </is>
      </c>
      <c r="F49" s="82" t="n"/>
      <c r="G49" s="82" t="n"/>
      <c r="H49" s="82" t="n"/>
      <c r="I49" s="83" t="inlineStr">
        <is>
          <t>Asset-backed securities (commercial or individuals, Member State, CQS1)</t>
        </is>
      </c>
      <c r="J49" s="26">
        <f>SUMIFS(LCR_Data!D:D, LCR_Data!C:C, 'C72.00'!$A49)</f>
        <v/>
      </c>
      <c r="K49" s="16" t="inlineStr">
        <is>
          <t>0,65</t>
        </is>
      </c>
      <c r="L49" s="17" t="n">
        <v>0.65</v>
      </c>
      <c r="M49" s="31" t="n"/>
    </row>
    <row r="50">
      <c r="A50" s="97">
        <f>C50&amp;"-"&amp;D50</f>
        <v/>
      </c>
      <c r="C50" s="93" t="inlineStr">
        <is>
          <t>C72</t>
        </is>
      </c>
      <c r="D50" s="7" t="inlineStr">
        <is>
          <t>0360</t>
        </is>
      </c>
      <c r="E50" s="7" t="inlineStr">
        <is>
          <t>1.2.2.5</t>
        </is>
      </c>
      <c r="F50" s="82" t="n"/>
      <c r="G50" s="82" t="n"/>
      <c r="H50" s="82" t="n"/>
      <c r="I50" s="83" t="inlineStr">
        <is>
          <t>Corporate debt securities (CQS2/3)</t>
        </is>
      </c>
      <c r="J50" s="26">
        <f>SUMIFS(LCR_Data!D:D, LCR_Data!C:C, 'C72.00'!$A50)</f>
        <v/>
      </c>
      <c r="K50" s="16" t="inlineStr">
        <is>
          <t>0,50</t>
        </is>
      </c>
      <c r="L50" s="17" t="n">
        <v>0.5</v>
      </c>
      <c r="M50" s="31" t="n"/>
    </row>
    <row r="51">
      <c r="A51" s="97">
        <f>C51&amp;"-"&amp;D51</f>
        <v/>
      </c>
      <c r="C51" s="93" t="inlineStr">
        <is>
          <t>C72</t>
        </is>
      </c>
      <c r="D51" s="7" t="inlineStr">
        <is>
          <t>0370</t>
        </is>
      </c>
      <c r="E51" s="7" t="inlineStr">
        <is>
          <t>1.2.2.6</t>
        </is>
      </c>
      <c r="F51" s="82" t="n"/>
      <c r="G51" s="82" t="n"/>
      <c r="H51" s="82" t="n"/>
      <c r="I51" s="83" t="inlineStr">
        <is>
          <t>Corporate debt securities - non-interest bearing assets (held by credit institutions for religious reasons) (CQS1/2/3)</t>
        </is>
      </c>
      <c r="J51" s="26">
        <f>SUMIFS(LCR_Data!D:D, LCR_Data!C:C, 'C72.00'!$A51)</f>
        <v/>
      </c>
      <c r="K51" s="16" t="inlineStr">
        <is>
          <t>0,50</t>
        </is>
      </c>
      <c r="L51" s="17" t="n">
        <v>0.5</v>
      </c>
      <c r="M51" s="31" t="n"/>
    </row>
    <row r="52">
      <c r="A52" s="97">
        <f>C52&amp;"-"&amp;D52</f>
        <v/>
      </c>
      <c r="C52" s="93" t="inlineStr">
        <is>
          <t>C72</t>
        </is>
      </c>
      <c r="D52" s="7" t="inlineStr">
        <is>
          <t>0380</t>
        </is>
      </c>
      <c r="E52" s="7" t="inlineStr">
        <is>
          <t>1.2.2.7</t>
        </is>
      </c>
      <c r="F52" s="82" t="n"/>
      <c r="G52" s="82" t="n"/>
      <c r="H52" s="82" t="n"/>
      <c r="I52" s="83" t="inlineStr">
        <is>
          <t>Shares (major stock index)</t>
        </is>
      </c>
      <c r="J52" s="26">
        <f>SUMIFS(LCR_Data!D:D, LCR_Data!C:C, 'C72.00'!$A52)</f>
        <v/>
      </c>
      <c r="K52" s="16" t="inlineStr">
        <is>
          <t>0,50</t>
        </is>
      </c>
      <c r="L52" s="17" t="n">
        <v>0.5</v>
      </c>
      <c r="M52" s="31" t="n"/>
    </row>
    <row r="53">
      <c r="A53" s="97">
        <f>C53&amp;"-"&amp;D53</f>
        <v/>
      </c>
      <c r="C53" s="93" t="inlineStr">
        <is>
          <t>C72</t>
        </is>
      </c>
      <c r="D53" s="7" t="inlineStr">
        <is>
          <t>0390</t>
        </is>
      </c>
      <c r="E53" s="7" t="inlineStr">
        <is>
          <t>1.2.2.8</t>
        </is>
      </c>
      <c r="F53" s="82" t="n"/>
      <c r="G53" s="82" t="n"/>
      <c r="H53" s="82" t="n"/>
      <c r="I53" s="83" t="inlineStr">
        <is>
          <t>Non-interest bearing assets (held by credit institutions for religious reasons) (CQS3-5)</t>
        </is>
      </c>
      <c r="J53" s="26">
        <f>SUMIFS(LCR_Data!D:D, LCR_Data!C:C, 'C72.00'!$A53)</f>
        <v/>
      </c>
      <c r="K53" s="16" t="inlineStr">
        <is>
          <t>0,50</t>
        </is>
      </c>
      <c r="L53" s="17" t="n">
        <v>0.5</v>
      </c>
      <c r="M53" s="31" t="n"/>
    </row>
    <row r="54">
      <c r="A54" s="97">
        <f>C54&amp;"-"&amp;D54</f>
        <v/>
      </c>
      <c r="C54" s="93" t="inlineStr">
        <is>
          <t>C72</t>
        </is>
      </c>
      <c r="D54" s="7" t="inlineStr">
        <is>
          <t>0400</t>
        </is>
      </c>
      <c r="E54" s="7" t="inlineStr">
        <is>
          <t>1.2.2.9</t>
        </is>
      </c>
      <c r="F54" s="82" t="n"/>
      <c r="G54" s="82" t="n"/>
      <c r="H54" s="82" t="n"/>
      <c r="I54" s="83" t="inlineStr">
        <is>
          <t>Restricted-use central bank committed liquidity facilities</t>
        </is>
      </c>
      <c r="J54" s="26">
        <f>SUMIFS(LCR_Data!D:D, LCR_Data!C:C, 'C72.00'!$A54)</f>
        <v/>
      </c>
      <c r="K54" s="16" t="inlineStr">
        <is>
          <t>1,00</t>
        </is>
      </c>
      <c r="L54" s="17" t="n">
        <v>1</v>
      </c>
      <c r="M54" s="31" t="n"/>
    </row>
    <row r="55">
      <c r="A55" s="97">
        <f>C55&amp;"-"&amp;D55</f>
        <v/>
      </c>
      <c r="C55" s="93" t="inlineStr">
        <is>
          <t>C72</t>
        </is>
      </c>
      <c r="D55" s="7" t="inlineStr">
        <is>
          <t>0410</t>
        </is>
      </c>
      <c r="E55" s="7" t="inlineStr">
        <is>
          <t>1.2.2.10</t>
        </is>
      </c>
      <c r="F55" s="82" t="n"/>
      <c r="G55" s="82" t="n"/>
      <c r="H55" s="82" t="n"/>
      <c r="I55" s="83" t="inlineStr">
        <is>
          <t>Qualifying CIU shares/units: underlying is asset-backed securities (residential or auto, CQS1)</t>
        </is>
      </c>
      <c r="J55" s="26">
        <f>SUMIFS(LCR_Data!D:D, LCR_Data!C:C, 'C72.00'!$A55)</f>
        <v/>
      </c>
      <c r="K55" s="16" t="inlineStr">
        <is>
          <t>0,70</t>
        </is>
      </c>
      <c r="L55" s="17" t="n">
        <v>0.7</v>
      </c>
      <c r="M55" s="31" t="n"/>
    </row>
    <row r="56">
      <c r="A56" s="97">
        <f>C56&amp;"-"&amp;D56</f>
        <v/>
      </c>
      <c r="C56" s="93" t="inlineStr">
        <is>
          <t>C72</t>
        </is>
      </c>
      <c r="D56" s="7" t="inlineStr">
        <is>
          <t>0420</t>
        </is>
      </c>
      <c r="E56" s="7" t="inlineStr">
        <is>
          <t>1.2.2.11</t>
        </is>
      </c>
      <c r="F56" s="82" t="n"/>
      <c r="G56" s="82" t="n"/>
      <c r="H56" s="82" t="n"/>
      <c r="I56" s="83" t="inlineStr">
        <is>
          <t>Qualifying CIU shares/units: underlying is High quality covered bonds (RW35%)</t>
        </is>
      </c>
      <c r="J56" s="26">
        <f>SUMIFS(LCR_Data!D:D, LCR_Data!C:C, 'C72.00'!$A56)</f>
        <v/>
      </c>
      <c r="K56" s="16" t="inlineStr">
        <is>
          <t>0,65</t>
        </is>
      </c>
      <c r="L56" s="17" t="n">
        <v>0.65</v>
      </c>
      <c r="M56" s="31" t="n"/>
    </row>
    <row r="57">
      <c r="A57" s="97">
        <f>C57&amp;"-"&amp;D57</f>
        <v/>
      </c>
      <c r="C57" s="93" t="inlineStr">
        <is>
          <t>C72</t>
        </is>
      </c>
      <c r="D57" s="7" t="inlineStr">
        <is>
          <t>0430</t>
        </is>
      </c>
      <c r="E57" s="7" t="inlineStr">
        <is>
          <t>1.2.2.12</t>
        </is>
      </c>
      <c r="F57" s="82" t="n"/>
      <c r="G57" s="82" t="n"/>
      <c r="H57" s="82" t="n"/>
      <c r="I57" s="83" t="inlineStr">
        <is>
          <t>Qualifying CIU shares/units: underlying is asset-backed securities (commercial or individuals, Member State, CQS1)</t>
        </is>
      </c>
      <c r="J57" s="26">
        <f>SUMIFS(LCR_Data!D:D, LCR_Data!C:C, 'C72.00'!$A57)</f>
        <v/>
      </c>
      <c r="K57" s="16" t="inlineStr">
        <is>
          <t>0,60</t>
        </is>
      </c>
      <c r="L57" s="17" t="n">
        <v>0.6</v>
      </c>
      <c r="M57" s="31" t="n"/>
    </row>
    <row r="58" ht="26.4" customHeight="1">
      <c r="A58" s="97">
        <f>C58&amp;"-"&amp;D58</f>
        <v/>
      </c>
      <c r="C58" s="93" t="inlineStr">
        <is>
          <t>C72</t>
        </is>
      </c>
      <c r="D58" s="7" t="inlineStr">
        <is>
          <t>0440</t>
        </is>
      </c>
      <c r="E58" s="7" t="inlineStr">
        <is>
          <t>1.2.2.13</t>
        </is>
      </c>
      <c r="F58" s="82" t="n"/>
      <c r="G58" s="82" t="n"/>
      <c r="H58" s="82" t="n"/>
      <c r="I58" s="83" t="inlineStr">
        <is>
          <t>Qualifying CIU shares/units: underlying is corporate debt securities (CQS2/3), shares (major stock index) or non-interest bearing assets (held by credit institutions for religious reasons) (CQS3-5)</t>
        </is>
      </c>
      <c r="J58" s="26">
        <f>SUMIFS(LCR_Data!D:D, LCR_Data!C:C, 'C72.00'!$A58)</f>
        <v/>
      </c>
      <c r="K58" s="16" t="inlineStr">
        <is>
          <t>0,45</t>
        </is>
      </c>
      <c r="L58" s="17" t="n">
        <v>0.45</v>
      </c>
      <c r="M58" s="31" t="n"/>
    </row>
    <row r="59">
      <c r="A59" s="97">
        <f>C59&amp;"-"&amp;D59</f>
        <v/>
      </c>
      <c r="C59" s="93" t="inlineStr">
        <is>
          <t>C72</t>
        </is>
      </c>
      <c r="D59" s="7" t="inlineStr">
        <is>
          <t>0450</t>
        </is>
      </c>
      <c r="E59" s="7" t="inlineStr">
        <is>
          <t>1.2.2.14</t>
        </is>
      </c>
      <c r="F59" s="82" t="n"/>
      <c r="G59" s="82" t="n"/>
      <c r="H59" s="82" t="n"/>
      <c r="I59" s="83" t="inlineStr">
        <is>
          <t>Deposits by network member with central institution (no obligated investment)</t>
        </is>
      </c>
      <c r="J59" s="26">
        <f>SUMIFS(LCR_Data!D:D, LCR_Data!C:C, 'C72.00'!$A59)</f>
        <v/>
      </c>
      <c r="K59" s="16" t="inlineStr">
        <is>
          <t>0,75</t>
        </is>
      </c>
      <c r="L59" s="17" t="n">
        <v>0.75</v>
      </c>
      <c r="M59" s="31" t="n"/>
    </row>
    <row r="60">
      <c r="A60" s="97">
        <f>C60&amp;"-"&amp;D60</f>
        <v/>
      </c>
      <c r="C60" s="93" t="inlineStr">
        <is>
          <t>C72</t>
        </is>
      </c>
      <c r="D60" s="7" t="inlineStr">
        <is>
          <t>0460</t>
        </is>
      </c>
      <c r="E60" s="7" t="inlineStr">
        <is>
          <t>1.2.2.15</t>
        </is>
      </c>
      <c r="F60" s="82" t="n"/>
      <c r="G60" s="82" t="n"/>
      <c r="H60" s="82" t="n"/>
      <c r="I60" s="83" t="inlineStr">
        <is>
          <t>Liquidity funding available to network member from central institution (non-specified collateralisation)</t>
        </is>
      </c>
      <c r="J60" s="26">
        <f>SUMIFS(LCR_Data!D:D, LCR_Data!C:C, 'C72.00'!$A60)</f>
        <v/>
      </c>
      <c r="K60" s="16" t="inlineStr">
        <is>
          <t>0,75</t>
        </is>
      </c>
      <c r="L60" s="17" t="n">
        <v>0.75</v>
      </c>
      <c r="M60" s="31" t="n"/>
    </row>
    <row r="61">
      <c r="A61" s="97">
        <f>C61&amp;"-"&amp;D61</f>
        <v/>
      </c>
      <c r="C61" s="93" t="inlineStr">
        <is>
          <t>C72</t>
        </is>
      </c>
      <c r="D61" s="7" t="inlineStr">
        <is>
          <t>0470</t>
        </is>
      </c>
      <c r="E61" s="7" t="inlineStr">
        <is>
          <t>1.2.2.16</t>
        </is>
      </c>
      <c r="F61" s="112" t="n"/>
      <c r="G61" s="82" t="n"/>
      <c r="H61" s="82" t="n"/>
      <c r="I61" s="83" t="inlineStr">
        <is>
          <t>Central institutions: Level 2B assets which are considered liquid assets for the depositing credit institution</t>
        </is>
      </c>
      <c r="J61" s="26">
        <f>SUMIFS(LCR_Data!D:D, LCR_Data!C:C, 'C72.00'!$A61)</f>
        <v/>
      </c>
      <c r="K61" s="16" t="n"/>
      <c r="L61" s="17" t="n">
        <v>0</v>
      </c>
      <c r="M61" s="32" t="n"/>
    </row>
    <row r="62" ht="14.4" customHeight="1">
      <c r="C62" s="93" t="inlineStr">
        <is>
          <t>C72</t>
        </is>
      </c>
      <c r="D62" s="80" t="inlineStr">
        <is>
          <t>MEMORANDUM ITEMS</t>
        </is>
      </c>
      <c r="E62" s="115" t="n"/>
      <c r="F62" s="115" t="n"/>
      <c r="G62" s="115" t="n"/>
      <c r="H62" s="115" t="n"/>
      <c r="I62" s="115" t="n"/>
      <c r="J62" s="16" t="n"/>
      <c r="K62" s="81" t="n"/>
      <c r="L62" s="81" t="n"/>
      <c r="M62" s="81" t="n"/>
    </row>
    <row r="63">
      <c r="A63" s="97">
        <f>C63&amp;"-"&amp;D63</f>
        <v/>
      </c>
      <c r="C63" s="93" t="inlineStr">
        <is>
          <t>C72</t>
        </is>
      </c>
      <c r="D63" s="7" t="inlineStr">
        <is>
          <t>0485</t>
        </is>
      </c>
      <c r="E63" s="7" t="inlineStr">
        <is>
          <t>2</t>
        </is>
      </c>
      <c r="F63" s="82" t="n"/>
      <c r="G63" s="82" t="n"/>
      <c r="H63" s="83" t="inlineStr">
        <is>
          <t xml:space="preserve">Deposits by network member with central institution (obligated investment)  </t>
        </is>
      </c>
      <c r="I63" s="116" t="n"/>
      <c r="J63" s="26">
        <f>SUMIFS(LCR_Data!D:D, LCR_Data!C:C, 'C72.00'!$A63)</f>
        <v/>
      </c>
      <c r="K63" s="16" t="n"/>
      <c r="L63" s="16" t="n"/>
      <c r="M63" s="16" t="n"/>
    </row>
    <row r="64">
      <c r="A64" s="97">
        <f>C64&amp;"-"&amp;D64</f>
        <v/>
      </c>
      <c r="C64" s="93" t="inlineStr">
        <is>
          <t>C72</t>
        </is>
      </c>
      <c r="D64" s="7" t="inlineStr">
        <is>
          <t>0580</t>
        </is>
      </c>
      <c r="E64" s="7" t="inlineStr">
        <is>
          <t>3</t>
        </is>
      </c>
      <c r="F64" s="82" t="n"/>
      <c r="G64" s="82" t="n"/>
      <c r="H64" s="83" t="inlineStr">
        <is>
          <t>Level 1/2A/2B assets excluded due to currency reasons</t>
        </is>
      </c>
      <c r="I64" s="116" t="n"/>
      <c r="J64" s="26">
        <f>SUMIFS(LCR_Data!D:D, LCR_Data!C:C, 'C72.00'!$A64)</f>
        <v/>
      </c>
      <c r="K64" s="16" t="n"/>
      <c r="L64" s="16" t="n"/>
      <c r="M64" s="16" t="n"/>
    </row>
    <row r="65">
      <c r="A65" s="97">
        <f>C65&amp;"-"&amp;D65</f>
        <v/>
      </c>
      <c r="C65" s="93" t="inlineStr">
        <is>
          <t>C72</t>
        </is>
      </c>
      <c r="D65" s="7" t="inlineStr">
        <is>
          <t>0590</t>
        </is>
      </c>
      <c r="E65" s="7" t="inlineStr">
        <is>
          <t>4</t>
        </is>
      </c>
      <c r="F65" s="82" t="n"/>
      <c r="G65" s="82" t="n"/>
      <c r="H65" s="83" t="inlineStr">
        <is>
          <t>Level 1/2A/2B assets excluded for operational reasons except for currency reasons</t>
        </is>
      </c>
      <c r="I65" s="116" t="n"/>
      <c r="J65" s="26">
        <f>SUMIFS(LCR_Data!D:D, LCR_Data!C:C, 'C72.00'!$A65)</f>
        <v/>
      </c>
      <c r="K65" s="16" t="n"/>
      <c r="L65" s="16" t="n"/>
      <c r="M65" s="16" t="n"/>
    </row>
  </sheetData>
  <mergeCells count="23">
    <mergeCell ref="C1:E1"/>
    <mergeCell ref="F13:I13"/>
    <mergeCell ref="F9:I9"/>
    <mergeCell ref="H63:I63"/>
    <mergeCell ref="C2:E2"/>
    <mergeCell ref="F14:I14"/>
    <mergeCell ref="D62:I62"/>
    <mergeCell ref="H64:I64"/>
    <mergeCell ref="F11:I11"/>
    <mergeCell ref="F10:I10"/>
    <mergeCell ref="D8:I8"/>
    <mergeCell ref="H17:I17"/>
    <mergeCell ref="G16:I16"/>
    <mergeCell ref="H32:I32"/>
    <mergeCell ref="H45:I45"/>
    <mergeCell ref="F12:I12"/>
    <mergeCell ref="C3:E3"/>
    <mergeCell ref="H37:I37"/>
    <mergeCell ref="F15:I15"/>
    <mergeCell ref="H65:I65"/>
    <mergeCell ref="G36:I36"/>
    <mergeCell ref="C5:E5"/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R168"/>
  <sheetViews>
    <sheetView workbookViewId="0">
      <selection activeCell="L21" sqref="L21"/>
    </sheetView>
  </sheetViews>
  <sheetFormatPr baseColWidth="10" defaultColWidth="9.109375" defaultRowHeight="14.4"/>
  <cols>
    <col outlineLevel="1" width="13.6640625" customWidth="1" style="97" min="1" max="1"/>
    <col width="9.109375" customWidth="1" style="97" min="2" max="2"/>
    <col width="13.109375" customWidth="1" style="97" min="3" max="3"/>
    <col width="11" customWidth="1" style="97" min="4" max="5"/>
    <col width="2.109375" customWidth="1" style="97" min="6" max="10"/>
    <col width="90.6640625" customWidth="1" style="97" min="11" max="11"/>
    <col width="21.88671875" customWidth="1" style="97" min="12" max="18"/>
    <col width="9.109375" customWidth="1" style="97" min="19" max="16384"/>
  </cols>
  <sheetData>
    <row r="1" ht="15" customHeight="1">
      <c r="C1" s="96" t="inlineStr">
        <is>
          <t>Formulaire</t>
        </is>
      </c>
      <c r="F1" s="97" t="inlineStr">
        <is>
          <t>C73.00 - Outflows</t>
        </is>
      </c>
    </row>
    <row r="2" ht="15" customHeight="1">
      <c r="C2" s="96" t="inlineStr">
        <is>
          <t>Currency</t>
        </is>
      </c>
    </row>
    <row r="3" ht="15" customHeight="1">
      <c r="C3" s="96" t="inlineStr">
        <is>
          <t xml:space="preserve">As of date </t>
        </is>
      </c>
    </row>
    <row r="4" ht="15" customHeight="1">
      <c r="C4" s="96" t="inlineStr">
        <is>
          <t xml:space="preserve">Scope </t>
        </is>
      </c>
    </row>
    <row r="5" ht="15" customHeight="1">
      <c r="C5" s="96" t="inlineStr">
        <is>
          <t xml:space="preserve">Export Date </t>
        </is>
      </c>
    </row>
    <row r="8" ht="18.9" customHeight="1">
      <c r="C8" s="80" t="n"/>
      <c r="D8" s="81" t="inlineStr">
        <is>
          <t>C 73.00 - LIQUIDITY COVERAGE - OUTFLOWS</t>
        </is>
      </c>
      <c r="E8" s="115" t="n"/>
      <c r="F8" s="115" t="n"/>
      <c r="G8" s="115" t="n"/>
      <c r="H8" s="115" t="n"/>
      <c r="I8" s="115" t="n"/>
      <c r="J8" s="115" t="n"/>
      <c r="K8" s="115" t="n"/>
      <c r="L8" s="81" t="n"/>
      <c r="M8" s="81" t="n"/>
      <c r="N8" s="81" t="n"/>
      <c r="O8" s="81" t="n"/>
      <c r="P8" s="81" t="n"/>
      <c r="Q8" s="110" t="n"/>
      <c r="R8" s="110" t="n"/>
    </row>
    <row r="9" ht="18.9" customHeight="1">
      <c r="C9" s="4" t="n"/>
      <c r="D9" s="34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</row>
    <row r="10" ht="18.9" customHeight="1">
      <c r="C10" s="7" t="inlineStr">
        <is>
          <t>73000</t>
        </is>
      </c>
      <c r="D10" s="36" t="n"/>
      <c r="E10" s="101" t="n"/>
      <c r="F10" s="120" t="inlineStr">
        <is>
          <t>Currency</t>
        </is>
      </c>
      <c r="G10" s="115" t="n"/>
      <c r="H10" s="115" t="n"/>
      <c r="I10" s="115" t="n"/>
      <c r="J10" s="115" t="n"/>
      <c r="K10" s="116" t="n"/>
      <c r="L10" s="8" t="n"/>
      <c r="M10" s="35" t="n"/>
      <c r="N10" s="35" t="n"/>
      <c r="O10" s="35" t="n"/>
      <c r="P10" s="35" t="n"/>
      <c r="Q10" s="35" t="n"/>
      <c r="R10" s="35" t="n"/>
    </row>
    <row r="11" ht="18.9" customHeight="1">
      <c r="C11" s="7" t="inlineStr">
        <is>
          <t>73001</t>
        </is>
      </c>
      <c r="D11" s="36" t="n"/>
      <c r="E11" s="101" t="n"/>
      <c r="F11" s="120" t="inlineStr">
        <is>
          <t>Converted</t>
        </is>
      </c>
      <c r="G11" s="115" t="n"/>
      <c r="H11" s="115" t="n"/>
      <c r="I11" s="115" t="n"/>
      <c r="J11" s="115" t="n"/>
      <c r="K11" s="116" t="n"/>
      <c r="L11" s="8" t="inlineStr">
        <is>
          <t>No</t>
        </is>
      </c>
      <c r="M11" s="35" t="n"/>
      <c r="N11" s="35" t="n"/>
      <c r="O11" s="35" t="n"/>
      <c r="P11" s="35" t="n"/>
      <c r="Q11" s="35" t="n"/>
      <c r="R11" s="35" t="n"/>
    </row>
    <row r="12" ht="18.9" customHeight="1">
      <c r="C12" s="4" t="n"/>
      <c r="D12" s="34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  <c r="N12" s="35" t="n"/>
      <c r="O12" s="35" t="n"/>
      <c r="P12" s="35" t="n"/>
      <c r="Q12" s="35" t="n"/>
      <c r="R12" s="35" t="n"/>
    </row>
    <row r="13" ht="69" customHeight="1">
      <c r="C13" s="37" t="inlineStr">
        <is>
          <t>A/D</t>
        </is>
      </c>
      <c r="D13" s="37" t="inlineStr">
        <is>
          <t>Row</t>
        </is>
      </c>
      <c r="E13" s="99" t="inlineStr">
        <is>
          <t>ID</t>
        </is>
      </c>
      <c r="F13" s="99" t="inlineStr">
        <is>
          <t>Item</t>
        </is>
      </c>
      <c r="G13" s="121" t="n"/>
      <c r="H13" s="121" t="n"/>
      <c r="I13" s="121" t="n"/>
      <c r="J13" s="121" t="n"/>
      <c r="K13" s="121" t="n"/>
      <c r="L13" s="37" t="inlineStr">
        <is>
          <t>Amount</t>
        </is>
      </c>
      <c r="M13" s="37" t="inlineStr">
        <is>
          <t>Market value of collateral extended</t>
        </is>
      </c>
      <c r="N13" s="37" t="inlineStr">
        <is>
          <t>Value of collateral extended according to Article 9</t>
        </is>
      </c>
      <c r="O13" s="101" t="inlineStr">
        <is>
          <t>Weight</t>
        </is>
      </c>
      <c r="P13" s="116" t="n"/>
      <c r="Q13" s="37" t="inlineStr">
        <is>
          <t>Outflow</t>
        </is>
      </c>
      <c r="R13" s="37" t="inlineStr">
        <is>
          <t>Outflow Calc</t>
        </is>
      </c>
    </row>
    <row r="14" ht="48" customHeight="1">
      <c r="C14" s="39" t="n"/>
      <c r="D14" s="40" t="n"/>
      <c r="E14" s="40" t="n"/>
      <c r="F14" s="122" t="n"/>
      <c r="G14" s="117" t="n"/>
      <c r="H14" s="117" t="n"/>
      <c r="I14" s="117" t="n"/>
      <c r="J14" s="117" t="n"/>
      <c r="K14" s="123" t="n"/>
      <c r="L14" s="40" t="n"/>
      <c r="M14" s="40" t="n"/>
      <c r="N14" s="40" t="n"/>
      <c r="O14" s="101" t="inlineStr">
        <is>
          <t>Standard weight</t>
        </is>
      </c>
      <c r="P14" s="101" t="inlineStr">
        <is>
          <t>Applicable weight</t>
        </is>
      </c>
      <c r="Q14" s="40" t="n"/>
      <c r="R14" s="40" t="n"/>
    </row>
    <row r="15" ht="18.9" customHeight="1">
      <c r="A15" s="41" t="inlineStr">
        <is>
          <t>Mapping</t>
        </is>
      </c>
      <c r="C15" s="41" t="n"/>
      <c r="D15" s="101" t="n"/>
      <c r="E15" s="101" t="n"/>
      <c r="F15" s="101" t="n"/>
      <c r="G15" s="115" t="n"/>
      <c r="H15" s="115" t="n"/>
      <c r="I15" s="115" t="n"/>
      <c r="J15" s="115" t="n"/>
      <c r="K15" s="116" t="n"/>
      <c r="L15" s="42" t="inlineStr">
        <is>
          <t>0010</t>
        </is>
      </c>
      <c r="M15" s="42" t="inlineStr">
        <is>
          <t>0020</t>
        </is>
      </c>
      <c r="N15" s="42" t="inlineStr">
        <is>
          <t>0030</t>
        </is>
      </c>
      <c r="O15" s="42" t="inlineStr">
        <is>
          <t>0040</t>
        </is>
      </c>
      <c r="P15" s="42" t="inlineStr">
        <is>
          <t>0050</t>
        </is>
      </c>
      <c r="Q15" s="42" t="inlineStr">
        <is>
          <t>0060</t>
        </is>
      </c>
      <c r="R15" s="42" t="inlineStr">
        <is>
          <t>0060_H</t>
        </is>
      </c>
    </row>
    <row r="16" ht="18.9" customHeight="1">
      <c r="A16" s="97">
        <f>C16&amp;"-"&amp;D16</f>
        <v/>
      </c>
      <c r="C16" s="93" t="inlineStr">
        <is>
          <t>C73</t>
        </is>
      </c>
      <c r="D16" s="7" t="inlineStr">
        <is>
          <t>0010</t>
        </is>
      </c>
      <c r="E16" s="7" t="inlineStr">
        <is>
          <t>1</t>
        </is>
      </c>
      <c r="F16" s="124" t="inlineStr">
        <is>
          <t xml:space="preserve">OUTFLOWS </t>
        </is>
      </c>
      <c r="G16" s="125" t="n"/>
      <c r="H16" s="125" t="n"/>
      <c r="I16" s="125" t="n"/>
      <c r="J16" s="125" t="n"/>
      <c r="K16" s="126" t="n"/>
      <c r="L16" s="15">
        <f>L17+L110</f>
        <v/>
      </c>
      <c r="M16" s="16" t="n"/>
      <c r="N16" s="16" t="n"/>
      <c r="O16" s="16" t="n"/>
      <c r="P16" s="17" t="n">
        <v>0.1489798227692106</v>
      </c>
      <c r="Q16" s="15">
        <f>L16*P16</f>
        <v/>
      </c>
      <c r="R16" s="43" t="n"/>
    </row>
    <row r="17" ht="18.9" customHeight="1">
      <c r="A17" s="97">
        <f>C17&amp;"-"&amp;D17</f>
        <v/>
      </c>
      <c r="C17" s="93" t="inlineStr">
        <is>
          <t>C73</t>
        </is>
      </c>
      <c r="D17" s="7" t="inlineStr">
        <is>
          <t>0020</t>
        </is>
      </c>
      <c r="E17" s="91" t="inlineStr">
        <is>
          <t>1.1</t>
        </is>
      </c>
      <c r="F17" s="44" t="n"/>
      <c r="G17" s="79" t="inlineStr">
        <is>
          <t>Outflows from unsecured transactions/deposits</t>
        </is>
      </c>
      <c r="H17" s="115" t="n"/>
      <c r="I17" s="115" t="n"/>
      <c r="J17" s="115" t="n"/>
      <c r="K17" s="116" t="n"/>
      <c r="L17" s="15">
        <f>L18+L28+L37+L42+L48+L64+L90+L100</f>
        <v/>
      </c>
      <c r="M17" s="16" t="n"/>
      <c r="N17" s="16" t="n"/>
      <c r="O17" s="16" t="n"/>
      <c r="P17" s="17" t="n">
        <v>0.1489798227692106</v>
      </c>
      <c r="Q17" s="15">
        <f>L17*P17</f>
        <v/>
      </c>
      <c r="R17" s="43" t="n"/>
    </row>
    <row r="18" ht="18.9" customHeight="1">
      <c r="A18" s="97">
        <f>C18&amp;"-"&amp;D18</f>
        <v/>
      </c>
      <c r="C18" s="93" t="inlineStr">
        <is>
          <t>C73</t>
        </is>
      </c>
      <c r="D18" s="7" t="inlineStr">
        <is>
          <t>0030</t>
        </is>
      </c>
      <c r="E18" s="7" t="inlineStr">
        <is>
          <t>1.1.1</t>
        </is>
      </c>
      <c r="F18" s="45" t="n"/>
      <c r="G18" s="82" t="n"/>
      <c r="H18" s="79" t="inlineStr">
        <is>
          <t>Retail deposits</t>
        </is>
      </c>
      <c r="I18" s="115" t="n"/>
      <c r="J18" s="115" t="n"/>
      <c r="K18" s="116" t="n"/>
      <c r="L18" s="15">
        <f>L19+L20+L21+L24+L25+L26+L27</f>
        <v/>
      </c>
      <c r="M18" s="16" t="n"/>
      <c r="N18" s="16" t="n"/>
      <c r="O18" s="16" t="n"/>
      <c r="P18" s="17" t="n">
        <v>0.04472544637342408</v>
      </c>
      <c r="Q18" s="19">
        <f>L18*P18</f>
        <v/>
      </c>
      <c r="R18" s="43" t="n"/>
    </row>
    <row r="19" ht="18.9" customHeight="1">
      <c r="A19" s="97">
        <f>C19&amp;"-"&amp;D19</f>
        <v/>
      </c>
      <c r="C19" s="93" t="inlineStr">
        <is>
          <t>C73</t>
        </is>
      </c>
      <c r="D19" s="7" t="inlineStr">
        <is>
          <t>0035</t>
        </is>
      </c>
      <c r="E19" s="91" t="inlineStr">
        <is>
          <t>1.1.1.1</t>
        </is>
      </c>
      <c r="F19" s="45" t="n"/>
      <c r="G19" s="82" t="n"/>
      <c r="H19" s="78" t="n"/>
      <c r="I19" s="83" t="inlineStr">
        <is>
          <t>deposits exempted from the calculation of outflows</t>
        </is>
      </c>
      <c r="J19" s="115" t="n"/>
      <c r="K19" s="116" t="n"/>
      <c r="L19" s="46">
        <f>SUMIFS(LCR_Data!D:D,LCR_Data!C:C,'C73.00'!$A19)</f>
        <v/>
      </c>
      <c r="M19" s="16" t="n"/>
      <c r="N19" s="16" t="n"/>
      <c r="O19" s="16" t="inlineStr">
        <is>
          <t>0,00</t>
        </is>
      </c>
      <c r="P19" s="17" t="n">
        <v>0</v>
      </c>
      <c r="Q19" s="19">
        <f>L19*P19</f>
        <v/>
      </c>
      <c r="R19" s="43" t="n"/>
    </row>
    <row r="20" ht="18.9" customHeight="1">
      <c r="A20" s="97">
        <f>C20&amp;"-"&amp;D20</f>
        <v/>
      </c>
      <c r="C20" s="93" t="inlineStr">
        <is>
          <t>C73</t>
        </is>
      </c>
      <c r="D20" s="7" t="inlineStr">
        <is>
          <t>0040</t>
        </is>
      </c>
      <c r="E20" s="91" t="inlineStr">
        <is>
          <t>1.1.1.2</t>
        </is>
      </c>
      <c r="F20" s="44" t="n"/>
      <c r="G20" s="82" t="n"/>
      <c r="H20" s="82" t="n"/>
      <c r="I20" s="83" t="inlineStr">
        <is>
          <t>deposits where the payout has been agreed within the following 30 days</t>
        </is>
      </c>
      <c r="J20" s="115" t="n"/>
      <c r="K20" s="116" t="n"/>
      <c r="L20" s="46">
        <f>SUMIFS(LCR_Data!D:D,LCR_Data!C:C,'C73.00'!$A20)</f>
        <v/>
      </c>
      <c r="M20" s="16" t="n"/>
      <c r="N20" s="16" t="n"/>
      <c r="O20" s="16" t="inlineStr">
        <is>
          <t>1,00</t>
        </is>
      </c>
      <c r="P20" s="17" t="n">
        <v>1</v>
      </c>
      <c r="Q20" s="15">
        <f>L20*P20</f>
        <v/>
      </c>
      <c r="R20" s="43" t="n"/>
    </row>
    <row r="21" ht="18.9" customHeight="1">
      <c r="A21" s="97">
        <f>C21&amp;"-"&amp;D21</f>
        <v/>
      </c>
      <c r="C21" s="93" t="inlineStr">
        <is>
          <t>C73</t>
        </is>
      </c>
      <c r="D21" s="7" t="inlineStr">
        <is>
          <t>0050</t>
        </is>
      </c>
      <c r="E21" s="7" t="inlineStr">
        <is>
          <t>1.1.1.3</t>
        </is>
      </c>
      <c r="F21" s="44" t="n"/>
      <c r="G21" s="82" t="n"/>
      <c r="H21" s="82" t="n"/>
      <c r="I21" s="83" t="inlineStr">
        <is>
          <t>deposits subject to higher outflows</t>
        </is>
      </c>
      <c r="J21" s="115" t="n"/>
      <c r="K21" s="116" t="n"/>
      <c r="L21" s="15">
        <f>L22+L23</f>
        <v/>
      </c>
      <c r="M21" s="16" t="n"/>
      <c r="N21" s="16" t="n"/>
      <c r="O21" s="16" t="n"/>
      <c r="P21" s="17" t="n">
        <v>0.1939333246308033</v>
      </c>
      <c r="Q21" s="15">
        <f>L21*P21</f>
        <v/>
      </c>
      <c r="R21" s="15" t="n"/>
    </row>
    <row r="22" ht="18.9" customHeight="1">
      <c r="A22" s="97">
        <f>C22&amp;"-"&amp;D22</f>
        <v/>
      </c>
      <c r="C22" s="93" t="inlineStr">
        <is>
          <t>C73</t>
        </is>
      </c>
      <c r="D22" s="7" t="inlineStr">
        <is>
          <t>0060</t>
        </is>
      </c>
      <c r="E22" s="7" t="inlineStr">
        <is>
          <t>1.1.1.3.1</t>
        </is>
      </c>
      <c r="F22" s="44" t="n"/>
      <c r="G22" s="82" t="n"/>
      <c r="H22" s="82" t="n"/>
      <c r="I22" s="82" t="n"/>
      <c r="J22" s="83" t="inlineStr">
        <is>
          <t>category 1</t>
        </is>
      </c>
      <c r="K22" s="116" t="n"/>
      <c r="L22" s="46">
        <f>SUMIFS(LCR_Data!D:D,LCR_Data!C:C,'C73.00'!$A22)</f>
        <v/>
      </c>
      <c r="M22" s="16" t="n"/>
      <c r="N22" s="16" t="n"/>
      <c r="O22" s="16" t="inlineStr">
        <is>
          <t>0,10-0,15</t>
        </is>
      </c>
      <c r="P22" s="17" t="n">
        <v>0.15</v>
      </c>
      <c r="Q22" s="15">
        <f>L22*P22</f>
        <v/>
      </c>
      <c r="R22" s="46" t="n"/>
    </row>
    <row r="23" ht="18.9" customHeight="1">
      <c r="A23" s="97">
        <f>C23&amp;"-"&amp;D23</f>
        <v/>
      </c>
      <c r="C23" s="93" t="inlineStr">
        <is>
          <t>C73</t>
        </is>
      </c>
      <c r="D23" s="7" t="inlineStr">
        <is>
          <t>0070</t>
        </is>
      </c>
      <c r="E23" s="7" t="inlineStr">
        <is>
          <t>1.1.1.3.2</t>
        </is>
      </c>
      <c r="F23" s="44" t="n"/>
      <c r="G23" s="82" t="n"/>
      <c r="H23" s="82" t="n"/>
      <c r="I23" s="82" t="n"/>
      <c r="J23" s="83" t="inlineStr">
        <is>
          <t>category 2</t>
        </is>
      </c>
      <c r="K23" s="116" t="n"/>
      <c r="L23" s="46">
        <f>SUMIFS(LCR_Data!D:D,LCR_Data!C:C,'C73.00'!$A23)</f>
        <v/>
      </c>
      <c r="M23" s="16" t="n"/>
      <c r="N23" s="16" t="n"/>
      <c r="O23" s="16" t="inlineStr">
        <is>
          <t>0,15-0,20</t>
        </is>
      </c>
      <c r="P23" s="17" t="n">
        <v>0.2</v>
      </c>
      <c r="Q23" s="15">
        <f>L23*P23</f>
        <v/>
      </c>
      <c r="R23" s="46" t="n"/>
    </row>
    <row r="24" ht="18.9" customHeight="1">
      <c r="A24" s="97">
        <f>C24&amp;"-"&amp;D24</f>
        <v/>
      </c>
      <c r="C24" s="93" t="inlineStr">
        <is>
          <t>C73</t>
        </is>
      </c>
      <c r="D24" s="7" t="inlineStr">
        <is>
          <t>0080</t>
        </is>
      </c>
      <c r="E24" s="7" t="inlineStr">
        <is>
          <t>1.1.1.4</t>
        </is>
      </c>
      <c r="F24" s="44" t="n"/>
      <c r="G24" s="82" t="n"/>
      <c r="H24" s="82" t="n"/>
      <c r="I24" s="83" t="inlineStr">
        <is>
          <t>stable deposits</t>
        </is>
      </c>
      <c r="J24" s="115" t="n"/>
      <c r="K24" s="116" t="n"/>
      <c r="L24" s="46">
        <f>SUMIFS(LCR_Data!D:D,LCR_Data!C:C,'C73.00'!$A24)</f>
        <v/>
      </c>
      <c r="M24" s="16" t="n"/>
      <c r="N24" s="16" t="n"/>
      <c r="O24" s="16" t="inlineStr">
        <is>
          <t>0,05</t>
        </is>
      </c>
      <c r="P24" s="17" t="n">
        <v>0.05</v>
      </c>
      <c r="Q24" s="15">
        <f>L24*P24</f>
        <v/>
      </c>
      <c r="R24" s="43" t="n"/>
    </row>
    <row r="25" ht="18.9" customHeight="1">
      <c r="A25" s="97">
        <f>C25&amp;"-"&amp;D25</f>
        <v/>
      </c>
      <c r="C25" s="93" t="inlineStr">
        <is>
          <t>C73</t>
        </is>
      </c>
      <c r="D25" s="7" t="inlineStr">
        <is>
          <t>0090</t>
        </is>
      </c>
      <c r="E25" s="7" t="inlineStr">
        <is>
          <t>1.1.1.5</t>
        </is>
      </c>
      <c r="F25" s="44" t="n"/>
      <c r="G25" s="82" t="n"/>
      <c r="H25" s="82" t="n"/>
      <c r="I25" s="83" t="inlineStr">
        <is>
          <t>derogated stable deposits</t>
        </is>
      </c>
      <c r="J25" s="115" t="n"/>
      <c r="K25" s="116" t="n"/>
      <c r="L25" s="46">
        <f>SUMIFS(LCR_Data!D:D,LCR_Data!C:C,'C73.00'!$A25)</f>
        <v/>
      </c>
      <c r="M25" s="16" t="n"/>
      <c r="N25" s="16" t="n"/>
      <c r="O25" s="16" t="inlineStr">
        <is>
          <t>0,03</t>
        </is>
      </c>
      <c r="P25" s="17" t="n">
        <v>0.03</v>
      </c>
      <c r="Q25" s="31">
        <f>L25*P25</f>
        <v/>
      </c>
      <c r="R25" s="43" t="n"/>
    </row>
    <row r="26" ht="18.9" customHeight="1">
      <c r="A26" s="97">
        <f>C26&amp;"-"&amp;D26</f>
        <v/>
      </c>
      <c r="C26" s="93" t="inlineStr">
        <is>
          <t>C73</t>
        </is>
      </c>
      <c r="D26" s="7" t="inlineStr">
        <is>
          <t>0100</t>
        </is>
      </c>
      <c r="E26" s="7" t="inlineStr">
        <is>
          <t>1.1.1.6</t>
        </is>
      </c>
      <c r="F26" s="44" t="n"/>
      <c r="G26" s="82" t="n"/>
      <c r="H26" s="82" t="n"/>
      <c r="I26" s="83" t="inlineStr">
        <is>
          <t xml:space="preserve">deposits in third countries where a higher outflow is applied </t>
        </is>
      </c>
      <c r="J26" s="115" t="n"/>
      <c r="K26" s="116" t="n"/>
      <c r="L26" s="46">
        <f>SUMIFS(LCR_Data!D:D,LCR_Data!C:C,'C73.00'!$A26)</f>
        <v/>
      </c>
      <c r="M26" s="16" t="n"/>
      <c r="N26" s="16" t="n"/>
      <c r="O26" s="16" t="n"/>
      <c r="P26" s="17" t="n">
        <v>0</v>
      </c>
      <c r="Q26" s="31">
        <f>L26*P26</f>
        <v/>
      </c>
      <c r="R26" s="43" t="n"/>
    </row>
    <row r="27" ht="18.9" customHeight="1">
      <c r="A27" s="97">
        <f>C27&amp;"-"&amp;D27</f>
        <v/>
      </c>
      <c r="C27" s="93" t="inlineStr">
        <is>
          <t>C73</t>
        </is>
      </c>
      <c r="D27" s="7" t="inlineStr">
        <is>
          <t>0110</t>
        </is>
      </c>
      <c r="E27" s="7" t="inlineStr">
        <is>
          <t>1.1.1.7</t>
        </is>
      </c>
      <c r="F27" s="44" t="n"/>
      <c r="G27" s="82" t="n"/>
      <c r="H27" s="82" t="n"/>
      <c r="I27" s="83" t="inlineStr">
        <is>
          <t>other retail deposits</t>
        </is>
      </c>
      <c r="J27" s="115" t="n"/>
      <c r="K27" s="116" t="n"/>
      <c r="L27" s="46">
        <f>SUMIFS(LCR_Data!D:D,LCR_Data!C:C,'C73.00'!$A27)</f>
        <v/>
      </c>
      <c r="M27" s="16" t="n"/>
      <c r="N27" s="16" t="n"/>
      <c r="O27" s="16" t="inlineStr">
        <is>
          <t>0,10</t>
        </is>
      </c>
      <c r="P27" s="17" t="n">
        <v>0.1</v>
      </c>
      <c r="Q27" s="15">
        <f>L27*P27</f>
        <v/>
      </c>
      <c r="R27" s="43" t="n"/>
    </row>
    <row r="28" ht="18.9" customHeight="1">
      <c r="A28" s="97">
        <f>C28&amp;"-"&amp;D28</f>
        <v/>
      </c>
      <c r="C28" s="93" t="inlineStr">
        <is>
          <t>C73</t>
        </is>
      </c>
      <c r="D28" s="7" t="inlineStr">
        <is>
          <t>0120</t>
        </is>
      </c>
      <c r="E28" s="7" t="inlineStr">
        <is>
          <t>1.1.2</t>
        </is>
      </c>
      <c r="F28" s="44" t="n"/>
      <c r="G28" s="82" t="n"/>
      <c r="H28" s="79" t="inlineStr">
        <is>
          <t>Operational deposits</t>
        </is>
      </c>
      <c r="I28" s="115" t="n"/>
      <c r="J28" s="115" t="n"/>
      <c r="K28" s="116" t="n"/>
      <c r="L28" s="15">
        <f>L29+L32+L35+L36</f>
        <v/>
      </c>
      <c r="M28" s="16" t="n"/>
      <c r="N28" s="16" t="n"/>
      <c r="O28" s="16" t="n"/>
      <c r="P28" s="17" t="n">
        <v>0</v>
      </c>
      <c r="Q28" s="31">
        <f>L28*P28</f>
        <v/>
      </c>
      <c r="R28" s="43" t="n"/>
    </row>
    <row r="29" ht="33.9" customHeight="1">
      <c r="A29" s="97">
        <f>C29&amp;"-"&amp;D29</f>
        <v/>
      </c>
      <c r="C29" s="93" t="inlineStr">
        <is>
          <t>C73</t>
        </is>
      </c>
      <c r="D29" s="7" t="inlineStr">
        <is>
          <t>0130</t>
        </is>
      </c>
      <c r="E29" s="7" t="inlineStr">
        <is>
          <t>1.1.2.1</t>
        </is>
      </c>
      <c r="F29" s="44" t="n"/>
      <c r="G29" s="82" t="n"/>
      <c r="H29" s="82" t="n"/>
      <c r="I29" s="83" t="inlineStr">
        <is>
          <t>maintained for clearing, custody, cash management or other comparable services in the context of an established operational relationship</t>
        </is>
      </c>
      <c r="J29" s="115" t="n"/>
      <c r="K29" s="116" t="n"/>
      <c r="L29" s="15">
        <f>L30+L31</f>
        <v/>
      </c>
      <c r="M29" s="16" t="n"/>
      <c r="N29" s="16" t="n"/>
      <c r="O29" s="43" t="n"/>
      <c r="P29" s="17" t="n">
        <v>0</v>
      </c>
      <c r="Q29" s="31">
        <f>L29*P29</f>
        <v/>
      </c>
      <c r="R29" s="43" t="n"/>
    </row>
    <row r="30" ht="18.9" customHeight="1">
      <c r="A30" s="97">
        <f>C30&amp;"-"&amp;D30</f>
        <v/>
      </c>
      <c r="C30" s="93" t="inlineStr">
        <is>
          <t>C73</t>
        </is>
      </c>
      <c r="D30" s="7" t="inlineStr">
        <is>
          <t>0140</t>
        </is>
      </c>
      <c r="E30" s="7" t="inlineStr">
        <is>
          <t>1.1.2.1.1</t>
        </is>
      </c>
      <c r="F30" s="44" t="n"/>
      <c r="G30" s="82" t="n"/>
      <c r="H30" s="82" t="n"/>
      <c r="I30" s="82" t="n"/>
      <c r="J30" s="83" t="inlineStr">
        <is>
          <t>covered by DGS</t>
        </is>
      </c>
      <c r="K30" s="116" t="n"/>
      <c r="L30" s="46">
        <f>SUMIFS(LCR_Data!D:D,LCR_Data!C:C,'C73.00'!$A30)</f>
        <v/>
      </c>
      <c r="M30" s="16" t="n"/>
      <c r="N30" s="16" t="n"/>
      <c r="O30" s="16" t="inlineStr">
        <is>
          <t>0,05</t>
        </is>
      </c>
      <c r="P30" s="17" t="n">
        <v>0.05</v>
      </c>
      <c r="Q30" s="31">
        <f>L30*P30</f>
        <v/>
      </c>
      <c r="R30" s="43" t="n"/>
    </row>
    <row r="31" ht="18.9" customHeight="1">
      <c r="A31" s="97">
        <f>C31&amp;"-"&amp;D31</f>
        <v/>
      </c>
      <c r="C31" s="93" t="inlineStr">
        <is>
          <t>C73</t>
        </is>
      </c>
      <c r="D31" s="7" t="inlineStr">
        <is>
          <t>0150</t>
        </is>
      </c>
      <c r="E31" s="7" t="inlineStr">
        <is>
          <t>1.1.2.1.2</t>
        </is>
      </c>
      <c r="F31" s="44" t="n"/>
      <c r="G31" s="82" t="n"/>
      <c r="H31" s="82" t="n"/>
      <c r="I31" s="82" t="n"/>
      <c r="J31" s="83" t="inlineStr">
        <is>
          <t>not covered by DGS</t>
        </is>
      </c>
      <c r="K31" s="116" t="n"/>
      <c r="L31" s="46">
        <f>SUMIFS(LCR_Data!D:D,LCR_Data!C:C,'C73.00'!$A31)</f>
        <v/>
      </c>
      <c r="M31" s="16" t="n"/>
      <c r="N31" s="16" t="n"/>
      <c r="O31" s="16" t="inlineStr">
        <is>
          <t>0,25</t>
        </is>
      </c>
      <c r="P31" s="17" t="n">
        <v>0.25</v>
      </c>
      <c r="Q31" s="31">
        <f>L31*P31</f>
        <v/>
      </c>
      <c r="R31" s="43" t="n"/>
    </row>
    <row r="32" ht="18.9" customHeight="1">
      <c r="A32" s="97">
        <f>C32&amp;"-"&amp;D32</f>
        <v/>
      </c>
      <c r="C32" s="93" t="inlineStr">
        <is>
          <t>C73</t>
        </is>
      </c>
      <c r="D32" s="7" t="inlineStr">
        <is>
          <t>0160</t>
        </is>
      </c>
      <c r="E32" s="7" t="inlineStr">
        <is>
          <t>1.1.2.2</t>
        </is>
      </c>
      <c r="F32" s="44" t="n"/>
      <c r="G32" s="82" t="n"/>
      <c r="H32" s="82" t="n"/>
      <c r="I32" s="83" t="inlineStr">
        <is>
          <t>maintained in the context of IPS or a cooperative network</t>
        </is>
      </c>
      <c r="J32" s="115" t="n"/>
      <c r="K32" s="116" t="n"/>
      <c r="L32" s="15">
        <f>L33+L34</f>
        <v/>
      </c>
      <c r="M32" s="16" t="n"/>
      <c r="N32" s="16" t="n"/>
      <c r="O32" s="16" t="n"/>
      <c r="P32" s="17" t="n">
        <v>0</v>
      </c>
      <c r="Q32" s="31">
        <f>L32*P32</f>
        <v/>
      </c>
      <c r="R32" s="43" t="n"/>
    </row>
    <row r="33" ht="18.9" customHeight="1">
      <c r="A33" s="97">
        <f>C33&amp;"-"&amp;D33</f>
        <v/>
      </c>
      <c r="C33" s="93" t="inlineStr">
        <is>
          <t>C73</t>
        </is>
      </c>
      <c r="D33" s="7" t="inlineStr">
        <is>
          <t>0170</t>
        </is>
      </c>
      <c r="E33" s="7" t="inlineStr">
        <is>
          <t>1.1.2.2.1</t>
        </is>
      </c>
      <c r="F33" s="44" t="n"/>
      <c r="G33" s="82" t="n"/>
      <c r="H33" s="82" t="n"/>
      <c r="I33" s="82" t="n"/>
      <c r="J33" s="83" t="inlineStr">
        <is>
          <t>not treated as liquid assets for the depositing institution</t>
        </is>
      </c>
      <c r="K33" s="116" t="n"/>
      <c r="L33" s="46">
        <f>SUMIFS(LCR_Data!D:D,LCR_Data!C:C,'C73.00'!$A33)</f>
        <v/>
      </c>
      <c r="M33" s="16" t="n"/>
      <c r="N33" s="16" t="n"/>
      <c r="O33" s="16" t="inlineStr">
        <is>
          <t>0,25</t>
        </is>
      </c>
      <c r="P33" s="17" t="n">
        <v>0.25</v>
      </c>
      <c r="Q33" s="31">
        <f>L33*P33</f>
        <v/>
      </c>
      <c r="R33" s="43" t="n"/>
    </row>
    <row r="34" ht="18.9" customHeight="1">
      <c r="A34" s="97">
        <f>C34&amp;"-"&amp;D34</f>
        <v/>
      </c>
      <c r="C34" s="93" t="inlineStr">
        <is>
          <t>C73</t>
        </is>
      </c>
      <c r="D34" s="7" t="inlineStr">
        <is>
          <t>0180</t>
        </is>
      </c>
      <c r="E34" s="7" t="inlineStr">
        <is>
          <t>1.1.2.2.2</t>
        </is>
      </c>
      <c r="F34" s="44" t="n"/>
      <c r="G34" s="82" t="n"/>
      <c r="H34" s="82" t="n"/>
      <c r="I34" s="82" t="n"/>
      <c r="J34" s="83" t="inlineStr">
        <is>
          <t>treated as liquid assets for the depositing credit institution</t>
        </is>
      </c>
      <c r="K34" s="116" t="n"/>
      <c r="L34" s="46">
        <f>SUMIFS(LCR_Data!D:D,LCR_Data!C:C,'C73.00'!$A34)</f>
        <v/>
      </c>
      <c r="M34" s="16" t="n"/>
      <c r="N34" s="16" t="n"/>
      <c r="O34" s="16" t="inlineStr">
        <is>
          <t>1,00</t>
        </is>
      </c>
      <c r="P34" s="17" t="n">
        <v>1</v>
      </c>
      <c r="Q34" s="31">
        <f>L34*P34</f>
        <v/>
      </c>
      <c r="R34" s="43" t="n"/>
    </row>
    <row r="35" ht="27" customHeight="1">
      <c r="A35" s="97">
        <f>C35&amp;"-"&amp;D35</f>
        <v/>
      </c>
      <c r="C35" s="93" t="inlineStr">
        <is>
          <t>C73</t>
        </is>
      </c>
      <c r="D35" s="7" t="inlineStr">
        <is>
          <t>0190</t>
        </is>
      </c>
      <c r="E35" s="7" t="inlineStr">
        <is>
          <t>1.1.2.3</t>
        </is>
      </c>
      <c r="F35" s="44" t="n"/>
      <c r="G35" s="82" t="n"/>
      <c r="H35" s="82" t="n"/>
      <c r="I35" s="83" t="inlineStr">
        <is>
          <t>maintained in the context of an established operational relationship (other) with non-financial customers</t>
        </is>
      </c>
      <c r="J35" s="115" t="n"/>
      <c r="K35" s="116" t="n"/>
      <c r="L35" s="46">
        <f>SUMIFS(LCR_Data!D:D,LCR_Data!C:C,'C73.00'!$A35)</f>
        <v/>
      </c>
      <c r="M35" s="16" t="n"/>
      <c r="N35" s="16" t="n"/>
      <c r="O35" s="16" t="inlineStr">
        <is>
          <t>0,25</t>
        </is>
      </c>
      <c r="P35" s="17" t="n">
        <v>0.25</v>
      </c>
      <c r="Q35" s="31">
        <f>L35*P35</f>
        <v/>
      </c>
      <c r="R35" s="43" t="n"/>
    </row>
    <row r="36" ht="24.9" customHeight="1">
      <c r="A36" s="97">
        <f>C36&amp;"-"&amp;D36</f>
        <v/>
      </c>
      <c r="C36" s="93" t="inlineStr">
        <is>
          <t>C73</t>
        </is>
      </c>
      <c r="D36" s="7" t="inlineStr">
        <is>
          <t>0200</t>
        </is>
      </c>
      <c r="E36" s="7" t="inlineStr">
        <is>
          <t>1.1.2.4</t>
        </is>
      </c>
      <c r="F36" s="44" t="n"/>
      <c r="G36" s="82" t="n"/>
      <c r="H36" s="82" t="n"/>
      <c r="I36" s="83" t="inlineStr">
        <is>
          <t>maintained to obtain cash clearing and central credit institution services within a network</t>
        </is>
      </c>
      <c r="J36" s="115" t="n"/>
      <c r="K36" s="116" t="n"/>
      <c r="L36" s="46">
        <f>SUMIFS(LCR_Data!D:D,LCR_Data!C:C,'C73.00'!$A36)</f>
        <v/>
      </c>
      <c r="M36" s="16" t="n"/>
      <c r="N36" s="16" t="n"/>
      <c r="O36" s="16" t="inlineStr">
        <is>
          <t>0,25</t>
        </is>
      </c>
      <c r="P36" s="17" t="n">
        <v>0.25</v>
      </c>
      <c r="Q36" s="31">
        <f>L36*P36</f>
        <v/>
      </c>
      <c r="R36" s="43" t="n"/>
    </row>
    <row r="37" ht="24.9" customHeight="1">
      <c r="A37" s="97">
        <f>C37&amp;"-"&amp;D37</f>
        <v/>
      </c>
      <c r="C37" s="93" t="inlineStr">
        <is>
          <t>C73</t>
        </is>
      </c>
      <c r="D37" s="7" t="inlineStr">
        <is>
          <t>0203</t>
        </is>
      </c>
      <c r="E37" s="7" t="inlineStr">
        <is>
          <t>1.1.3</t>
        </is>
      </c>
      <c r="F37" s="44" t="n"/>
      <c r="G37" s="82" t="n"/>
      <c r="H37" s="79" t="inlineStr">
        <is>
          <t>Excess operational deposits</t>
        </is>
      </c>
      <c r="I37" s="115" t="n"/>
      <c r="J37" s="115" t="n"/>
      <c r="K37" s="116" t="n"/>
      <c r="L37" s="15">
        <f>L38+L39</f>
        <v/>
      </c>
      <c r="M37" s="16" t="n"/>
      <c r="N37" s="16" t="n"/>
      <c r="O37" s="16" t="n"/>
      <c r="P37" s="17" t="n">
        <v>0</v>
      </c>
      <c r="Q37" s="31">
        <f>L37*P37</f>
        <v/>
      </c>
      <c r="R37" s="43" t="n"/>
    </row>
    <row r="38" ht="24.9" customHeight="1">
      <c r="A38" s="97">
        <f>C38&amp;"-"&amp;D38</f>
        <v/>
      </c>
      <c r="C38" s="93" t="inlineStr">
        <is>
          <t>C73</t>
        </is>
      </c>
      <c r="D38" s="7" t="inlineStr">
        <is>
          <t>0204</t>
        </is>
      </c>
      <c r="E38" s="7" t="inlineStr">
        <is>
          <t>1.1.3.1</t>
        </is>
      </c>
      <c r="F38" s="44" t="n"/>
      <c r="G38" s="82" t="n"/>
      <c r="H38" s="82" t="n"/>
      <c r="I38" s="83" t="inlineStr">
        <is>
          <t>deposits by financial customers</t>
        </is>
      </c>
      <c r="J38" s="115" t="n"/>
      <c r="K38" s="116" t="n"/>
      <c r="L38" s="46">
        <f>SUMIFS(LCR_Data!D:D,LCR_Data!C:C,'C73.00'!$A38)</f>
        <v/>
      </c>
      <c r="M38" s="16" t="n"/>
      <c r="N38" s="16" t="n"/>
      <c r="O38" s="16" t="inlineStr">
        <is>
          <t>1,00</t>
        </is>
      </c>
      <c r="P38" s="17" t="n">
        <v>1</v>
      </c>
      <c r="Q38" s="31">
        <f>L38*P38</f>
        <v/>
      </c>
      <c r="R38" s="43" t="n"/>
    </row>
    <row r="39" ht="24.9" customHeight="1">
      <c r="A39" s="97">
        <f>C39&amp;"-"&amp;D39</f>
        <v/>
      </c>
      <c r="C39" s="93" t="inlineStr">
        <is>
          <t>C73</t>
        </is>
      </c>
      <c r="D39" s="7" t="inlineStr">
        <is>
          <t>0205</t>
        </is>
      </c>
      <c r="E39" s="7" t="inlineStr">
        <is>
          <t>1.1.3.2</t>
        </is>
      </c>
      <c r="F39" s="44" t="n"/>
      <c r="G39" s="82" t="n"/>
      <c r="H39" s="82" t="n"/>
      <c r="I39" s="83" t="inlineStr">
        <is>
          <t xml:space="preserve">deposits by other customers </t>
        </is>
      </c>
      <c r="J39" s="115" t="n"/>
      <c r="K39" s="116" t="n"/>
      <c r="L39" s="15">
        <f>L40+L41</f>
        <v/>
      </c>
      <c r="M39" s="16" t="n"/>
      <c r="N39" s="16" t="n"/>
      <c r="O39" s="16" t="n"/>
      <c r="P39" s="17" t="n">
        <v>0</v>
      </c>
      <c r="Q39" s="31">
        <f>L39*P39</f>
        <v/>
      </c>
      <c r="R39" s="43" t="n"/>
    </row>
    <row r="40" ht="24.9" customHeight="1">
      <c r="A40" s="97">
        <f>C40&amp;"-"&amp;D40</f>
        <v/>
      </c>
      <c r="C40" s="93" t="inlineStr">
        <is>
          <t>C73</t>
        </is>
      </c>
      <c r="D40" s="7" t="inlineStr">
        <is>
          <t>0206</t>
        </is>
      </c>
      <c r="E40" s="7" t="inlineStr">
        <is>
          <t>1.1.3.2.1</t>
        </is>
      </c>
      <c r="F40" s="44" t="n"/>
      <c r="G40" s="82" t="n"/>
      <c r="H40" s="82" t="n"/>
      <c r="I40" s="82" t="n"/>
      <c r="J40" s="83" t="inlineStr">
        <is>
          <t>covered by DGS</t>
        </is>
      </c>
      <c r="K40" s="116" t="n"/>
      <c r="L40" s="46">
        <f>SUMIFS(LCR_Data!D:D,LCR_Data!C:C,'C73.00'!$A40)</f>
        <v/>
      </c>
      <c r="M40" s="16" t="n"/>
      <c r="N40" s="16" t="n"/>
      <c r="O40" s="16" t="inlineStr">
        <is>
          <t>0,20</t>
        </is>
      </c>
      <c r="P40" s="17" t="n">
        <v>0.2</v>
      </c>
      <c r="Q40" s="31">
        <f>L40*P40</f>
        <v/>
      </c>
      <c r="R40" s="43" t="n"/>
    </row>
    <row r="41" ht="24.9" customHeight="1">
      <c r="A41" s="97">
        <f>C41&amp;"-"&amp;D41</f>
        <v/>
      </c>
      <c r="C41" s="93" t="inlineStr">
        <is>
          <t>C73</t>
        </is>
      </c>
      <c r="D41" s="7" t="inlineStr">
        <is>
          <t>0207</t>
        </is>
      </c>
      <c r="E41" s="7" t="inlineStr">
        <is>
          <t>1.1.3.2.2</t>
        </is>
      </c>
      <c r="F41" s="44" t="n"/>
      <c r="G41" s="82" t="n"/>
      <c r="H41" s="82" t="n"/>
      <c r="I41" s="82" t="n"/>
      <c r="J41" s="83" t="inlineStr">
        <is>
          <t>not covered by DGS</t>
        </is>
      </c>
      <c r="K41" s="116" t="n"/>
      <c r="L41" s="46">
        <f>SUMIFS(LCR_Data!D:D,LCR_Data!C:C,'C73.00'!$A41)</f>
        <v/>
      </c>
      <c r="M41" s="16" t="n"/>
      <c r="N41" s="16" t="n"/>
      <c r="O41" s="16" t="inlineStr">
        <is>
          <t>0,40</t>
        </is>
      </c>
      <c r="P41" s="17" t="n">
        <v>0.4</v>
      </c>
      <c r="Q41" s="31">
        <f>L41*P41</f>
        <v/>
      </c>
      <c r="R41" s="43" t="n"/>
    </row>
    <row r="42" ht="18.9" customHeight="1">
      <c r="A42" s="97">
        <f>C42&amp;"-"&amp;D42</f>
        <v/>
      </c>
      <c r="C42" s="93" t="inlineStr">
        <is>
          <t>C73</t>
        </is>
      </c>
      <c r="D42" s="7" t="inlineStr">
        <is>
          <t>0210</t>
        </is>
      </c>
      <c r="E42" s="7" t="inlineStr">
        <is>
          <t>1.1.4</t>
        </is>
      </c>
      <c r="F42" s="108" t="n"/>
      <c r="G42" s="78" t="n"/>
      <c r="H42" s="79" t="inlineStr">
        <is>
          <t>Non-operational deposits</t>
        </is>
      </c>
      <c r="I42" s="115" t="n"/>
      <c r="J42" s="115" t="n"/>
      <c r="K42" s="116" t="n"/>
      <c r="L42" s="15">
        <f>L43+L44+L45</f>
        <v/>
      </c>
      <c r="M42" s="16" t="n"/>
      <c r="N42" s="16" t="n"/>
      <c r="O42" s="16" t="n"/>
      <c r="P42" s="17" t="n">
        <v>0.6727635809022761</v>
      </c>
      <c r="Q42" s="15">
        <f>L42*P42</f>
        <v/>
      </c>
      <c r="R42" s="43" t="n"/>
    </row>
    <row r="43" ht="24.9" customHeight="1">
      <c r="A43" s="97">
        <f>C43&amp;"-"&amp;D43</f>
        <v/>
      </c>
      <c r="C43" s="93" t="inlineStr">
        <is>
          <t>C73</t>
        </is>
      </c>
      <c r="D43" s="7" t="inlineStr">
        <is>
          <t>0220</t>
        </is>
      </c>
      <c r="E43" s="7" t="inlineStr">
        <is>
          <t>1.1.4.1</t>
        </is>
      </c>
      <c r="F43" s="44" t="n"/>
      <c r="G43" s="82" t="n"/>
      <c r="H43" s="82" t="n"/>
      <c r="I43" s="83" t="inlineStr">
        <is>
          <t>correspondent banking and provisions of prime brokerage deposits</t>
        </is>
      </c>
      <c r="J43" s="115" t="n"/>
      <c r="K43" s="116" t="n"/>
      <c r="L43" s="46">
        <f>SUMIFS(LCR_Data!D:D,LCR_Data!C:C,'C73.00'!$A43)</f>
        <v/>
      </c>
      <c r="M43" s="16" t="n"/>
      <c r="N43" s="16" t="n"/>
      <c r="O43" s="16" t="inlineStr">
        <is>
          <t>1,00</t>
        </is>
      </c>
      <c r="P43" s="17" t="n">
        <v>1</v>
      </c>
      <c r="Q43" s="31">
        <f>L43*P43</f>
        <v/>
      </c>
      <c r="R43" s="43" t="n"/>
    </row>
    <row r="44" ht="24.9" customHeight="1">
      <c r="A44" s="97">
        <f>C44&amp;"-"&amp;D44</f>
        <v/>
      </c>
      <c r="C44" s="93" t="inlineStr">
        <is>
          <t>C73</t>
        </is>
      </c>
      <c r="D44" s="7" t="inlineStr">
        <is>
          <t>0230</t>
        </is>
      </c>
      <c r="E44" s="7" t="inlineStr">
        <is>
          <t>1.1.4.2</t>
        </is>
      </c>
      <c r="F44" s="44" t="n"/>
      <c r="G44" s="82" t="n"/>
      <c r="H44" s="82" t="n"/>
      <c r="I44" s="83" t="inlineStr">
        <is>
          <t>deposits by financial customers</t>
        </is>
      </c>
      <c r="J44" s="115" t="n"/>
      <c r="K44" s="116" t="n"/>
      <c r="L44" s="46">
        <f>SUMIFS(LCR_Data!D:D,LCR_Data!C:C,'C73.00'!$A44)</f>
        <v/>
      </c>
      <c r="M44" s="16" t="n"/>
      <c r="N44" s="16" t="n"/>
      <c r="O44" s="16" t="inlineStr">
        <is>
          <t>1,00</t>
        </is>
      </c>
      <c r="P44" s="17" t="n">
        <v>1</v>
      </c>
      <c r="Q44" s="31">
        <f>L44*P44</f>
        <v/>
      </c>
      <c r="R44" s="43" t="n"/>
    </row>
    <row r="45" ht="18.9" customHeight="1">
      <c r="A45" s="97">
        <f>C45&amp;"-"&amp;D45</f>
        <v/>
      </c>
      <c r="C45" s="93" t="inlineStr">
        <is>
          <t>C73</t>
        </is>
      </c>
      <c r="D45" s="7" t="inlineStr">
        <is>
          <t>0240</t>
        </is>
      </c>
      <c r="E45" s="7" t="inlineStr">
        <is>
          <t>1.1.4.3</t>
        </is>
      </c>
      <c r="F45" s="44" t="n"/>
      <c r="G45" s="82" t="n"/>
      <c r="H45" s="82" t="n"/>
      <c r="I45" s="83" t="inlineStr">
        <is>
          <t xml:space="preserve">deposits by other customers </t>
        </is>
      </c>
      <c r="J45" s="115" t="n"/>
      <c r="K45" s="116" t="n"/>
      <c r="L45" s="15">
        <f>L46+L47</f>
        <v/>
      </c>
      <c r="M45" s="16" t="n"/>
      <c r="N45" s="16" t="n"/>
      <c r="O45" s="16" t="n"/>
      <c r="P45" s="17" t="n">
        <v>0.3996768393379003</v>
      </c>
      <c r="Q45" s="15">
        <f>L45*P45</f>
        <v/>
      </c>
      <c r="R45" s="43" t="n"/>
    </row>
    <row r="46" ht="18.9" customHeight="1">
      <c r="A46" s="97">
        <f>C46&amp;"-"&amp;D46</f>
        <v/>
      </c>
      <c r="C46" s="93" t="inlineStr">
        <is>
          <t>C73</t>
        </is>
      </c>
      <c r="D46" s="7" t="inlineStr">
        <is>
          <t>0250</t>
        </is>
      </c>
      <c r="E46" s="7" t="inlineStr">
        <is>
          <t>1.1.4.3.1</t>
        </is>
      </c>
      <c r="F46" s="44" t="n"/>
      <c r="G46" s="82" t="n"/>
      <c r="H46" s="82" t="n"/>
      <c r="I46" s="82" t="n"/>
      <c r="J46" s="83" t="inlineStr">
        <is>
          <t>covered by DGS</t>
        </is>
      </c>
      <c r="K46" s="116" t="n"/>
      <c r="L46" s="46">
        <f>SUMIFS(LCR_Data!D:D,LCR_Data!C:C,'C73.00'!$A46)</f>
        <v/>
      </c>
      <c r="M46" s="16" t="n"/>
      <c r="N46" s="16" t="n"/>
      <c r="O46" s="16" t="inlineStr">
        <is>
          <t>0,20</t>
        </is>
      </c>
      <c r="P46" s="17" t="n">
        <v>0.2</v>
      </c>
      <c r="Q46" s="15">
        <f>L46*P46</f>
        <v/>
      </c>
      <c r="R46" s="43" t="n"/>
    </row>
    <row r="47" ht="18.9" customHeight="1">
      <c r="A47" s="97">
        <f>C47&amp;"-"&amp;D47</f>
        <v/>
      </c>
      <c r="C47" s="93" t="inlineStr">
        <is>
          <t>C73</t>
        </is>
      </c>
      <c r="D47" s="7" t="inlineStr">
        <is>
          <t>0260</t>
        </is>
      </c>
      <c r="E47" s="7" t="inlineStr">
        <is>
          <t>1.1.4.3.2</t>
        </is>
      </c>
      <c r="F47" s="44" t="n"/>
      <c r="G47" s="82" t="n"/>
      <c r="H47" s="82" t="n"/>
      <c r="I47" s="82" t="n"/>
      <c r="J47" s="83" t="inlineStr">
        <is>
          <t>not covered by DGS</t>
        </is>
      </c>
      <c r="K47" s="116" t="n"/>
      <c r="L47" s="46">
        <f>SUMIFS(LCR_Data!D:D,LCR_Data!C:C,'C73.00'!$A47)</f>
        <v/>
      </c>
      <c r="M47" s="16" t="n"/>
      <c r="N47" s="16" t="n"/>
      <c r="O47" s="16" t="inlineStr">
        <is>
          <t>0,40</t>
        </is>
      </c>
      <c r="P47" s="17" t="n">
        <v>0.4</v>
      </c>
      <c r="Q47" s="15">
        <f>L47*P47</f>
        <v/>
      </c>
      <c r="R47" s="43" t="n"/>
    </row>
    <row r="48" ht="18.9" customHeight="1">
      <c r="A48" s="97">
        <f>C48&amp;"-"&amp;D48</f>
        <v/>
      </c>
      <c r="C48" s="93" t="inlineStr">
        <is>
          <t>C73</t>
        </is>
      </c>
      <c r="D48" s="7" t="inlineStr">
        <is>
          <t>0270</t>
        </is>
      </c>
      <c r="E48" s="7" t="inlineStr">
        <is>
          <t>1.1.5</t>
        </is>
      </c>
      <c r="F48" s="108" t="n"/>
      <c r="G48" s="78" t="n"/>
      <c r="H48" s="79" t="inlineStr">
        <is>
          <t>Additional outflows</t>
        </is>
      </c>
      <c r="I48" s="115" t="n"/>
      <c r="J48" s="115" t="n"/>
      <c r="K48" s="116" t="n"/>
      <c r="L48" s="15">
        <f>SUM(L49:L54)+L57+L58+L59+L60+L63</f>
        <v/>
      </c>
      <c r="M48" s="16" t="n"/>
      <c r="N48" s="16" t="n"/>
      <c r="O48" s="16" t="n"/>
      <c r="P48" s="17" t="n">
        <v>1</v>
      </c>
      <c r="Q48" s="15">
        <f>L48*P48</f>
        <v/>
      </c>
      <c r="R48" s="43" t="n"/>
    </row>
    <row r="49" ht="18.9" customHeight="1">
      <c r="A49" s="97">
        <f>C49&amp;"-"&amp;D49</f>
        <v/>
      </c>
      <c r="C49" s="93" t="inlineStr">
        <is>
          <t>C73</t>
        </is>
      </c>
      <c r="D49" s="7" t="inlineStr">
        <is>
          <t>0280</t>
        </is>
      </c>
      <c r="E49" s="7" t="inlineStr">
        <is>
          <t>1.1.5.1</t>
        </is>
      </c>
      <c r="F49" s="44" t="n"/>
      <c r="G49" s="82" t="n"/>
      <c r="H49" s="82" t="n"/>
      <c r="I49" s="83" t="inlineStr">
        <is>
          <t>collateral other than Level 1 assets collateral posted for derivatives</t>
        </is>
      </c>
      <c r="J49" s="115" t="n"/>
      <c r="K49" s="116" t="n"/>
      <c r="L49" s="46">
        <f>SUMIFS(LCR_Data!D:D,LCR_Data!C:C,'C73.00'!$A49)</f>
        <v/>
      </c>
      <c r="M49" s="16" t="n"/>
      <c r="N49" s="16" t="n"/>
      <c r="O49" s="16" t="inlineStr">
        <is>
          <t>0,20</t>
        </is>
      </c>
      <c r="P49" s="17" t="n">
        <v>0.2</v>
      </c>
      <c r="Q49" s="31">
        <f>L49*P49</f>
        <v/>
      </c>
      <c r="R49" s="43" t="n"/>
    </row>
    <row r="50" ht="24.9" customHeight="1">
      <c r="A50" s="97">
        <f>C50&amp;"-"&amp;D50</f>
        <v/>
      </c>
      <c r="C50" s="93" t="inlineStr">
        <is>
          <t>C73</t>
        </is>
      </c>
      <c r="D50" s="7" t="inlineStr">
        <is>
          <t>0290</t>
        </is>
      </c>
      <c r="E50" s="7" t="inlineStr">
        <is>
          <t>1.1.5.2</t>
        </is>
      </c>
      <c r="F50" s="44" t="n"/>
      <c r="G50" s="82" t="n"/>
      <c r="H50" s="82" t="n"/>
      <c r="I50" s="83" t="inlineStr">
        <is>
          <t>Level 1 EHQ Covered Bonds assets collateral posted for derivatives</t>
        </is>
      </c>
      <c r="J50" s="115" t="n"/>
      <c r="K50" s="116" t="n"/>
      <c r="L50" s="46">
        <f>SUMIFS(LCR_Data!D:D,LCR_Data!C:C,'C73.00'!$A50)</f>
        <v/>
      </c>
      <c r="M50" s="16" t="n"/>
      <c r="N50" s="16" t="n"/>
      <c r="O50" s="16" t="inlineStr">
        <is>
          <t>0,10</t>
        </is>
      </c>
      <c r="P50" s="17" t="n">
        <v>0.1</v>
      </c>
      <c r="Q50" s="31">
        <f>L50*P50</f>
        <v/>
      </c>
      <c r="R50" s="43" t="n"/>
    </row>
    <row r="51" ht="18.9" customHeight="1">
      <c r="A51" s="97">
        <f>C51&amp;"-"&amp;D51</f>
        <v/>
      </c>
      <c r="C51" s="93" t="inlineStr">
        <is>
          <t>C73</t>
        </is>
      </c>
      <c r="D51" s="7" t="inlineStr">
        <is>
          <t>0300</t>
        </is>
      </c>
      <c r="E51" s="7" t="inlineStr">
        <is>
          <t>1.1.5.3</t>
        </is>
      </c>
      <c r="F51" s="44" t="n"/>
      <c r="G51" s="82" t="n"/>
      <c r="H51" s="82" t="n"/>
      <c r="I51" s="83" t="inlineStr">
        <is>
          <t>material outflows due to deterioration of own credit quality</t>
        </is>
      </c>
      <c r="J51" s="115" t="n"/>
      <c r="K51" s="116" t="n"/>
      <c r="L51" s="46">
        <f>SUMIFS(LCR_Data!D:D,LCR_Data!C:C,'C73.00'!$A51)</f>
        <v/>
      </c>
      <c r="M51" s="16" t="n"/>
      <c r="N51" s="16" t="n"/>
      <c r="O51" s="16" t="inlineStr">
        <is>
          <t>1,00</t>
        </is>
      </c>
      <c r="P51" s="17" t="n">
        <v>1</v>
      </c>
      <c r="Q51" s="31">
        <f>L51*P51</f>
        <v/>
      </c>
      <c r="R51" s="43" t="n"/>
    </row>
    <row r="52" ht="18.9" customHeight="1">
      <c r="A52" s="97">
        <f>C52&amp;"-"&amp;D52</f>
        <v/>
      </c>
      <c r="C52" s="93" t="inlineStr">
        <is>
          <t>C73</t>
        </is>
      </c>
      <c r="D52" s="7" t="inlineStr">
        <is>
          <t>0310</t>
        </is>
      </c>
      <c r="E52" s="7" t="inlineStr">
        <is>
          <t>1.1.5.4</t>
        </is>
      </c>
      <c r="F52" s="44" t="n"/>
      <c r="G52" s="82" t="n"/>
      <c r="H52" s="82" t="n"/>
      <c r="I52" s="83" t="inlineStr">
        <is>
          <t>impact of an adverse market scenario on derivatives transactions</t>
        </is>
      </c>
      <c r="J52" s="115" t="n"/>
      <c r="K52" s="116" t="n"/>
      <c r="L52" s="46">
        <f>SUMIFS(LCR_Data!D:D,LCR_Data!C:C,'C73.00'!$A52)</f>
        <v/>
      </c>
      <c r="M52" s="16" t="n"/>
      <c r="N52" s="16" t="n"/>
      <c r="O52" s="16" t="inlineStr">
        <is>
          <t>1,00</t>
        </is>
      </c>
      <c r="P52" s="17" t="n">
        <v>1</v>
      </c>
      <c r="Q52" s="31">
        <f>L52*P52</f>
        <v/>
      </c>
      <c r="R52" s="43" t="n"/>
    </row>
    <row r="53" ht="18.9" customHeight="1">
      <c r="A53" s="97">
        <f>C53&amp;"-"&amp;D53</f>
        <v/>
      </c>
      <c r="C53" s="93" t="inlineStr">
        <is>
          <t>C73</t>
        </is>
      </c>
      <c r="D53" s="7" t="inlineStr">
        <is>
          <t>0340</t>
        </is>
      </c>
      <c r="E53" s="7" t="inlineStr">
        <is>
          <t>1.1.5.5</t>
        </is>
      </c>
      <c r="F53" s="44" t="n"/>
      <c r="G53" s="82" t="n"/>
      <c r="H53" s="82" t="n"/>
      <c r="I53" s="83" t="inlineStr">
        <is>
          <t>outflows from derivatives</t>
        </is>
      </c>
      <c r="J53" s="115" t="n"/>
      <c r="K53" s="116" t="n"/>
      <c r="L53" s="46">
        <f>SUMIFS(LCR_Data!D:D,LCR_Data!C:C,'C73.00'!$A53)</f>
        <v/>
      </c>
      <c r="M53" s="16" t="n"/>
      <c r="N53" s="16" t="n"/>
      <c r="O53" s="16" t="inlineStr">
        <is>
          <t>1,00</t>
        </is>
      </c>
      <c r="P53" s="17" t="n">
        <v>1</v>
      </c>
      <c r="Q53" s="15">
        <f>L53*P53</f>
        <v/>
      </c>
      <c r="R53" s="43" t="n"/>
    </row>
    <row r="54" ht="18.9" customHeight="1">
      <c r="A54" s="97">
        <f>C54&amp;"-"&amp;D54</f>
        <v/>
      </c>
      <c r="C54" s="93" t="inlineStr">
        <is>
          <t>C73</t>
        </is>
      </c>
      <c r="D54" s="7" t="inlineStr">
        <is>
          <t>0350</t>
        </is>
      </c>
      <c r="E54" s="7" t="inlineStr">
        <is>
          <t>1.1.5.6</t>
        </is>
      </c>
      <c r="F54" s="44" t="n"/>
      <c r="G54" s="82" t="n"/>
      <c r="H54" s="82" t="n"/>
      <c r="I54" s="83" t="inlineStr">
        <is>
          <t>short positions</t>
        </is>
      </c>
      <c r="J54" s="115" t="n"/>
      <c r="K54" s="116" t="n"/>
      <c r="L54" s="15">
        <f>L55+L56</f>
        <v/>
      </c>
      <c r="M54" s="16" t="n"/>
      <c r="N54" s="16" t="n"/>
      <c r="O54" s="16" t="n"/>
      <c r="P54" s="17" t="n">
        <v>0</v>
      </c>
      <c r="Q54" s="31">
        <f>L54*P54</f>
        <v/>
      </c>
      <c r="R54" s="43" t="n"/>
    </row>
    <row r="55" ht="18.9" customHeight="1">
      <c r="A55" s="97">
        <f>C55&amp;"-"&amp;D55</f>
        <v/>
      </c>
      <c r="C55" s="93" t="inlineStr">
        <is>
          <t>C73</t>
        </is>
      </c>
      <c r="D55" s="7" t="inlineStr">
        <is>
          <t>0360</t>
        </is>
      </c>
      <c r="E55" s="7" t="inlineStr">
        <is>
          <t>1.1.5.6.1</t>
        </is>
      </c>
      <c r="F55" s="44" t="n"/>
      <c r="G55" s="82" t="n"/>
      <c r="H55" s="82" t="n"/>
      <c r="I55" s="82" t="n"/>
      <c r="J55" s="83" t="inlineStr">
        <is>
          <t>covered by collateralized SFT</t>
        </is>
      </c>
      <c r="K55" s="116" t="n"/>
      <c r="L55" s="46">
        <f>SUMIFS(LCR_Data!D:D,LCR_Data!C:C,'C73.00'!$A55)</f>
        <v/>
      </c>
      <c r="M55" s="16" t="n"/>
      <c r="N55" s="16" t="n"/>
      <c r="O55" s="16" t="inlineStr">
        <is>
          <t>0,00</t>
        </is>
      </c>
      <c r="P55" s="17" t="n">
        <v>0</v>
      </c>
      <c r="Q55" s="31">
        <f>L55*P55</f>
        <v/>
      </c>
      <c r="R55" s="43" t="n"/>
    </row>
    <row r="56" ht="18.9" customHeight="1">
      <c r="A56" s="97">
        <f>C56&amp;"-"&amp;D56</f>
        <v/>
      </c>
      <c r="C56" s="93" t="inlineStr">
        <is>
          <t>C73</t>
        </is>
      </c>
      <c r="D56" s="7" t="inlineStr">
        <is>
          <t>0370</t>
        </is>
      </c>
      <c r="E56" s="7" t="inlineStr">
        <is>
          <t>1.1.5.6.2</t>
        </is>
      </c>
      <c r="F56" s="44" t="n"/>
      <c r="G56" s="82" t="n"/>
      <c r="H56" s="82" t="n"/>
      <c r="I56" s="82" t="n"/>
      <c r="J56" s="83" t="inlineStr">
        <is>
          <t xml:space="preserve">other </t>
        </is>
      </c>
      <c r="K56" s="116" t="n"/>
      <c r="L56" s="46">
        <f>SUMIFS(LCR_Data!D:D,LCR_Data!C:C,'C73.00'!$A56)</f>
        <v/>
      </c>
      <c r="M56" s="16" t="n"/>
      <c r="N56" s="16" t="n"/>
      <c r="O56" s="16" t="inlineStr">
        <is>
          <t>1,00</t>
        </is>
      </c>
      <c r="P56" s="17" t="n">
        <v>1</v>
      </c>
      <c r="Q56" s="31">
        <f>L56*P56</f>
        <v/>
      </c>
      <c r="R56" s="43" t="n"/>
    </row>
    <row r="57" ht="18.9" customHeight="1">
      <c r="A57" s="97">
        <f>C57&amp;"-"&amp;D57</f>
        <v/>
      </c>
      <c r="C57" s="93" t="inlineStr">
        <is>
          <t>C73</t>
        </is>
      </c>
      <c r="D57" s="7" t="inlineStr">
        <is>
          <t>0380</t>
        </is>
      </c>
      <c r="E57" s="7" t="inlineStr">
        <is>
          <t>1.1.5.7</t>
        </is>
      </c>
      <c r="F57" s="44" t="n"/>
      <c r="G57" s="82" t="n"/>
      <c r="H57" s="82" t="n"/>
      <c r="I57" s="83" t="inlineStr">
        <is>
          <t>callable excess collateral</t>
        </is>
      </c>
      <c r="J57" s="115" t="n"/>
      <c r="K57" s="116" t="n"/>
      <c r="L57" s="46">
        <f>SUMIFS(LCR_Data!D:D,LCR_Data!C:C,'C73.00'!$A57)</f>
        <v/>
      </c>
      <c r="M57" s="16" t="n"/>
      <c r="N57" s="16" t="n"/>
      <c r="O57" s="16" t="inlineStr">
        <is>
          <t>1,00</t>
        </is>
      </c>
      <c r="P57" s="17" t="n">
        <v>1</v>
      </c>
      <c r="Q57" s="31">
        <f>L57*P57</f>
        <v/>
      </c>
      <c r="R57" s="43" t="n"/>
    </row>
    <row r="58" ht="18.9" customHeight="1">
      <c r="A58" s="97">
        <f>C58&amp;"-"&amp;D58</f>
        <v/>
      </c>
      <c r="C58" s="93" t="inlineStr">
        <is>
          <t>C73</t>
        </is>
      </c>
      <c r="D58" s="7" t="inlineStr">
        <is>
          <t>0390</t>
        </is>
      </c>
      <c r="E58" s="7" t="inlineStr">
        <is>
          <t>1.1.5.8</t>
        </is>
      </c>
      <c r="F58" s="44" t="n"/>
      <c r="G58" s="82" t="n"/>
      <c r="H58" s="82" t="n"/>
      <c r="I58" s="83" t="inlineStr">
        <is>
          <t>due collateral</t>
        </is>
      </c>
      <c r="J58" s="115" t="n"/>
      <c r="K58" s="116" t="n"/>
      <c r="L58" s="46">
        <f>SUMIFS(LCR_Data!D:D,LCR_Data!C:C,'C73.00'!$A58)</f>
        <v/>
      </c>
      <c r="M58" s="16" t="n"/>
      <c r="N58" s="16" t="n"/>
      <c r="O58" s="16" t="inlineStr">
        <is>
          <t>1,00</t>
        </is>
      </c>
      <c r="P58" s="17" t="n">
        <v>1</v>
      </c>
      <c r="Q58" s="31">
        <f>L58*P58</f>
        <v/>
      </c>
      <c r="R58" s="43" t="n"/>
    </row>
    <row r="59" ht="18.9" customHeight="1">
      <c r="A59" s="97">
        <f>C59&amp;"-"&amp;D59</f>
        <v/>
      </c>
      <c r="C59" s="93" t="inlineStr">
        <is>
          <t>C73</t>
        </is>
      </c>
      <c r="D59" s="7" t="inlineStr">
        <is>
          <t>0400</t>
        </is>
      </c>
      <c r="E59" s="7" t="inlineStr">
        <is>
          <t>1.1.5.9</t>
        </is>
      </c>
      <c r="F59" s="44" t="n"/>
      <c r="G59" s="82" t="n"/>
      <c r="H59" s="82" t="n"/>
      <c r="I59" s="107" t="inlineStr">
        <is>
          <t>liquid asset collateral exchangable for non-liquid asset collateral</t>
        </is>
      </c>
      <c r="J59" s="115" t="n"/>
      <c r="K59" s="116" t="n"/>
      <c r="L59" s="31" t="n">
        <v>0</v>
      </c>
      <c r="M59" s="16" t="n"/>
      <c r="N59" s="16" t="n"/>
      <c r="O59" s="16" t="inlineStr">
        <is>
          <t>1,00</t>
        </is>
      </c>
      <c r="P59" s="17" t="n">
        <v>1</v>
      </c>
      <c r="Q59" s="31">
        <f>L59*P59</f>
        <v/>
      </c>
      <c r="R59" s="43" t="n"/>
    </row>
    <row r="60" ht="18.9" customHeight="1">
      <c r="A60" s="97">
        <f>C60&amp;"-"&amp;D60</f>
        <v/>
      </c>
      <c r="C60" s="93" t="inlineStr">
        <is>
          <t>C73</t>
        </is>
      </c>
      <c r="D60" s="7" t="inlineStr">
        <is>
          <t>0410</t>
        </is>
      </c>
      <c r="E60" s="7" t="inlineStr">
        <is>
          <t>1.1.5.10</t>
        </is>
      </c>
      <c r="F60" s="44" t="n"/>
      <c r="G60" s="82" t="n"/>
      <c r="H60" s="82" t="n"/>
      <c r="I60" s="83" t="inlineStr">
        <is>
          <t>loss of funding on structured financing activites</t>
        </is>
      </c>
      <c r="J60" s="115" t="n"/>
      <c r="K60" s="116" t="n"/>
      <c r="L60" s="15">
        <f>L61+L62</f>
        <v/>
      </c>
      <c r="M60" s="16" t="n"/>
      <c r="N60" s="16" t="n"/>
      <c r="O60" s="16" t="n"/>
      <c r="P60" s="17" t="n">
        <v>0</v>
      </c>
      <c r="Q60" s="31">
        <f>L60*P60</f>
        <v/>
      </c>
      <c r="R60" s="43" t="n"/>
    </row>
    <row r="61" ht="18.9" customHeight="1">
      <c r="A61" s="97">
        <f>C61&amp;"-"&amp;D61</f>
        <v/>
      </c>
      <c r="C61" s="93" t="inlineStr">
        <is>
          <t>C73</t>
        </is>
      </c>
      <c r="D61" s="7" t="inlineStr">
        <is>
          <t>0420</t>
        </is>
      </c>
      <c r="E61" s="7" t="inlineStr">
        <is>
          <t>1.1.5.10.1</t>
        </is>
      </c>
      <c r="F61" s="44" t="n"/>
      <c r="G61" s="82" t="n"/>
      <c r="H61" s="82" t="n"/>
      <c r="I61" s="82" t="n"/>
      <c r="J61" s="83" t="inlineStr">
        <is>
          <t>structured financing instruments</t>
        </is>
      </c>
      <c r="K61" s="116" t="n"/>
      <c r="L61" s="46">
        <f>SUMIFS(LCR_Data!D:D,LCR_Data!C:C,'C73.00'!$A61)</f>
        <v/>
      </c>
      <c r="M61" s="16" t="n"/>
      <c r="N61" s="16" t="n"/>
      <c r="O61" s="16" t="inlineStr">
        <is>
          <t>1,00</t>
        </is>
      </c>
      <c r="P61" s="17" t="n">
        <v>1</v>
      </c>
      <c r="Q61" s="31">
        <f>L61*P61</f>
        <v/>
      </c>
      <c r="R61" s="43" t="n"/>
    </row>
    <row r="62" ht="18.9" customHeight="1">
      <c r="A62" s="97">
        <f>C62&amp;"-"&amp;D62</f>
        <v/>
      </c>
      <c r="C62" s="93" t="inlineStr">
        <is>
          <t>C73</t>
        </is>
      </c>
      <c r="D62" s="7" t="inlineStr">
        <is>
          <t>0430</t>
        </is>
      </c>
      <c r="E62" s="7" t="inlineStr">
        <is>
          <t>1.1.5.10.2</t>
        </is>
      </c>
      <c r="F62" s="44" t="n"/>
      <c r="G62" s="82" t="n"/>
      <c r="H62" s="82" t="n"/>
      <c r="I62" s="82" t="n"/>
      <c r="J62" s="83" t="inlineStr">
        <is>
          <t>financing facilites</t>
        </is>
      </c>
      <c r="K62" s="116" t="n"/>
      <c r="L62" s="46">
        <f>SUMIFS(LCR_Data!D:D,LCR_Data!C:C,'C73.00'!$A62)</f>
        <v/>
      </c>
      <c r="M62" s="16" t="n"/>
      <c r="N62" s="16" t="n"/>
      <c r="O62" s="16" t="inlineStr">
        <is>
          <t>1,00</t>
        </is>
      </c>
      <c r="P62" s="17" t="n">
        <v>1</v>
      </c>
      <c r="Q62" s="31">
        <f>L62*P62</f>
        <v/>
      </c>
      <c r="R62" s="43" t="n"/>
    </row>
    <row r="63" ht="18.9" customHeight="1">
      <c r="A63" s="97">
        <f>C63&amp;"-"&amp;D63</f>
        <v/>
      </c>
      <c r="C63" s="93" t="inlineStr">
        <is>
          <t>C73</t>
        </is>
      </c>
      <c r="D63" s="7" t="inlineStr">
        <is>
          <t>0450</t>
        </is>
      </c>
      <c r="E63" s="7" t="inlineStr">
        <is>
          <t>1.1.5.11</t>
        </is>
      </c>
      <c r="F63" s="44" t="n"/>
      <c r="G63" s="82" t="n"/>
      <c r="H63" s="82" t="n"/>
      <c r="I63" s="83" t="inlineStr">
        <is>
          <t>internal netting of client´s positions</t>
        </is>
      </c>
      <c r="J63" s="115" t="n"/>
      <c r="K63" s="116" t="n"/>
      <c r="L63" s="46">
        <f>SUMIFS(LCR_Data!D:D,LCR_Data!C:C,'C73.00'!$A63)</f>
        <v/>
      </c>
      <c r="M63" s="16" t="n"/>
      <c r="N63" s="16" t="n"/>
      <c r="O63" s="16" t="inlineStr">
        <is>
          <t>0,50</t>
        </is>
      </c>
      <c r="P63" s="17" t="n">
        <v>0.5</v>
      </c>
      <c r="Q63" s="31">
        <f>L63*P63</f>
        <v/>
      </c>
      <c r="R63" s="43" t="n"/>
    </row>
    <row r="64" ht="18.9" customHeight="1">
      <c r="A64" s="97">
        <f>C64&amp;"-"&amp;D64</f>
        <v/>
      </c>
      <c r="C64" s="93" t="inlineStr">
        <is>
          <t>C73</t>
        </is>
      </c>
      <c r="D64" s="7" t="inlineStr">
        <is>
          <t>0460</t>
        </is>
      </c>
      <c r="E64" s="7" t="inlineStr">
        <is>
          <t>1.1.6</t>
        </is>
      </c>
      <c r="F64" s="108" t="n"/>
      <c r="G64" s="78" t="n"/>
      <c r="H64" s="79" t="inlineStr">
        <is>
          <t>Committed facilities</t>
        </is>
      </c>
      <c r="I64" s="115" t="n"/>
      <c r="J64" s="115" t="n"/>
      <c r="K64" s="116" t="n"/>
      <c r="L64" s="15">
        <f>L65+L76</f>
        <v/>
      </c>
      <c r="M64" s="16" t="n"/>
      <c r="N64" s="16" t="n"/>
      <c r="O64" s="16" t="n"/>
      <c r="P64" s="17" t="n">
        <v>0.09974438754672096</v>
      </c>
      <c r="Q64" s="15">
        <f>L64*P64</f>
        <v/>
      </c>
      <c r="R64" s="43" t="n"/>
    </row>
    <row r="65" ht="18.9" customHeight="1">
      <c r="A65" s="97">
        <f>C65&amp;"-"&amp;D65</f>
        <v/>
      </c>
      <c r="C65" s="93" t="inlineStr">
        <is>
          <t>C73</t>
        </is>
      </c>
      <c r="D65" s="7" t="inlineStr">
        <is>
          <t>0470</t>
        </is>
      </c>
      <c r="E65" s="7" t="inlineStr">
        <is>
          <t>1.1.6.1</t>
        </is>
      </c>
      <c r="F65" s="44" t="n"/>
      <c r="G65" s="82" t="n"/>
      <c r="H65" s="82" t="n"/>
      <c r="I65" s="83" t="inlineStr">
        <is>
          <t xml:space="preserve">credit facilities </t>
        </is>
      </c>
      <c r="J65" s="115" t="n"/>
      <c r="K65" s="116" t="n"/>
      <c r="L65" s="15">
        <f>L66+L67+L68+L72+L73+L74+L75</f>
        <v/>
      </c>
      <c r="M65" s="16" t="n"/>
      <c r="N65" s="16" t="n"/>
      <c r="O65" s="16" t="n"/>
      <c r="P65" s="17" t="n">
        <v>0.09974438754672096</v>
      </c>
      <c r="Q65" s="15">
        <f>L65*P65</f>
        <v/>
      </c>
      <c r="R65" s="43" t="n"/>
    </row>
    <row r="66" ht="18.9" customHeight="1">
      <c r="A66" s="97">
        <f>C66&amp;"-"&amp;D66</f>
        <v/>
      </c>
      <c r="C66" s="93" t="inlineStr">
        <is>
          <t>C73</t>
        </is>
      </c>
      <c r="D66" s="7" t="inlineStr">
        <is>
          <t>0480</t>
        </is>
      </c>
      <c r="E66" s="7" t="inlineStr">
        <is>
          <t>1.1.6.1.1</t>
        </is>
      </c>
      <c r="F66" s="44" t="n"/>
      <c r="G66" s="82" t="n"/>
      <c r="H66" s="82" t="n"/>
      <c r="I66" s="82" t="n"/>
      <c r="J66" s="83" t="inlineStr">
        <is>
          <t>to retail customers</t>
        </is>
      </c>
      <c r="K66" s="116" t="n"/>
      <c r="L66" s="15" t="n">
        <v>0</v>
      </c>
      <c r="M66" s="16" t="n"/>
      <c r="N66" s="16" t="n"/>
      <c r="O66" s="16" t="inlineStr">
        <is>
          <t>0,05</t>
        </is>
      </c>
      <c r="P66" s="17" t="n">
        <v>0.05</v>
      </c>
      <c r="Q66" s="15">
        <f>L66*P66</f>
        <v/>
      </c>
      <c r="R66" s="43" t="n"/>
    </row>
    <row r="67" ht="18.9" customHeight="1">
      <c r="A67" s="97">
        <f>C67&amp;"-"&amp;D67</f>
        <v/>
      </c>
      <c r="C67" s="93" t="inlineStr">
        <is>
          <t>C73</t>
        </is>
      </c>
      <c r="D67" s="7" t="inlineStr">
        <is>
          <t>0490</t>
        </is>
      </c>
      <c r="E67" s="7" t="inlineStr">
        <is>
          <t>1.1.6.1.2</t>
        </is>
      </c>
      <c r="F67" s="44" t="n"/>
      <c r="G67" s="82" t="n"/>
      <c r="H67" s="82" t="n"/>
      <c r="I67" s="82" t="n"/>
      <c r="J67" s="83" t="inlineStr">
        <is>
          <t>to non-financial customers other than retail customers</t>
        </is>
      </c>
      <c r="K67" s="116" t="n"/>
      <c r="L67" s="15" t="n">
        <v>0</v>
      </c>
      <c r="M67" s="16" t="n"/>
      <c r="N67" s="16" t="n"/>
      <c r="O67" s="16" t="inlineStr">
        <is>
          <t>0,10</t>
        </is>
      </c>
      <c r="P67" s="17" t="n">
        <v>0.1</v>
      </c>
      <c r="Q67" s="15">
        <f>L67*P67</f>
        <v/>
      </c>
      <c r="R67" s="43" t="n"/>
    </row>
    <row r="68" ht="18.9" customHeight="1">
      <c r="A68" s="97">
        <f>C68&amp;"-"&amp;D68</f>
        <v/>
      </c>
      <c r="C68" s="93" t="inlineStr">
        <is>
          <t>C73</t>
        </is>
      </c>
      <c r="D68" s="7" t="inlineStr">
        <is>
          <t>0500</t>
        </is>
      </c>
      <c r="E68" s="7" t="inlineStr">
        <is>
          <t>1.1.6.1.3</t>
        </is>
      </c>
      <c r="F68" s="44" t="n"/>
      <c r="G68" s="82" t="n"/>
      <c r="H68" s="82" t="n"/>
      <c r="I68" s="82" t="n"/>
      <c r="J68" s="83" t="inlineStr">
        <is>
          <t>to credit institutions</t>
        </is>
      </c>
      <c r="K68" s="116" t="n"/>
      <c r="L68" s="15">
        <f>L69+L70+L71</f>
        <v/>
      </c>
      <c r="M68" s="16" t="n"/>
      <c r="N68" s="16" t="n"/>
      <c r="O68" s="16" t="n"/>
      <c r="P68" s="17" t="n">
        <v>0</v>
      </c>
      <c r="Q68" s="31">
        <f>L68*P68</f>
        <v/>
      </c>
      <c r="R68" s="43" t="n"/>
    </row>
    <row r="69" ht="18.9" customHeight="1">
      <c r="A69" s="97">
        <f>C69&amp;"-"&amp;D69</f>
        <v/>
      </c>
      <c r="C69" s="93" t="inlineStr">
        <is>
          <t>C73</t>
        </is>
      </c>
      <c r="D69" s="7" t="inlineStr">
        <is>
          <t>0510</t>
        </is>
      </c>
      <c r="E69" s="7" t="inlineStr">
        <is>
          <t>1.1.6.1.3.1</t>
        </is>
      </c>
      <c r="F69" s="44" t="n"/>
      <c r="G69" s="82" t="n"/>
      <c r="H69" s="82" t="n"/>
      <c r="I69" s="82" t="n"/>
      <c r="J69" s="113" t="n"/>
      <c r="K69" s="25" t="inlineStr">
        <is>
          <t xml:space="preserve">for funding promotional loans of retail customers </t>
        </is>
      </c>
      <c r="L69" s="46">
        <f>SUMIFS(LCR_Data!D:D,LCR_Data!C:C,'C73.00'!$A69)</f>
        <v/>
      </c>
      <c r="M69" s="16" t="n"/>
      <c r="N69" s="16" t="n"/>
      <c r="O69" s="16" t="inlineStr">
        <is>
          <t>0,05</t>
        </is>
      </c>
      <c r="P69" s="17" t="n">
        <v>0.05</v>
      </c>
      <c r="Q69" s="31">
        <f>L69*P69</f>
        <v/>
      </c>
      <c r="R69" s="43" t="n"/>
    </row>
    <row r="70" ht="18.9" customHeight="1">
      <c r="A70" s="97">
        <f>C70&amp;"-"&amp;D70</f>
        <v/>
      </c>
      <c r="C70" s="93" t="inlineStr">
        <is>
          <t>C73</t>
        </is>
      </c>
      <c r="D70" s="7" t="inlineStr">
        <is>
          <t>0520</t>
        </is>
      </c>
      <c r="E70" s="7" t="inlineStr">
        <is>
          <t>1.1.6.1.3.2</t>
        </is>
      </c>
      <c r="F70" s="44" t="n"/>
      <c r="G70" s="82" t="n"/>
      <c r="H70" s="82" t="n"/>
      <c r="I70" s="82" t="n"/>
      <c r="J70" s="113" t="n"/>
      <c r="K70" s="25" t="inlineStr">
        <is>
          <t>for funding promotional loans of non-financial customers</t>
        </is>
      </c>
      <c r="L70" s="46">
        <f>SUMIFS(LCR_Data!D:D,LCR_Data!C:C,'C73.00'!$A70)</f>
        <v/>
      </c>
      <c r="M70" s="16" t="n"/>
      <c r="N70" s="16" t="n"/>
      <c r="O70" s="16" t="inlineStr">
        <is>
          <t>0,10</t>
        </is>
      </c>
      <c r="P70" s="17" t="n">
        <v>0.1</v>
      </c>
      <c r="Q70" s="31">
        <f>L70*P70</f>
        <v/>
      </c>
      <c r="R70" s="43" t="n"/>
    </row>
    <row r="71" ht="18.9" customHeight="1">
      <c r="A71" s="97">
        <f>C71&amp;"-"&amp;D71</f>
        <v/>
      </c>
      <c r="C71" s="93" t="inlineStr">
        <is>
          <t>C73</t>
        </is>
      </c>
      <c r="D71" s="7" t="inlineStr">
        <is>
          <t>0530</t>
        </is>
      </c>
      <c r="E71" s="7" t="inlineStr">
        <is>
          <t>1.1.6.1.3.3</t>
        </is>
      </c>
      <c r="F71" s="44" t="n"/>
      <c r="G71" s="82" t="n"/>
      <c r="H71" s="82" t="n"/>
      <c r="I71" s="82" t="n"/>
      <c r="J71" s="113" t="n"/>
      <c r="K71" s="25" t="inlineStr">
        <is>
          <t>other</t>
        </is>
      </c>
      <c r="L71" s="15" t="n">
        <v>0</v>
      </c>
      <c r="M71" s="16" t="n"/>
      <c r="N71" s="16" t="n"/>
      <c r="O71" s="16" t="inlineStr">
        <is>
          <t>0,40</t>
        </is>
      </c>
      <c r="P71" s="17" t="n">
        <v>0.4</v>
      </c>
      <c r="Q71" s="31">
        <f>L71*P71</f>
        <v/>
      </c>
      <c r="R71" s="43" t="n"/>
    </row>
    <row r="72" ht="18.9" customHeight="1">
      <c r="A72" s="97">
        <f>C72&amp;"-"&amp;D72</f>
        <v/>
      </c>
      <c r="C72" s="93" t="inlineStr">
        <is>
          <t>C73</t>
        </is>
      </c>
      <c r="D72" s="7" t="inlineStr">
        <is>
          <t>0540</t>
        </is>
      </c>
      <c r="E72" s="7" t="inlineStr">
        <is>
          <t>1.1.6.1.4</t>
        </is>
      </c>
      <c r="F72" s="44" t="n"/>
      <c r="G72" s="82" t="n"/>
      <c r="H72" s="82" t="n"/>
      <c r="I72" s="82" t="n"/>
      <c r="J72" s="83" t="inlineStr">
        <is>
          <t>to regulated financial institutions other than credit institutions</t>
        </is>
      </c>
      <c r="K72" s="116" t="n"/>
      <c r="L72" s="15" t="n">
        <v>0</v>
      </c>
      <c r="M72" s="16" t="n"/>
      <c r="N72" s="16" t="n"/>
      <c r="O72" s="16" t="inlineStr">
        <is>
          <t>0,40</t>
        </is>
      </c>
      <c r="P72" s="17" t="n">
        <v>0.4</v>
      </c>
      <c r="Q72" s="31">
        <f>L72*P72</f>
        <v/>
      </c>
      <c r="R72" s="43" t="n"/>
    </row>
    <row r="73" ht="24.9" customHeight="1">
      <c r="A73" s="97">
        <f>C73&amp;"-"&amp;D73</f>
        <v/>
      </c>
      <c r="C73" s="93" t="inlineStr">
        <is>
          <t>C73</t>
        </is>
      </c>
      <c r="D73" s="7" t="inlineStr">
        <is>
          <t>0550</t>
        </is>
      </c>
      <c r="E73" s="7" t="inlineStr">
        <is>
          <t>1.1.6.1.5</t>
        </is>
      </c>
      <c r="F73" s="44" t="n"/>
      <c r="G73" s="82" t="n"/>
      <c r="H73" s="82" t="n"/>
      <c r="I73" s="82" t="n"/>
      <c r="J73" s="83" t="inlineStr">
        <is>
          <t>within a group or an IPS if subject to preferential treatment</t>
        </is>
      </c>
      <c r="K73" s="116" t="n"/>
      <c r="L73" s="46">
        <f>SUMIFS(LCR_Data!D:D,LCR_Data!C:C,'C73.00'!$A73)</f>
        <v/>
      </c>
      <c r="M73" s="16" t="n"/>
      <c r="N73" s="16" t="n"/>
      <c r="O73" s="16" t="n"/>
      <c r="P73" s="17" t="n">
        <v>0</v>
      </c>
      <c r="Q73" s="31">
        <f>L73*P73</f>
        <v/>
      </c>
      <c r="R73" s="43" t="n"/>
    </row>
    <row r="74" ht="24.9" customHeight="1">
      <c r="A74" s="97">
        <f>C74&amp;"-"&amp;D74</f>
        <v/>
      </c>
      <c r="C74" s="93" t="inlineStr">
        <is>
          <t>C73</t>
        </is>
      </c>
      <c r="D74" s="7" t="inlineStr">
        <is>
          <t>0560</t>
        </is>
      </c>
      <c r="E74" s="7" t="inlineStr">
        <is>
          <t>1.1.6.1.6</t>
        </is>
      </c>
      <c r="F74" s="44" t="n"/>
      <c r="G74" s="82" t="n"/>
      <c r="H74" s="82" t="n"/>
      <c r="I74" s="82" t="n"/>
      <c r="J74" s="83" t="inlineStr">
        <is>
          <t>within IPS or cooperative network if treated as liquid asset by the depositing institution</t>
        </is>
      </c>
      <c r="K74" s="116" t="n"/>
      <c r="L74" s="46">
        <f>SUMIFS(LCR_Data!D:D,LCR_Data!C:C,'C73.00'!$A74)</f>
        <v/>
      </c>
      <c r="M74" s="16" t="n"/>
      <c r="N74" s="16" t="n"/>
      <c r="O74" s="16" t="inlineStr">
        <is>
          <t>0,75</t>
        </is>
      </c>
      <c r="P74" s="17" t="n">
        <v>0.75</v>
      </c>
      <c r="Q74" s="31">
        <f>L74*P74</f>
        <v/>
      </c>
      <c r="R74" s="43" t="n"/>
    </row>
    <row r="75" ht="18.9" customHeight="1">
      <c r="A75" s="97">
        <f>C75&amp;"-"&amp;D75</f>
        <v/>
      </c>
      <c r="C75" s="93" t="inlineStr">
        <is>
          <t>C73</t>
        </is>
      </c>
      <c r="D75" s="7" t="inlineStr">
        <is>
          <t>0570</t>
        </is>
      </c>
      <c r="E75" s="7" t="inlineStr">
        <is>
          <t>1.1.6.1.7</t>
        </is>
      </c>
      <c r="F75" s="44" t="n"/>
      <c r="G75" s="82" t="n"/>
      <c r="H75" s="82" t="n"/>
      <c r="I75" s="82" t="n"/>
      <c r="J75" s="83" t="inlineStr">
        <is>
          <t>to other financial customers</t>
        </is>
      </c>
      <c r="K75" s="116" t="n"/>
      <c r="L75" s="15" t="n"/>
      <c r="M75" s="16" t="n"/>
      <c r="N75" s="16" t="n"/>
      <c r="O75" s="16" t="inlineStr">
        <is>
          <t>1,00</t>
        </is>
      </c>
      <c r="P75" s="17" t="n">
        <v>1</v>
      </c>
      <c r="Q75" s="15">
        <f>L75*P75</f>
        <v/>
      </c>
      <c r="R75" s="43" t="n"/>
    </row>
    <row r="76" ht="18.9" customHeight="1">
      <c r="A76" s="97">
        <f>C76&amp;"-"&amp;D76</f>
        <v/>
      </c>
      <c r="C76" s="93" t="inlineStr">
        <is>
          <t>C73</t>
        </is>
      </c>
      <c r="D76" s="7" t="inlineStr">
        <is>
          <t>0580</t>
        </is>
      </c>
      <c r="E76" s="7" t="inlineStr">
        <is>
          <t>1.1.6.2</t>
        </is>
      </c>
      <c r="F76" s="44" t="n"/>
      <c r="G76" s="82" t="n"/>
      <c r="H76" s="82" t="n"/>
      <c r="I76" s="83" t="inlineStr">
        <is>
          <t>liquidity facilities</t>
        </is>
      </c>
      <c r="J76" s="115" t="n"/>
      <c r="K76" s="116" t="n"/>
      <c r="L76" s="15">
        <f>L77+L78+L79+L80+L83+L87+L88+L89</f>
        <v/>
      </c>
      <c r="M76" s="16" t="n"/>
      <c r="N76" s="16" t="n"/>
      <c r="O76" s="16" t="n"/>
      <c r="P76" s="17" t="n">
        <v>0</v>
      </c>
      <c r="Q76" s="31">
        <f>L76*P76</f>
        <v/>
      </c>
      <c r="R76" s="43" t="n"/>
    </row>
    <row r="77" ht="18.9" customHeight="1">
      <c r="A77" s="97">
        <f>C77&amp;"-"&amp;D77</f>
        <v/>
      </c>
      <c r="C77" s="93" t="inlineStr">
        <is>
          <t>C73</t>
        </is>
      </c>
      <c r="D77" s="7" t="inlineStr">
        <is>
          <t>0590</t>
        </is>
      </c>
      <c r="E77" s="7" t="inlineStr">
        <is>
          <t>1.1.6.2.1</t>
        </is>
      </c>
      <c r="F77" s="44" t="n"/>
      <c r="G77" s="82" t="n"/>
      <c r="H77" s="82" t="n"/>
      <c r="I77" s="82" t="n"/>
      <c r="J77" s="83" t="inlineStr">
        <is>
          <t>to retail customers</t>
        </is>
      </c>
      <c r="K77" s="116" t="n"/>
      <c r="L77" s="31" t="n"/>
      <c r="M77" s="16" t="n"/>
      <c r="N77" s="16" t="n"/>
      <c r="O77" s="16" t="inlineStr">
        <is>
          <t>0,05</t>
        </is>
      </c>
      <c r="P77" s="17" t="n">
        <v>0.05</v>
      </c>
      <c r="Q77" s="31">
        <f>L77*P77</f>
        <v/>
      </c>
      <c r="R77" s="43" t="n"/>
    </row>
    <row r="78" ht="18.9" customHeight="1">
      <c r="A78" s="97">
        <f>C78&amp;"-"&amp;D78</f>
        <v/>
      </c>
      <c r="C78" s="93" t="inlineStr">
        <is>
          <t>C73</t>
        </is>
      </c>
      <c r="D78" s="7" t="inlineStr">
        <is>
          <t>0600</t>
        </is>
      </c>
      <c r="E78" s="7" t="inlineStr">
        <is>
          <t>1.1.6.2.2</t>
        </is>
      </c>
      <c r="F78" s="44" t="n"/>
      <c r="G78" s="82" t="n"/>
      <c r="H78" s="82" t="n"/>
      <c r="I78" s="82" t="n"/>
      <c r="J78" s="83" t="inlineStr">
        <is>
          <t>to non-financial customers other than retail customers</t>
        </is>
      </c>
      <c r="K78" s="116" t="n"/>
      <c r="L78" s="31" t="n"/>
      <c r="M78" s="16" t="n"/>
      <c r="N78" s="16" t="n"/>
      <c r="O78" s="16" t="inlineStr">
        <is>
          <t>0,30</t>
        </is>
      </c>
      <c r="P78" s="17" t="n">
        <v>0.3</v>
      </c>
      <c r="Q78" s="31">
        <f>L78*P78</f>
        <v/>
      </c>
      <c r="R78" s="43" t="n"/>
    </row>
    <row r="79" ht="18.9" customHeight="1">
      <c r="A79" s="97">
        <f>C79&amp;"-"&amp;D79</f>
        <v/>
      </c>
      <c r="C79" s="93" t="inlineStr">
        <is>
          <t>C73</t>
        </is>
      </c>
      <c r="D79" s="7" t="inlineStr">
        <is>
          <t>0610</t>
        </is>
      </c>
      <c r="E79" s="7" t="inlineStr">
        <is>
          <t>1.1.6.2.3</t>
        </is>
      </c>
      <c r="F79" s="44" t="n"/>
      <c r="G79" s="82" t="n"/>
      <c r="H79" s="82" t="n"/>
      <c r="I79" s="82" t="n"/>
      <c r="J79" s="83" t="inlineStr">
        <is>
          <t>to personal investment companies</t>
        </is>
      </c>
      <c r="K79" s="116" t="n"/>
      <c r="L79" s="46">
        <f>SUMIFS(LCR_Data!D:D,LCR_Data!C:C,'C73.00'!$A79)</f>
        <v/>
      </c>
      <c r="M79" s="16" t="n"/>
      <c r="N79" s="16" t="n"/>
      <c r="O79" s="16" t="inlineStr">
        <is>
          <t>0,40</t>
        </is>
      </c>
      <c r="P79" s="17" t="n">
        <v>0.4</v>
      </c>
      <c r="Q79" s="31">
        <f>L79*P79</f>
        <v/>
      </c>
      <c r="R79" s="43" t="n"/>
    </row>
    <row r="80" ht="18.9" customHeight="1">
      <c r="A80" s="97">
        <f>C80&amp;"-"&amp;D80</f>
        <v/>
      </c>
      <c r="C80" s="93" t="inlineStr">
        <is>
          <t>C73</t>
        </is>
      </c>
      <c r="D80" s="7" t="inlineStr">
        <is>
          <t>0620</t>
        </is>
      </c>
      <c r="E80" s="7" t="inlineStr">
        <is>
          <t>1.1.6.2.4</t>
        </is>
      </c>
      <c r="F80" s="44" t="n"/>
      <c r="G80" s="82" t="n"/>
      <c r="H80" s="82" t="n"/>
      <c r="I80" s="82" t="n"/>
      <c r="J80" s="83" t="inlineStr">
        <is>
          <t xml:space="preserve">to SSPEs </t>
        </is>
      </c>
      <c r="K80" s="116" t="n"/>
      <c r="L80" s="15">
        <f>L81+L82</f>
        <v/>
      </c>
      <c r="M80" s="16" t="n"/>
      <c r="N80" s="16" t="n"/>
      <c r="O80" s="16" t="n"/>
      <c r="P80" s="17" t="n">
        <v>0</v>
      </c>
      <c r="Q80" s="31">
        <f>L80*P80</f>
        <v/>
      </c>
      <c r="R80" s="43" t="n"/>
    </row>
    <row r="81" ht="18.9" customHeight="1">
      <c r="A81" s="97">
        <f>C81&amp;"-"&amp;D81</f>
        <v/>
      </c>
      <c r="C81" s="93" t="inlineStr">
        <is>
          <t>C73</t>
        </is>
      </c>
      <c r="D81" s="7" t="inlineStr">
        <is>
          <t>0630</t>
        </is>
      </c>
      <c r="E81" s="7" t="inlineStr">
        <is>
          <t>1.1.6.2.4.1</t>
        </is>
      </c>
      <c r="F81" s="44" t="n"/>
      <c r="G81" s="82" t="n"/>
      <c r="H81" s="82" t="n"/>
      <c r="I81" s="82" t="n"/>
      <c r="J81" s="113" t="n"/>
      <c r="K81" s="25" t="inlineStr">
        <is>
          <t>to purchase assets other than securities from non-financial customers</t>
        </is>
      </c>
      <c r="L81" s="46">
        <f>SUMIFS(LCR_Data!D:D,LCR_Data!C:C,'C73.00'!$A81)</f>
        <v/>
      </c>
      <c r="M81" s="16" t="n"/>
      <c r="N81" s="16" t="n"/>
      <c r="O81" s="16" t="inlineStr">
        <is>
          <t>0,10</t>
        </is>
      </c>
      <c r="P81" s="17" t="n">
        <v>0.1</v>
      </c>
      <c r="Q81" s="31">
        <f>L81*P81</f>
        <v/>
      </c>
      <c r="R81" s="43" t="n"/>
    </row>
    <row r="82" ht="18.9" customHeight="1">
      <c r="A82" s="97">
        <f>C82&amp;"-"&amp;D82</f>
        <v/>
      </c>
      <c r="C82" s="93" t="inlineStr">
        <is>
          <t>C73</t>
        </is>
      </c>
      <c r="D82" s="7" t="inlineStr">
        <is>
          <t>0640</t>
        </is>
      </c>
      <c r="E82" s="7" t="inlineStr">
        <is>
          <t>1.1.6.2.4.2</t>
        </is>
      </c>
      <c r="F82" s="44" t="n"/>
      <c r="G82" s="82" t="n"/>
      <c r="H82" s="82" t="n"/>
      <c r="I82" s="82" t="n"/>
      <c r="J82" s="113" t="n"/>
      <c r="K82" s="25" t="inlineStr">
        <is>
          <t xml:space="preserve">other </t>
        </is>
      </c>
      <c r="L82" s="46">
        <f>SUMIFS(LCR_Data!D:D,LCR_Data!C:C,'C73.00'!$A82)</f>
        <v/>
      </c>
      <c r="M82" s="16" t="n"/>
      <c r="N82" s="16" t="n"/>
      <c r="O82" s="16" t="inlineStr">
        <is>
          <t>1,00</t>
        </is>
      </c>
      <c r="P82" s="17" t="n">
        <v>1</v>
      </c>
      <c r="Q82" s="31">
        <f>L82*P82</f>
        <v/>
      </c>
      <c r="R82" s="43" t="n"/>
    </row>
    <row r="83" ht="18.9" customHeight="1">
      <c r="A83" s="97">
        <f>C83&amp;"-"&amp;D83</f>
        <v/>
      </c>
      <c r="C83" s="93" t="inlineStr">
        <is>
          <t>C73</t>
        </is>
      </c>
      <c r="D83" s="7" t="inlineStr">
        <is>
          <t>0650</t>
        </is>
      </c>
      <c r="E83" s="7" t="inlineStr">
        <is>
          <t>1.1.6.2.5</t>
        </is>
      </c>
      <c r="F83" s="44" t="n"/>
      <c r="G83" s="82" t="n"/>
      <c r="H83" s="82" t="n"/>
      <c r="I83" s="82" t="n"/>
      <c r="J83" s="83" t="inlineStr">
        <is>
          <t>to credit institutions</t>
        </is>
      </c>
      <c r="K83" s="116" t="n"/>
      <c r="L83" s="15">
        <f>SUM(L84:L86)</f>
        <v/>
      </c>
      <c r="M83" s="16" t="n"/>
      <c r="N83" s="16" t="n"/>
      <c r="O83" s="16" t="n"/>
      <c r="P83" s="17" t="n">
        <v>0</v>
      </c>
      <c r="Q83" s="31">
        <f>L83*P83</f>
        <v/>
      </c>
      <c r="R83" s="43" t="n"/>
    </row>
    <row r="84" ht="18.9" customHeight="1">
      <c r="A84" s="97">
        <f>C84&amp;"-"&amp;D84</f>
        <v/>
      </c>
      <c r="C84" s="93" t="inlineStr">
        <is>
          <t>C73</t>
        </is>
      </c>
      <c r="D84" s="7" t="inlineStr">
        <is>
          <t>0660</t>
        </is>
      </c>
      <c r="E84" s="7" t="inlineStr">
        <is>
          <t>1.1.6.2.5.1</t>
        </is>
      </c>
      <c r="F84" s="44" t="n"/>
      <c r="G84" s="82" t="n"/>
      <c r="H84" s="82" t="n"/>
      <c r="I84" s="82" t="n"/>
      <c r="J84" s="113" t="n"/>
      <c r="K84" s="25" t="inlineStr">
        <is>
          <t xml:space="preserve">for funding promotional loans of retail customers </t>
        </is>
      </c>
      <c r="L84" s="46">
        <f>SUMIFS(LCR_Data!D:D,LCR_Data!C:C,'C73.00'!$A84)</f>
        <v/>
      </c>
      <c r="M84" s="16" t="n"/>
      <c r="N84" s="16" t="n"/>
      <c r="O84" s="16" t="inlineStr">
        <is>
          <t>0,05</t>
        </is>
      </c>
      <c r="P84" s="17" t="n">
        <v>0.05</v>
      </c>
      <c r="Q84" s="31">
        <f>L84*P84</f>
        <v/>
      </c>
      <c r="R84" s="43" t="n"/>
    </row>
    <row r="85" ht="18.9" customHeight="1">
      <c r="A85" s="97">
        <f>C85&amp;"-"&amp;D85</f>
        <v/>
      </c>
      <c r="C85" s="93" t="inlineStr">
        <is>
          <t>C73</t>
        </is>
      </c>
      <c r="D85" s="7" t="inlineStr">
        <is>
          <t>0670</t>
        </is>
      </c>
      <c r="E85" s="7" t="inlineStr">
        <is>
          <t>1.1.6.2.5.2</t>
        </is>
      </c>
      <c r="F85" s="44" t="n"/>
      <c r="G85" s="82" t="n"/>
      <c r="H85" s="82" t="n"/>
      <c r="I85" s="82" t="n"/>
      <c r="J85" s="113" t="n"/>
      <c r="K85" s="25" t="inlineStr">
        <is>
          <t>for funding promotional loans of non-financial customers</t>
        </is>
      </c>
      <c r="L85" s="46">
        <f>SUMIFS(LCR_Data!D:D,LCR_Data!C:C,'C73.00'!$A85)</f>
        <v/>
      </c>
      <c r="M85" s="16" t="n"/>
      <c r="N85" s="16" t="n"/>
      <c r="O85" s="16" t="inlineStr">
        <is>
          <t>0,30</t>
        </is>
      </c>
      <c r="P85" s="17" t="n">
        <v>0.3</v>
      </c>
      <c r="Q85" s="31">
        <f>L85*P85</f>
        <v/>
      </c>
      <c r="R85" s="43" t="n"/>
    </row>
    <row r="86" ht="18.9" customHeight="1">
      <c r="A86" s="97">
        <f>C86&amp;"-"&amp;D86</f>
        <v/>
      </c>
      <c r="C86" s="93" t="inlineStr">
        <is>
          <t>C73</t>
        </is>
      </c>
      <c r="D86" s="7" t="inlineStr">
        <is>
          <t>0680</t>
        </is>
      </c>
      <c r="E86" s="7" t="inlineStr">
        <is>
          <t>1.1.6.2.5.3</t>
        </is>
      </c>
      <c r="F86" s="44" t="n"/>
      <c r="G86" s="82" t="n"/>
      <c r="H86" s="82" t="n"/>
      <c r="I86" s="82" t="n"/>
      <c r="J86" s="113" t="n"/>
      <c r="K86" s="25" t="inlineStr">
        <is>
          <t xml:space="preserve">other </t>
        </is>
      </c>
      <c r="L86" s="46">
        <f>SUMIFS(LCR_Data!D:D,LCR_Data!C:C,'C73.00'!$A86)</f>
        <v/>
      </c>
      <c r="M86" s="16" t="n"/>
      <c r="N86" s="16" t="n"/>
      <c r="O86" s="16" t="inlineStr">
        <is>
          <t>0,40</t>
        </is>
      </c>
      <c r="P86" s="17" t="n">
        <v>0.4</v>
      </c>
      <c r="Q86" s="31">
        <f>L86*P86</f>
        <v/>
      </c>
      <c r="R86" s="43" t="n"/>
    </row>
    <row r="87" ht="24.9" customHeight="1">
      <c r="A87" s="97">
        <f>C87&amp;"-"&amp;D87</f>
        <v/>
      </c>
      <c r="C87" s="93" t="inlineStr">
        <is>
          <t>C73</t>
        </is>
      </c>
      <c r="D87" s="7" t="inlineStr">
        <is>
          <t>0690</t>
        </is>
      </c>
      <c r="E87" s="7" t="inlineStr">
        <is>
          <t>1.1.6.2.6</t>
        </is>
      </c>
      <c r="F87" s="44" t="n"/>
      <c r="G87" s="82" t="n"/>
      <c r="H87" s="82" t="n"/>
      <c r="I87" s="82" t="n"/>
      <c r="J87" s="83" t="inlineStr">
        <is>
          <t>within a group or an IPS if subject to preferential treatment</t>
        </is>
      </c>
      <c r="K87" s="116" t="n"/>
      <c r="L87" s="46">
        <f>SUMIFS(LCR_Data!D:D,LCR_Data!C:C,'C73.00'!$A87)</f>
        <v/>
      </c>
      <c r="M87" s="16" t="n"/>
      <c r="N87" s="16" t="n"/>
      <c r="O87" s="16" t="n"/>
      <c r="P87" s="17" t="n">
        <v>0</v>
      </c>
      <c r="Q87" s="31">
        <f>L87*P87</f>
        <v/>
      </c>
      <c r="R87" s="43" t="n"/>
    </row>
    <row r="88" ht="24.9" customHeight="1">
      <c r="A88" s="97">
        <f>C88&amp;"-"&amp;D88</f>
        <v/>
      </c>
      <c r="C88" s="93" t="inlineStr">
        <is>
          <t>C73</t>
        </is>
      </c>
      <c r="D88" s="7" t="inlineStr">
        <is>
          <t>0700</t>
        </is>
      </c>
      <c r="E88" s="7" t="inlineStr">
        <is>
          <t>1.1.6.2.7</t>
        </is>
      </c>
      <c r="F88" s="44" t="n"/>
      <c r="G88" s="82" t="n"/>
      <c r="H88" s="82" t="n"/>
      <c r="I88" s="82" t="n"/>
      <c r="J88" s="83" t="inlineStr">
        <is>
          <t>within IPS or cooperative network if treated as liquid asset by the depositing institution</t>
        </is>
      </c>
      <c r="K88" s="116" t="n"/>
      <c r="L88" s="46">
        <f>SUMIFS(LCR_Data!D:D,LCR_Data!C:C,'C73.00'!$A88)</f>
        <v/>
      </c>
      <c r="M88" s="16" t="n"/>
      <c r="N88" s="16" t="n"/>
      <c r="O88" s="16" t="inlineStr">
        <is>
          <t>0,75</t>
        </is>
      </c>
      <c r="P88" s="17" t="n">
        <v>0.75</v>
      </c>
      <c r="Q88" s="31">
        <f>L88*P88</f>
        <v/>
      </c>
      <c r="R88" s="43" t="n"/>
    </row>
    <row r="89" ht="18.9" customHeight="1">
      <c r="A89" s="97">
        <f>C89&amp;"-"&amp;D89</f>
        <v/>
      </c>
      <c r="C89" s="93" t="inlineStr">
        <is>
          <t>C73</t>
        </is>
      </c>
      <c r="D89" s="7" t="inlineStr">
        <is>
          <t>0710</t>
        </is>
      </c>
      <c r="E89" s="7" t="inlineStr">
        <is>
          <t>1.1.6.2.8</t>
        </is>
      </c>
      <c r="F89" s="44" t="n"/>
      <c r="G89" s="82" t="n"/>
      <c r="H89" s="82" t="n"/>
      <c r="I89" s="82" t="n"/>
      <c r="J89" s="83" t="inlineStr">
        <is>
          <t>to other financial customers</t>
        </is>
      </c>
      <c r="K89" s="116" t="n"/>
      <c r="L89" s="46">
        <f>SUMIFS(LCR_Data!D:D,LCR_Data!C:C,'C73.00'!$A89)</f>
        <v/>
      </c>
      <c r="M89" s="16" t="n"/>
      <c r="N89" s="16" t="n"/>
      <c r="O89" s="16" t="inlineStr">
        <is>
          <t>1,00</t>
        </is>
      </c>
      <c r="P89" s="17" t="n">
        <v>1</v>
      </c>
      <c r="Q89" s="31">
        <f>L89*P89</f>
        <v/>
      </c>
      <c r="R89" s="43" t="n"/>
    </row>
    <row r="90" ht="18.9" customHeight="1">
      <c r="A90" s="97">
        <f>C90&amp;"-"&amp;D90</f>
        <v/>
      </c>
      <c r="C90" s="93" t="inlineStr">
        <is>
          <t>C73</t>
        </is>
      </c>
      <c r="D90" s="7" t="inlineStr">
        <is>
          <t>0720</t>
        </is>
      </c>
      <c r="E90" s="7" t="inlineStr">
        <is>
          <t>1.1.7</t>
        </is>
      </c>
      <c r="F90" s="108" t="n"/>
      <c r="G90" s="78" t="n"/>
      <c r="H90" s="79" t="inlineStr">
        <is>
          <t>Other products and services</t>
        </is>
      </c>
      <c r="I90" s="115" t="n"/>
      <c r="J90" s="115" t="n"/>
      <c r="K90" s="116" t="n"/>
      <c r="L90" s="15">
        <f>SUM(L91:L99)</f>
        <v/>
      </c>
      <c r="M90" s="16" t="n"/>
      <c r="N90" s="16" t="n"/>
      <c r="O90" s="16" t="n"/>
      <c r="P90" s="17" t="n">
        <v>0.01</v>
      </c>
      <c r="Q90" s="15">
        <f>L90*P90</f>
        <v/>
      </c>
      <c r="R90" s="43" t="n"/>
    </row>
    <row r="91" ht="18.9" customHeight="1">
      <c r="A91" s="97">
        <f>C91&amp;"-"&amp;D91</f>
        <v/>
      </c>
      <c r="C91" s="93" t="inlineStr">
        <is>
          <t>C73</t>
        </is>
      </c>
      <c r="D91" s="7" t="inlineStr">
        <is>
          <t>0731</t>
        </is>
      </c>
      <c r="E91" s="7" t="inlineStr">
        <is>
          <t>1.1.7.1</t>
        </is>
      </c>
      <c r="F91" s="44" t="n"/>
      <c r="G91" s="82" t="n"/>
      <c r="H91" s="82" t="n"/>
      <c r="I91" s="83" t="inlineStr">
        <is>
          <t>Uncommitted funding facilities</t>
        </is>
      </c>
      <c r="J91" s="115" t="n"/>
      <c r="K91" s="116" t="n"/>
      <c r="L91" s="31" t="n">
        <v>0</v>
      </c>
      <c r="M91" s="16" t="n"/>
      <c r="N91" s="16" t="n"/>
      <c r="O91" s="16" t="n"/>
      <c r="P91" s="17" t="n">
        <v>0</v>
      </c>
      <c r="Q91" s="31">
        <f>L91*P91</f>
        <v/>
      </c>
      <c r="R91" s="43" t="n"/>
    </row>
    <row r="92" ht="18.9" customHeight="1">
      <c r="A92" s="97">
        <f>C92&amp;"-"&amp;D92</f>
        <v/>
      </c>
      <c r="C92" s="93" t="inlineStr">
        <is>
          <t>C73</t>
        </is>
      </c>
      <c r="D92" s="7" t="inlineStr">
        <is>
          <t>0740</t>
        </is>
      </c>
      <c r="E92" s="7" t="inlineStr">
        <is>
          <t>1.1.7.2</t>
        </is>
      </c>
      <c r="F92" s="44" t="n"/>
      <c r="G92" s="82" t="n"/>
      <c r="H92" s="82" t="n"/>
      <c r="I92" s="83" t="inlineStr">
        <is>
          <t>undrawn loans and advances to wholesale counterparties</t>
        </is>
      </c>
      <c r="J92" s="115" t="n"/>
      <c r="K92" s="116" t="n"/>
      <c r="L92" s="31" t="n">
        <v>0</v>
      </c>
      <c r="M92" s="16" t="n"/>
      <c r="N92" s="16" t="n"/>
      <c r="O92" s="16" t="n"/>
      <c r="P92" s="17" t="n">
        <v>0</v>
      </c>
      <c r="Q92" s="31">
        <f>L92*P92</f>
        <v/>
      </c>
      <c r="R92" s="16" t="n"/>
    </row>
    <row r="93" ht="18.9" customHeight="1">
      <c r="A93" s="97">
        <f>C93&amp;"-"&amp;D93</f>
        <v/>
      </c>
      <c r="C93" s="93" t="inlineStr">
        <is>
          <t>C73</t>
        </is>
      </c>
      <c r="D93" s="7" t="inlineStr">
        <is>
          <t>0750</t>
        </is>
      </c>
      <c r="E93" s="7" t="inlineStr">
        <is>
          <t>1.1.7.3</t>
        </is>
      </c>
      <c r="F93" s="44" t="n"/>
      <c r="G93" s="82" t="n"/>
      <c r="H93" s="82" t="n"/>
      <c r="I93" s="83" t="inlineStr">
        <is>
          <t>mortgages that have been agreed but not yet drawn down</t>
        </is>
      </c>
      <c r="J93" s="115" t="n"/>
      <c r="K93" s="116" t="n"/>
      <c r="L93" s="31" t="n">
        <v>0</v>
      </c>
      <c r="M93" s="16" t="n"/>
      <c r="N93" s="16" t="n"/>
      <c r="O93" s="16" t="n"/>
      <c r="P93" s="17" t="n">
        <v>0</v>
      </c>
      <c r="Q93" s="31">
        <f>L93*P93</f>
        <v/>
      </c>
      <c r="R93" s="16" t="n"/>
    </row>
    <row r="94" ht="18.9" customHeight="1">
      <c r="A94" s="97">
        <f>C94&amp;"-"&amp;D94</f>
        <v/>
      </c>
      <c r="C94" s="93" t="inlineStr">
        <is>
          <t>C73</t>
        </is>
      </c>
      <c r="D94" s="7" t="inlineStr">
        <is>
          <t>0760</t>
        </is>
      </c>
      <c r="E94" s="7" t="inlineStr">
        <is>
          <t>1.1.7.4</t>
        </is>
      </c>
      <c r="F94" s="44" t="n"/>
      <c r="G94" s="82" t="n"/>
      <c r="H94" s="82" t="n"/>
      <c r="I94" s="83" t="inlineStr">
        <is>
          <t>credit cards</t>
        </is>
      </c>
      <c r="J94" s="115" t="n"/>
      <c r="K94" s="116" t="n"/>
      <c r="L94" s="31" t="n">
        <v>0</v>
      </c>
      <c r="M94" s="16" t="n"/>
      <c r="N94" s="16" t="n"/>
      <c r="O94" s="16" t="n"/>
      <c r="P94" s="17" t="n">
        <v>0</v>
      </c>
      <c r="Q94" s="48">
        <f>L94*P94</f>
        <v/>
      </c>
      <c r="R94" s="16" t="n"/>
    </row>
    <row r="95" ht="18.9" customHeight="1">
      <c r="A95" s="97">
        <f>C95&amp;"-"&amp;D95</f>
        <v/>
      </c>
      <c r="C95" s="93" t="inlineStr">
        <is>
          <t>C73</t>
        </is>
      </c>
      <c r="D95" s="7" t="inlineStr">
        <is>
          <t>0770</t>
        </is>
      </c>
      <c r="E95" s="7" t="inlineStr">
        <is>
          <t>1.1.7.5</t>
        </is>
      </c>
      <c r="F95" s="44" t="n"/>
      <c r="G95" s="82" t="n"/>
      <c r="H95" s="82" t="n"/>
      <c r="I95" s="83" t="inlineStr">
        <is>
          <t>overdrafts</t>
        </is>
      </c>
      <c r="J95" s="115" t="n"/>
      <c r="K95" s="116" t="n"/>
      <c r="L95" s="31" t="n">
        <v>0</v>
      </c>
      <c r="M95" s="16" t="n"/>
      <c r="N95" s="16" t="n"/>
      <c r="O95" s="16" t="n"/>
      <c r="P95" s="17" t="n">
        <v>0</v>
      </c>
      <c r="Q95" s="31">
        <f>L95*P95</f>
        <v/>
      </c>
      <c r="R95" s="16" t="n"/>
    </row>
    <row r="96" ht="18.9" customHeight="1">
      <c r="A96" s="97">
        <f>C96&amp;"-"&amp;D96</f>
        <v/>
      </c>
      <c r="C96" s="93" t="inlineStr">
        <is>
          <t>C73</t>
        </is>
      </c>
      <c r="D96" s="7" t="inlineStr">
        <is>
          <t>0780</t>
        </is>
      </c>
      <c r="E96" s="7" t="inlineStr">
        <is>
          <t>1.1.7.6</t>
        </is>
      </c>
      <c r="F96" s="44" t="n"/>
      <c r="G96" s="82" t="n"/>
      <c r="H96" s="82" t="n"/>
      <c r="I96" s="83" t="inlineStr">
        <is>
          <t>planned outflows related to renewal or extension of new retail or wholesale loans</t>
        </is>
      </c>
      <c r="J96" s="115" t="n"/>
      <c r="K96" s="116" t="n"/>
      <c r="L96" s="31" t="n">
        <v>0</v>
      </c>
      <c r="M96" s="16" t="n"/>
      <c r="N96" s="16" t="n"/>
      <c r="O96" s="16" t="inlineStr">
        <is>
          <t>1,00</t>
        </is>
      </c>
      <c r="P96" s="17" t="n">
        <v>1</v>
      </c>
      <c r="Q96" s="31">
        <f>L96*P96</f>
        <v/>
      </c>
      <c r="R96" s="16" t="n"/>
    </row>
    <row r="97" ht="18.9" customHeight="1">
      <c r="A97" s="97">
        <f>C97&amp;"-"&amp;D97</f>
        <v/>
      </c>
      <c r="C97" s="93" t="inlineStr">
        <is>
          <t>C73</t>
        </is>
      </c>
      <c r="D97" s="7" t="inlineStr">
        <is>
          <t>0850</t>
        </is>
      </c>
      <c r="E97" s="7" t="inlineStr">
        <is>
          <t>1.1.7.7</t>
        </is>
      </c>
      <c r="F97" s="44" t="n"/>
      <c r="G97" s="82" t="n"/>
      <c r="H97" s="82" t="n"/>
      <c r="I97" s="83" t="inlineStr">
        <is>
          <t>derivatives payables</t>
        </is>
      </c>
      <c r="J97" s="115" t="n"/>
      <c r="K97" s="116" t="n"/>
      <c r="L97" s="31" t="n">
        <v>0</v>
      </c>
      <c r="M97" s="16" t="n"/>
      <c r="N97" s="16" t="n"/>
      <c r="O97" s="16" t="n"/>
      <c r="P97" s="17" t="n">
        <v>0</v>
      </c>
      <c r="Q97" s="31">
        <f>L97*P97</f>
        <v/>
      </c>
      <c r="R97" s="49" t="n"/>
    </row>
    <row r="98" ht="18.9" customHeight="1">
      <c r="A98" s="97">
        <f>C98&amp;"-"&amp;D98</f>
        <v/>
      </c>
      <c r="C98" s="93" t="inlineStr">
        <is>
          <t>C73</t>
        </is>
      </c>
      <c r="D98" s="7" t="inlineStr">
        <is>
          <t>0860</t>
        </is>
      </c>
      <c r="E98" s="7" t="inlineStr">
        <is>
          <t>1.1.7.8</t>
        </is>
      </c>
      <c r="F98" s="44" t="n"/>
      <c r="G98" s="82" t="n"/>
      <c r="H98" s="82" t="n"/>
      <c r="I98" s="83" t="inlineStr">
        <is>
          <t>trade finance off-balance sheet related products</t>
        </is>
      </c>
      <c r="J98" s="115" t="n"/>
      <c r="K98" s="116" t="n"/>
      <c r="L98" s="46">
        <f>SUMIFS(LCR_Data!D:D,LCR_Data!C:C,'C73.00'!$A98)</f>
        <v/>
      </c>
      <c r="M98" s="16" t="n"/>
      <c r="N98" s="16" t="n"/>
      <c r="O98" s="16" t="n"/>
      <c r="P98" s="17" t="n">
        <v>0</v>
      </c>
      <c r="Q98" s="31">
        <f>L98*P98</f>
        <v/>
      </c>
      <c r="R98" s="16" t="n"/>
    </row>
    <row r="99" ht="18.9" customHeight="1">
      <c r="A99" s="97">
        <f>C99&amp;"-"&amp;D99</f>
        <v/>
      </c>
      <c r="C99" s="93" t="inlineStr">
        <is>
          <t>C73</t>
        </is>
      </c>
      <c r="D99" s="7" t="inlineStr">
        <is>
          <t>0870</t>
        </is>
      </c>
      <c r="E99" s="7" t="inlineStr">
        <is>
          <t>1.1.7.9</t>
        </is>
      </c>
      <c r="F99" s="44" t="n"/>
      <c r="G99" s="82" t="n"/>
      <c r="H99" s="82" t="n"/>
      <c r="I99" s="83" t="inlineStr">
        <is>
          <t xml:space="preserve">others </t>
        </is>
      </c>
      <c r="J99" s="115" t="n"/>
      <c r="K99" s="116" t="n"/>
      <c r="L99" s="46">
        <f>SUMIFS(LCR_Data!D:D,LCR_Data!C:C,'C73.00'!$A99)</f>
        <v/>
      </c>
      <c r="M99" s="16" t="n"/>
      <c r="N99" s="16" t="n"/>
      <c r="O99" s="16" t="n"/>
      <c r="P99" s="17" t="n">
        <v>0.01</v>
      </c>
      <c r="Q99" s="15">
        <f>L99*P99</f>
        <v/>
      </c>
      <c r="R99" s="16" t="n"/>
    </row>
    <row r="100" ht="18.9" customHeight="1">
      <c r="A100" s="97">
        <f>C100&amp;"-"&amp;D100</f>
        <v/>
      </c>
      <c r="C100" s="93" t="inlineStr">
        <is>
          <t>C73</t>
        </is>
      </c>
      <c r="D100" s="7" t="inlineStr">
        <is>
          <t>0885</t>
        </is>
      </c>
      <c r="E100" s="7" t="inlineStr">
        <is>
          <t>1.1.8</t>
        </is>
      </c>
      <c r="F100" s="108" t="n"/>
      <c r="G100" s="78" t="n"/>
      <c r="H100" s="79" t="inlineStr">
        <is>
          <t>Other liabilities and due commitments</t>
        </is>
      </c>
      <c r="I100" s="115" t="n"/>
      <c r="J100" s="115" t="n"/>
      <c r="K100" s="116" t="n"/>
      <c r="L100" s="15">
        <f>L101+L102+L103+L108+L109</f>
        <v/>
      </c>
      <c r="M100" s="16" t="n"/>
      <c r="N100" s="16" t="n"/>
      <c r="O100" s="43" t="n"/>
      <c r="P100" s="17" t="n">
        <v>1</v>
      </c>
      <c r="Q100" s="15">
        <f>L100*P100</f>
        <v/>
      </c>
      <c r="R100" s="43" t="n"/>
    </row>
    <row r="101" ht="18.9" customHeight="1">
      <c r="A101" s="97">
        <f>C101&amp;"-"&amp;D101</f>
        <v/>
      </c>
      <c r="C101" s="93" t="inlineStr">
        <is>
          <t>C73</t>
        </is>
      </c>
      <c r="D101" s="7" t="inlineStr">
        <is>
          <t>0890</t>
        </is>
      </c>
      <c r="E101" s="7" t="inlineStr">
        <is>
          <t>1.1.8.1</t>
        </is>
      </c>
      <c r="F101" s="44" t="n"/>
      <c r="G101" s="82" t="n"/>
      <c r="H101" s="82" t="n"/>
      <c r="I101" s="83" t="inlineStr">
        <is>
          <t>liabilities resulting from operating expenses</t>
        </is>
      </c>
      <c r="J101" s="115" t="n"/>
      <c r="K101" s="116" t="n"/>
      <c r="L101" s="46">
        <f>SUMIFS(LCR_Data!D:D,LCR_Data!C:C,'C73.00'!$A101)</f>
        <v/>
      </c>
      <c r="M101" s="16" t="n"/>
      <c r="N101" s="16" t="n"/>
      <c r="O101" s="16" t="inlineStr">
        <is>
          <t>0,00</t>
        </is>
      </c>
      <c r="P101" s="17" t="n">
        <v>0</v>
      </c>
      <c r="Q101" s="31">
        <f>L101*P101</f>
        <v/>
      </c>
      <c r="R101" s="43" t="n"/>
    </row>
    <row r="102" ht="18.9" customHeight="1">
      <c r="A102" s="97">
        <f>C102&amp;"-"&amp;D102</f>
        <v/>
      </c>
      <c r="C102" s="93" t="inlineStr">
        <is>
          <t>C73</t>
        </is>
      </c>
      <c r="D102" s="7" t="inlineStr">
        <is>
          <t>0900</t>
        </is>
      </c>
      <c r="E102" s="7" t="inlineStr">
        <is>
          <t>1.1.8.2</t>
        </is>
      </c>
      <c r="F102" s="44" t="n"/>
      <c r="G102" s="82" t="n"/>
      <c r="H102" s="82" t="n"/>
      <c r="I102" s="83" t="inlineStr">
        <is>
          <t xml:space="preserve">in the form of debt securities if not treated as retail deposits </t>
        </is>
      </c>
      <c r="J102" s="115" t="n"/>
      <c r="K102" s="116" t="n"/>
      <c r="L102" s="46">
        <f>SUMIFS(LCR_Data!D:D,LCR_Data!C:C,'C73.00'!$A102)</f>
        <v/>
      </c>
      <c r="M102" s="16" t="n"/>
      <c r="N102" s="16" t="n"/>
      <c r="O102" s="16" t="inlineStr">
        <is>
          <t>1,00</t>
        </is>
      </c>
      <c r="P102" s="17" t="n">
        <v>1</v>
      </c>
      <c r="Q102" s="31">
        <f>L102*P102</f>
        <v/>
      </c>
      <c r="R102" s="43" t="n"/>
    </row>
    <row r="103" ht="18.9" customHeight="1">
      <c r="A103" s="97">
        <f>C103&amp;"-"&amp;D103</f>
        <v/>
      </c>
      <c r="C103" s="93" t="inlineStr">
        <is>
          <t>C73</t>
        </is>
      </c>
      <c r="D103" s="7" t="inlineStr">
        <is>
          <t>0912</t>
        </is>
      </c>
      <c r="E103" s="7" t="inlineStr">
        <is>
          <t>1.1.8.4</t>
        </is>
      </c>
      <c r="F103" s="4" t="n"/>
      <c r="G103" s="82" t="n"/>
      <c r="H103" s="82" t="n"/>
      <c r="I103" s="83" t="inlineStr">
        <is>
          <t>the excess of funding to non-financial customers</t>
        </is>
      </c>
      <c r="J103" s="115" t="n"/>
      <c r="K103" s="116" t="n"/>
      <c r="L103" s="31">
        <f>SUM(L104:L107)</f>
        <v/>
      </c>
      <c r="M103" s="16" t="n"/>
      <c r="N103" s="16" t="n"/>
      <c r="O103" s="16" t="n"/>
      <c r="P103" s="17" t="n">
        <v>0</v>
      </c>
      <c r="Q103" s="29">
        <f>L103*P103</f>
        <v/>
      </c>
      <c r="R103" s="43" t="n"/>
    </row>
    <row r="104" ht="18.9" customHeight="1">
      <c r="A104" s="97">
        <f>C104&amp;"-"&amp;D104</f>
        <v/>
      </c>
      <c r="C104" s="93" t="inlineStr">
        <is>
          <t>C73</t>
        </is>
      </c>
      <c r="D104" s="7" t="inlineStr">
        <is>
          <t>0913</t>
        </is>
      </c>
      <c r="E104" s="7" t="inlineStr">
        <is>
          <t>1.1.8.4.1</t>
        </is>
      </c>
      <c r="F104" s="44" t="n"/>
      <c r="G104" s="82" t="n"/>
      <c r="H104" s="82" t="n"/>
      <c r="I104" s="82" t="n"/>
      <c r="J104" s="83" t="inlineStr">
        <is>
          <t>the excess of funding to retail customers</t>
        </is>
      </c>
      <c r="K104" s="116" t="n"/>
      <c r="L104" s="31" t="n">
        <v>0</v>
      </c>
      <c r="M104" s="16" t="n"/>
      <c r="N104" s="16" t="n"/>
      <c r="O104" s="16" t="inlineStr">
        <is>
          <t>1,00</t>
        </is>
      </c>
      <c r="P104" s="17" t="n">
        <v>1</v>
      </c>
      <c r="Q104" s="29">
        <f>L104*P104</f>
        <v/>
      </c>
      <c r="R104" s="43" t="n"/>
    </row>
    <row r="105" ht="18.9" customHeight="1">
      <c r="A105" s="97">
        <f>C105&amp;"-"&amp;D105</f>
        <v/>
      </c>
      <c r="C105" s="93" t="inlineStr">
        <is>
          <t>C73</t>
        </is>
      </c>
      <c r="D105" s="7" t="inlineStr">
        <is>
          <t>0914</t>
        </is>
      </c>
      <c r="E105" s="7" t="inlineStr">
        <is>
          <t>1.1.8.4.2</t>
        </is>
      </c>
      <c r="F105" s="44" t="n"/>
      <c r="G105" s="82" t="n"/>
      <c r="H105" s="82" t="n"/>
      <c r="I105" s="82" t="n"/>
      <c r="J105" s="83" t="inlineStr">
        <is>
          <t xml:space="preserve">the excess of funding to non financial corporates </t>
        </is>
      </c>
      <c r="K105" s="116" t="n"/>
      <c r="L105" s="31" t="n">
        <v>0</v>
      </c>
      <c r="M105" s="16" t="n"/>
      <c r="N105" s="16" t="n"/>
      <c r="O105" s="16" t="inlineStr">
        <is>
          <t>1,00</t>
        </is>
      </c>
      <c r="P105" s="17" t="n">
        <v>1</v>
      </c>
      <c r="Q105" s="29">
        <f>L105*P105</f>
        <v/>
      </c>
      <c r="R105" s="43" t="n"/>
    </row>
    <row r="106" ht="18.9" customHeight="1">
      <c r="A106" s="97">
        <f>C106&amp;"-"&amp;D106</f>
        <v/>
      </c>
      <c r="C106" s="93" t="inlineStr">
        <is>
          <t>C73</t>
        </is>
      </c>
      <c r="D106" s="7" t="inlineStr">
        <is>
          <t>0915</t>
        </is>
      </c>
      <c r="E106" s="7" t="inlineStr">
        <is>
          <t>1.1.8.4.3</t>
        </is>
      </c>
      <c r="F106" s="44" t="n"/>
      <c r="G106" s="82" t="n"/>
      <c r="H106" s="82" t="n"/>
      <c r="I106" s="82" t="n"/>
      <c r="J106" s="83" t="inlineStr">
        <is>
          <t>the excess of funding to sovereigns, MLDBs and PSEs</t>
        </is>
      </c>
      <c r="K106" s="116" t="n"/>
      <c r="L106" s="31" t="n">
        <v>0</v>
      </c>
      <c r="M106" s="16" t="n"/>
      <c r="N106" s="16" t="n"/>
      <c r="O106" s="16" t="inlineStr">
        <is>
          <t>1,00</t>
        </is>
      </c>
      <c r="P106" s="17" t="n">
        <v>1</v>
      </c>
      <c r="Q106" s="29">
        <f>L106*P106</f>
        <v/>
      </c>
      <c r="R106" s="43" t="n"/>
    </row>
    <row r="107" ht="18.9" customHeight="1">
      <c r="A107" s="97">
        <f>C107&amp;"-"&amp;D107</f>
        <v/>
      </c>
      <c r="C107" s="93" t="inlineStr">
        <is>
          <t>C73</t>
        </is>
      </c>
      <c r="D107" s="7" t="inlineStr">
        <is>
          <t>0916</t>
        </is>
      </c>
      <c r="E107" s="7" t="inlineStr">
        <is>
          <t>1.1.8.4.4</t>
        </is>
      </c>
      <c r="F107" s="44" t="n"/>
      <c r="G107" s="82" t="n"/>
      <c r="H107" s="82" t="n"/>
      <c r="I107" s="82" t="n"/>
      <c r="J107" s="83" t="inlineStr">
        <is>
          <t>the excess of funding to other legal entities</t>
        </is>
      </c>
      <c r="K107" s="116" t="n"/>
      <c r="L107" s="31" t="n">
        <v>0</v>
      </c>
      <c r="M107" s="16" t="n"/>
      <c r="N107" s="16" t="n"/>
      <c r="O107" s="16" t="inlineStr">
        <is>
          <t>1,00</t>
        </is>
      </c>
      <c r="P107" s="17" t="n">
        <v>1</v>
      </c>
      <c r="Q107" s="29">
        <f>L107*P107</f>
        <v/>
      </c>
      <c r="R107" s="43" t="n"/>
    </row>
    <row r="108" ht="18.9" customHeight="1">
      <c r="A108" s="97">
        <f>C108&amp;"-"&amp;D108</f>
        <v/>
      </c>
      <c r="C108" s="93" t="inlineStr">
        <is>
          <t>C73</t>
        </is>
      </c>
      <c r="D108" s="7" t="inlineStr">
        <is>
          <t>0917</t>
        </is>
      </c>
      <c r="E108" s="7" t="inlineStr">
        <is>
          <t>1.1.8.5</t>
        </is>
      </c>
      <c r="F108" s="44" t="n"/>
      <c r="G108" s="82" t="n"/>
      <c r="H108" s="82" t="n"/>
      <c r="I108" s="83" t="inlineStr">
        <is>
          <t>assets borrowed on an unsecured basis</t>
        </is>
      </c>
      <c r="J108" s="115" t="n"/>
      <c r="K108" s="116" t="n"/>
      <c r="L108" s="46">
        <f>SUMIFS(LCR_Data!D:D,LCR_Data!C:C,'C73.00'!$A108)</f>
        <v/>
      </c>
      <c r="M108" s="16" t="n"/>
      <c r="N108" s="16" t="n"/>
      <c r="O108" s="16" t="inlineStr">
        <is>
          <t>1,00</t>
        </is>
      </c>
      <c r="P108" s="17" t="n">
        <v>1</v>
      </c>
      <c r="Q108" s="29">
        <f>L108*P108</f>
        <v/>
      </c>
      <c r="R108" s="43" t="n"/>
    </row>
    <row r="109" ht="18.9" customHeight="1">
      <c r="A109" s="97">
        <f>C109&amp;"-"&amp;D109</f>
        <v/>
      </c>
      <c r="C109" s="93" t="inlineStr">
        <is>
          <t>C73</t>
        </is>
      </c>
      <c r="D109" s="7" t="inlineStr">
        <is>
          <t>0918</t>
        </is>
      </c>
      <c r="E109" s="7" t="inlineStr">
        <is>
          <t>1.1.8.6</t>
        </is>
      </c>
      <c r="F109" s="44" t="n"/>
      <c r="G109" s="82" t="n"/>
      <c r="H109" s="82" t="n"/>
      <c r="I109" s="83" t="inlineStr">
        <is>
          <t xml:space="preserve">others </t>
        </is>
      </c>
      <c r="J109" s="115" t="n"/>
      <c r="K109" s="116" t="n"/>
      <c r="L109" s="31" t="n">
        <v>0</v>
      </c>
      <c r="M109" s="16" t="n"/>
      <c r="N109" s="16" t="n"/>
      <c r="O109" s="16" t="inlineStr">
        <is>
          <t>1,00</t>
        </is>
      </c>
      <c r="P109" s="17" t="n">
        <v>1</v>
      </c>
      <c r="Q109" s="29">
        <f>L109*P109</f>
        <v/>
      </c>
      <c r="R109" s="43" t="n"/>
    </row>
    <row r="110" ht="18.9" customHeight="1">
      <c r="A110" s="97">
        <f>C110&amp;"-"&amp;D110</f>
        <v/>
      </c>
      <c r="C110" s="93" t="inlineStr">
        <is>
          <t>C73</t>
        </is>
      </c>
      <c r="D110" s="7" t="inlineStr">
        <is>
          <t>0920</t>
        </is>
      </c>
      <c r="E110" s="7" t="inlineStr">
        <is>
          <t>1.2</t>
        </is>
      </c>
      <c r="F110" s="4" t="n"/>
      <c r="G110" s="79" t="inlineStr">
        <is>
          <t>Outflows from secured lending and capital market-driven transactions</t>
        </is>
      </c>
      <c r="H110" s="115" t="n"/>
      <c r="I110" s="115" t="n"/>
      <c r="J110" s="115" t="n"/>
      <c r="K110" s="116" t="n"/>
      <c r="L110" s="31">
        <f>L111+L127</f>
        <v/>
      </c>
      <c r="M110" s="16" t="n"/>
      <c r="N110" s="16" t="n"/>
      <c r="O110" s="16" t="n"/>
      <c r="P110" s="17" t="n">
        <v>0</v>
      </c>
      <c r="Q110" s="29">
        <f>L110*P110</f>
        <v/>
      </c>
      <c r="R110" s="43" t="n"/>
    </row>
    <row r="111" ht="18.9" customHeight="1">
      <c r="A111" s="97">
        <f>C111&amp;"-"&amp;D111</f>
        <v/>
      </c>
      <c r="C111" s="93" t="inlineStr">
        <is>
          <t>C73</t>
        </is>
      </c>
      <c r="D111" s="7" t="inlineStr">
        <is>
          <t>0930</t>
        </is>
      </c>
      <c r="E111" s="7" t="inlineStr">
        <is>
          <t>1.2.1</t>
        </is>
      </c>
      <c r="F111" s="108" t="n"/>
      <c r="G111" s="50" t="n"/>
      <c r="H111" s="79" t="inlineStr">
        <is>
          <t>Counterparty is central bank</t>
        </is>
      </c>
      <c r="I111" s="115" t="n"/>
      <c r="J111" s="115" t="n"/>
      <c r="K111" s="116" t="n"/>
      <c r="L111" s="15">
        <f>L112+L114+L116+L118+L120+L122+L124+L126</f>
        <v/>
      </c>
      <c r="M111" s="16" t="n"/>
      <c r="N111" s="16" t="n"/>
      <c r="O111" s="43" t="n"/>
      <c r="P111" s="17" t="n">
        <v>0</v>
      </c>
      <c r="Q111" s="29">
        <f>L111*P111</f>
        <v/>
      </c>
      <c r="R111" s="43" t="n"/>
    </row>
    <row r="112" ht="18.9" customHeight="1">
      <c r="A112" s="97">
        <f>C112&amp;"-"&amp;D112</f>
        <v/>
      </c>
      <c r="C112" s="93" t="inlineStr">
        <is>
          <t>C73</t>
        </is>
      </c>
      <c r="D112" s="7" t="inlineStr">
        <is>
          <t>0940</t>
        </is>
      </c>
      <c r="E112" s="7" t="inlineStr">
        <is>
          <t>1.2.1.1</t>
        </is>
      </c>
      <c r="F112" s="44" t="n"/>
      <c r="G112" s="82" t="n"/>
      <c r="H112" s="82" t="n"/>
      <c r="I112" s="83" t="inlineStr">
        <is>
          <t>level 1 excl. EHQ Covered Bonds collateral</t>
        </is>
      </c>
      <c r="J112" s="115" t="n"/>
      <c r="K112" s="116" t="n"/>
      <c r="L112" s="46">
        <f>SUMIFS(LCR_Data!D:D,LCR_Data!C:C,'C73.00'!$A112)</f>
        <v/>
      </c>
      <c r="M112" s="51" t="n"/>
      <c r="N112" s="16" t="n"/>
      <c r="O112" s="16" t="inlineStr">
        <is>
          <t>0,00</t>
        </is>
      </c>
      <c r="P112" s="17" t="n">
        <v>0</v>
      </c>
      <c r="Q112" s="29">
        <f>L112*P112</f>
        <v/>
      </c>
      <c r="R112" s="43" t="n"/>
    </row>
    <row r="113" ht="18.9" customHeight="1">
      <c r="A113" s="97">
        <f>C113&amp;"-"&amp;D113</f>
        <v/>
      </c>
      <c r="C113" s="93" t="inlineStr">
        <is>
          <t>C73</t>
        </is>
      </c>
      <c r="D113" s="7" t="inlineStr">
        <is>
          <t>0945</t>
        </is>
      </c>
      <c r="E113" s="7" t="inlineStr">
        <is>
          <t>1.2.1.1.1</t>
        </is>
      </c>
      <c r="F113" s="44" t="n"/>
      <c r="G113" s="82" t="n"/>
      <c r="H113" s="82" t="n"/>
      <c r="J113" s="83" t="inlineStr">
        <is>
          <t>of which collateral extended meets operational requirements</t>
        </is>
      </c>
      <c r="K113" s="116" t="n"/>
      <c r="L113" s="46">
        <f>SUMIFS(LCR_Data!D:D,LCR_Data!C:C,'C73.00'!$A113)</f>
        <v/>
      </c>
      <c r="M113" s="51" t="n"/>
      <c r="N113" s="49" t="n"/>
      <c r="O113" s="16" t="n"/>
      <c r="P113" s="52" t="n"/>
      <c r="Q113" s="52" t="n"/>
      <c r="R113" s="43" t="n"/>
    </row>
    <row r="114" ht="18.9" customHeight="1">
      <c r="A114" s="97">
        <f>C114&amp;"-"&amp;D114</f>
        <v/>
      </c>
      <c r="C114" s="93" t="inlineStr">
        <is>
          <t>C73</t>
        </is>
      </c>
      <c r="D114" s="7" t="inlineStr">
        <is>
          <t>0950</t>
        </is>
      </c>
      <c r="E114" s="7" t="inlineStr">
        <is>
          <t>1.2.1.2</t>
        </is>
      </c>
      <c r="F114" s="44" t="n"/>
      <c r="G114" s="82" t="n"/>
      <c r="H114" s="82" t="n"/>
      <c r="I114" s="83" t="inlineStr">
        <is>
          <t>level 1 EHQ Covered Bonds collateral</t>
        </is>
      </c>
      <c r="J114" s="115" t="n"/>
      <c r="K114" s="116" t="n"/>
      <c r="L114" s="46">
        <f>SUMIFS(LCR_Data!D:D,LCR_Data!C:C,'C73.00'!$A114)</f>
        <v/>
      </c>
      <c r="M114" s="51" t="n"/>
      <c r="N114" s="16" t="n"/>
      <c r="O114" s="16" t="inlineStr">
        <is>
          <t>0,00</t>
        </is>
      </c>
      <c r="P114" s="17" t="n">
        <v>0</v>
      </c>
      <c r="Q114" s="29">
        <f>L114*P114</f>
        <v/>
      </c>
      <c r="R114" s="43" t="n"/>
    </row>
    <row r="115" ht="18.9" customHeight="1">
      <c r="A115" s="97">
        <f>C115&amp;"-"&amp;D115</f>
        <v/>
      </c>
      <c r="C115" s="93" t="inlineStr">
        <is>
          <t>C73</t>
        </is>
      </c>
      <c r="D115" s="7" t="inlineStr">
        <is>
          <t>0955</t>
        </is>
      </c>
      <c r="E115" s="7" t="inlineStr">
        <is>
          <t>1.2.1.2.1</t>
        </is>
      </c>
      <c r="F115" s="44" t="n"/>
      <c r="G115" s="82" t="n"/>
      <c r="H115" s="82" t="n"/>
      <c r="I115" s="82" t="n"/>
      <c r="J115" s="83" t="inlineStr">
        <is>
          <t>of which collateral extended meets operational requirements</t>
        </is>
      </c>
      <c r="K115" s="116" t="n"/>
      <c r="L115" s="46">
        <f>SUMIFS(LCR_Data!D:D,LCR_Data!C:C,'C73.00'!$A115)</f>
        <v/>
      </c>
      <c r="M115" s="51" t="n"/>
      <c r="N115" s="49" t="n"/>
      <c r="O115" s="16" t="n"/>
      <c r="P115" s="52" t="n"/>
      <c r="Q115" s="52" t="n"/>
      <c r="R115" s="43" t="n"/>
    </row>
    <row r="116" ht="18.9" customHeight="1">
      <c r="A116" s="97">
        <f>C116&amp;"-"&amp;D116</f>
        <v/>
      </c>
      <c r="C116" s="93" t="inlineStr">
        <is>
          <t>C73</t>
        </is>
      </c>
      <c r="D116" s="7" t="inlineStr">
        <is>
          <t>0960</t>
        </is>
      </c>
      <c r="E116" s="7" t="inlineStr">
        <is>
          <t>1.2.1.3</t>
        </is>
      </c>
      <c r="F116" s="44" t="n"/>
      <c r="G116" s="82" t="n"/>
      <c r="H116" s="82" t="n"/>
      <c r="I116" s="83" t="inlineStr">
        <is>
          <t>level 2A collateral</t>
        </is>
      </c>
      <c r="J116" s="115" t="n"/>
      <c r="K116" s="116" t="n"/>
      <c r="L116" s="46">
        <f>SUMIFS(LCR_Data!D:D,LCR_Data!C:C,'C73.00'!$A116)</f>
        <v/>
      </c>
      <c r="M116" s="51" t="n"/>
      <c r="N116" s="16" t="n"/>
      <c r="O116" s="16" t="inlineStr">
        <is>
          <t>0,00</t>
        </is>
      </c>
      <c r="P116" s="17" t="n">
        <v>0</v>
      </c>
      <c r="Q116" s="29">
        <f>L116*P116</f>
        <v/>
      </c>
      <c r="R116" s="43" t="n"/>
    </row>
    <row r="117" ht="18.9" customHeight="1">
      <c r="A117" s="97">
        <f>C117&amp;"-"&amp;D117</f>
        <v/>
      </c>
      <c r="C117" s="93" t="inlineStr">
        <is>
          <t>C73</t>
        </is>
      </c>
      <c r="D117" s="7" t="inlineStr">
        <is>
          <t>0965</t>
        </is>
      </c>
      <c r="E117" s="7" t="inlineStr">
        <is>
          <t>1.2.1.3.1</t>
        </is>
      </c>
      <c r="F117" s="44" t="n"/>
      <c r="G117" s="82" t="n"/>
      <c r="H117" s="82" t="n"/>
      <c r="I117" s="82" t="n"/>
      <c r="J117" s="83" t="inlineStr">
        <is>
          <t>of which collateral extended meets operational requirements</t>
        </is>
      </c>
      <c r="K117" s="116" t="n"/>
      <c r="L117" s="46">
        <f>SUMIFS(LCR_Data!D:D,LCR_Data!C:C,'C73.00'!$A117)</f>
        <v/>
      </c>
      <c r="M117" s="51" t="n"/>
      <c r="N117" s="49" t="n"/>
      <c r="O117" s="16" t="n"/>
      <c r="P117" s="52" t="n"/>
      <c r="Q117" s="52" t="n"/>
      <c r="R117" s="43" t="n"/>
    </row>
    <row r="118" ht="18.9" customHeight="1">
      <c r="A118" s="97">
        <f>C118&amp;"-"&amp;D118</f>
        <v/>
      </c>
      <c r="C118" s="93" t="inlineStr">
        <is>
          <t>C73</t>
        </is>
      </c>
      <c r="D118" s="7" t="inlineStr">
        <is>
          <t>0970</t>
        </is>
      </c>
      <c r="E118" s="7" t="inlineStr">
        <is>
          <t>1.2.1.4</t>
        </is>
      </c>
      <c r="F118" s="44" t="n"/>
      <c r="G118" s="82" t="n"/>
      <c r="H118" s="82" t="n"/>
      <c r="I118" s="83" t="inlineStr">
        <is>
          <t>level 2B asset-backed securities (residential or automobile, CQS1) collateral</t>
        </is>
      </c>
      <c r="J118" s="115" t="n"/>
      <c r="K118" s="116" t="n"/>
      <c r="L118" s="46">
        <f>SUMIFS(LCR_Data!D:D,LCR_Data!C:C,'C73.00'!$A118)</f>
        <v/>
      </c>
      <c r="M118" s="51" t="n"/>
      <c r="N118" s="16" t="n"/>
      <c r="O118" s="16" t="inlineStr">
        <is>
          <t>0,00</t>
        </is>
      </c>
      <c r="P118" s="17" t="n">
        <v>0</v>
      </c>
      <c r="Q118" s="29">
        <f>L118*P118</f>
        <v/>
      </c>
      <c r="R118" s="43" t="n"/>
    </row>
    <row r="119" ht="18.9" customHeight="1">
      <c r="A119" s="97">
        <f>C119&amp;"-"&amp;D119</f>
        <v/>
      </c>
      <c r="C119" s="93" t="inlineStr">
        <is>
          <t>C73</t>
        </is>
      </c>
      <c r="D119" s="7" t="inlineStr">
        <is>
          <t>0975</t>
        </is>
      </c>
      <c r="E119" s="7" t="inlineStr">
        <is>
          <t>1.2.1.4.1</t>
        </is>
      </c>
      <c r="F119" s="44" t="n"/>
      <c r="G119" s="82" t="n"/>
      <c r="H119" s="82" t="n"/>
      <c r="I119" s="82" t="n"/>
      <c r="J119" s="83" t="inlineStr">
        <is>
          <t>of which collateral extended meets operational requirements</t>
        </is>
      </c>
      <c r="K119" s="116" t="n"/>
      <c r="L119" s="46">
        <f>SUMIFS(LCR_Data!D:D,LCR_Data!C:C,'C73.00'!$A119)</f>
        <v/>
      </c>
      <c r="M119" s="51" t="n"/>
      <c r="N119" s="49" t="n"/>
      <c r="O119" s="16" t="n"/>
      <c r="P119" s="52" t="n"/>
      <c r="Q119" s="52" t="n"/>
      <c r="R119" s="43" t="n"/>
    </row>
    <row r="120" ht="18.9" customHeight="1">
      <c r="A120" s="97">
        <f>C120&amp;"-"&amp;D120</f>
        <v/>
      </c>
      <c r="C120" s="93" t="inlineStr">
        <is>
          <t>C73</t>
        </is>
      </c>
      <c r="D120" s="7" t="inlineStr">
        <is>
          <t>0980</t>
        </is>
      </c>
      <c r="E120" s="7" t="inlineStr">
        <is>
          <t>1.2.1.5</t>
        </is>
      </c>
      <c r="F120" s="44" t="n"/>
      <c r="G120" s="82" t="n"/>
      <c r="H120" s="82" t="n"/>
      <c r="I120" s="83" t="inlineStr">
        <is>
          <t>level 2B covered bonds</t>
        </is>
      </c>
      <c r="J120" s="115" t="n"/>
      <c r="K120" s="116" t="n"/>
      <c r="L120" s="46">
        <f>SUMIFS(LCR_Data!D:D,LCR_Data!C:C,'C73.00'!$A120)</f>
        <v/>
      </c>
      <c r="M120" s="51" t="n"/>
      <c r="N120" s="16" t="n"/>
      <c r="O120" s="16" t="inlineStr">
        <is>
          <t>0,00</t>
        </is>
      </c>
      <c r="P120" s="17" t="n">
        <v>0</v>
      </c>
      <c r="Q120" s="29">
        <f>L120*P120</f>
        <v/>
      </c>
      <c r="R120" s="43" t="n"/>
    </row>
    <row r="121" ht="18.9" customHeight="1">
      <c r="A121" s="97">
        <f>C121&amp;"-"&amp;D121</f>
        <v/>
      </c>
      <c r="C121" s="93" t="inlineStr">
        <is>
          <t>C73</t>
        </is>
      </c>
      <c r="D121" s="7" t="inlineStr">
        <is>
          <t>0985</t>
        </is>
      </c>
      <c r="E121" s="7" t="inlineStr">
        <is>
          <t>1.2.1.5.1</t>
        </is>
      </c>
      <c r="F121" s="44" t="n"/>
      <c r="G121" s="82" t="n"/>
      <c r="H121" s="82" t="n"/>
      <c r="I121" s="82" t="n"/>
      <c r="J121" s="83" t="inlineStr">
        <is>
          <t>of which collateral extended meets operational requirements</t>
        </is>
      </c>
      <c r="K121" s="116" t="n"/>
      <c r="L121" s="46">
        <f>SUMIFS(LCR_Data!D:D,LCR_Data!C:C,'C73.00'!$A121)</f>
        <v/>
      </c>
      <c r="M121" s="51" t="n"/>
      <c r="N121" s="49" t="n"/>
      <c r="O121" s="16" t="n"/>
      <c r="P121" s="52" t="n"/>
      <c r="Q121" s="52" t="n"/>
      <c r="R121" s="43" t="n"/>
    </row>
    <row r="122" ht="18.9" customHeight="1">
      <c r="A122" s="97">
        <f>C122&amp;"-"&amp;D122</f>
        <v/>
      </c>
      <c r="C122" s="93" t="inlineStr">
        <is>
          <t>C73</t>
        </is>
      </c>
      <c r="D122" s="7" t="inlineStr">
        <is>
          <t>0990</t>
        </is>
      </c>
      <c r="E122" s="7" t="inlineStr">
        <is>
          <t>1.2.1.6</t>
        </is>
      </c>
      <c r="F122" s="44" t="n"/>
      <c r="G122" s="82" t="n"/>
      <c r="H122" s="82" t="n"/>
      <c r="I122" s="83" t="inlineStr">
        <is>
          <t>level 2B asset-backed securities (commercial or individuals, Member State, CQS1) collateral</t>
        </is>
      </c>
      <c r="J122" s="115" t="n"/>
      <c r="K122" s="116" t="n"/>
      <c r="L122" s="46">
        <f>SUMIFS(LCR_Data!D:D,LCR_Data!C:C,'C73.00'!$A122)</f>
        <v/>
      </c>
      <c r="M122" s="51" t="n"/>
      <c r="N122" s="16" t="n"/>
      <c r="O122" s="16" t="inlineStr">
        <is>
          <t>0,00</t>
        </is>
      </c>
      <c r="P122" s="17" t="n">
        <v>0</v>
      </c>
      <c r="Q122" s="29">
        <f>L122*P122</f>
        <v/>
      </c>
      <c r="R122" s="43" t="n"/>
    </row>
    <row r="123" ht="18.9" customHeight="1">
      <c r="A123" s="97">
        <f>C123&amp;"-"&amp;D123</f>
        <v/>
      </c>
      <c r="C123" s="93" t="inlineStr">
        <is>
          <t>C73</t>
        </is>
      </c>
      <c r="D123" s="7" t="inlineStr">
        <is>
          <t>0995</t>
        </is>
      </c>
      <c r="E123" s="7" t="inlineStr">
        <is>
          <t>1.2.1.6.1</t>
        </is>
      </c>
      <c r="F123" s="44" t="n"/>
      <c r="G123" s="82" t="n"/>
      <c r="H123" s="82" t="n"/>
      <c r="I123" s="82" t="n"/>
      <c r="J123" s="83" t="inlineStr">
        <is>
          <t>of which collateral extended meets operational requirements</t>
        </is>
      </c>
      <c r="K123" s="116" t="n"/>
      <c r="L123" s="46">
        <f>SUMIFS(LCR_Data!D:D,LCR_Data!C:C,'C73.00'!$A123)</f>
        <v/>
      </c>
      <c r="M123" s="51" t="n"/>
      <c r="N123" s="49" t="n"/>
      <c r="O123" s="16" t="n"/>
      <c r="P123" s="52" t="n"/>
      <c r="Q123" s="52" t="n"/>
      <c r="R123" s="43" t="n"/>
    </row>
    <row r="124" ht="18.9" customHeight="1">
      <c r="A124" s="97">
        <f>C124&amp;"-"&amp;D124</f>
        <v/>
      </c>
      <c r="C124" s="93" t="inlineStr">
        <is>
          <t>C73</t>
        </is>
      </c>
      <c r="D124" s="7" t="inlineStr">
        <is>
          <t>1000</t>
        </is>
      </c>
      <c r="E124" s="7" t="inlineStr">
        <is>
          <t>1.2.1.7</t>
        </is>
      </c>
      <c r="F124" s="44" t="n"/>
      <c r="G124" s="82" t="n"/>
      <c r="H124" s="82" t="n"/>
      <c r="I124" s="83" t="inlineStr">
        <is>
          <t>other Level 2B assets collateral</t>
        </is>
      </c>
      <c r="J124" s="115" t="n"/>
      <c r="K124" s="116" t="n"/>
      <c r="L124" s="46">
        <f>SUMIFS(LCR_Data!D:D,LCR_Data!C:C,'C73.00'!$A124)</f>
        <v/>
      </c>
      <c r="M124" s="51" t="n"/>
      <c r="N124" s="16" t="n"/>
      <c r="O124" s="16" t="inlineStr">
        <is>
          <t>0,00</t>
        </is>
      </c>
      <c r="P124" s="17" t="n">
        <v>0</v>
      </c>
      <c r="Q124" s="29">
        <f>L124*P124</f>
        <v/>
      </c>
      <c r="R124" s="43" t="n"/>
    </row>
    <row r="125" ht="18.9" customHeight="1">
      <c r="A125" s="97">
        <f>C125&amp;"-"&amp;D125</f>
        <v/>
      </c>
      <c r="C125" s="93" t="inlineStr">
        <is>
          <t>C73</t>
        </is>
      </c>
      <c r="D125" s="7" t="inlineStr">
        <is>
          <t>1005</t>
        </is>
      </c>
      <c r="E125" s="7" t="inlineStr">
        <is>
          <t>1.2.1.7.1</t>
        </is>
      </c>
      <c r="F125" s="44" t="n"/>
      <c r="G125" s="82" t="n"/>
      <c r="H125" s="82" t="n"/>
      <c r="I125" s="82" t="n"/>
      <c r="J125" s="83" t="inlineStr">
        <is>
          <t>of which collateral extended meets operational requirements</t>
        </is>
      </c>
      <c r="K125" s="116" t="n"/>
      <c r="L125" s="46">
        <f>SUMIFS(LCR_Data!D:D,LCR_Data!C:C,'C73.00'!$A125)</f>
        <v/>
      </c>
      <c r="M125" s="51" t="n"/>
      <c r="N125" s="49" t="n"/>
      <c r="O125" s="16" t="n"/>
      <c r="P125" s="52" t="n"/>
      <c r="Q125" s="52" t="n"/>
      <c r="R125" s="43" t="n"/>
    </row>
    <row r="126" ht="18.9" customHeight="1">
      <c r="A126" s="97">
        <f>C126&amp;"-"&amp;D126</f>
        <v/>
      </c>
      <c r="C126" s="93" t="inlineStr">
        <is>
          <t>C73</t>
        </is>
      </c>
      <c r="D126" s="7" t="inlineStr">
        <is>
          <t>1010</t>
        </is>
      </c>
      <c r="E126" s="7" t="inlineStr">
        <is>
          <t>1.2.1.8</t>
        </is>
      </c>
      <c r="F126" s="44" t="n"/>
      <c r="G126" s="82" t="n"/>
      <c r="H126" s="82" t="n"/>
      <c r="I126" s="83" t="inlineStr">
        <is>
          <t>non-liquid assets collateral</t>
        </is>
      </c>
      <c r="J126" s="115" t="n"/>
      <c r="K126" s="116" t="n"/>
      <c r="L126" s="46">
        <f>SUMIFS(LCR_Data!D:D,LCR_Data!C:C,'C73.00'!$A126)</f>
        <v/>
      </c>
      <c r="M126" s="51" t="n"/>
      <c r="N126" s="16" t="n"/>
      <c r="O126" s="16" t="inlineStr">
        <is>
          <t>0,00</t>
        </is>
      </c>
      <c r="P126" s="17" t="n">
        <v>0</v>
      </c>
      <c r="Q126" s="29">
        <f>L126*P126</f>
        <v/>
      </c>
      <c r="R126" s="43" t="n"/>
    </row>
    <row r="127" ht="18.9" customHeight="1">
      <c r="A127" s="97">
        <f>C127&amp;"-"&amp;D127</f>
        <v/>
      </c>
      <c r="C127" s="93" t="inlineStr">
        <is>
          <t>C73</t>
        </is>
      </c>
      <c r="D127" s="7" t="inlineStr">
        <is>
          <t>1020</t>
        </is>
      </c>
      <c r="E127" s="7" t="inlineStr">
        <is>
          <t>1.2.2</t>
        </is>
      </c>
      <c r="F127" s="108" t="n"/>
      <c r="G127" s="78" t="n"/>
      <c r="H127" s="79" t="inlineStr">
        <is>
          <t>Counterparty is non-central bank</t>
        </is>
      </c>
      <c r="I127" s="115" t="n"/>
      <c r="J127" s="115" t="n"/>
      <c r="K127" s="116" t="n"/>
      <c r="L127" s="15">
        <f>L128+L130+L132+L134+L136+L138+L140+L142</f>
        <v/>
      </c>
      <c r="M127" s="29" t="n"/>
      <c r="N127" s="16" t="n"/>
      <c r="O127" s="16" t="n"/>
      <c r="P127" s="17" t="n">
        <v>0</v>
      </c>
      <c r="Q127" s="29">
        <f>L127*P127</f>
        <v/>
      </c>
      <c r="R127" s="43" t="n"/>
    </row>
    <row r="128" ht="18.9" customHeight="1">
      <c r="A128" s="97">
        <f>C128&amp;"-"&amp;D128</f>
        <v/>
      </c>
      <c r="C128" s="93" t="inlineStr">
        <is>
          <t>C73</t>
        </is>
      </c>
      <c r="D128" s="7" t="inlineStr">
        <is>
          <t>1030</t>
        </is>
      </c>
      <c r="E128" s="7" t="inlineStr">
        <is>
          <t>1.2.2.1</t>
        </is>
      </c>
      <c r="F128" s="44" t="n"/>
      <c r="G128" s="82" t="n"/>
      <c r="H128" s="82" t="n"/>
      <c r="I128" s="83" t="inlineStr">
        <is>
          <t>level 1 excl. EHQ Covered Bonds collateral</t>
        </is>
      </c>
      <c r="J128" s="115" t="n"/>
      <c r="K128" s="116" t="n"/>
      <c r="L128" s="46">
        <f>SUMIFS(LCR_Data!D:D,LCR_Data!C:C,'C73.00'!$A128)</f>
        <v/>
      </c>
      <c r="M128" s="51" t="n"/>
      <c r="N128" s="16" t="n"/>
      <c r="O128" s="16" t="inlineStr">
        <is>
          <t>0,00</t>
        </is>
      </c>
      <c r="P128" s="53" t="n">
        <v>0</v>
      </c>
      <c r="Q128" s="29">
        <f>L128*P128</f>
        <v/>
      </c>
      <c r="R128" s="43" t="n"/>
    </row>
    <row r="129" ht="18.9" customHeight="1">
      <c r="A129" s="97">
        <f>C129&amp;"-"&amp;D129</f>
        <v/>
      </c>
      <c r="C129" s="93" t="inlineStr">
        <is>
          <t>C73</t>
        </is>
      </c>
      <c r="D129" s="7" t="inlineStr">
        <is>
          <t>1035</t>
        </is>
      </c>
      <c r="E129" s="7" t="inlineStr">
        <is>
          <t>1.2.2.1.1</t>
        </is>
      </c>
      <c r="F129" s="44" t="n"/>
      <c r="G129" s="82" t="n"/>
      <c r="H129" s="82" t="n"/>
      <c r="I129" s="82" t="n"/>
      <c r="J129" s="83" t="inlineStr">
        <is>
          <t>of which collateral extended meets operational requirements</t>
        </is>
      </c>
      <c r="K129" s="116" t="n"/>
      <c r="L129" s="46">
        <f>SUMIFS(LCR_Data!D:D,LCR_Data!C:C,'C73.00'!$A129)</f>
        <v/>
      </c>
      <c r="M129" s="51" t="n"/>
      <c r="N129" s="49" t="n"/>
      <c r="O129" s="16" t="n"/>
      <c r="P129" s="52" t="n"/>
      <c r="Q129" s="52" t="n"/>
      <c r="R129" s="43" t="n"/>
    </row>
    <row r="130" ht="18.9" customHeight="1">
      <c r="A130" s="97">
        <f>C130&amp;"-"&amp;D130</f>
        <v/>
      </c>
      <c r="C130" s="93" t="inlineStr">
        <is>
          <t>C73</t>
        </is>
      </c>
      <c r="D130" s="7" t="inlineStr">
        <is>
          <t>1040</t>
        </is>
      </c>
      <c r="E130" s="7" t="inlineStr">
        <is>
          <t>1.2.2.2</t>
        </is>
      </c>
      <c r="F130" s="44" t="n"/>
      <c r="G130" s="82" t="n"/>
      <c r="H130" s="82" t="n"/>
      <c r="I130" s="83" t="inlineStr">
        <is>
          <t>level 1 EHQ Covered Bonds collateral</t>
        </is>
      </c>
      <c r="J130" s="115" t="n"/>
      <c r="K130" s="116" t="n"/>
      <c r="L130" s="46">
        <f>SUMIFS(LCR_Data!D:D,LCR_Data!C:C,'C73.00'!$A130)</f>
        <v/>
      </c>
      <c r="M130" s="51" t="n"/>
      <c r="N130" s="16" t="n"/>
      <c r="O130" s="16" t="inlineStr">
        <is>
          <t>0,07</t>
        </is>
      </c>
      <c r="P130" s="53" t="n">
        <v>0.07000000000000001</v>
      </c>
      <c r="Q130" s="29">
        <f>L130*P130</f>
        <v/>
      </c>
      <c r="R130" s="43" t="n"/>
    </row>
    <row r="131" ht="18.9" customHeight="1">
      <c r="A131" s="97">
        <f>C131&amp;"-"&amp;D131</f>
        <v/>
      </c>
      <c r="C131" s="93" t="inlineStr">
        <is>
          <t>C73</t>
        </is>
      </c>
      <c r="D131" s="7" t="inlineStr">
        <is>
          <t>1045</t>
        </is>
      </c>
      <c r="E131" s="7" t="inlineStr">
        <is>
          <t>1.2.2.2.1</t>
        </is>
      </c>
      <c r="F131" s="44" t="n"/>
      <c r="G131" s="82" t="n"/>
      <c r="H131" s="82" t="n"/>
      <c r="I131" s="82" t="n"/>
      <c r="J131" s="83" t="inlineStr">
        <is>
          <t>of which collateral extended meets operational requirements</t>
        </is>
      </c>
      <c r="K131" s="116" t="n"/>
      <c r="L131" s="46">
        <f>SUMIFS(LCR_Data!D:D,LCR_Data!C:C,'C73.00'!$A131)</f>
        <v/>
      </c>
      <c r="M131" s="51" t="n"/>
      <c r="N131" s="49" t="n"/>
      <c r="O131" s="16" t="n"/>
      <c r="P131" s="52" t="n"/>
      <c r="Q131" s="52" t="n"/>
      <c r="R131" s="43" t="n"/>
    </row>
    <row r="132" ht="18.9" customHeight="1">
      <c r="A132" s="97">
        <f>C132&amp;"-"&amp;D132</f>
        <v/>
      </c>
      <c r="C132" s="93" t="inlineStr">
        <is>
          <t>C73</t>
        </is>
      </c>
      <c r="D132" s="7" t="inlineStr">
        <is>
          <t>1050</t>
        </is>
      </c>
      <c r="E132" s="7" t="inlineStr">
        <is>
          <t>1.2.2.3</t>
        </is>
      </c>
      <c r="F132" s="44" t="n"/>
      <c r="G132" s="82" t="n"/>
      <c r="H132" s="82" t="n"/>
      <c r="I132" s="83" t="inlineStr">
        <is>
          <t>level 2A collateral</t>
        </is>
      </c>
      <c r="J132" s="115" t="n"/>
      <c r="K132" s="116" t="n"/>
      <c r="L132" s="46">
        <f>SUMIFS(LCR_Data!D:D,LCR_Data!C:C,'C73.00'!$A132)</f>
        <v/>
      </c>
      <c r="M132" s="51" t="n"/>
      <c r="N132" s="16" t="n"/>
      <c r="O132" s="16" t="inlineStr">
        <is>
          <t>0,15</t>
        </is>
      </c>
      <c r="P132" s="53" t="n">
        <v>0.15</v>
      </c>
      <c r="Q132" s="29">
        <f>L132*P132</f>
        <v/>
      </c>
      <c r="R132" s="43" t="n"/>
    </row>
    <row r="133" ht="18.9" customHeight="1">
      <c r="A133" s="97">
        <f>C133&amp;"-"&amp;D133</f>
        <v/>
      </c>
      <c r="C133" s="93" t="inlineStr">
        <is>
          <t>C73</t>
        </is>
      </c>
      <c r="D133" s="7" t="inlineStr">
        <is>
          <t>1055</t>
        </is>
      </c>
      <c r="E133" s="7" t="inlineStr">
        <is>
          <t>1.2.2.3.1</t>
        </is>
      </c>
      <c r="F133" s="44" t="n"/>
      <c r="G133" s="82" t="n"/>
      <c r="H133" s="82" t="n"/>
      <c r="I133" s="82" t="n"/>
      <c r="J133" s="83" t="inlineStr">
        <is>
          <t>of which collateral extended meets operational requirements</t>
        </is>
      </c>
      <c r="K133" s="116" t="n"/>
      <c r="L133" s="46">
        <f>SUMIFS(LCR_Data!D:D,LCR_Data!C:C,'C73.00'!$A133)</f>
        <v/>
      </c>
      <c r="M133" s="51" t="n"/>
      <c r="N133" s="49" t="n"/>
      <c r="O133" s="16" t="n"/>
      <c r="P133" s="52" t="n"/>
      <c r="Q133" s="52" t="n"/>
      <c r="R133" s="43" t="n"/>
    </row>
    <row r="134" ht="18.9" customHeight="1">
      <c r="A134" s="97">
        <f>C134&amp;"-"&amp;D134</f>
        <v/>
      </c>
      <c r="C134" s="93" t="inlineStr">
        <is>
          <t>C73</t>
        </is>
      </c>
      <c r="D134" s="7" t="inlineStr">
        <is>
          <t>1060</t>
        </is>
      </c>
      <c r="E134" s="7" t="inlineStr">
        <is>
          <t>1.2.2.4</t>
        </is>
      </c>
      <c r="F134" s="44" t="n"/>
      <c r="G134" s="82" t="n"/>
      <c r="H134" s="82" t="n"/>
      <c r="I134" s="83" t="inlineStr">
        <is>
          <t>level 2B asset-backed securities (residential or automobile, CQS1) collateral</t>
        </is>
      </c>
      <c r="J134" s="115" t="n"/>
      <c r="K134" s="116" t="n"/>
      <c r="L134" s="46">
        <f>SUMIFS(LCR_Data!D:D,LCR_Data!C:C,'C73.00'!$A134)</f>
        <v/>
      </c>
      <c r="M134" s="51" t="n"/>
      <c r="N134" s="16" t="n"/>
      <c r="O134" s="16" t="inlineStr">
        <is>
          <t>0,25</t>
        </is>
      </c>
      <c r="P134" s="53" t="n">
        <v>0.25</v>
      </c>
      <c r="Q134" s="29">
        <f>L134*P134</f>
        <v/>
      </c>
      <c r="R134" s="43" t="n"/>
    </row>
    <row r="135" ht="18.9" customHeight="1">
      <c r="A135" s="97">
        <f>C135&amp;"-"&amp;D135</f>
        <v/>
      </c>
      <c r="C135" s="93" t="inlineStr">
        <is>
          <t>C73</t>
        </is>
      </c>
      <c r="D135" s="7" t="inlineStr">
        <is>
          <t>1065</t>
        </is>
      </c>
      <c r="E135" s="7" t="inlineStr">
        <is>
          <t>1.2.2.4.1</t>
        </is>
      </c>
      <c r="F135" s="44" t="n"/>
      <c r="G135" s="82" t="n"/>
      <c r="H135" s="82" t="n"/>
      <c r="I135" s="82" t="n"/>
      <c r="J135" s="83" t="inlineStr">
        <is>
          <t>of which collateral extended meets operational requirements</t>
        </is>
      </c>
      <c r="K135" s="116" t="n"/>
      <c r="L135" s="46">
        <f>SUMIFS(LCR_Data!D:D,LCR_Data!C:C,'C73.00'!$A135)</f>
        <v/>
      </c>
      <c r="M135" s="51" t="n"/>
      <c r="N135" s="49" t="n"/>
      <c r="O135" s="16" t="n"/>
      <c r="P135" s="52" t="n"/>
      <c r="Q135" s="52" t="n"/>
      <c r="R135" s="43" t="n"/>
    </row>
    <row r="136" ht="18.9" customHeight="1">
      <c r="A136" s="97">
        <f>C136&amp;"-"&amp;D136</f>
        <v/>
      </c>
      <c r="C136" s="93" t="inlineStr">
        <is>
          <t>C73</t>
        </is>
      </c>
      <c r="D136" s="7" t="inlineStr">
        <is>
          <t>1070</t>
        </is>
      </c>
      <c r="E136" s="7" t="inlineStr">
        <is>
          <t>1.2.2.5</t>
        </is>
      </c>
      <c r="F136" s="44" t="n"/>
      <c r="G136" s="82" t="n"/>
      <c r="H136" s="82" t="n"/>
      <c r="I136" s="83" t="inlineStr">
        <is>
          <t>level 2B covered bonds</t>
        </is>
      </c>
      <c r="J136" s="115" t="n"/>
      <c r="K136" s="116" t="n"/>
      <c r="L136" s="46">
        <f>SUMIFS(LCR_Data!D:D,LCR_Data!C:C,'C73.00'!$A136)</f>
        <v/>
      </c>
      <c r="M136" s="51" t="n"/>
      <c r="N136" s="16" t="n"/>
      <c r="O136" s="16" t="inlineStr">
        <is>
          <t>0,30</t>
        </is>
      </c>
      <c r="P136" s="17" t="n">
        <v>0.3</v>
      </c>
      <c r="Q136" s="29">
        <f>L136*P136</f>
        <v/>
      </c>
      <c r="R136" s="43" t="n"/>
    </row>
    <row r="137" ht="18.9" customHeight="1">
      <c r="A137" s="97">
        <f>C137&amp;"-"&amp;D137</f>
        <v/>
      </c>
      <c r="C137" s="93" t="inlineStr">
        <is>
          <t>C73</t>
        </is>
      </c>
      <c r="D137" s="7" t="inlineStr">
        <is>
          <t>1075</t>
        </is>
      </c>
      <c r="E137" s="7" t="inlineStr">
        <is>
          <t>1.2.2.5.1</t>
        </is>
      </c>
      <c r="F137" s="44" t="n"/>
      <c r="G137" s="82" t="n"/>
      <c r="H137" s="82" t="n"/>
      <c r="I137" s="82" t="n"/>
      <c r="J137" s="83" t="inlineStr">
        <is>
          <t>of which collateral extended meets operational requirements</t>
        </is>
      </c>
      <c r="K137" s="116" t="n"/>
      <c r="L137" s="46">
        <f>SUMIFS(LCR_Data!D:D,LCR_Data!C:C,'C73.00'!$A137)</f>
        <v/>
      </c>
      <c r="M137" s="51" t="n"/>
      <c r="N137" s="49" t="n"/>
      <c r="O137" s="16" t="n"/>
      <c r="P137" s="52" t="n"/>
      <c r="Q137" s="52" t="n"/>
      <c r="R137" s="43" t="n"/>
    </row>
    <row r="138" ht="18.9" customHeight="1">
      <c r="A138" s="97">
        <f>C138&amp;"-"&amp;D138</f>
        <v/>
      </c>
      <c r="C138" s="93" t="inlineStr">
        <is>
          <t>C73</t>
        </is>
      </c>
      <c r="D138" s="7" t="inlineStr">
        <is>
          <t>1080</t>
        </is>
      </c>
      <c r="E138" s="7" t="inlineStr">
        <is>
          <t>1.2.2.6</t>
        </is>
      </c>
      <c r="F138" s="44" t="n"/>
      <c r="G138" s="82" t="n"/>
      <c r="H138" s="82" t="n"/>
      <c r="I138" s="83" t="inlineStr">
        <is>
          <t>level 2B asset-backed securities (commercial or individuals, Member State, CQS1) collateral</t>
        </is>
      </c>
      <c r="J138" s="115" t="n"/>
      <c r="K138" s="116" t="n"/>
      <c r="L138" s="46">
        <f>SUMIFS(LCR_Data!D:D,LCR_Data!C:C,'C73.00'!$A138)</f>
        <v/>
      </c>
      <c r="M138" s="51" t="n"/>
      <c r="N138" s="16" t="n"/>
      <c r="O138" s="16" t="inlineStr">
        <is>
          <t>0,35</t>
        </is>
      </c>
      <c r="P138" s="17" t="n">
        <v>0.35</v>
      </c>
      <c r="Q138" s="29">
        <f>L138*P138</f>
        <v/>
      </c>
      <c r="R138" s="43" t="n"/>
    </row>
    <row r="139" ht="18.9" customHeight="1">
      <c r="A139" s="97">
        <f>C139&amp;"-"&amp;D139</f>
        <v/>
      </c>
      <c r="C139" s="93" t="inlineStr">
        <is>
          <t>C73</t>
        </is>
      </c>
      <c r="D139" s="7" t="inlineStr">
        <is>
          <t>1085</t>
        </is>
      </c>
      <c r="E139" s="7" t="inlineStr">
        <is>
          <t>1.2.2.6.1</t>
        </is>
      </c>
      <c r="F139" s="44" t="n"/>
      <c r="G139" s="82" t="n"/>
      <c r="H139" s="82" t="n"/>
      <c r="I139" s="82" t="n"/>
      <c r="J139" s="83" t="inlineStr">
        <is>
          <t>of which collateral extended meets operational requirements</t>
        </is>
      </c>
      <c r="K139" s="116" t="n"/>
      <c r="L139" s="46">
        <f>SUMIFS(LCR_Data!D:D,LCR_Data!C:C,'C73.00'!$A139)</f>
        <v/>
      </c>
      <c r="M139" s="51" t="n"/>
      <c r="N139" s="49" t="n"/>
      <c r="O139" s="16" t="n"/>
      <c r="P139" s="52" t="n"/>
      <c r="Q139" s="52" t="n"/>
      <c r="R139" s="43" t="n"/>
    </row>
    <row r="140" ht="18.9" customHeight="1">
      <c r="A140" s="97">
        <f>C140&amp;"-"&amp;D140</f>
        <v/>
      </c>
      <c r="C140" s="93" t="inlineStr">
        <is>
          <t>C73</t>
        </is>
      </c>
      <c r="D140" s="7" t="inlineStr">
        <is>
          <t>1090</t>
        </is>
      </c>
      <c r="E140" s="7" t="inlineStr">
        <is>
          <t>1.2.2.7</t>
        </is>
      </c>
      <c r="F140" s="44" t="n"/>
      <c r="G140" s="82" t="n"/>
      <c r="H140" s="82" t="n"/>
      <c r="I140" s="83" t="inlineStr">
        <is>
          <t>other Level 2B assets collateral</t>
        </is>
      </c>
      <c r="J140" s="115" t="n"/>
      <c r="K140" s="116" t="n"/>
      <c r="L140" s="46">
        <f>SUMIFS(LCR_Data!D:D,LCR_Data!C:C,'C73.00'!$A140)</f>
        <v/>
      </c>
      <c r="M140" s="51" t="n"/>
      <c r="N140" s="16" t="n"/>
      <c r="O140" s="16" t="inlineStr">
        <is>
          <t>0,50</t>
        </is>
      </c>
      <c r="P140" s="17" t="n">
        <v>0.5</v>
      </c>
      <c r="Q140" s="29">
        <f>L140*P140</f>
        <v/>
      </c>
      <c r="R140" s="43" t="n"/>
    </row>
    <row r="141" ht="18.9" customHeight="1">
      <c r="A141" s="97">
        <f>C141&amp;"-"&amp;D141</f>
        <v/>
      </c>
      <c r="C141" s="93" t="inlineStr">
        <is>
          <t>C73</t>
        </is>
      </c>
      <c r="D141" s="7" t="inlineStr">
        <is>
          <t>1095</t>
        </is>
      </c>
      <c r="E141" s="7" t="inlineStr">
        <is>
          <t>1.2.2.7.1</t>
        </is>
      </c>
      <c r="F141" s="44" t="n"/>
      <c r="G141" s="82" t="n"/>
      <c r="H141" s="82" t="n"/>
      <c r="I141" s="82" t="n"/>
      <c r="J141" s="83" t="inlineStr">
        <is>
          <t>of which collateral extended meets operational requirements</t>
        </is>
      </c>
      <c r="K141" s="116" t="n"/>
      <c r="L141" s="46">
        <f>SUMIFS(LCR_Data!D:D,LCR_Data!C:C,'C73.00'!$A141)</f>
        <v/>
      </c>
      <c r="M141" s="51" t="n"/>
      <c r="N141" s="49" t="n"/>
      <c r="O141" s="16" t="n"/>
      <c r="P141" s="52" t="n"/>
      <c r="Q141" s="52" t="n"/>
      <c r="R141" s="43" t="n"/>
    </row>
    <row r="142" ht="18.9" customHeight="1">
      <c r="A142" s="97">
        <f>C142&amp;"-"&amp;D142</f>
        <v/>
      </c>
      <c r="C142" s="93" t="inlineStr">
        <is>
          <t>C73</t>
        </is>
      </c>
      <c r="D142" s="7" t="inlineStr">
        <is>
          <t>1100</t>
        </is>
      </c>
      <c r="E142" s="7" t="inlineStr">
        <is>
          <t>1.2.2.8</t>
        </is>
      </c>
      <c r="F142" s="44" t="n"/>
      <c r="G142" s="82" t="n"/>
      <c r="H142" s="82" t="n"/>
      <c r="I142" s="83" t="inlineStr">
        <is>
          <t>non-liquid assets collateral</t>
        </is>
      </c>
      <c r="J142" s="115" t="n"/>
      <c r="K142" s="116" t="n"/>
      <c r="L142" s="46">
        <f>SUMIFS(LCR_Data!D:D,LCR_Data!C:C,'C73.00'!$A142)</f>
        <v/>
      </c>
      <c r="M142" s="51" t="n"/>
      <c r="N142" s="16" t="n"/>
      <c r="O142" s="16" t="inlineStr">
        <is>
          <t>1,00</t>
        </is>
      </c>
      <c r="P142" s="17" t="n">
        <v>1</v>
      </c>
      <c r="Q142" s="29">
        <f>L142*P142</f>
        <v/>
      </c>
      <c r="R142" s="43" t="n"/>
    </row>
    <row r="143" ht="18.9" customHeight="1">
      <c r="A143" s="97">
        <f>C143&amp;"-"&amp;D143</f>
        <v/>
      </c>
      <c r="C143" s="93" t="inlineStr">
        <is>
          <t>C73</t>
        </is>
      </c>
      <c r="D143" s="7" t="inlineStr">
        <is>
          <t>1130</t>
        </is>
      </c>
      <c r="E143" s="7" t="inlineStr">
        <is>
          <t>1.3</t>
        </is>
      </c>
      <c r="F143" s="44" t="n"/>
      <c r="G143" s="79" t="inlineStr">
        <is>
          <t>Total outflows from collateral swaps</t>
        </is>
      </c>
      <c r="H143" s="115" t="n"/>
      <c r="I143" s="115" t="n"/>
      <c r="J143" s="115" t="n"/>
      <c r="K143" s="116" t="n"/>
      <c r="L143" s="16" t="n">
        <v>0</v>
      </c>
      <c r="M143" s="16" t="n"/>
      <c r="N143" s="16" t="n"/>
      <c r="O143" s="16" t="n"/>
      <c r="P143" s="16" t="n"/>
      <c r="Q143" s="29">
        <f>L143*P143</f>
        <v/>
      </c>
      <c r="R143" s="43" t="n"/>
    </row>
    <row r="144" ht="18.9" customHeight="1">
      <c r="C144" s="93" t="inlineStr">
        <is>
          <t>C73</t>
        </is>
      </c>
      <c r="D144" s="57" t="inlineStr">
        <is>
          <t>MEMORANDUM ITEMS</t>
        </is>
      </c>
      <c r="E144" s="115" t="n"/>
      <c r="F144" s="115" t="n"/>
      <c r="G144" s="115" t="n"/>
      <c r="H144" s="115" t="n"/>
      <c r="I144" s="115" t="n"/>
      <c r="J144" s="115" t="n"/>
      <c r="K144" s="116" t="n"/>
      <c r="L144" s="16" t="n">
        <v>0</v>
      </c>
      <c r="M144" s="16" t="n"/>
      <c r="N144" s="16" t="n"/>
      <c r="O144" s="16" t="n"/>
      <c r="P144" s="16" t="n"/>
      <c r="Q144" s="16" t="n"/>
      <c r="R144" s="16" t="n"/>
    </row>
    <row r="145" ht="18.9" customHeight="1">
      <c r="A145" s="97">
        <f>C145&amp;"-"&amp;D145</f>
        <v/>
      </c>
      <c r="C145" s="93" t="inlineStr">
        <is>
          <t>C73</t>
        </is>
      </c>
      <c r="D145" s="7" t="inlineStr">
        <is>
          <t>1170</t>
        </is>
      </c>
      <c r="E145" s="7" t="inlineStr">
        <is>
          <t>2</t>
        </is>
      </c>
      <c r="F145" s="127" t="inlineStr">
        <is>
          <t>Liquidity outflows to be netted by interdependent inflows</t>
        </is>
      </c>
      <c r="G145" s="115" t="n"/>
      <c r="H145" s="115" t="n"/>
      <c r="I145" s="115" t="n"/>
      <c r="J145" s="115" t="n"/>
      <c r="K145" s="116" t="n"/>
      <c r="L145" s="46">
        <f>SUMIFS(LCR_Data!D:D,LCR_Data!C:C,'C73.00'!$A145)</f>
        <v/>
      </c>
      <c r="M145" s="16" t="n"/>
      <c r="N145" s="16" t="n"/>
      <c r="O145" s="16" t="n"/>
      <c r="P145" s="16" t="n"/>
      <c r="Q145" s="51" t="n"/>
      <c r="R145" s="43" t="n"/>
    </row>
    <row r="146" ht="33" customHeight="1">
      <c r="C146" s="93" t="inlineStr">
        <is>
          <t>C73</t>
        </is>
      </c>
      <c r="D146" s="7" t="n"/>
      <c r="E146" s="7" t="inlineStr">
        <is>
          <t>3</t>
        </is>
      </c>
      <c r="F146" s="127" t="inlineStr">
        <is>
          <t>Operational deposits maintained for clearing, custody, cash management or other comparable services in the context of an established operational relationship</t>
        </is>
      </c>
      <c r="G146" s="115" t="n"/>
      <c r="H146" s="115" t="n"/>
      <c r="I146" s="115" t="n"/>
      <c r="J146" s="115" t="n"/>
      <c r="K146" s="116" t="n"/>
      <c r="L146" s="16">
        <f>SUM(L147:L150)</f>
        <v/>
      </c>
      <c r="M146" s="16" t="n"/>
      <c r="N146" s="16" t="n"/>
      <c r="O146" s="16" t="n"/>
      <c r="P146" s="16" t="n"/>
      <c r="Q146" s="16" t="n"/>
      <c r="R146" s="43" t="n"/>
    </row>
    <row r="147" ht="18.9" customHeight="1">
      <c r="A147" s="97">
        <f>C147&amp;"-"&amp;D147</f>
        <v/>
      </c>
      <c r="C147" s="93" t="inlineStr">
        <is>
          <t>C73</t>
        </is>
      </c>
      <c r="D147" s="7" t="inlineStr">
        <is>
          <t>1180</t>
        </is>
      </c>
      <c r="E147" s="7" t="inlineStr">
        <is>
          <t>3.1</t>
        </is>
      </c>
      <c r="F147" s="44" t="n"/>
      <c r="G147" s="83" t="inlineStr">
        <is>
          <t>provided by credit institutions</t>
        </is>
      </c>
      <c r="H147" s="115" t="n"/>
      <c r="I147" s="115" t="n"/>
      <c r="J147" s="115" t="n"/>
      <c r="K147" s="116" t="n"/>
      <c r="L147" s="46">
        <f>SUMIFS(LCR_Data!D:D,LCR_Data!C:C,'C73.00'!$A147)</f>
        <v/>
      </c>
      <c r="M147" s="16" t="n"/>
      <c r="N147" s="16" t="n"/>
      <c r="O147" s="16" t="n"/>
      <c r="P147" s="17" t="n">
        <v>0.05</v>
      </c>
      <c r="Q147" s="29">
        <f>L147*P147</f>
        <v/>
      </c>
      <c r="R147" s="43" t="n"/>
    </row>
    <row r="148" ht="18.9" customHeight="1">
      <c r="A148" s="97">
        <f>C148&amp;"-"&amp;D148</f>
        <v/>
      </c>
      <c r="C148" s="93" t="inlineStr">
        <is>
          <t>C73</t>
        </is>
      </c>
      <c r="D148" s="7" t="inlineStr">
        <is>
          <t>1190</t>
        </is>
      </c>
      <c r="E148" s="7" t="inlineStr">
        <is>
          <t>3.2</t>
        </is>
      </c>
      <c r="F148" s="44" t="n"/>
      <c r="G148" s="83" t="inlineStr">
        <is>
          <t>provided by financial customers other than credit institutions</t>
        </is>
      </c>
      <c r="H148" s="115" t="n"/>
      <c r="I148" s="115" t="n"/>
      <c r="J148" s="115" t="n"/>
      <c r="K148" s="116" t="n"/>
      <c r="L148" s="46">
        <f>SUMIFS(LCR_Data!D:D,LCR_Data!C:C,'C73.00'!$A148)</f>
        <v/>
      </c>
      <c r="M148" s="16" t="n"/>
      <c r="N148" s="16" t="n"/>
      <c r="O148" s="16" t="n"/>
      <c r="P148" s="17" t="n">
        <v>0.05</v>
      </c>
      <c r="Q148" s="29">
        <f>L148*P148</f>
        <v/>
      </c>
      <c r="R148" s="43" t="n"/>
    </row>
    <row r="149" ht="18.9" customHeight="1">
      <c r="A149" s="97">
        <f>C149&amp;"-"&amp;D149</f>
        <v/>
      </c>
      <c r="C149" s="93" t="inlineStr">
        <is>
          <t>C73</t>
        </is>
      </c>
      <c r="D149" s="7" t="inlineStr">
        <is>
          <t>1200</t>
        </is>
      </c>
      <c r="E149" s="7" t="inlineStr">
        <is>
          <t>3.3</t>
        </is>
      </c>
      <c r="F149" s="44" t="n"/>
      <c r="G149" s="83" t="inlineStr">
        <is>
          <t>provided by sovereigns, central banks, MDBs and PSEs</t>
        </is>
      </c>
      <c r="H149" s="115" t="n"/>
      <c r="I149" s="115" t="n"/>
      <c r="J149" s="115" t="n"/>
      <c r="K149" s="116" t="n"/>
      <c r="L149" s="46">
        <f>SUMIFS(LCR_Data!D:D,LCR_Data!C:C,'C73.00'!$A149)</f>
        <v/>
      </c>
      <c r="M149" s="16" t="n"/>
      <c r="N149" s="16" t="n"/>
      <c r="O149" s="16" t="n"/>
      <c r="P149" s="17" t="n">
        <v>0.05</v>
      </c>
      <c r="Q149" s="29">
        <f>L149*P149</f>
        <v/>
      </c>
      <c r="R149" s="43" t="n"/>
    </row>
    <row r="150" ht="18.9" customHeight="1">
      <c r="A150" s="97">
        <f>C150&amp;"-"&amp;D150</f>
        <v/>
      </c>
      <c r="C150" s="93" t="inlineStr">
        <is>
          <t>C73</t>
        </is>
      </c>
      <c r="D150" s="7" t="inlineStr">
        <is>
          <t>1210</t>
        </is>
      </c>
      <c r="E150" s="7" t="inlineStr">
        <is>
          <t>3.4</t>
        </is>
      </c>
      <c r="F150" s="44" t="n"/>
      <c r="G150" s="83" t="inlineStr">
        <is>
          <t>provided by other customers</t>
        </is>
      </c>
      <c r="H150" s="115" t="n"/>
      <c r="I150" s="115" t="n"/>
      <c r="J150" s="115" t="n"/>
      <c r="K150" s="116" t="n"/>
      <c r="L150" s="46">
        <f>SUMIFS(LCR_Data!D:D,LCR_Data!C:C,'C73.00'!$A150)</f>
        <v/>
      </c>
      <c r="M150" s="16" t="n"/>
      <c r="N150" s="16" t="n"/>
      <c r="O150" s="16" t="n"/>
      <c r="P150" s="17" t="n">
        <v>0.05</v>
      </c>
      <c r="Q150" s="29">
        <f>L150*P150</f>
        <v/>
      </c>
      <c r="R150" s="43" t="n"/>
    </row>
    <row r="151" ht="18.9" customHeight="1">
      <c r="C151" s="93" t="inlineStr">
        <is>
          <t>C73</t>
        </is>
      </c>
      <c r="D151" s="7" t="n"/>
      <c r="E151" s="7" t="inlineStr">
        <is>
          <t>4</t>
        </is>
      </c>
      <c r="F151" s="127" t="inlineStr">
        <is>
          <t>Intra group or IPS outflows</t>
        </is>
      </c>
      <c r="G151" s="115" t="n"/>
      <c r="H151" s="115" t="n"/>
      <c r="I151" s="115" t="n"/>
      <c r="J151" s="115" t="n"/>
      <c r="K151" s="116" t="n"/>
      <c r="L151" s="54">
        <f>SUM(L152:L160)</f>
        <v/>
      </c>
      <c r="M151" s="16" t="n"/>
      <c r="N151" s="16" t="n"/>
      <c r="O151" s="16" t="n"/>
      <c r="P151" s="16" t="n"/>
      <c r="Q151" s="16" t="n"/>
      <c r="R151" s="43" t="n"/>
    </row>
    <row r="152" ht="18.9" customHeight="1">
      <c r="A152" s="97">
        <f>C152&amp;"-"&amp;D152</f>
        <v/>
      </c>
      <c r="C152" s="93" t="inlineStr">
        <is>
          <t>C73</t>
        </is>
      </c>
      <c r="D152" s="7" t="inlineStr">
        <is>
          <t>1290</t>
        </is>
      </c>
      <c r="E152" s="7" t="inlineStr">
        <is>
          <t>4.1</t>
        </is>
      </c>
      <c r="F152" s="44" t="n"/>
      <c r="G152" s="83" t="inlineStr">
        <is>
          <t>of which: to financial customers</t>
        </is>
      </c>
      <c r="H152" s="115" t="n"/>
      <c r="I152" s="115" t="n"/>
      <c r="J152" s="115" t="n"/>
      <c r="K152" s="116" t="n"/>
      <c r="L152" s="46">
        <f>SUMIFS(LCR_Data!D:D,LCR_Data!C:C,'C73.00'!$A152)</f>
        <v/>
      </c>
      <c r="M152" s="16" t="n"/>
      <c r="N152" s="16" t="n"/>
      <c r="O152" s="16" t="n"/>
      <c r="P152" s="17" t="n">
        <v>0.9999765423565261</v>
      </c>
      <c r="Q152" s="29">
        <f>L152*P152</f>
        <v/>
      </c>
      <c r="R152" s="26" t="n"/>
    </row>
    <row r="153" ht="18.9" customHeight="1">
      <c r="A153" s="97">
        <f>C153&amp;"-"&amp;D153</f>
        <v/>
      </c>
      <c r="C153" s="93" t="inlineStr">
        <is>
          <t>C73</t>
        </is>
      </c>
      <c r="D153" s="7" t="inlineStr">
        <is>
          <t>1300</t>
        </is>
      </c>
      <c r="E153" s="7" t="inlineStr">
        <is>
          <t>4.2</t>
        </is>
      </c>
      <c r="F153" s="44" t="n"/>
      <c r="G153" s="83" t="inlineStr">
        <is>
          <t>of which: to non-financial customers</t>
        </is>
      </c>
      <c r="H153" s="115" t="n"/>
      <c r="I153" s="115" t="n"/>
      <c r="J153" s="115" t="n"/>
      <c r="K153" s="116" t="n"/>
      <c r="L153" s="46">
        <f>SUMIFS(LCR_Data!D:D,LCR_Data!C:C,'C73.00'!$A153)</f>
        <v/>
      </c>
      <c r="M153" s="16" t="n"/>
      <c r="N153" s="16" t="n"/>
      <c r="O153" s="16" t="n"/>
      <c r="P153" s="17" t="n">
        <v>0</v>
      </c>
      <c r="Q153" s="29">
        <f>L153*P153</f>
        <v/>
      </c>
      <c r="R153" s="51" t="n"/>
    </row>
    <row r="154" ht="18.9" customHeight="1">
      <c r="A154" s="97">
        <f>C154&amp;"-"&amp;D154</f>
        <v/>
      </c>
      <c r="C154" s="93" t="inlineStr">
        <is>
          <t>C73</t>
        </is>
      </c>
      <c r="D154" s="7" t="inlineStr">
        <is>
          <t>1310</t>
        </is>
      </c>
      <c r="E154" s="7" t="inlineStr">
        <is>
          <t>4.3</t>
        </is>
      </c>
      <c r="F154" s="44" t="n"/>
      <c r="G154" s="83" t="inlineStr">
        <is>
          <t>of which: secured</t>
        </is>
      </c>
      <c r="H154" s="115" t="n"/>
      <c r="I154" s="115" t="n"/>
      <c r="J154" s="115" t="n"/>
      <c r="K154" s="116" t="n"/>
      <c r="L154" s="46">
        <f>SUMIFS(LCR_Data!D:D,LCR_Data!C:C,'C73.00'!$A154)</f>
        <v/>
      </c>
      <c r="M154" s="51" t="n"/>
      <c r="N154" s="51" t="n"/>
      <c r="O154" s="16" t="n"/>
      <c r="P154" s="17" t="n">
        <v>0</v>
      </c>
      <c r="Q154" s="29">
        <f>L154*P154</f>
        <v/>
      </c>
      <c r="R154" s="51" t="n"/>
    </row>
    <row r="155" ht="18.9" customHeight="1">
      <c r="A155" s="97">
        <f>C155&amp;"-"&amp;D155</f>
        <v/>
      </c>
      <c r="C155" s="93" t="inlineStr">
        <is>
          <t>C73</t>
        </is>
      </c>
      <c r="D155" s="7" t="inlineStr">
        <is>
          <t>1320</t>
        </is>
      </c>
      <c r="E155" s="7" t="inlineStr">
        <is>
          <t>4.4</t>
        </is>
      </c>
      <c r="F155" s="44" t="n"/>
      <c r="G155" s="83" t="inlineStr">
        <is>
          <t>of which: credit facilities without preferential treatment</t>
        </is>
      </c>
      <c r="H155" s="115" t="n"/>
      <c r="I155" s="115" t="n"/>
      <c r="J155" s="115" t="n"/>
      <c r="K155" s="116" t="n"/>
      <c r="L155" s="46">
        <f>SUMIFS(LCR_Data!D:D,LCR_Data!C:C,'C73.00'!$A155)</f>
        <v/>
      </c>
      <c r="M155" s="16" t="n"/>
      <c r="N155" s="16" t="n"/>
      <c r="O155" s="16" t="n"/>
      <c r="P155" s="17" t="n">
        <v>0</v>
      </c>
      <c r="Q155" s="29">
        <f>L155*P155</f>
        <v/>
      </c>
      <c r="R155" s="51" t="n"/>
    </row>
    <row r="156" ht="18.9" customHeight="1">
      <c r="A156" s="97">
        <f>C156&amp;"-"&amp;D156</f>
        <v/>
      </c>
      <c r="C156" s="93" t="inlineStr">
        <is>
          <t>C73</t>
        </is>
      </c>
      <c r="D156" s="7" t="inlineStr">
        <is>
          <t>1330</t>
        </is>
      </c>
      <c r="E156" s="7" t="inlineStr">
        <is>
          <t>4.5</t>
        </is>
      </c>
      <c r="F156" s="44" t="n"/>
      <c r="G156" s="83" t="inlineStr">
        <is>
          <t>of which: liquidity facilites without preferential treatment</t>
        </is>
      </c>
      <c r="H156" s="115" t="n"/>
      <c r="I156" s="115" t="n"/>
      <c r="J156" s="115" t="n"/>
      <c r="K156" s="116" t="n"/>
      <c r="L156" s="46">
        <f>SUMIFS(LCR_Data!D:D,LCR_Data!C:C,'C73.00'!$A156)</f>
        <v/>
      </c>
      <c r="M156" s="16" t="n"/>
      <c r="N156" s="16" t="n"/>
      <c r="O156" s="16" t="n"/>
      <c r="P156" s="17" t="n">
        <v>0</v>
      </c>
      <c r="Q156" s="29">
        <f>L156*P156</f>
        <v/>
      </c>
      <c r="R156" s="51" t="n"/>
    </row>
    <row r="157" ht="18.9" customHeight="1">
      <c r="A157" s="97">
        <f>C157&amp;"-"&amp;D157</f>
        <v/>
      </c>
      <c r="C157" s="93" t="inlineStr">
        <is>
          <t>C73</t>
        </is>
      </c>
      <c r="D157" s="7" t="inlineStr">
        <is>
          <t>1340</t>
        </is>
      </c>
      <c r="E157" s="7" t="inlineStr">
        <is>
          <t>4.6</t>
        </is>
      </c>
      <c r="F157" s="44" t="n"/>
      <c r="G157" s="83" t="inlineStr">
        <is>
          <t>of which: operational deposits</t>
        </is>
      </c>
      <c r="H157" s="115" t="n"/>
      <c r="I157" s="115" t="n"/>
      <c r="J157" s="115" t="n"/>
      <c r="K157" s="116" t="n"/>
      <c r="L157" s="46">
        <f>SUMIFS(LCR_Data!D:D,LCR_Data!C:C,'C73.00'!$A157)</f>
        <v/>
      </c>
      <c r="M157" s="16" t="n"/>
      <c r="N157" s="16" t="n"/>
      <c r="O157" s="16" t="n"/>
      <c r="P157" s="17" t="n">
        <v>0</v>
      </c>
      <c r="Q157" s="29">
        <f>L157*P157</f>
        <v/>
      </c>
      <c r="R157" s="51" t="n"/>
    </row>
    <row r="158" ht="18.9" customHeight="1">
      <c r="A158" s="97">
        <f>C158&amp;"-"&amp;D158</f>
        <v/>
      </c>
      <c r="C158" s="93" t="inlineStr">
        <is>
          <t>C73</t>
        </is>
      </c>
      <c r="D158" s="7" t="inlineStr">
        <is>
          <t>1345</t>
        </is>
      </c>
      <c r="E158" s="7" t="inlineStr">
        <is>
          <t>4.7</t>
        </is>
      </c>
      <c r="F158" s="44" t="n"/>
      <c r="G158" s="83" t="inlineStr">
        <is>
          <t>of which: excess operational deposits</t>
        </is>
      </c>
      <c r="H158" s="115" t="n"/>
      <c r="I158" s="115" t="n"/>
      <c r="J158" s="115" t="n"/>
      <c r="K158" s="116" t="n"/>
      <c r="L158" s="46">
        <f>SUMIFS(LCR_Data!D:D,LCR_Data!C:C,'C73.00'!$A158)</f>
        <v/>
      </c>
      <c r="M158" s="16" t="n"/>
      <c r="N158" s="16" t="n"/>
      <c r="O158" s="16" t="n"/>
      <c r="P158" s="17" t="n">
        <v>0</v>
      </c>
      <c r="Q158" s="29">
        <f>L158*P158</f>
        <v/>
      </c>
      <c r="R158" s="51" t="n"/>
    </row>
    <row r="159" ht="18.9" customHeight="1">
      <c r="A159" s="97">
        <f>C159&amp;"-"&amp;D159</f>
        <v/>
      </c>
      <c r="C159" s="93" t="inlineStr">
        <is>
          <t>C73</t>
        </is>
      </c>
      <c r="D159" s="7" t="inlineStr">
        <is>
          <t>1350</t>
        </is>
      </c>
      <c r="E159" s="7" t="inlineStr">
        <is>
          <t>4.8</t>
        </is>
      </c>
      <c r="F159" s="44" t="n"/>
      <c r="G159" s="83" t="inlineStr">
        <is>
          <t>of which: non-operational deposits</t>
        </is>
      </c>
      <c r="H159" s="115" t="n"/>
      <c r="I159" s="115" t="n"/>
      <c r="J159" s="115" t="n"/>
      <c r="K159" s="116" t="n"/>
      <c r="L159" s="46">
        <f>SUMIFS(LCR_Data!D:D,LCR_Data!C:C,'C73.00'!$A159)</f>
        <v/>
      </c>
      <c r="M159" s="16" t="n"/>
      <c r="N159" s="16" t="n"/>
      <c r="O159" s="16" t="n"/>
      <c r="P159" s="17" t="n">
        <v>1</v>
      </c>
      <c r="Q159" s="29">
        <f>L159*P159</f>
        <v/>
      </c>
      <c r="R159" s="26" t="n"/>
    </row>
    <row r="160" ht="18.9" customHeight="1">
      <c r="A160" s="97">
        <f>C160&amp;"-"&amp;D160</f>
        <v/>
      </c>
      <c r="C160" s="93" t="inlineStr">
        <is>
          <t>C73</t>
        </is>
      </c>
      <c r="D160" s="7" t="inlineStr">
        <is>
          <t>1360</t>
        </is>
      </c>
      <c r="E160" s="7" t="inlineStr">
        <is>
          <t>4.9</t>
        </is>
      </c>
      <c r="F160" s="44" t="n"/>
      <c r="G160" s="83" t="inlineStr">
        <is>
          <t>of which: liabilities in the form of debt securities if not treated as retail deposits</t>
        </is>
      </c>
      <c r="H160" s="115" t="n"/>
      <c r="I160" s="115" t="n"/>
      <c r="J160" s="115" t="n"/>
      <c r="K160" s="116" t="n"/>
      <c r="L160" s="46">
        <f>SUMIFS(LCR_Data!D:D,LCR_Data!C:C,'C73.00'!$A160)</f>
        <v/>
      </c>
      <c r="M160" s="16" t="n"/>
      <c r="N160" s="16" t="n"/>
      <c r="O160" s="16" t="n"/>
      <c r="P160" s="17" t="n">
        <v>0</v>
      </c>
      <c r="Q160" s="29">
        <f>L160*P160</f>
        <v/>
      </c>
      <c r="R160" s="51" t="n"/>
    </row>
    <row r="161" ht="18.9" customHeight="1">
      <c r="A161" s="97">
        <f>C161&amp;"-"&amp;D161</f>
        <v/>
      </c>
      <c r="C161" s="93" t="inlineStr">
        <is>
          <t>C73</t>
        </is>
      </c>
      <c r="D161" s="7" t="inlineStr">
        <is>
          <t>1370</t>
        </is>
      </c>
      <c r="E161" s="7" t="inlineStr">
        <is>
          <t>5</t>
        </is>
      </c>
      <c r="F161" s="127" t="inlineStr">
        <is>
          <t>FX outflows</t>
        </is>
      </c>
      <c r="G161" s="115" t="n"/>
      <c r="H161" s="115" t="n"/>
      <c r="I161" s="115" t="n"/>
      <c r="J161" s="115" t="n"/>
      <c r="K161" s="116" t="n"/>
      <c r="L161" s="46">
        <f>SUMIFS(LCR_Data!D:D,LCR_Data!C:C,'C73.00'!$A161)</f>
        <v/>
      </c>
      <c r="M161" s="16" t="n"/>
      <c r="N161" s="16" t="n"/>
      <c r="O161" s="16" t="n"/>
      <c r="P161" s="17" t="n">
        <v>0</v>
      </c>
      <c r="Q161" s="29">
        <f>L161*P161</f>
        <v/>
      </c>
      <c r="R161" s="43" t="n"/>
    </row>
    <row r="162" ht="18.9" customHeight="1">
      <c r="C162" s="93" t="inlineStr">
        <is>
          <t>C73</t>
        </is>
      </c>
      <c r="D162" s="7" t="n"/>
      <c r="E162" s="7" t="n"/>
      <c r="F162" s="127" t="inlineStr">
        <is>
          <t>FX Derivate (Brutto)</t>
        </is>
      </c>
      <c r="G162" s="115" t="n"/>
      <c r="H162" s="115" t="n"/>
      <c r="I162" s="115" t="n"/>
      <c r="J162" s="115" t="n"/>
      <c r="K162" s="116" t="n"/>
      <c r="L162" s="46">
        <f>SUMIFS(LCR_Data!D:D,LCR_Data!C:C,'C73.00'!$A162)</f>
        <v/>
      </c>
      <c r="M162" s="16" t="n"/>
      <c r="N162" s="16" t="n"/>
      <c r="O162" s="16" t="n"/>
      <c r="P162" s="16" t="n"/>
      <c r="Q162" s="16" t="n"/>
      <c r="R162" s="43" t="n"/>
    </row>
    <row r="163" ht="18.9" customHeight="1">
      <c r="C163" s="93" t="inlineStr">
        <is>
          <t>C73</t>
        </is>
      </c>
      <c r="D163" s="7" t="n"/>
      <c r="E163" s="7" t="inlineStr">
        <is>
          <t>6</t>
        </is>
      </c>
      <c r="F163" s="127" t="inlineStr">
        <is>
          <t>Secured funding waived from Article 17 (2) and (3)</t>
        </is>
      </c>
      <c r="G163" s="115" t="n"/>
      <c r="H163" s="115" t="n"/>
      <c r="I163" s="115" t="n"/>
      <c r="J163" s="115" t="n"/>
      <c r="K163" s="116" t="n"/>
      <c r="L163" s="54">
        <f>SUM(L164:L168)</f>
        <v/>
      </c>
      <c r="M163" s="16" t="n"/>
      <c r="N163" s="16" t="n"/>
      <c r="O163" s="16" t="n"/>
      <c r="P163" s="16" t="n"/>
      <c r="Q163" s="16" t="n"/>
      <c r="R163" s="43" t="n"/>
    </row>
    <row r="164" ht="18.9" customHeight="1">
      <c r="A164" s="97">
        <f>C164&amp;"-"&amp;D164</f>
        <v/>
      </c>
      <c r="C164" s="93" t="inlineStr">
        <is>
          <t>C73</t>
        </is>
      </c>
      <c r="D164" s="7" t="inlineStr">
        <is>
          <t>1400</t>
        </is>
      </c>
      <c r="E164" s="7" t="inlineStr">
        <is>
          <t>6.1</t>
        </is>
      </c>
      <c r="F164" s="108" t="n"/>
      <c r="G164" s="83" t="inlineStr">
        <is>
          <t>of which: secured by L1 excl. EHQCB</t>
        </is>
      </c>
      <c r="H164" s="115" t="n"/>
      <c r="I164" s="115" t="n"/>
      <c r="J164" s="115" t="n"/>
      <c r="K164" s="116" t="n"/>
      <c r="L164" s="46">
        <f>SUMIFS(LCR_Data!D:D,LCR_Data!C:C,'C73.00'!$A164)</f>
        <v/>
      </c>
      <c r="M164" s="16" t="n"/>
      <c r="N164" s="51" t="n"/>
      <c r="O164" s="16" t="n"/>
      <c r="P164" s="16" t="n"/>
      <c r="Q164" s="16" t="n"/>
      <c r="R164" s="43" t="n"/>
    </row>
    <row r="165" ht="18.9" customHeight="1">
      <c r="A165" s="97">
        <f>C165&amp;"-"&amp;D165</f>
        <v/>
      </c>
      <c r="C165" s="93" t="inlineStr">
        <is>
          <t>C73</t>
        </is>
      </c>
      <c r="D165" s="7" t="inlineStr">
        <is>
          <t>1410</t>
        </is>
      </c>
      <c r="E165" s="7" t="inlineStr">
        <is>
          <t>6.2</t>
        </is>
      </c>
      <c r="F165" s="108" t="n"/>
      <c r="G165" s="83" t="inlineStr">
        <is>
          <t>of which: secured by L1 EHQCB</t>
        </is>
      </c>
      <c r="H165" s="115" t="n"/>
      <c r="I165" s="115" t="n"/>
      <c r="J165" s="115" t="n"/>
      <c r="K165" s="116" t="n"/>
      <c r="L165" s="46">
        <f>SUMIFS(LCR_Data!D:D,LCR_Data!C:C,'C73.00'!$A165)</f>
        <v/>
      </c>
      <c r="M165" s="16" t="n"/>
      <c r="N165" s="51" t="n"/>
      <c r="O165" s="16" t="n"/>
      <c r="P165" s="16" t="n"/>
      <c r="Q165" s="16" t="n"/>
      <c r="R165" s="43" t="n"/>
    </row>
    <row r="166" ht="18.9" customHeight="1">
      <c r="A166" s="97">
        <f>C166&amp;"-"&amp;D166</f>
        <v/>
      </c>
      <c r="C166" s="93" t="inlineStr">
        <is>
          <t>C73</t>
        </is>
      </c>
      <c r="D166" s="7" t="inlineStr">
        <is>
          <t>1420</t>
        </is>
      </c>
      <c r="E166" s="7" t="inlineStr">
        <is>
          <t>6.3</t>
        </is>
      </c>
      <c r="F166" s="108" t="n"/>
      <c r="G166" s="83" t="inlineStr">
        <is>
          <t>of which: secured by L2A</t>
        </is>
      </c>
      <c r="H166" s="115" t="n"/>
      <c r="I166" s="115" t="n"/>
      <c r="J166" s="115" t="n"/>
      <c r="K166" s="116" t="n"/>
      <c r="L166" s="46">
        <f>SUMIFS(LCR_Data!D:D,LCR_Data!C:C,'C73.00'!$A166)</f>
        <v/>
      </c>
      <c r="M166" s="16" t="n"/>
      <c r="N166" s="51" t="n"/>
      <c r="O166" s="16" t="n"/>
      <c r="P166" s="16" t="n"/>
      <c r="Q166" s="16" t="n"/>
      <c r="R166" s="43" t="n"/>
    </row>
    <row r="167" ht="18.9" customHeight="1">
      <c r="A167" s="97">
        <f>C167&amp;"-"&amp;D167</f>
        <v/>
      </c>
      <c r="C167" s="93" t="inlineStr">
        <is>
          <t>C73</t>
        </is>
      </c>
      <c r="D167" s="7" t="inlineStr">
        <is>
          <t>1430</t>
        </is>
      </c>
      <c r="E167" s="7" t="inlineStr">
        <is>
          <t>6.4</t>
        </is>
      </c>
      <c r="F167" s="108" t="n"/>
      <c r="G167" s="83" t="inlineStr">
        <is>
          <t>of which: secured by L2B</t>
        </is>
      </c>
      <c r="H167" s="115" t="n"/>
      <c r="I167" s="115" t="n"/>
      <c r="J167" s="115" t="n"/>
      <c r="K167" s="116" t="n"/>
      <c r="L167" s="46">
        <f>SUMIFS(LCR_Data!D:D,LCR_Data!C:C,'C73.00'!$A167)</f>
        <v/>
      </c>
      <c r="M167" s="16" t="n"/>
      <c r="N167" s="51" t="n"/>
      <c r="O167" s="16" t="n"/>
      <c r="P167" s="16" t="n"/>
      <c r="Q167" s="16" t="n"/>
      <c r="R167" s="43" t="n"/>
    </row>
    <row r="168" ht="18.9" customHeight="1">
      <c r="A168" s="97">
        <f>C168&amp;"-"&amp;D168</f>
        <v/>
      </c>
      <c r="C168" s="93" t="inlineStr">
        <is>
          <t>C73</t>
        </is>
      </c>
      <c r="D168" s="7" t="inlineStr">
        <is>
          <t>1440</t>
        </is>
      </c>
      <c r="E168" s="7" t="inlineStr">
        <is>
          <t>6.5</t>
        </is>
      </c>
      <c r="F168" s="108" t="n"/>
      <c r="G168" s="83" t="inlineStr">
        <is>
          <t>of which: secured by non-liquid assets</t>
        </is>
      </c>
      <c r="H168" s="115" t="n"/>
      <c r="I168" s="115" t="n"/>
      <c r="J168" s="115" t="n"/>
      <c r="K168" s="116" t="n"/>
      <c r="L168" s="46">
        <f>SUMIFS(LCR_Data!D:D,LCR_Data!C:C,'C73.00'!$A168)</f>
        <v/>
      </c>
      <c r="M168" s="16" t="n"/>
      <c r="N168" s="16" t="n"/>
      <c r="O168" s="16" t="n"/>
      <c r="P168" s="16" t="n"/>
      <c r="Q168" s="16" t="n"/>
      <c r="R168" s="43" t="n"/>
    </row>
  </sheetData>
  <mergeCells count="157">
    <mergeCell ref="I54:K54"/>
    <mergeCell ref="G158:K158"/>
    <mergeCell ref="I32:K32"/>
    <mergeCell ref="I103:K103"/>
    <mergeCell ref="D144:K144"/>
    <mergeCell ref="I112:K112"/>
    <mergeCell ref="I97:K97"/>
    <mergeCell ref="F145:K145"/>
    <mergeCell ref="J141:K141"/>
    <mergeCell ref="I96:K96"/>
    <mergeCell ref="I114:K114"/>
    <mergeCell ref="H42:K42"/>
    <mergeCell ref="J68:K68"/>
    <mergeCell ref="I24:K24"/>
    <mergeCell ref="G149:K149"/>
    <mergeCell ref="I98:K98"/>
    <mergeCell ref="G167:K167"/>
    <mergeCell ref="I63:K63"/>
    <mergeCell ref="I50:K50"/>
    <mergeCell ref="I59:K59"/>
    <mergeCell ref="I65:K65"/>
    <mergeCell ref="J137:K137"/>
    <mergeCell ref="J31:K31"/>
    <mergeCell ref="F11:K11"/>
    <mergeCell ref="I49:K49"/>
    <mergeCell ref="G153:K153"/>
    <mergeCell ref="I36:K36"/>
    <mergeCell ref="J139:K139"/>
    <mergeCell ref="I45:K45"/>
    <mergeCell ref="I116:K116"/>
    <mergeCell ref="J62:K62"/>
    <mergeCell ref="J129:K129"/>
    <mergeCell ref="J23:K23"/>
    <mergeCell ref="F15:K15"/>
    <mergeCell ref="H37:K37"/>
    <mergeCell ref="J73:K73"/>
    <mergeCell ref="G155:K155"/>
    <mergeCell ref="I102:K102"/>
    <mergeCell ref="J88:K88"/>
    <mergeCell ref="I21:K21"/>
    <mergeCell ref="I92:K92"/>
    <mergeCell ref="H18:K18"/>
    <mergeCell ref="G157:K157"/>
    <mergeCell ref="J77:K77"/>
    <mergeCell ref="G166:K166"/>
    <mergeCell ref="I118:K118"/>
    <mergeCell ref="J34:K34"/>
    <mergeCell ref="J117:K117"/>
    <mergeCell ref="I142:K142"/>
    <mergeCell ref="F13:K13"/>
    <mergeCell ref="J83:K83"/>
    <mergeCell ref="J119:K119"/>
    <mergeCell ref="I51:K51"/>
    <mergeCell ref="G152:K152"/>
    <mergeCell ref="I128:K128"/>
    <mergeCell ref="J75:K75"/>
    <mergeCell ref="J22:K22"/>
    <mergeCell ref="J125:K125"/>
    <mergeCell ref="F16:K16"/>
    <mergeCell ref="D8:K8"/>
    <mergeCell ref="J46:K46"/>
    <mergeCell ref="I120:K120"/>
    <mergeCell ref="I27:K27"/>
    <mergeCell ref="G159:K159"/>
    <mergeCell ref="I101:K101"/>
    <mergeCell ref="J61:K61"/>
    <mergeCell ref="G164:K164"/>
    <mergeCell ref="I76:K76"/>
    <mergeCell ref="I91:K91"/>
    <mergeCell ref="I25:K25"/>
    <mergeCell ref="H28:K28"/>
    <mergeCell ref="H111:K111"/>
    <mergeCell ref="I53:K53"/>
    <mergeCell ref="I93:K93"/>
    <mergeCell ref="H48:K48"/>
    <mergeCell ref="J131:K131"/>
    <mergeCell ref="I130:K130"/>
    <mergeCell ref="J40:K40"/>
    <mergeCell ref="G17:K17"/>
    <mergeCell ref="C2:E2"/>
    <mergeCell ref="I52:K52"/>
    <mergeCell ref="G156:K156"/>
    <mergeCell ref="I132:K132"/>
    <mergeCell ref="J89:K89"/>
    <mergeCell ref="I39:K39"/>
    <mergeCell ref="I20:K20"/>
    <mergeCell ref="J74:K74"/>
    <mergeCell ref="F161:K161"/>
    <mergeCell ref="I29:K29"/>
    <mergeCell ref="I38:K38"/>
    <mergeCell ref="I94:K94"/>
    <mergeCell ref="I109:K109"/>
    <mergeCell ref="J113:K113"/>
    <mergeCell ref="G110:K110"/>
    <mergeCell ref="J66:K66"/>
    <mergeCell ref="I108:K108"/>
    <mergeCell ref="G168:K168"/>
    <mergeCell ref="F162:K162"/>
    <mergeCell ref="I95:K95"/>
    <mergeCell ref="F10:K10"/>
    <mergeCell ref="J106:K106"/>
    <mergeCell ref="J121:K121"/>
    <mergeCell ref="J133:K133"/>
    <mergeCell ref="J115:K115"/>
    <mergeCell ref="F146:K146"/>
    <mergeCell ref="I136:K136"/>
    <mergeCell ref="C4:E4"/>
    <mergeCell ref="H100:K100"/>
    <mergeCell ref="G150:K150"/>
    <mergeCell ref="I57:K57"/>
    <mergeCell ref="I26:K26"/>
    <mergeCell ref="J135:K135"/>
    <mergeCell ref="I134:K134"/>
    <mergeCell ref="C1:E1"/>
    <mergeCell ref="J67:K67"/>
    <mergeCell ref="J72:K72"/>
    <mergeCell ref="F163:K163"/>
    <mergeCell ref="I122:K122"/>
    <mergeCell ref="I43:K43"/>
    <mergeCell ref="I58:K58"/>
    <mergeCell ref="J78:K78"/>
    <mergeCell ref="J87:K87"/>
    <mergeCell ref="J30:K30"/>
    <mergeCell ref="G160:K160"/>
    <mergeCell ref="J123:K123"/>
    <mergeCell ref="G147:K147"/>
    <mergeCell ref="J80:K80"/>
    <mergeCell ref="J107:K107"/>
    <mergeCell ref="I35:K35"/>
    <mergeCell ref="I44:K44"/>
    <mergeCell ref="J55:K55"/>
    <mergeCell ref="I138:K138"/>
    <mergeCell ref="J79:K79"/>
    <mergeCell ref="F151:K151"/>
    <mergeCell ref="J104:K104"/>
    <mergeCell ref="I19:K19"/>
    <mergeCell ref="H127:K127"/>
    <mergeCell ref="I99:K99"/>
    <mergeCell ref="G148:K148"/>
    <mergeCell ref="F14:K14"/>
    <mergeCell ref="I60:K60"/>
    <mergeCell ref="J41:K41"/>
    <mergeCell ref="I140:K140"/>
    <mergeCell ref="C3:E3"/>
    <mergeCell ref="H64:K64"/>
    <mergeCell ref="G154:K154"/>
    <mergeCell ref="J47:K47"/>
    <mergeCell ref="I124:K124"/>
    <mergeCell ref="J56:K56"/>
    <mergeCell ref="J105:K105"/>
    <mergeCell ref="C5:E5"/>
    <mergeCell ref="G143:K143"/>
    <mergeCell ref="G165:K165"/>
    <mergeCell ref="I126:K126"/>
    <mergeCell ref="J33:K33"/>
    <mergeCell ref="H90:K90"/>
    <mergeCell ref="O13:P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Z100"/>
  <sheetViews>
    <sheetView topLeftCell="B1" workbookViewId="0">
      <selection activeCell="J4" sqref="J4"/>
    </sheetView>
  </sheetViews>
  <sheetFormatPr baseColWidth="10" defaultColWidth="9.109375" defaultRowHeight="14.4"/>
  <cols>
    <col hidden="1" outlineLevel="1" width="9.109375" customWidth="1" style="97" min="1" max="1"/>
    <col collapsed="1" width="9.109375" customWidth="1" style="97" min="2" max="2"/>
    <col width="9.88671875" customWidth="1" style="97" min="3" max="3"/>
    <col width="11" customWidth="1" style="97" min="4" max="4"/>
    <col width="12" customWidth="1" style="97" min="5" max="5"/>
    <col width="2.109375" customWidth="1" style="97" min="6" max="9"/>
    <col width="75.44140625" customWidth="1" style="97" min="10" max="10"/>
    <col width="23" customWidth="1" style="97" min="11" max="26"/>
    <col width="9.109375" customWidth="1" style="97" min="27" max="16384"/>
  </cols>
  <sheetData>
    <row r="1" ht="15" customHeight="1">
      <c r="C1" s="96" t="inlineStr">
        <is>
          <t>Formulaire</t>
        </is>
      </c>
      <c r="F1" s="97" t="inlineStr">
        <is>
          <t>C74.00 - Inflows</t>
        </is>
      </c>
    </row>
    <row r="2" ht="15" customHeight="1">
      <c r="C2" s="96" t="inlineStr">
        <is>
          <t>Currency</t>
        </is>
      </c>
    </row>
    <row r="3" ht="15" customHeight="1">
      <c r="C3" s="96" t="inlineStr">
        <is>
          <t xml:space="preserve">As of date </t>
        </is>
      </c>
    </row>
    <row r="4" ht="15" customHeight="1">
      <c r="C4" s="96" t="inlineStr">
        <is>
          <t xml:space="preserve">Scope </t>
        </is>
      </c>
    </row>
    <row r="5" ht="15" customHeight="1">
      <c r="C5" s="96" t="inlineStr">
        <is>
          <t xml:space="preserve">Export Date </t>
        </is>
      </c>
    </row>
    <row r="8" ht="12.9" customHeight="1">
      <c r="C8" s="80" t="n"/>
      <c r="D8" s="81" t="inlineStr">
        <is>
          <t>C 74.00 - LIQUIDITY COVERAGE - INFLOWS</t>
        </is>
      </c>
      <c r="E8" s="115" t="n"/>
      <c r="F8" s="115" t="n"/>
      <c r="G8" s="115" t="n"/>
      <c r="H8" s="115" t="n"/>
      <c r="I8" s="115" t="n"/>
      <c r="J8" s="115" t="n"/>
      <c r="K8" s="81" t="n"/>
      <c r="L8" s="81" t="n"/>
      <c r="M8" s="81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81" t="n"/>
      <c r="Y8" s="81" t="n"/>
      <c r="Z8" s="81" t="n"/>
    </row>
    <row r="9" ht="12.9" customHeight="1">
      <c r="C9" s="4" t="n"/>
      <c r="D9" s="59" t="n"/>
      <c r="E9" s="59" t="n"/>
      <c r="F9" s="59" t="n"/>
      <c r="G9" s="59" t="n"/>
      <c r="H9" s="59" t="n"/>
      <c r="I9" s="59" t="n"/>
      <c r="J9" s="59" t="n"/>
      <c r="K9" s="59" t="n"/>
      <c r="L9" s="59" t="n"/>
      <c r="M9" s="59" t="n"/>
      <c r="N9" s="59" t="n"/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</row>
    <row r="10" ht="12.9" customHeight="1">
      <c r="C10" s="7" t="inlineStr">
        <is>
          <t>74000</t>
        </is>
      </c>
      <c r="D10" s="80" t="n"/>
      <c r="E10" s="57" t="n"/>
      <c r="F10" s="120" t="inlineStr">
        <is>
          <t>Currency</t>
        </is>
      </c>
      <c r="G10" s="115" t="n"/>
      <c r="H10" s="115" t="n"/>
      <c r="I10" s="115" t="n"/>
      <c r="J10" s="116" t="n"/>
      <c r="K10" s="8" t="n"/>
      <c r="L10" s="59" t="n"/>
      <c r="M10" s="59" t="n"/>
      <c r="N10" s="59" t="n"/>
      <c r="O10" s="59" t="n"/>
      <c r="P10" s="59" t="n"/>
      <c r="Q10" s="59" t="n"/>
      <c r="R10" s="59" t="n"/>
      <c r="S10" s="59" t="n"/>
      <c r="T10" s="59" t="n"/>
      <c r="U10" s="59" t="n"/>
      <c r="V10" s="59" t="n"/>
      <c r="W10" s="59" t="n"/>
      <c r="X10" s="59" t="n"/>
      <c r="Y10" s="59" t="n"/>
      <c r="Z10" s="59" t="n"/>
    </row>
    <row r="11" ht="12.9" customHeight="1">
      <c r="C11" s="7" t="inlineStr">
        <is>
          <t>74001</t>
        </is>
      </c>
      <c r="D11" s="80" t="n"/>
      <c r="E11" s="57" t="n"/>
      <c r="F11" s="120" t="inlineStr">
        <is>
          <t>Converted</t>
        </is>
      </c>
      <c r="G11" s="115" t="n"/>
      <c r="H11" s="115" t="n"/>
      <c r="I11" s="115" t="n"/>
      <c r="J11" s="116" t="n"/>
      <c r="K11" s="8" t="inlineStr">
        <is>
          <t>No</t>
        </is>
      </c>
      <c r="L11" s="59" t="n"/>
      <c r="M11" s="59" t="n"/>
      <c r="N11" s="59" t="n"/>
      <c r="O11" s="59" t="n"/>
      <c r="P11" s="59" t="n"/>
      <c r="Q11" s="59" t="n"/>
      <c r="R11" s="59" t="n"/>
      <c r="S11" s="59" t="n"/>
      <c r="T11" s="59" t="n"/>
      <c r="U11" s="59" t="n"/>
      <c r="V11" s="59" t="n"/>
      <c r="W11" s="59" t="n"/>
      <c r="X11" s="59" t="n"/>
      <c r="Y11" s="59" t="n"/>
      <c r="Z11" s="59" t="n"/>
    </row>
    <row r="12" ht="12.9" customHeight="1">
      <c r="C12" s="4" t="n"/>
      <c r="D12" s="59" t="n"/>
      <c r="E12" s="59" t="n"/>
      <c r="F12" s="59" t="n"/>
      <c r="G12" s="59" t="n"/>
      <c r="H12" s="59" t="n"/>
      <c r="I12" s="59" t="n"/>
      <c r="J12" s="35" t="n"/>
      <c r="K12" s="59" t="n"/>
      <c r="L12" s="59" t="n"/>
      <c r="M12" s="59" t="n"/>
      <c r="N12" s="59" t="n"/>
      <c r="O12" s="59" t="n"/>
      <c r="P12" s="59" t="n"/>
      <c r="Q12" s="59" t="n"/>
      <c r="R12" s="59" t="n"/>
      <c r="S12" s="59" t="n"/>
      <c r="T12" s="59" t="n"/>
      <c r="U12" s="59" t="n"/>
      <c r="V12" s="59" t="n"/>
      <c r="W12" s="59" t="n"/>
      <c r="X12" s="59" t="n"/>
      <c r="Y12" s="59" t="n"/>
      <c r="Z12" s="59" t="n"/>
    </row>
    <row r="13" ht="12.9" customHeight="1">
      <c r="C13" s="37" t="inlineStr">
        <is>
          <t>A/D</t>
        </is>
      </c>
      <c r="D13" s="37" t="inlineStr">
        <is>
          <t>Row</t>
        </is>
      </c>
      <c r="E13" s="37" t="inlineStr">
        <is>
          <t>ID</t>
        </is>
      </c>
      <c r="F13" s="128" t="inlineStr">
        <is>
          <t>Item</t>
        </is>
      </c>
      <c r="G13" s="121" t="n"/>
      <c r="H13" s="121" t="n"/>
      <c r="I13" s="121" t="n"/>
      <c r="J13" s="129" t="n"/>
      <c r="K13" s="101" t="inlineStr">
        <is>
          <t>Amount</t>
        </is>
      </c>
      <c r="L13" s="115" t="n"/>
      <c r="M13" s="116" t="n"/>
      <c r="N13" s="101" t="inlineStr">
        <is>
          <t>Market value of collateral received</t>
        </is>
      </c>
      <c r="O13" s="115" t="n"/>
      <c r="P13" s="116" t="n"/>
      <c r="Q13" s="37" t="inlineStr">
        <is>
          <t>Standard Weight</t>
        </is>
      </c>
      <c r="R13" s="90" t="inlineStr">
        <is>
          <t>Applicable weight</t>
        </is>
      </c>
      <c r="S13" s="115" t="n"/>
      <c r="T13" s="116" t="n"/>
      <c r="U13" s="101" t="inlineStr">
        <is>
          <t>Value of collateral received according to Article 9</t>
        </is>
      </c>
      <c r="V13" s="115" t="n"/>
      <c r="W13" s="116" t="n"/>
      <c r="X13" s="101" t="inlineStr">
        <is>
          <t xml:space="preserve">Inflow  </t>
        </is>
      </c>
      <c r="Y13" s="115" t="n"/>
      <c r="Z13" s="116" t="n"/>
    </row>
    <row r="14" ht="39" customHeight="1">
      <c r="C14" s="55" t="n"/>
      <c r="D14" s="55" t="n"/>
      <c r="E14" s="55" t="n"/>
      <c r="F14" s="122" t="n"/>
      <c r="G14" s="117" t="n"/>
      <c r="H14" s="117" t="n"/>
      <c r="I14" s="117" t="n"/>
      <c r="J14" s="123" t="n"/>
      <c r="K14" s="90" t="inlineStr">
        <is>
          <t xml:space="preserve">Subject to the 75% cap on inflows </t>
        </is>
      </c>
      <c r="L14" s="101" t="inlineStr">
        <is>
          <t xml:space="preserve">Subject to the 90% cap on inflows </t>
        </is>
      </c>
      <c r="M14" s="101" t="inlineStr">
        <is>
          <t xml:space="preserve">Exempted from the cap on inflows </t>
        </is>
      </c>
      <c r="N14" s="101" t="inlineStr">
        <is>
          <t xml:space="preserve">Subject to the 75% cap on inflows </t>
        </is>
      </c>
      <c r="O14" s="101" t="inlineStr">
        <is>
          <t xml:space="preserve">Subject to the 90% cap on inflows </t>
        </is>
      </c>
      <c r="P14" s="88" t="inlineStr">
        <is>
          <t xml:space="preserve">Exempted from the cap on inflows </t>
        </is>
      </c>
      <c r="Q14" s="56" t="n"/>
      <c r="R14" s="90" t="inlineStr">
        <is>
          <t xml:space="preserve">Subject to the 75% cap on inflows </t>
        </is>
      </c>
      <c r="S14" s="101" t="inlineStr">
        <is>
          <t xml:space="preserve">Subject to the 90% cap on inflows </t>
        </is>
      </c>
      <c r="T14" s="101" t="inlineStr">
        <is>
          <t>Exempted from the cap on inflows</t>
        </is>
      </c>
      <c r="U14" s="101" t="inlineStr">
        <is>
          <t xml:space="preserve">Subject to the 75% cap on inflows </t>
        </is>
      </c>
      <c r="V14" s="101" t="inlineStr">
        <is>
          <t xml:space="preserve">Subject to the 90% cap on inflows </t>
        </is>
      </c>
      <c r="W14" s="101" t="inlineStr">
        <is>
          <t xml:space="preserve">Exempted from the cap on inflows </t>
        </is>
      </c>
      <c r="X14" s="101" t="inlineStr">
        <is>
          <t xml:space="preserve">Subject to the 75% cap on inflows </t>
        </is>
      </c>
      <c r="Y14" s="101" t="inlineStr">
        <is>
          <t xml:space="preserve">Subject to the 90% cap on inflows </t>
        </is>
      </c>
      <c r="Z14" s="101" t="inlineStr">
        <is>
          <t xml:space="preserve">Exempted from the cap on inflows </t>
        </is>
      </c>
    </row>
    <row r="15" ht="12.9" customHeight="1">
      <c r="A15" s="42" t="inlineStr">
        <is>
          <t>Mapping</t>
        </is>
      </c>
      <c r="C15" s="42" t="n"/>
      <c r="D15" s="57" t="n"/>
      <c r="E15" s="57" t="n"/>
      <c r="F15" s="101" t="n"/>
      <c r="G15" s="115" t="n"/>
      <c r="H15" s="115" t="n"/>
      <c r="I15" s="115" t="n"/>
      <c r="J15" s="116" t="n"/>
      <c r="K15" s="101" t="inlineStr">
        <is>
          <t>0010</t>
        </is>
      </c>
      <c r="L15" s="101" t="inlineStr">
        <is>
          <t>0020</t>
        </is>
      </c>
      <c r="M15" s="101" t="inlineStr">
        <is>
          <t>0030</t>
        </is>
      </c>
      <c r="N15" s="101" t="inlineStr">
        <is>
          <t>0040</t>
        </is>
      </c>
      <c r="O15" s="101" t="inlineStr">
        <is>
          <t>0050</t>
        </is>
      </c>
      <c r="P15" s="101" t="inlineStr">
        <is>
          <t>0060</t>
        </is>
      </c>
      <c r="Q15" s="101" t="inlineStr">
        <is>
          <t>0070</t>
        </is>
      </c>
      <c r="R15" s="101" t="inlineStr">
        <is>
          <t>0080</t>
        </is>
      </c>
      <c r="S15" s="101" t="inlineStr">
        <is>
          <t>0090</t>
        </is>
      </c>
      <c r="T15" s="101" t="inlineStr">
        <is>
          <t>0100</t>
        </is>
      </c>
      <c r="U15" s="101" t="inlineStr">
        <is>
          <t>0110</t>
        </is>
      </c>
      <c r="V15" s="101" t="inlineStr">
        <is>
          <t>0120</t>
        </is>
      </c>
      <c r="W15" s="101" t="inlineStr">
        <is>
          <t>0130</t>
        </is>
      </c>
      <c r="X15" s="101" t="inlineStr">
        <is>
          <t>0140</t>
        </is>
      </c>
      <c r="Y15" s="101" t="inlineStr">
        <is>
          <t>0150</t>
        </is>
      </c>
      <c r="Z15" s="101" t="inlineStr">
        <is>
          <t>0160</t>
        </is>
      </c>
    </row>
    <row r="16" ht="15" customHeight="1">
      <c r="A16" s="97">
        <f>C16&amp;"-"&amp;D16</f>
        <v/>
      </c>
      <c r="C16" s="93" t="inlineStr">
        <is>
          <t>C74</t>
        </is>
      </c>
      <c r="D16" s="7" t="inlineStr">
        <is>
          <t>0010</t>
        </is>
      </c>
      <c r="E16" s="7" t="inlineStr">
        <is>
          <t>1</t>
        </is>
      </c>
      <c r="F16" s="127" t="inlineStr">
        <is>
          <t>TOTAL INFLOWS</t>
        </is>
      </c>
      <c r="G16" s="115" t="n"/>
      <c r="H16" s="115" t="n"/>
      <c r="I16" s="115" t="n"/>
      <c r="J16" s="116" t="n"/>
      <c r="K16" s="15">
        <f>K17+K40+K41+K62</f>
        <v/>
      </c>
      <c r="L16" s="31" t="n"/>
      <c r="M16" s="31" t="n"/>
      <c r="N16" s="16" t="n"/>
      <c r="O16" s="16" t="n"/>
      <c r="P16" s="16" t="n"/>
      <c r="Q16" s="16" t="n"/>
      <c r="R16" s="17" t="n"/>
      <c r="S16" s="17" t="n">
        <v>0</v>
      </c>
      <c r="T16" s="17" t="n">
        <v>0</v>
      </c>
      <c r="U16" s="16" t="n"/>
      <c r="V16" s="16" t="n"/>
      <c r="W16" s="16" t="n"/>
      <c r="X16" s="15" t="n"/>
      <c r="Y16" s="31" t="n"/>
      <c r="Z16" s="31" t="n"/>
    </row>
    <row r="17" ht="15" customHeight="1">
      <c r="A17" s="97">
        <f>C17&amp;"-"&amp;D17</f>
        <v/>
      </c>
      <c r="C17" s="93" t="inlineStr">
        <is>
          <t>C74</t>
        </is>
      </c>
      <c r="D17" s="7" t="inlineStr">
        <is>
          <t>0020</t>
        </is>
      </c>
      <c r="E17" s="7" t="inlineStr">
        <is>
          <t>1.1</t>
        </is>
      </c>
      <c r="F17" s="82" t="n"/>
      <c r="G17" s="79" t="inlineStr">
        <is>
          <t>Inflows from unsecured transactions/deposits</t>
        </is>
      </c>
      <c r="H17" s="115" t="n"/>
      <c r="I17" s="115" t="n"/>
      <c r="J17" s="116" t="n"/>
      <c r="K17" s="15">
        <f>K18+K25+K32+SUM(K33:K40)</f>
        <v/>
      </c>
      <c r="L17" s="31" t="n"/>
      <c r="M17" s="31" t="n"/>
      <c r="N17" s="16" t="n"/>
      <c r="O17" s="16" t="n"/>
      <c r="P17" s="16" t="n"/>
      <c r="Q17" s="16" t="n"/>
      <c r="R17" s="17" t="n"/>
      <c r="S17" s="17" t="n">
        <v>0</v>
      </c>
      <c r="T17" s="17" t="n">
        <v>0</v>
      </c>
      <c r="U17" s="16" t="n"/>
      <c r="V17" s="16" t="n"/>
      <c r="W17" s="16" t="n"/>
      <c r="X17" s="15" t="n"/>
      <c r="Y17" s="31" t="n"/>
      <c r="Z17" s="31" t="n"/>
    </row>
    <row r="18" ht="15" customHeight="1">
      <c r="A18" s="97">
        <f>C18&amp;"-"&amp;D18</f>
        <v/>
      </c>
      <c r="C18" s="93" t="inlineStr">
        <is>
          <t>C74</t>
        </is>
      </c>
      <c r="D18" s="7" t="inlineStr">
        <is>
          <t>0030</t>
        </is>
      </c>
      <c r="E18" s="91" t="inlineStr">
        <is>
          <t>1.1.1</t>
        </is>
      </c>
      <c r="F18" s="44" t="n"/>
      <c r="G18" s="82" t="n"/>
      <c r="H18" s="83" t="inlineStr">
        <is>
          <t>monies due from non-financial customers (except for central banks)</t>
        </is>
      </c>
      <c r="I18" s="115" t="n"/>
      <c r="J18" s="116" t="n"/>
      <c r="K18" s="15">
        <f>K19+K20</f>
        <v/>
      </c>
      <c r="L18" s="31" t="n"/>
      <c r="M18" s="31" t="n"/>
      <c r="N18" s="16" t="n"/>
      <c r="O18" s="16" t="n"/>
      <c r="P18" s="16" t="n"/>
      <c r="Q18" s="16" t="n"/>
      <c r="R18" s="17" t="n"/>
      <c r="S18" s="17" t="n">
        <v>0</v>
      </c>
      <c r="T18" s="17" t="n">
        <v>0</v>
      </c>
      <c r="U18" s="16" t="n"/>
      <c r="V18" s="16" t="n"/>
      <c r="W18" s="16" t="n"/>
      <c r="X18" s="15" t="n"/>
      <c r="Y18" s="31" t="n"/>
      <c r="Z18" s="31" t="n"/>
    </row>
    <row r="19" ht="30" customHeight="1">
      <c r="A19" s="97">
        <f>C19&amp;"-"&amp;D19</f>
        <v/>
      </c>
      <c r="C19" s="93" t="inlineStr">
        <is>
          <t>C74</t>
        </is>
      </c>
      <c r="D19" s="7" t="inlineStr">
        <is>
          <t>0040</t>
        </is>
      </c>
      <c r="E19" s="7" t="inlineStr">
        <is>
          <t>1.1.1.1</t>
        </is>
      </c>
      <c r="F19" s="44" t="n"/>
      <c r="G19" s="82" t="n"/>
      <c r="H19" s="82" t="n"/>
      <c r="I19" s="83" t="inlineStr">
        <is>
          <t>monies due from non-financial customers (except for central banks) not corresponding to principal repayment</t>
        </is>
      </c>
      <c r="J19" s="116" t="n"/>
      <c r="K19" s="46">
        <f>SUMIFS(LCR_Data!D:D,LCR_Data!C:C,'C74.00'!$A19)</f>
        <v/>
      </c>
      <c r="L19" s="49" t="n"/>
      <c r="M19" s="49" t="n"/>
      <c r="N19" s="16" t="n"/>
      <c r="O19" s="16" t="n"/>
      <c r="P19" s="16" t="n"/>
      <c r="Q19" s="16" t="inlineStr">
        <is>
          <t>1,00</t>
        </is>
      </c>
      <c r="R19" s="17" t="n"/>
      <c r="S19" s="17" t="n">
        <v>1</v>
      </c>
      <c r="T19" s="17" t="n">
        <v>1</v>
      </c>
      <c r="U19" s="16" t="n"/>
      <c r="V19" s="16" t="n"/>
      <c r="W19" s="16" t="n"/>
      <c r="X19" s="15" t="n"/>
      <c r="Y19" s="31" t="n"/>
      <c r="Z19" s="31" t="n"/>
    </row>
    <row r="20" ht="15" customHeight="1">
      <c r="A20" s="97">
        <f>C20&amp;"-"&amp;D20</f>
        <v/>
      </c>
      <c r="C20" s="93" t="inlineStr">
        <is>
          <t>C74</t>
        </is>
      </c>
      <c r="D20" s="7" t="inlineStr">
        <is>
          <t>0050</t>
        </is>
      </c>
      <c r="E20" s="7" t="inlineStr">
        <is>
          <t>1.1.1.2</t>
        </is>
      </c>
      <c r="F20" s="44" t="n"/>
      <c r="G20" s="82" t="n"/>
      <c r="H20" s="82" t="n"/>
      <c r="I20" s="83" t="inlineStr">
        <is>
          <t>other monies due from non-financial customers (except for central banks)</t>
        </is>
      </c>
      <c r="J20" s="116" t="n"/>
      <c r="K20" s="15">
        <f>K21+K22+K23+K24</f>
        <v/>
      </c>
      <c r="L20" s="31" t="n"/>
      <c r="M20" s="31" t="n"/>
      <c r="N20" s="16" t="n"/>
      <c r="O20" s="16" t="n"/>
      <c r="P20" s="16" t="n"/>
      <c r="Q20" s="16" t="n"/>
      <c r="R20" s="17" t="n"/>
      <c r="S20" s="17" t="n">
        <v>0</v>
      </c>
      <c r="T20" s="17" t="n">
        <v>0</v>
      </c>
      <c r="U20" s="16" t="n"/>
      <c r="V20" s="16" t="n"/>
      <c r="W20" s="16" t="n"/>
      <c r="X20" s="15" t="n"/>
      <c r="Y20" s="31" t="n"/>
      <c r="Z20" s="31" t="n"/>
    </row>
    <row r="21" ht="15" customHeight="1">
      <c r="A21" s="97">
        <f>C21&amp;"-"&amp;D21</f>
        <v/>
      </c>
      <c r="C21" s="93" t="inlineStr">
        <is>
          <t>C74</t>
        </is>
      </c>
      <c r="D21" s="7" t="inlineStr">
        <is>
          <t>0060</t>
        </is>
      </c>
      <c r="E21" s="93" t="inlineStr">
        <is>
          <t>1.1.1.2.1</t>
        </is>
      </c>
      <c r="F21" s="44" t="n"/>
      <c r="G21" s="82" t="n"/>
      <c r="H21" s="82" t="n"/>
      <c r="I21" s="82" t="n"/>
      <c r="J21" s="83" t="inlineStr">
        <is>
          <t>monies due from retail customers</t>
        </is>
      </c>
      <c r="K21" s="46">
        <f>SUMIFS(LCR_Data!D:D,LCR_Data!C:C,'C74.00'!$A21)</f>
        <v/>
      </c>
      <c r="L21" s="49" t="n"/>
      <c r="M21" s="49" t="n"/>
      <c r="N21" s="16" t="n"/>
      <c r="O21" s="16" t="n"/>
      <c r="P21" s="16" t="n"/>
      <c r="Q21" s="16" t="inlineStr">
        <is>
          <t>0,50</t>
        </is>
      </c>
      <c r="R21" s="17" t="n"/>
      <c r="S21" s="17" t="n">
        <v>0</v>
      </c>
      <c r="T21" s="17" t="n">
        <v>0</v>
      </c>
      <c r="U21" s="16" t="n"/>
      <c r="V21" s="16" t="n"/>
      <c r="W21" s="16" t="n"/>
      <c r="X21" s="15" t="n"/>
      <c r="Y21" s="31" t="n"/>
      <c r="Z21" s="31" t="n"/>
    </row>
    <row r="22" ht="15" customHeight="1">
      <c r="A22" s="97">
        <f>C22&amp;"-"&amp;D22</f>
        <v/>
      </c>
      <c r="C22" s="93" t="inlineStr">
        <is>
          <t>C74</t>
        </is>
      </c>
      <c r="D22" s="7" t="inlineStr">
        <is>
          <t>0070</t>
        </is>
      </c>
      <c r="E22" s="93" t="inlineStr">
        <is>
          <t>1.1.1.2.2</t>
        </is>
      </c>
      <c r="F22" s="44" t="n"/>
      <c r="G22" s="82" t="n"/>
      <c r="H22" s="82" t="n"/>
      <c r="I22" s="82" t="n"/>
      <c r="J22" s="83" t="inlineStr">
        <is>
          <t>monies due from non-financial corporates</t>
        </is>
      </c>
      <c r="K22" s="46">
        <f>SUMIFS(LCR_Data!D:D,LCR_Data!C:C,'C74.00'!$A22)</f>
        <v/>
      </c>
      <c r="L22" s="49" t="n"/>
      <c r="M22" s="49" t="n"/>
      <c r="N22" s="16" t="n"/>
      <c r="O22" s="16" t="n"/>
      <c r="P22" s="16" t="n"/>
      <c r="Q22" s="16" t="inlineStr">
        <is>
          <t>0,50</t>
        </is>
      </c>
      <c r="R22" s="17" t="n"/>
      <c r="S22" s="17" t="n">
        <v>0</v>
      </c>
      <c r="T22" s="17" t="n">
        <v>0</v>
      </c>
      <c r="U22" s="16" t="n"/>
      <c r="V22" s="16" t="n"/>
      <c r="W22" s="16" t="n"/>
      <c r="X22" s="15" t="n"/>
      <c r="Y22" s="31" t="n"/>
      <c r="Z22" s="31" t="n"/>
    </row>
    <row r="23" ht="26.1" customHeight="1">
      <c r="A23" s="97">
        <f>C23&amp;"-"&amp;D23</f>
        <v/>
      </c>
      <c r="C23" s="93" t="inlineStr">
        <is>
          <t>C74</t>
        </is>
      </c>
      <c r="D23" s="7" t="inlineStr">
        <is>
          <t>0080</t>
        </is>
      </c>
      <c r="E23" s="93" t="inlineStr">
        <is>
          <t>1.1.1.2.3</t>
        </is>
      </c>
      <c r="F23" s="44" t="n"/>
      <c r="G23" s="82" t="n"/>
      <c r="H23" s="82" t="n"/>
      <c r="I23" s="82" t="n"/>
      <c r="J23" s="83" t="inlineStr">
        <is>
          <t>monies due from sovereigns, multilateral development banks and public sector entities</t>
        </is>
      </c>
      <c r="K23" s="46">
        <f>SUMIFS(LCR_Data!D:D,LCR_Data!C:C,'C74.00'!$A23)</f>
        <v/>
      </c>
      <c r="L23" s="49" t="n"/>
      <c r="M23" s="49" t="n"/>
      <c r="N23" s="16" t="n"/>
      <c r="O23" s="16" t="n"/>
      <c r="P23" s="16" t="n"/>
      <c r="Q23" s="16" t="inlineStr">
        <is>
          <t>0,50</t>
        </is>
      </c>
      <c r="R23" s="17" t="n"/>
      <c r="S23" s="17" t="n">
        <v>0</v>
      </c>
      <c r="T23" s="17" t="n">
        <v>0</v>
      </c>
      <c r="U23" s="16" t="n"/>
      <c r="V23" s="16" t="n"/>
      <c r="W23" s="16" t="n"/>
      <c r="X23" s="15" t="n"/>
      <c r="Y23" s="31" t="n"/>
      <c r="Z23" s="31" t="n"/>
    </row>
    <row r="24" ht="15" customHeight="1">
      <c r="A24" s="97">
        <f>C24&amp;"-"&amp;D24</f>
        <v/>
      </c>
      <c r="C24" s="93" t="inlineStr">
        <is>
          <t>C74</t>
        </is>
      </c>
      <c r="D24" s="7" t="inlineStr">
        <is>
          <t>0090</t>
        </is>
      </c>
      <c r="E24" s="93" t="inlineStr">
        <is>
          <t>1.1.1.2.4</t>
        </is>
      </c>
      <c r="F24" s="44" t="n"/>
      <c r="G24" s="82" t="n"/>
      <c r="H24" s="82" t="n"/>
      <c r="I24" s="82" t="n"/>
      <c r="J24" s="83" t="inlineStr">
        <is>
          <t>monies due from other legal entities</t>
        </is>
      </c>
      <c r="K24" s="46">
        <f>SUMIFS(LCR_Data!D:D,LCR_Data!C:C,'C74.00'!$A24)</f>
        <v/>
      </c>
      <c r="L24" s="49" t="n"/>
      <c r="M24" s="49" t="n"/>
      <c r="N24" s="16" t="n"/>
      <c r="O24" s="16" t="n"/>
      <c r="P24" s="16" t="n"/>
      <c r="Q24" s="16" t="inlineStr">
        <is>
          <t>0,50</t>
        </is>
      </c>
      <c r="R24" s="17" t="n"/>
      <c r="S24" s="17" t="n">
        <v>0</v>
      </c>
      <c r="T24" s="17" t="n">
        <v>0</v>
      </c>
      <c r="U24" s="16" t="n"/>
      <c r="V24" s="16" t="n"/>
      <c r="W24" s="16" t="n"/>
      <c r="X24" s="31" t="n"/>
      <c r="Y24" s="31" t="n"/>
      <c r="Z24" s="31" t="n"/>
    </row>
    <row r="25" ht="15" customHeight="1">
      <c r="A25" s="97">
        <f>C25&amp;"-"&amp;D25</f>
        <v/>
      </c>
      <c r="C25" s="93" t="inlineStr">
        <is>
          <t>C74</t>
        </is>
      </c>
      <c r="D25" s="7" t="inlineStr">
        <is>
          <t>0100</t>
        </is>
      </c>
      <c r="E25" s="7" t="inlineStr">
        <is>
          <t>1.1.2</t>
        </is>
      </c>
      <c r="F25" s="44" t="n"/>
      <c r="G25" s="82" t="n"/>
      <c r="H25" s="83" t="inlineStr">
        <is>
          <t>monies due from central banks and financial customers</t>
        </is>
      </c>
      <c r="I25" s="115" t="n"/>
      <c r="J25" s="116" t="n"/>
      <c r="K25" s="15">
        <f>K26+K29</f>
        <v/>
      </c>
      <c r="L25" s="31" t="n"/>
      <c r="M25" s="31" t="n"/>
      <c r="N25" s="16" t="n"/>
      <c r="O25" s="16" t="n"/>
      <c r="P25" s="16" t="n"/>
      <c r="Q25" s="16" t="n"/>
      <c r="R25" s="17" t="n"/>
      <c r="S25" s="17" t="n">
        <v>0</v>
      </c>
      <c r="T25" s="17" t="n">
        <v>0</v>
      </c>
      <c r="U25" s="16" t="n"/>
      <c r="V25" s="16" t="n"/>
      <c r="W25" s="16" t="n"/>
      <c r="X25" s="15" t="n"/>
      <c r="Y25" s="31" t="n"/>
      <c r="Z25" s="31" t="n"/>
    </row>
    <row r="26" ht="15" customHeight="1">
      <c r="A26" s="97">
        <f>C26&amp;"-"&amp;D26</f>
        <v/>
      </c>
      <c r="C26" s="93" t="inlineStr">
        <is>
          <t>C74</t>
        </is>
      </c>
      <c r="D26" s="7" t="inlineStr">
        <is>
          <t>0110</t>
        </is>
      </c>
      <c r="E26" s="7" t="inlineStr">
        <is>
          <t>1.1.2.1</t>
        </is>
      </c>
      <c r="F26" s="44" t="n"/>
      <c r="G26" s="82" t="n"/>
      <c r="H26" s="82" t="n"/>
      <c r="I26" s="83" t="inlineStr">
        <is>
          <t>monies due from financial customers being classified as operational deposits</t>
        </is>
      </c>
      <c r="J26" s="116" t="n"/>
      <c r="K26" s="15">
        <f>K27+K28</f>
        <v/>
      </c>
      <c r="L26" s="31" t="n"/>
      <c r="M26" s="31" t="n"/>
      <c r="N26" s="16" t="n"/>
      <c r="O26" s="16" t="n"/>
      <c r="P26" s="16" t="n"/>
      <c r="Q26" s="16" t="n"/>
      <c r="R26" s="17" t="n"/>
      <c r="S26" s="17" t="n">
        <v>0</v>
      </c>
      <c r="T26" s="17" t="n">
        <v>0</v>
      </c>
      <c r="U26" s="16" t="n"/>
      <c r="V26" s="16" t="n"/>
      <c r="W26" s="16" t="n"/>
      <c r="X26" s="31" t="n"/>
      <c r="Y26" s="31" t="n"/>
      <c r="Z26" s="31" t="n"/>
    </row>
    <row r="27" ht="39" customHeight="1">
      <c r="A27" s="97">
        <f>C27&amp;"-"&amp;D27</f>
        <v/>
      </c>
      <c r="C27" s="93" t="inlineStr">
        <is>
          <t>C74</t>
        </is>
      </c>
      <c r="D27" s="7" t="inlineStr">
        <is>
          <t>0120</t>
        </is>
      </c>
      <c r="E27" s="7" t="inlineStr">
        <is>
          <t>1.1.2.1.1</t>
        </is>
      </c>
      <c r="F27" s="44" t="n"/>
      <c r="G27" s="82" t="n"/>
      <c r="H27" s="82" t="n"/>
      <c r="I27" s="82" t="n"/>
      <c r="J27" s="83" t="inlineStr">
        <is>
          <t>monies due from financial customers being classified as operational deposits where the credit institution is able to establish a corresponding symmetrical inflow rate</t>
        </is>
      </c>
      <c r="K27" s="46">
        <f>SUMIFS(LCR_Data!D:D,LCR_Data!C:C,'C74.00'!$A27)</f>
        <v/>
      </c>
      <c r="L27" s="49" t="n"/>
      <c r="M27" s="49" t="n"/>
      <c r="N27" s="16" t="n"/>
      <c r="O27" s="16" t="n"/>
      <c r="P27" s="16" t="n"/>
      <c r="Q27" s="16" t="n"/>
      <c r="R27" s="17" t="n"/>
      <c r="S27" s="17" t="n">
        <v>0</v>
      </c>
      <c r="T27" s="17" t="n">
        <v>0</v>
      </c>
      <c r="U27" s="16" t="n"/>
      <c r="V27" s="16" t="n"/>
      <c r="W27" s="16" t="n"/>
      <c r="X27" s="31" t="n"/>
      <c r="Y27" s="31" t="n"/>
      <c r="Z27" s="31" t="n"/>
    </row>
    <row r="28" ht="39" customHeight="1">
      <c r="A28" s="97">
        <f>C28&amp;"-"&amp;D28</f>
        <v/>
      </c>
      <c r="C28" s="93" t="inlineStr">
        <is>
          <t>C74</t>
        </is>
      </c>
      <c r="D28" s="7" t="inlineStr">
        <is>
          <t>0130</t>
        </is>
      </c>
      <c r="E28" s="7" t="inlineStr">
        <is>
          <t>1.1.2.1.2</t>
        </is>
      </c>
      <c r="F28" s="44" t="n"/>
      <c r="G28" s="82" t="n"/>
      <c r="H28" s="82" t="n"/>
      <c r="I28" s="82" t="n"/>
      <c r="J28" s="83" t="inlineStr">
        <is>
          <t>monies due from financial customers being classified as operational deposits where the credit institution is not able to establish a corresponding symmetrical inflow rate</t>
        </is>
      </c>
      <c r="K28" s="46">
        <f>SUMIFS(LCR_Data!D:D,LCR_Data!C:C,'C74.00'!$A28)</f>
        <v/>
      </c>
      <c r="L28" s="49" t="n"/>
      <c r="M28" s="49" t="n"/>
      <c r="N28" s="16" t="n"/>
      <c r="O28" s="16" t="n"/>
      <c r="P28" s="16" t="n"/>
      <c r="Q28" s="16" t="inlineStr">
        <is>
          <t>0,05</t>
        </is>
      </c>
      <c r="R28" s="17" t="n"/>
      <c r="S28" s="17" t="n">
        <v>0.05</v>
      </c>
      <c r="T28" s="17" t="n">
        <v>0.05</v>
      </c>
      <c r="U28" s="16" t="n"/>
      <c r="V28" s="16" t="n"/>
      <c r="W28" s="16" t="n"/>
      <c r="X28" s="31" t="n"/>
      <c r="Y28" s="31" t="n"/>
      <c r="Z28" s="31" t="n"/>
    </row>
    <row r="29" ht="15" customHeight="1">
      <c r="A29" s="97">
        <f>C29&amp;"-"&amp;D29</f>
        <v/>
      </c>
      <c r="C29" s="93" t="inlineStr">
        <is>
          <t>C74</t>
        </is>
      </c>
      <c r="D29" s="7" t="inlineStr">
        <is>
          <t>0140</t>
        </is>
      </c>
      <c r="E29" s="7" t="inlineStr">
        <is>
          <t>1.1.2.2</t>
        </is>
      </c>
      <c r="F29" s="44" t="n"/>
      <c r="G29" s="82" t="n"/>
      <c r="H29" s="82" t="n"/>
      <c r="I29" s="83" t="inlineStr">
        <is>
          <t>monies due from central banks and financial customers not being classified as operational deposits</t>
        </is>
      </c>
      <c r="J29" s="116" t="n"/>
      <c r="K29" s="15">
        <f>K30+K31</f>
        <v/>
      </c>
      <c r="L29" s="31" t="n"/>
      <c r="M29" s="31" t="n"/>
      <c r="N29" s="16" t="n"/>
      <c r="O29" s="16" t="n"/>
      <c r="P29" s="16" t="n"/>
      <c r="Q29" s="16" t="n"/>
      <c r="R29" s="17" t="n"/>
      <c r="S29" s="17" t="n">
        <v>0</v>
      </c>
      <c r="T29" s="17" t="n">
        <v>0</v>
      </c>
      <c r="U29" s="16" t="n"/>
      <c r="V29" s="16" t="n"/>
      <c r="W29" s="16" t="n"/>
      <c r="X29" s="15" t="n"/>
      <c r="Y29" s="31" t="n"/>
      <c r="Z29" s="31" t="n"/>
    </row>
    <row r="30" ht="15" customHeight="1">
      <c r="A30" s="97">
        <f>C30&amp;"-"&amp;D30</f>
        <v/>
      </c>
      <c r="C30" s="93" t="inlineStr">
        <is>
          <t>C74</t>
        </is>
      </c>
      <c r="D30" s="7" t="inlineStr">
        <is>
          <t>0150</t>
        </is>
      </c>
      <c r="E30" s="7" t="inlineStr">
        <is>
          <t>1.1.2.2.1</t>
        </is>
      </c>
      <c r="F30" s="44" t="n"/>
      <c r="G30" s="82" t="n"/>
      <c r="H30" s="82" t="n"/>
      <c r="I30" s="82" t="n"/>
      <c r="J30" s="83" t="inlineStr">
        <is>
          <t>monies due from central banks</t>
        </is>
      </c>
      <c r="K30" s="46">
        <f>SUMIFS(LCR_Data!D:D,LCR_Data!C:C,'C74.00'!$A30)</f>
        <v/>
      </c>
      <c r="L30" s="49" t="n"/>
      <c r="M30" s="49" t="n"/>
      <c r="N30" s="16" t="n"/>
      <c r="O30" s="16" t="n"/>
      <c r="P30" s="16" t="n"/>
      <c r="Q30" s="16" t="inlineStr">
        <is>
          <t>1,00</t>
        </is>
      </c>
      <c r="R30" s="17" t="n"/>
      <c r="S30" s="17" t="n">
        <v>1</v>
      </c>
      <c r="T30" s="17" t="n">
        <v>1</v>
      </c>
      <c r="U30" s="16" t="n"/>
      <c r="V30" s="16" t="n"/>
      <c r="W30" s="16" t="n"/>
      <c r="X30" s="31" t="n"/>
      <c r="Y30" s="31" t="n"/>
      <c r="Z30" s="31" t="n"/>
    </row>
    <row r="31" ht="15" customHeight="1">
      <c r="A31" s="97">
        <f>C31&amp;"-"&amp;D31</f>
        <v/>
      </c>
      <c r="C31" s="93" t="inlineStr">
        <is>
          <t>C74</t>
        </is>
      </c>
      <c r="D31" s="7" t="inlineStr">
        <is>
          <t>0160</t>
        </is>
      </c>
      <c r="E31" s="7" t="inlineStr">
        <is>
          <t>1.1.2.2.2</t>
        </is>
      </c>
      <c r="F31" s="44" t="n"/>
      <c r="G31" s="82" t="n"/>
      <c r="H31" s="82" t="n"/>
      <c r="I31" s="82" t="n"/>
      <c r="J31" s="83" t="inlineStr">
        <is>
          <t>monies due from financial customers</t>
        </is>
      </c>
      <c r="K31" s="46">
        <f>SUMIFS(LCR_Data!D:D,LCR_Data!C:C,'C74.00'!$A31)</f>
        <v/>
      </c>
      <c r="L31" s="49" t="n"/>
      <c r="M31" s="49" t="n"/>
      <c r="N31" s="16" t="n"/>
      <c r="O31" s="16" t="n"/>
      <c r="P31" s="16" t="n"/>
      <c r="Q31" s="16" t="inlineStr">
        <is>
          <t>1,00</t>
        </is>
      </c>
      <c r="R31" s="17" t="n"/>
      <c r="S31" s="17" t="n">
        <v>1</v>
      </c>
      <c r="T31" s="17" t="n">
        <v>1</v>
      </c>
      <c r="U31" s="16" t="n"/>
      <c r="V31" s="16" t="n"/>
      <c r="W31" s="16" t="n"/>
      <c r="X31" s="15" t="n"/>
      <c r="Y31" s="31" t="n"/>
      <c r="Z31" s="31" t="n"/>
    </row>
    <row r="32" ht="15" customHeight="1">
      <c r="A32" s="97">
        <f>C32&amp;"-"&amp;D32</f>
        <v/>
      </c>
      <c r="C32" s="93" t="inlineStr">
        <is>
          <t>C74</t>
        </is>
      </c>
      <c r="D32" s="7" t="inlineStr">
        <is>
          <t>0170</t>
        </is>
      </c>
      <c r="E32" s="7" t="inlineStr">
        <is>
          <t>1.1.3</t>
        </is>
      </c>
      <c r="F32" s="82" t="n"/>
      <c r="G32" s="82" t="n"/>
      <c r="H32" s="83" t="inlineStr">
        <is>
          <t>inflows corresponding to outflows in accordance with promotional loan commitments referred to in Article 31(9) of Commission delegated regulation (EU) 2015/61</t>
        </is>
      </c>
      <c r="I32" s="115" t="n"/>
      <c r="J32" s="116" t="n"/>
      <c r="K32" s="15" t="n">
        <v>0</v>
      </c>
      <c r="L32" s="31" t="n"/>
      <c r="M32" s="31" t="n"/>
      <c r="N32" s="16" t="n"/>
      <c r="O32" s="16" t="n"/>
      <c r="P32" s="16" t="n"/>
      <c r="Q32" s="16" t="inlineStr">
        <is>
          <t>1,00</t>
        </is>
      </c>
      <c r="R32" s="17" t="n"/>
      <c r="S32" s="17" t="n">
        <v>1</v>
      </c>
      <c r="T32" s="17" t="n">
        <v>1</v>
      </c>
      <c r="U32" s="16" t="n"/>
      <c r="V32" s="16" t="n"/>
      <c r="W32" s="16" t="n"/>
      <c r="X32" s="31" t="n"/>
      <c r="Y32" s="31" t="n"/>
      <c r="Z32" s="31" t="n"/>
    </row>
    <row r="33" ht="15" customHeight="1">
      <c r="A33" s="97">
        <f>C33&amp;"-"&amp;D33</f>
        <v/>
      </c>
      <c r="C33" s="93" t="inlineStr">
        <is>
          <t>C74</t>
        </is>
      </c>
      <c r="D33" s="7" t="inlineStr">
        <is>
          <t>0180</t>
        </is>
      </c>
      <c r="E33" s="91" t="inlineStr">
        <is>
          <t>1.1.4</t>
        </is>
      </c>
      <c r="F33" s="44" t="n"/>
      <c r="G33" s="82" t="n"/>
      <c r="H33" s="82" t="inlineStr">
        <is>
          <t>monies due from trade financing transactions</t>
        </is>
      </c>
      <c r="I33" s="115" t="n"/>
      <c r="J33" s="115" t="n"/>
      <c r="K33" s="46">
        <f>SUMIFS(LCR_Data!D:D,LCR_Data!C:C,'C74.00'!$A33)</f>
        <v/>
      </c>
      <c r="L33" s="49" t="n"/>
      <c r="M33" s="49" t="n"/>
      <c r="N33" s="16" t="n"/>
      <c r="O33" s="16" t="n"/>
      <c r="P33" s="16" t="n"/>
      <c r="Q33" s="16" t="inlineStr">
        <is>
          <t>1,00</t>
        </is>
      </c>
      <c r="R33" s="17" t="n"/>
      <c r="S33" s="17" t="n">
        <v>1</v>
      </c>
      <c r="T33" s="17" t="n">
        <v>1</v>
      </c>
      <c r="U33" s="16" t="n"/>
      <c r="V33" s="16" t="n"/>
      <c r="W33" s="16" t="n"/>
      <c r="X33" s="31" t="n"/>
      <c r="Y33" s="31" t="n"/>
      <c r="Z33" s="31" t="n"/>
    </row>
    <row r="34" ht="15" customHeight="1">
      <c r="A34" s="97">
        <f>C34&amp;"-"&amp;D34</f>
        <v/>
      </c>
      <c r="C34" s="93" t="inlineStr">
        <is>
          <t>C74</t>
        </is>
      </c>
      <c r="D34" s="7" t="inlineStr">
        <is>
          <t>0190</t>
        </is>
      </c>
      <c r="E34" s="7" t="inlineStr">
        <is>
          <t>1.1.5</t>
        </is>
      </c>
      <c r="F34" s="82" t="n"/>
      <c r="G34" s="82" t="n"/>
      <c r="H34" s="83" t="inlineStr">
        <is>
          <t>monies due from securities maturing within 30 days</t>
        </is>
      </c>
      <c r="I34" s="115" t="n"/>
      <c r="J34" s="116" t="n"/>
      <c r="K34" s="46">
        <f>SUMIFS(LCR_Data!D:D,LCR_Data!C:C,'C74.00'!$A34)</f>
        <v/>
      </c>
      <c r="L34" s="49" t="n"/>
      <c r="M34" s="49" t="n"/>
      <c r="N34" s="16" t="n"/>
      <c r="O34" s="16" t="n"/>
      <c r="P34" s="16" t="n"/>
      <c r="Q34" s="16" t="inlineStr">
        <is>
          <t>1,00</t>
        </is>
      </c>
      <c r="R34" s="17" t="n"/>
      <c r="S34" s="17" t="n">
        <v>1</v>
      </c>
      <c r="T34" s="17" t="n">
        <v>1</v>
      </c>
      <c r="U34" s="16" t="n"/>
      <c r="V34" s="16" t="n"/>
      <c r="W34" s="16" t="n"/>
      <c r="X34" s="31" t="n"/>
      <c r="Y34" s="31" t="n"/>
      <c r="Z34" s="31" t="n"/>
    </row>
    <row r="35" ht="15" customHeight="1">
      <c r="A35" s="97">
        <f>C35&amp;"-"&amp;D35</f>
        <v/>
      </c>
      <c r="C35" s="93" t="inlineStr">
        <is>
          <t>C74</t>
        </is>
      </c>
      <c r="D35" s="7" t="inlineStr">
        <is>
          <t>0201</t>
        </is>
      </c>
      <c r="E35" s="7" t="inlineStr">
        <is>
          <t>1.1.6</t>
        </is>
      </c>
      <c r="F35" s="82" t="n"/>
      <c r="G35" s="82" t="n"/>
      <c r="H35" s="83" t="inlineStr">
        <is>
          <t>loans with an undefined contractual end date</t>
        </is>
      </c>
      <c r="I35" s="115" t="n"/>
      <c r="J35" s="116" t="n"/>
      <c r="K35" s="46">
        <f>SUMIFS(LCR_Data!D:D,LCR_Data!C:C,'C74.00'!$A35)</f>
        <v/>
      </c>
      <c r="L35" s="49" t="n"/>
      <c r="M35" s="49" t="n"/>
      <c r="N35" s="16" t="n"/>
      <c r="O35" s="16" t="n"/>
      <c r="P35" s="16" t="n"/>
      <c r="Q35" s="16" t="inlineStr">
        <is>
          <t>0,20</t>
        </is>
      </c>
      <c r="R35" s="17" t="n"/>
      <c r="S35" s="17" t="n">
        <v>0.2</v>
      </c>
      <c r="T35" s="17" t="n">
        <v>0.2</v>
      </c>
      <c r="U35" s="16" t="n"/>
      <c r="V35" s="16" t="n"/>
      <c r="W35" s="16" t="n"/>
      <c r="X35" s="31" t="n"/>
      <c r="Y35" s="31" t="n"/>
      <c r="Z35" s="31" t="n"/>
    </row>
    <row r="36" ht="15" customHeight="1">
      <c r="A36" s="97">
        <f>C36&amp;"-"&amp;D36</f>
        <v/>
      </c>
      <c r="C36" s="93" t="inlineStr">
        <is>
          <t>C74</t>
        </is>
      </c>
      <c r="D36" s="7" t="inlineStr">
        <is>
          <t>0210</t>
        </is>
      </c>
      <c r="E36" s="7" t="inlineStr">
        <is>
          <t>1.1.7</t>
        </is>
      </c>
      <c r="F36" s="82" t="n"/>
      <c r="G36" s="82" t="n"/>
      <c r="H36" s="83" t="inlineStr">
        <is>
          <t>monies due from positions in major index equity instruments provided that there is no double counting with liquid assets</t>
        </is>
      </c>
      <c r="I36" s="115" t="n"/>
      <c r="J36" s="116" t="n"/>
      <c r="K36" s="46">
        <f>SUMIFS(LCR_Data!D:D,LCR_Data!C:C,'C74.00'!$A36)</f>
        <v/>
      </c>
      <c r="L36" s="49" t="n"/>
      <c r="M36" s="49" t="n"/>
      <c r="N36" s="16" t="n"/>
      <c r="O36" s="16" t="n"/>
      <c r="P36" s="16" t="n"/>
      <c r="Q36" s="16" t="inlineStr">
        <is>
          <t>1,00</t>
        </is>
      </c>
      <c r="R36" s="17" t="n"/>
      <c r="S36" s="17" t="n">
        <v>1</v>
      </c>
      <c r="T36" s="17" t="n">
        <v>1</v>
      </c>
      <c r="U36" s="16" t="n"/>
      <c r="V36" s="16" t="n"/>
      <c r="W36" s="16" t="n"/>
      <c r="X36" s="31" t="n"/>
      <c r="Y36" s="31" t="n"/>
      <c r="Z36" s="31" t="n"/>
    </row>
    <row r="37" ht="15" customHeight="1">
      <c r="A37" s="97">
        <f>C37&amp;"-"&amp;D37</f>
        <v/>
      </c>
      <c r="C37" s="93" t="inlineStr">
        <is>
          <t>C74</t>
        </is>
      </c>
      <c r="D37" s="7" t="inlineStr">
        <is>
          <t>0230</t>
        </is>
      </c>
      <c r="E37" s="7" t="inlineStr">
        <is>
          <t>1.1.8</t>
        </is>
      </c>
      <c r="F37" s="82" t="n"/>
      <c r="G37" s="82" t="n"/>
      <c r="H37" s="83" t="inlineStr">
        <is>
          <t>inflows from the release of balances held in segregated accounts in accordance with regulatory requirements for the protection of customer trading assets</t>
        </is>
      </c>
      <c r="I37" s="115" t="n"/>
      <c r="J37" s="116" t="n"/>
      <c r="K37" s="46">
        <f>SUMIFS(LCR_Data!D:D,LCR_Data!C:C,'C74.00'!$A37)</f>
        <v/>
      </c>
      <c r="L37" s="49" t="n"/>
      <c r="M37" s="49" t="n"/>
      <c r="N37" s="16" t="n"/>
      <c r="O37" s="16" t="n"/>
      <c r="P37" s="16" t="n"/>
      <c r="Q37" s="16" t="inlineStr">
        <is>
          <t>1,00</t>
        </is>
      </c>
      <c r="R37" s="17" t="n"/>
      <c r="S37" s="17" t="n">
        <v>1</v>
      </c>
      <c r="T37" s="17" t="n">
        <v>1</v>
      </c>
      <c r="U37" s="16" t="n"/>
      <c r="V37" s="16" t="n"/>
      <c r="W37" s="16" t="n"/>
      <c r="X37" s="31" t="n"/>
      <c r="Y37" s="31" t="n"/>
      <c r="Z37" s="31" t="n"/>
    </row>
    <row r="38" ht="15" customHeight="1">
      <c r="A38" s="97">
        <f>C38&amp;"-"&amp;D38</f>
        <v/>
      </c>
      <c r="C38" s="93" t="inlineStr">
        <is>
          <t>C74</t>
        </is>
      </c>
      <c r="D38" s="7" t="inlineStr">
        <is>
          <t>0240</t>
        </is>
      </c>
      <c r="E38" s="7" t="inlineStr">
        <is>
          <t>1.1.9</t>
        </is>
      </c>
      <c r="F38" s="82" t="n"/>
      <c r="G38" s="82" t="n"/>
      <c r="H38" s="83" t="inlineStr">
        <is>
          <t>inflows from derivatives</t>
        </is>
      </c>
      <c r="I38" s="115" t="n"/>
      <c r="J38" s="116" t="n"/>
      <c r="K38" s="46">
        <f>SUMIFS(LCR_Data!D:D,LCR_Data!C:C,'C74.00'!$A38)</f>
        <v/>
      </c>
      <c r="L38" s="49" t="n"/>
      <c r="M38" s="49" t="n"/>
      <c r="N38" s="16" t="n"/>
      <c r="O38" s="16" t="n"/>
      <c r="P38" s="16" t="n"/>
      <c r="Q38" s="16" t="inlineStr">
        <is>
          <t>1,00</t>
        </is>
      </c>
      <c r="R38" s="17" t="n"/>
      <c r="S38" s="17" t="n">
        <v>1</v>
      </c>
      <c r="T38" s="17" t="n">
        <v>1</v>
      </c>
      <c r="U38" s="16" t="n"/>
      <c r="V38" s="16" t="n"/>
      <c r="W38" s="16" t="n"/>
      <c r="X38" s="15" t="n"/>
      <c r="Y38" s="31" t="n"/>
      <c r="Z38" s="31" t="n"/>
    </row>
    <row r="39" ht="15" customHeight="1">
      <c r="A39" s="97">
        <f>C39&amp;"-"&amp;D39</f>
        <v/>
      </c>
      <c r="C39" s="93" t="inlineStr">
        <is>
          <t>C74</t>
        </is>
      </c>
      <c r="D39" s="7" t="inlineStr">
        <is>
          <t>0250</t>
        </is>
      </c>
      <c r="E39" s="7" t="inlineStr">
        <is>
          <t>1.1.10</t>
        </is>
      </c>
      <c r="F39" s="82" t="n"/>
      <c r="G39" s="82" t="n"/>
      <c r="H39" s="83" t="inlineStr">
        <is>
          <t>inflows from undrawn credit or liquidity facilities provided by members of a group or an institutional protection scheme where the competent authorities have granted permission to apply a higher inflow rate</t>
        </is>
      </c>
      <c r="I39" s="115" t="n"/>
      <c r="J39" s="116" t="n"/>
      <c r="K39" s="46">
        <f>SUMIFS(LCR_Data!D:D,LCR_Data!C:C,'C74.00'!$A39)</f>
        <v/>
      </c>
      <c r="L39" s="49" t="n"/>
      <c r="M39" s="49" t="n"/>
      <c r="N39" s="16" t="n"/>
      <c r="O39" s="16" t="n"/>
      <c r="P39" s="16" t="n"/>
      <c r="Q39" s="16" t="n"/>
      <c r="R39" s="17" t="n"/>
      <c r="S39" s="17" t="n">
        <v>0</v>
      </c>
      <c r="T39" s="17" t="n">
        <v>0</v>
      </c>
      <c r="U39" s="16" t="n"/>
      <c r="V39" s="16" t="n"/>
      <c r="W39" s="16" t="n"/>
      <c r="X39" s="31" t="n"/>
      <c r="Y39" s="31" t="n"/>
      <c r="Z39" s="31" t="n"/>
    </row>
    <row r="40" ht="12.9" customHeight="1">
      <c r="A40" s="97">
        <f>C40&amp;"-"&amp;D40</f>
        <v/>
      </c>
      <c r="C40" s="93" t="inlineStr">
        <is>
          <t>C74</t>
        </is>
      </c>
      <c r="D40" s="57" t="inlineStr">
        <is>
          <t>0260</t>
        </is>
      </c>
      <c r="E40" s="57" t="inlineStr">
        <is>
          <t>1.1.11</t>
        </is>
      </c>
      <c r="F40" s="78" t="n"/>
      <c r="G40" s="78" t="n"/>
      <c r="H40" s="79" t="inlineStr">
        <is>
          <t xml:space="preserve">other inflows </t>
        </is>
      </c>
      <c r="I40" s="115" t="n"/>
      <c r="J40" s="116" t="n"/>
      <c r="K40" s="46">
        <f>SUMIFS(LCR_Data!D:D,LCR_Data!C:C,'C74.00'!$A40)</f>
        <v/>
      </c>
      <c r="L40" s="31" t="n"/>
      <c r="M40" s="31" t="n"/>
      <c r="N40" s="16" t="n"/>
      <c r="O40" s="16" t="n"/>
      <c r="P40" s="16" t="n"/>
      <c r="Q40" s="16" t="inlineStr">
        <is>
          <t>1,00</t>
        </is>
      </c>
      <c r="R40" s="17" t="n"/>
      <c r="S40" s="31" t="n"/>
      <c r="T40" s="31" t="n"/>
      <c r="U40" s="16" t="n"/>
      <c r="V40" s="16" t="n"/>
      <c r="W40" s="16" t="n"/>
      <c r="X40" s="15" t="n"/>
      <c r="Y40" s="31" t="n"/>
      <c r="Z40" s="31" t="n"/>
    </row>
    <row r="41" ht="15" customHeight="1">
      <c r="A41" s="97">
        <f>C41&amp;"-"&amp;D41</f>
        <v/>
      </c>
      <c r="C41" s="93" t="inlineStr">
        <is>
          <t>C74</t>
        </is>
      </c>
      <c r="D41" s="7" t="inlineStr">
        <is>
          <t>0263</t>
        </is>
      </c>
      <c r="E41" s="7" t="inlineStr">
        <is>
          <t>1.2</t>
        </is>
      </c>
      <c r="F41" s="82" t="n"/>
      <c r="G41" s="79" t="inlineStr">
        <is>
          <t>Inflows from secured lending and capital market-driven transactions</t>
        </is>
      </c>
      <c r="H41" s="115" t="n"/>
      <c r="I41" s="115" t="n"/>
      <c r="J41" s="116" t="n"/>
      <c r="K41" s="31">
        <f>K42+K62</f>
        <v/>
      </c>
      <c r="L41" s="31" t="n"/>
      <c r="M41" s="31" t="inlineStr">
        <is>
          <t xml:space="preserve"> </t>
        </is>
      </c>
      <c r="N41" s="16" t="n"/>
      <c r="O41" s="16" t="n"/>
      <c r="P41" s="16" t="n"/>
      <c r="Q41" s="16" t="n"/>
      <c r="R41" s="17" t="n"/>
      <c r="S41" s="17" t="n">
        <v>0</v>
      </c>
      <c r="T41" s="17" t="n">
        <v>0</v>
      </c>
      <c r="U41" s="16" t="n"/>
      <c r="V41" s="16" t="n"/>
      <c r="W41" s="16" t="n"/>
      <c r="X41" s="31" t="n"/>
      <c r="Y41" s="31" t="n"/>
      <c r="Z41" s="31" t="n"/>
    </row>
    <row r="42" ht="15" customHeight="1">
      <c r="A42" s="97">
        <f>C42&amp;"-"&amp;D42</f>
        <v/>
      </c>
      <c r="C42" s="93" t="inlineStr">
        <is>
          <t>C74</t>
        </is>
      </c>
      <c r="D42" s="7" t="inlineStr">
        <is>
          <t>0265</t>
        </is>
      </c>
      <c r="E42" s="7" t="inlineStr">
        <is>
          <t>1.2.1</t>
        </is>
      </c>
      <c r="F42" s="82" t="n"/>
      <c r="G42" s="78" t="n"/>
      <c r="H42" s="79" t="inlineStr">
        <is>
          <t>Counterparty is central bank</t>
        </is>
      </c>
      <c r="I42" s="115" t="n"/>
      <c r="J42" s="116" t="n"/>
      <c r="K42" s="15">
        <f>K43+K58+K59</f>
        <v/>
      </c>
      <c r="L42" s="31" t="n"/>
      <c r="M42" s="31" t="n"/>
      <c r="N42" s="16" t="n"/>
      <c r="O42" s="16" t="n"/>
      <c r="P42" s="16" t="n"/>
      <c r="Q42" s="16" t="n"/>
      <c r="R42" s="17" t="n"/>
      <c r="S42" s="17" t="n">
        <v>0</v>
      </c>
      <c r="T42" s="17" t="n">
        <v>0</v>
      </c>
      <c r="U42" s="16" t="n"/>
      <c r="V42" s="16" t="n"/>
      <c r="W42" s="16" t="n"/>
      <c r="X42" s="31" t="n"/>
      <c r="Y42" s="31" t="n"/>
      <c r="Z42" s="31" t="n"/>
    </row>
    <row r="43" ht="15" customHeight="1">
      <c r="A43" s="97">
        <f>C43&amp;"-"&amp;D43</f>
        <v/>
      </c>
      <c r="C43" s="93" t="inlineStr">
        <is>
          <t>C74</t>
        </is>
      </c>
      <c r="D43" s="7" t="inlineStr">
        <is>
          <t>0267</t>
        </is>
      </c>
      <c r="E43" s="7" t="inlineStr">
        <is>
          <t>1.2.1.1</t>
        </is>
      </c>
      <c r="F43" s="44" t="n"/>
      <c r="G43" s="82" t="n"/>
      <c r="H43" s="83" t="inlineStr">
        <is>
          <t>collateral that qualifies as a liquid asset</t>
        </is>
      </c>
      <c r="I43" s="115" t="n"/>
      <c r="J43" s="116" t="n"/>
      <c r="K43" s="15">
        <f>K44+K46+K48+K50+K52+K54+K56</f>
        <v/>
      </c>
      <c r="L43" s="31" t="n"/>
      <c r="M43" s="31" t="n"/>
      <c r="N43" s="31" t="n"/>
      <c r="O43" s="31" t="n"/>
      <c r="P43" s="31" t="n"/>
      <c r="Q43" s="16" t="n"/>
      <c r="R43" s="17" t="n"/>
      <c r="S43" s="17" t="n">
        <v>0</v>
      </c>
      <c r="T43" s="17" t="n">
        <v>0</v>
      </c>
      <c r="U43" s="16" t="n"/>
      <c r="V43" s="16" t="n"/>
      <c r="W43" s="16" t="n"/>
      <c r="X43" s="31" t="n"/>
      <c r="Y43" s="31" t="n"/>
      <c r="Z43" s="31" t="n"/>
    </row>
    <row r="44" ht="15" customHeight="1">
      <c r="A44" s="97">
        <f>C44&amp;"-"&amp;D44</f>
        <v/>
      </c>
      <c r="C44" s="93" t="inlineStr">
        <is>
          <t>C74</t>
        </is>
      </c>
      <c r="D44" s="7" t="inlineStr">
        <is>
          <t>0269</t>
        </is>
      </c>
      <c r="E44" s="7" t="inlineStr">
        <is>
          <t>1.2.1.1.1</t>
        </is>
      </c>
      <c r="F44" s="44" t="n"/>
      <c r="G44" s="82" t="n"/>
      <c r="H44" s="82" t="n"/>
      <c r="I44" s="83" t="inlineStr">
        <is>
          <t>Level 1 collateral excluding extremely high quality covered bonds</t>
        </is>
      </c>
      <c r="J44" s="116" t="n"/>
      <c r="K44" s="46">
        <f>SUMIFS(LCR_Data!D:D,LCR_Data!C:C,'C74.00'!$A44)</f>
        <v/>
      </c>
      <c r="L44" s="49" t="n"/>
      <c r="M44" s="49" t="n"/>
      <c r="N44" s="49" t="n"/>
      <c r="O44" s="49" t="n"/>
      <c r="P44" s="49" t="n"/>
      <c r="Q44" s="16" t="inlineStr">
        <is>
          <t>0,00</t>
        </is>
      </c>
      <c r="R44" s="17" t="n"/>
      <c r="S44" s="17" t="n">
        <v>0</v>
      </c>
      <c r="T44" s="17" t="n">
        <v>0</v>
      </c>
      <c r="U44" s="16" t="n"/>
      <c r="V44" s="16" t="n"/>
      <c r="W44" s="16" t="n"/>
      <c r="X44" s="31" t="n"/>
      <c r="Y44" s="31" t="n"/>
      <c r="Z44" s="31" t="n"/>
    </row>
    <row r="45" ht="15" customHeight="1">
      <c r="A45" s="97">
        <f>C45&amp;"-"&amp;D45</f>
        <v/>
      </c>
      <c r="C45" s="93" t="inlineStr">
        <is>
          <t>C74</t>
        </is>
      </c>
      <c r="D45" s="7" t="inlineStr">
        <is>
          <t>0271</t>
        </is>
      </c>
      <c r="E45" s="7" t="inlineStr">
        <is>
          <t>1.2.1.1.1.1</t>
        </is>
      </c>
      <c r="F45" s="44" t="n"/>
      <c r="G45" s="82" t="n"/>
      <c r="H45" s="82" t="n"/>
      <c r="I45" s="82" t="n"/>
      <c r="J45" s="83" t="inlineStr">
        <is>
          <t>of which collateral received meets operational requirements</t>
        </is>
      </c>
      <c r="K45" s="46">
        <f>SUMIFS(LCR_Data!D:D,LCR_Data!C:C,'C74.00'!$A45)</f>
        <v/>
      </c>
      <c r="L45" s="49" t="n"/>
      <c r="M45" s="49" t="n"/>
      <c r="N45" s="49" t="n"/>
      <c r="O45" s="49" t="n"/>
      <c r="P45" s="49" t="n"/>
      <c r="Q45" s="16" t="n"/>
      <c r="R45" s="16" t="n"/>
      <c r="S45" s="16" t="n"/>
      <c r="T45" s="16" t="n"/>
      <c r="U45" s="49" t="n"/>
      <c r="V45" s="49" t="n"/>
      <c r="W45" s="49" t="n"/>
      <c r="X45" s="16" t="n"/>
      <c r="Y45" s="16" t="n"/>
      <c r="Z45" s="16" t="n"/>
    </row>
    <row r="46" ht="15" customHeight="1">
      <c r="A46" s="97">
        <f>C46&amp;"-"&amp;D46</f>
        <v/>
      </c>
      <c r="C46" s="93" t="inlineStr">
        <is>
          <t>C74</t>
        </is>
      </c>
      <c r="D46" s="7" t="inlineStr">
        <is>
          <t>0273</t>
        </is>
      </c>
      <c r="E46" s="7" t="inlineStr">
        <is>
          <t>1.2.1.1.2</t>
        </is>
      </c>
      <c r="F46" s="44" t="n"/>
      <c r="G46" s="82" t="n"/>
      <c r="H46" s="82" t="n"/>
      <c r="I46" s="83" t="inlineStr">
        <is>
          <t>Level 1 collateral which is extremely high quality covered bonds</t>
        </is>
      </c>
      <c r="J46" s="116" t="n"/>
      <c r="K46" s="46">
        <f>SUMIFS(LCR_Data!D:D,LCR_Data!C:C,'C74.00'!$A46)</f>
        <v/>
      </c>
      <c r="L46" s="49" t="n"/>
      <c r="M46" s="49" t="n"/>
      <c r="N46" s="49" t="n"/>
      <c r="O46" s="49" t="n"/>
      <c r="P46" s="49" t="n"/>
      <c r="Q46" s="16" t="inlineStr">
        <is>
          <t>0,07</t>
        </is>
      </c>
      <c r="R46" s="17" t="n">
        <v>0.07000000000000001</v>
      </c>
      <c r="S46" s="17" t="n">
        <v>0.07000000000000001</v>
      </c>
      <c r="T46" s="17" t="n">
        <v>0.07000000000000001</v>
      </c>
      <c r="U46" s="16" t="n"/>
      <c r="V46" s="16" t="n"/>
      <c r="W46" s="16" t="n"/>
      <c r="X46" s="31" t="n"/>
      <c r="Y46" s="31" t="n"/>
      <c r="Z46" s="31" t="n"/>
    </row>
    <row r="47" ht="15" customHeight="1">
      <c r="A47" s="97">
        <f>C47&amp;"-"&amp;D47</f>
        <v/>
      </c>
      <c r="C47" s="93" t="inlineStr">
        <is>
          <t>C74</t>
        </is>
      </c>
      <c r="D47" s="7" t="inlineStr">
        <is>
          <t>0275</t>
        </is>
      </c>
      <c r="E47" s="7" t="inlineStr">
        <is>
          <t>1.2.1.1.2.1</t>
        </is>
      </c>
      <c r="F47" s="44" t="n"/>
      <c r="G47" s="82" t="n"/>
      <c r="H47" s="82" t="n"/>
      <c r="I47" s="82" t="n"/>
      <c r="J47" s="83" t="inlineStr">
        <is>
          <t>of which collateral received meets operational requirements</t>
        </is>
      </c>
      <c r="K47" s="46">
        <f>SUMIFS(LCR_Data!D:D,LCR_Data!C:C,'C74.00'!$A47)</f>
        <v/>
      </c>
      <c r="L47" s="49" t="n"/>
      <c r="M47" s="49" t="n"/>
      <c r="N47" s="49" t="n"/>
      <c r="O47" s="49" t="n"/>
      <c r="P47" s="49" t="n"/>
      <c r="Q47" s="16" t="n"/>
      <c r="R47" s="16" t="n"/>
      <c r="S47" s="16" t="n"/>
      <c r="T47" s="16" t="n"/>
      <c r="U47" s="49" t="n"/>
      <c r="V47" s="49" t="n"/>
      <c r="W47" s="49" t="n"/>
      <c r="X47" s="16" t="n"/>
      <c r="Y47" s="16" t="n"/>
      <c r="Z47" s="16" t="n"/>
    </row>
    <row r="48" ht="15" customHeight="1">
      <c r="A48" s="97">
        <f>C48&amp;"-"&amp;D48</f>
        <v/>
      </c>
      <c r="C48" s="93" t="inlineStr">
        <is>
          <t>C74</t>
        </is>
      </c>
      <c r="D48" s="7" t="inlineStr">
        <is>
          <t>0277</t>
        </is>
      </c>
      <c r="E48" s="7" t="inlineStr">
        <is>
          <t>1.2.1.1.3</t>
        </is>
      </c>
      <c r="F48" s="44" t="n"/>
      <c r="G48" s="82" t="n"/>
      <c r="H48" s="82" t="n"/>
      <c r="I48" s="83" t="inlineStr">
        <is>
          <t>Level 2A collateral</t>
        </is>
      </c>
      <c r="J48" s="116" t="n"/>
      <c r="K48" s="46">
        <f>SUMIFS(LCR_Data!D:D,LCR_Data!C:C,'C74.00'!$A48)</f>
        <v/>
      </c>
      <c r="L48" s="49" t="n"/>
      <c r="M48" s="49" t="n"/>
      <c r="N48" s="49" t="n"/>
      <c r="O48" s="49" t="n"/>
      <c r="P48" s="49" t="n"/>
      <c r="Q48" s="16" t="inlineStr">
        <is>
          <t>0,15</t>
        </is>
      </c>
      <c r="R48" s="17" t="n">
        <v>0.15</v>
      </c>
      <c r="S48" s="17" t="n">
        <v>0.15</v>
      </c>
      <c r="T48" s="17" t="n">
        <v>0.15</v>
      </c>
      <c r="U48" s="16" t="n"/>
      <c r="V48" s="16" t="n"/>
      <c r="W48" s="16" t="n"/>
      <c r="X48" s="31" t="n"/>
      <c r="Y48" s="31" t="n"/>
      <c r="Z48" s="31" t="n"/>
    </row>
    <row r="49" ht="15" customHeight="1">
      <c r="A49" s="97">
        <f>C49&amp;"-"&amp;D49</f>
        <v/>
      </c>
      <c r="C49" s="93" t="inlineStr">
        <is>
          <t>C74</t>
        </is>
      </c>
      <c r="D49" s="7" t="inlineStr">
        <is>
          <t>0279</t>
        </is>
      </c>
      <c r="E49" s="7" t="inlineStr">
        <is>
          <t>1.2.1.1.3.1</t>
        </is>
      </c>
      <c r="F49" s="44" t="n"/>
      <c r="G49" s="82" t="n"/>
      <c r="H49" s="82" t="n"/>
      <c r="I49" s="82" t="n"/>
      <c r="J49" s="83" t="inlineStr">
        <is>
          <t>of which collateral received meets operational requirements</t>
        </is>
      </c>
      <c r="K49" s="46">
        <f>SUMIFS(LCR_Data!D:D,LCR_Data!C:C,'C74.00'!$A49)</f>
        <v/>
      </c>
      <c r="L49" s="49" t="n"/>
      <c r="M49" s="49" t="n"/>
      <c r="N49" s="49" t="n"/>
      <c r="O49" s="49" t="n"/>
      <c r="P49" s="49" t="n"/>
      <c r="Q49" s="16" t="n"/>
      <c r="R49" s="16" t="n"/>
      <c r="S49" s="16" t="n"/>
      <c r="T49" s="16" t="n"/>
      <c r="U49" s="49" t="n"/>
      <c r="V49" s="49" t="n"/>
      <c r="W49" s="49" t="n"/>
      <c r="X49" s="16" t="n"/>
      <c r="Y49" s="16" t="n"/>
      <c r="Z49" s="16" t="n"/>
    </row>
    <row r="50" ht="15" customHeight="1">
      <c r="A50" s="97">
        <f>C50&amp;"-"&amp;D50</f>
        <v/>
      </c>
      <c r="C50" s="93" t="inlineStr">
        <is>
          <t>C74</t>
        </is>
      </c>
      <c r="D50" s="7" t="inlineStr">
        <is>
          <t>0281</t>
        </is>
      </c>
      <c r="E50" s="7" t="inlineStr">
        <is>
          <t>1.2.1.1.4</t>
        </is>
      </c>
      <c r="F50" s="44" t="n"/>
      <c r="G50" s="82" t="n"/>
      <c r="H50" s="82" t="n"/>
      <c r="I50" s="83" t="inlineStr">
        <is>
          <t>Level 2B asset backed securities (residential or auto) collateral</t>
        </is>
      </c>
      <c r="J50" s="116" t="n"/>
      <c r="K50" s="46">
        <f>SUMIFS(LCR_Data!D:D,LCR_Data!C:C,'C74.00'!$A50)</f>
        <v/>
      </c>
      <c r="L50" s="49" t="n"/>
      <c r="M50" s="49" t="n"/>
      <c r="N50" s="49" t="n"/>
      <c r="O50" s="49" t="n"/>
      <c r="P50" s="49" t="n"/>
      <c r="Q50" s="16" t="inlineStr">
        <is>
          <t>0,25</t>
        </is>
      </c>
      <c r="R50" s="17" t="n">
        <v>0.25</v>
      </c>
      <c r="S50" s="17" t="n">
        <v>0.25</v>
      </c>
      <c r="T50" s="17" t="n">
        <v>0.25</v>
      </c>
      <c r="U50" s="16" t="n"/>
      <c r="V50" s="16" t="n"/>
      <c r="W50" s="16" t="n"/>
      <c r="X50" s="31" t="n"/>
      <c r="Y50" s="31" t="n"/>
      <c r="Z50" s="31" t="n"/>
    </row>
    <row r="51" ht="15" customHeight="1">
      <c r="A51" s="97">
        <f>C51&amp;"-"&amp;D51</f>
        <v/>
      </c>
      <c r="C51" s="93" t="inlineStr">
        <is>
          <t>C74</t>
        </is>
      </c>
      <c r="D51" s="7" t="inlineStr">
        <is>
          <t>0283</t>
        </is>
      </c>
      <c r="E51" s="7" t="inlineStr">
        <is>
          <t>1.2.1.1.4.1</t>
        </is>
      </c>
      <c r="F51" s="44" t="n"/>
      <c r="G51" s="82" t="n"/>
      <c r="H51" s="82" t="n"/>
      <c r="I51" s="82" t="n"/>
      <c r="J51" s="82" t="inlineStr">
        <is>
          <t>of which collateral received meets operational requirements</t>
        </is>
      </c>
      <c r="K51" s="46">
        <f>SUMIFS(LCR_Data!D:D,LCR_Data!C:C,'C74.00'!$A51)</f>
        <v/>
      </c>
      <c r="L51" s="49" t="n"/>
      <c r="M51" s="49" t="n"/>
      <c r="N51" s="49" t="n"/>
      <c r="O51" s="49" t="n"/>
      <c r="P51" s="49" t="n"/>
      <c r="Q51" s="16" t="n"/>
      <c r="R51" s="16" t="n"/>
      <c r="S51" s="16" t="n"/>
      <c r="T51" s="16" t="n"/>
      <c r="U51" s="49" t="n"/>
      <c r="V51" s="49" t="n"/>
      <c r="W51" s="49" t="n"/>
      <c r="X51" s="16" t="n"/>
      <c r="Y51" s="16" t="n"/>
      <c r="Z51" s="16" t="n"/>
    </row>
    <row r="52" ht="15" customHeight="1">
      <c r="A52" s="97">
        <f>C52&amp;"-"&amp;D52</f>
        <v/>
      </c>
      <c r="C52" s="93" t="inlineStr">
        <is>
          <t>C74</t>
        </is>
      </c>
      <c r="D52" s="7" t="inlineStr">
        <is>
          <t>0285</t>
        </is>
      </c>
      <c r="E52" s="7" t="inlineStr">
        <is>
          <t>1.2.1.1.5</t>
        </is>
      </c>
      <c r="F52" s="44" t="n"/>
      <c r="G52" s="82" t="n"/>
      <c r="H52" s="82" t="n"/>
      <c r="I52" s="83" t="inlineStr">
        <is>
          <t>Level 2B high quality covered bonds collateral</t>
        </is>
      </c>
      <c r="J52" s="116" t="n"/>
      <c r="K52" s="46">
        <f>SUMIFS(LCR_Data!D:D,LCR_Data!C:C,'C74.00'!$A52)</f>
        <v/>
      </c>
      <c r="L52" s="49" t="n"/>
      <c r="M52" s="49" t="n"/>
      <c r="N52" s="49" t="n"/>
      <c r="O52" s="49" t="n"/>
      <c r="P52" s="49" t="n"/>
      <c r="Q52" s="16" t="inlineStr">
        <is>
          <t>0,30</t>
        </is>
      </c>
      <c r="R52" s="17" t="n">
        <v>0.3</v>
      </c>
      <c r="S52" s="17" t="n">
        <v>0.3</v>
      </c>
      <c r="T52" s="17" t="n">
        <v>0.3</v>
      </c>
      <c r="U52" s="16" t="n"/>
      <c r="V52" s="16" t="n"/>
      <c r="W52" s="16" t="n"/>
      <c r="X52" s="31" t="n"/>
      <c r="Y52" s="31" t="n"/>
      <c r="Z52" s="31" t="n"/>
    </row>
    <row r="53" ht="15" customHeight="1">
      <c r="A53" s="97">
        <f>C53&amp;"-"&amp;D53</f>
        <v/>
      </c>
      <c r="C53" s="93" t="inlineStr">
        <is>
          <t>C74</t>
        </is>
      </c>
      <c r="D53" s="7" t="inlineStr">
        <is>
          <t>0287</t>
        </is>
      </c>
      <c r="E53" s="7" t="inlineStr">
        <is>
          <t>1.2.1.1.5.1</t>
        </is>
      </c>
      <c r="F53" s="44" t="n"/>
      <c r="G53" s="82" t="n"/>
      <c r="H53" s="82" t="n"/>
      <c r="I53" s="82" t="n"/>
      <c r="J53" s="83" t="inlineStr">
        <is>
          <t>of which collateral received meets operational requirements</t>
        </is>
      </c>
      <c r="K53" s="46">
        <f>SUMIFS(LCR_Data!D:D,LCR_Data!C:C,'C74.00'!$A53)</f>
        <v/>
      </c>
      <c r="L53" s="49" t="n"/>
      <c r="M53" s="49" t="n"/>
      <c r="N53" s="49" t="n"/>
      <c r="O53" s="49" t="n"/>
      <c r="P53" s="49" t="n"/>
      <c r="Q53" s="16" t="n"/>
      <c r="R53" s="16" t="n"/>
      <c r="S53" s="16" t="n"/>
      <c r="T53" s="16" t="n"/>
      <c r="U53" s="49" t="n"/>
      <c r="V53" s="49" t="n"/>
      <c r="W53" s="49" t="n"/>
      <c r="X53" s="16" t="n"/>
      <c r="Y53" s="16" t="n"/>
      <c r="Z53" s="16" t="n"/>
    </row>
    <row r="54" ht="15" customHeight="1">
      <c r="A54" s="97">
        <f>C54&amp;"-"&amp;D54</f>
        <v/>
      </c>
      <c r="C54" s="93" t="inlineStr">
        <is>
          <t>C74</t>
        </is>
      </c>
      <c r="D54" s="7" t="inlineStr">
        <is>
          <t>0289</t>
        </is>
      </c>
      <c r="E54" s="7" t="inlineStr">
        <is>
          <t>1.2.1.1.6</t>
        </is>
      </c>
      <c r="F54" s="44" t="n"/>
      <c r="G54" s="82" t="n"/>
      <c r="H54" s="82" t="n"/>
      <c r="I54" s="83" t="inlineStr">
        <is>
          <t>Level 2B asset backed securities (commercial or individuals) collateral</t>
        </is>
      </c>
      <c r="J54" s="116" t="n"/>
      <c r="K54" s="46">
        <f>SUMIFS(LCR_Data!D:D,LCR_Data!C:C,'C74.00'!$A54)</f>
        <v/>
      </c>
      <c r="L54" s="49" t="n"/>
      <c r="M54" s="49" t="n"/>
      <c r="N54" s="49" t="n"/>
      <c r="O54" s="49" t="n"/>
      <c r="P54" s="49" t="n"/>
      <c r="Q54" s="16" t="inlineStr">
        <is>
          <t>0,35</t>
        </is>
      </c>
      <c r="R54" s="17" t="n">
        <v>0.35</v>
      </c>
      <c r="S54" s="17" t="n">
        <v>0.35</v>
      </c>
      <c r="T54" s="17" t="n">
        <v>0.35</v>
      </c>
      <c r="U54" s="16" t="n"/>
      <c r="V54" s="16" t="n"/>
      <c r="W54" s="16" t="n"/>
      <c r="X54" s="31" t="n"/>
      <c r="Y54" s="31" t="n"/>
      <c r="Z54" s="31" t="n"/>
    </row>
    <row r="55" ht="15" customHeight="1">
      <c r="A55" s="97">
        <f>C55&amp;"-"&amp;D55</f>
        <v/>
      </c>
      <c r="C55" s="93" t="inlineStr">
        <is>
          <t>C74</t>
        </is>
      </c>
      <c r="D55" s="7" t="inlineStr">
        <is>
          <t>0291</t>
        </is>
      </c>
      <c r="E55" s="7" t="inlineStr">
        <is>
          <t>1.2.1.1.6.1</t>
        </is>
      </c>
      <c r="F55" s="44" t="n"/>
      <c r="G55" s="82" t="n"/>
      <c r="H55" s="82" t="n"/>
      <c r="I55" s="82" t="n"/>
      <c r="J55" s="83" t="inlineStr">
        <is>
          <t>of which collateral received meets operational requirements</t>
        </is>
      </c>
      <c r="K55" s="46">
        <f>SUMIFS(LCR_Data!D:D,LCR_Data!C:C,'C74.00'!$A55)</f>
        <v/>
      </c>
      <c r="L55" s="49" t="n"/>
      <c r="M55" s="49" t="n"/>
      <c r="N55" s="49" t="n"/>
      <c r="O55" s="49" t="n"/>
      <c r="P55" s="49" t="n"/>
      <c r="Q55" s="16" t="n"/>
      <c r="R55" s="16" t="n"/>
      <c r="S55" s="16" t="n"/>
      <c r="T55" s="16" t="n"/>
      <c r="U55" s="49" t="n"/>
      <c r="V55" s="49" t="n"/>
      <c r="W55" s="49" t="n"/>
      <c r="X55" s="16" t="n"/>
      <c r="Y55" s="16" t="n"/>
      <c r="Z55" s="16" t="n"/>
    </row>
    <row r="56" ht="15" customHeight="1">
      <c r="A56" s="97">
        <f>C56&amp;"-"&amp;D56</f>
        <v/>
      </c>
      <c r="C56" s="93" t="inlineStr">
        <is>
          <t>C74</t>
        </is>
      </c>
      <c r="D56" s="7" t="inlineStr">
        <is>
          <t>0293</t>
        </is>
      </c>
      <c r="E56" s="7" t="inlineStr">
        <is>
          <t>1.2.1.1.7</t>
        </is>
      </c>
      <c r="F56" s="44" t="n"/>
      <c r="G56" s="82" t="n"/>
      <c r="H56" s="82" t="n"/>
      <c r="I56" s="83" t="inlineStr">
        <is>
          <t>Level 2B collateral not already captured in section 1.2.1.1.4, 1.2.1.1.5 or 1.2.1.1.6</t>
        </is>
      </c>
      <c r="J56" s="116" t="n"/>
      <c r="K56" s="46">
        <f>SUMIFS(LCR_Data!D:D,LCR_Data!C:C,'C74.00'!$A56)</f>
        <v/>
      </c>
      <c r="L56" s="49" t="n"/>
      <c r="M56" s="49" t="n"/>
      <c r="N56" s="49" t="n"/>
      <c r="O56" s="49" t="n"/>
      <c r="P56" s="49" t="n"/>
      <c r="Q56" s="16" t="inlineStr">
        <is>
          <t>0,50</t>
        </is>
      </c>
      <c r="R56" s="17" t="n">
        <v>0.5</v>
      </c>
      <c r="S56" s="17" t="n">
        <v>0.5</v>
      </c>
      <c r="T56" s="17" t="n">
        <v>0.5</v>
      </c>
      <c r="U56" s="16" t="n"/>
      <c r="V56" s="16" t="n"/>
      <c r="W56" s="16" t="n"/>
      <c r="X56" s="31" t="n"/>
      <c r="Y56" s="31" t="n"/>
      <c r="Z56" s="31" t="n"/>
    </row>
    <row r="57" ht="15" customHeight="1">
      <c r="A57" s="97">
        <f>C57&amp;"-"&amp;D57</f>
        <v/>
      </c>
      <c r="C57" s="93" t="inlineStr">
        <is>
          <t>C74</t>
        </is>
      </c>
      <c r="D57" s="7" t="inlineStr">
        <is>
          <t>0295</t>
        </is>
      </c>
      <c r="E57" s="7" t="inlineStr">
        <is>
          <t>1.2.1.1.7.1</t>
        </is>
      </c>
      <c r="F57" s="44" t="n"/>
      <c r="G57" s="82" t="n"/>
      <c r="H57" s="82" t="n"/>
      <c r="I57" s="82" t="n"/>
      <c r="J57" s="83" t="inlineStr">
        <is>
          <t>of which collateral received meets operational requirements</t>
        </is>
      </c>
      <c r="K57" s="46">
        <f>SUMIFS(LCR_Data!D:D,LCR_Data!C:C,'C74.00'!$A57)</f>
        <v/>
      </c>
      <c r="L57" s="49" t="n"/>
      <c r="M57" s="49" t="n"/>
      <c r="N57" s="49" t="n"/>
      <c r="O57" s="49" t="n"/>
      <c r="P57" s="49" t="n"/>
      <c r="Q57" s="16" t="n"/>
      <c r="R57" s="16" t="n"/>
      <c r="S57" s="16" t="n"/>
      <c r="T57" s="16" t="n"/>
      <c r="U57" s="49" t="n"/>
      <c r="V57" s="49" t="n"/>
      <c r="W57" s="49" t="n"/>
      <c r="X57" s="16" t="n"/>
      <c r="Y57" s="16" t="n"/>
      <c r="Z57" s="16" t="n"/>
    </row>
    <row r="58" ht="15" customHeight="1">
      <c r="A58" s="97">
        <f>C58&amp;"-"&amp;D58</f>
        <v/>
      </c>
      <c r="C58" s="93" t="inlineStr">
        <is>
          <t>C74</t>
        </is>
      </c>
      <c r="D58" s="7" t="inlineStr">
        <is>
          <t>0297</t>
        </is>
      </c>
      <c r="E58" s="7" t="inlineStr">
        <is>
          <t>1.2.1.2</t>
        </is>
      </c>
      <c r="F58" s="44" t="n"/>
      <c r="G58" s="82" t="n"/>
      <c r="H58" s="83" t="inlineStr">
        <is>
          <t>collateral is used to cover a short position</t>
        </is>
      </c>
      <c r="I58" s="115" t="n"/>
      <c r="J58" s="116" t="n"/>
      <c r="K58" s="46">
        <f>SUMIFS(LCR_Data!D:D,LCR_Data!C:C,'C74.00'!$A58)</f>
        <v/>
      </c>
      <c r="L58" s="49" t="n"/>
      <c r="M58" s="49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</row>
    <row r="59" ht="15" customHeight="1">
      <c r="A59" s="97">
        <f>C59&amp;"-"&amp;D59</f>
        <v/>
      </c>
      <c r="C59" s="93" t="inlineStr">
        <is>
          <t>C74</t>
        </is>
      </c>
      <c r="D59" s="7" t="inlineStr">
        <is>
          <t>0299</t>
        </is>
      </c>
      <c r="E59" s="7" t="inlineStr">
        <is>
          <t>1.2.1.3</t>
        </is>
      </c>
      <c r="F59" s="44" t="n"/>
      <c r="G59" s="82" t="n"/>
      <c r="H59" s="83" t="inlineStr">
        <is>
          <t>collateral that does not qualify as a liquid asset</t>
        </is>
      </c>
      <c r="I59" s="115" t="n"/>
      <c r="J59" s="116" t="n"/>
      <c r="K59" s="15">
        <f>K60+K61</f>
        <v/>
      </c>
      <c r="L59" s="31" t="n"/>
      <c r="M59" s="31" t="n"/>
      <c r="N59" s="16" t="n"/>
      <c r="O59" s="16" t="n"/>
      <c r="P59" s="16" t="n"/>
      <c r="Q59" s="16" t="n"/>
      <c r="R59" s="17" t="n">
        <v>0</v>
      </c>
      <c r="S59" s="17" t="n">
        <v>0</v>
      </c>
      <c r="T59" s="17" t="n">
        <v>0</v>
      </c>
      <c r="U59" s="16" t="n"/>
      <c r="V59" s="16" t="n"/>
      <c r="W59" s="16" t="n"/>
      <c r="X59" s="31" t="n"/>
      <c r="Y59" s="31" t="n"/>
      <c r="Z59" s="31" t="n"/>
    </row>
    <row r="60" ht="15" customHeight="1">
      <c r="A60" s="97">
        <f>C60&amp;"-"&amp;D60</f>
        <v/>
      </c>
      <c r="C60" s="93" t="inlineStr">
        <is>
          <t>C74</t>
        </is>
      </c>
      <c r="D60" s="7" t="inlineStr">
        <is>
          <t>0301</t>
        </is>
      </c>
      <c r="E60" s="7" t="inlineStr">
        <is>
          <t>1.2.1.3.1</t>
        </is>
      </c>
      <c r="F60" s="44" t="n"/>
      <c r="G60" s="82" t="n"/>
      <c r="H60" s="82" t="n"/>
      <c r="I60" s="83" t="inlineStr">
        <is>
          <t>collateral is non-liquid equity</t>
        </is>
      </c>
      <c r="J60" s="116" t="n"/>
      <c r="K60" s="46">
        <f>SUMIFS(LCR_Data!D:D,LCR_Data!C:C,'C74.00'!$A60)</f>
        <v/>
      </c>
      <c r="L60" s="49" t="n"/>
      <c r="M60" s="49" t="n"/>
      <c r="N60" s="16" t="n"/>
      <c r="O60" s="58" t="n"/>
      <c r="P60" s="58" t="n"/>
      <c r="Q60" s="16" t="inlineStr">
        <is>
          <t>1,00</t>
        </is>
      </c>
      <c r="R60" s="17" t="n">
        <v>1</v>
      </c>
      <c r="S60" s="17" t="n">
        <v>1</v>
      </c>
      <c r="T60" s="17" t="n">
        <v>1</v>
      </c>
      <c r="U60" s="16" t="n"/>
      <c r="V60" s="16" t="n"/>
      <c r="W60" s="16" t="n"/>
      <c r="X60" s="31" t="n"/>
      <c r="Y60" s="31" t="n"/>
      <c r="Z60" s="31" t="n"/>
    </row>
    <row r="61" ht="15" customHeight="1">
      <c r="A61" s="97">
        <f>C61&amp;"-"&amp;D61</f>
        <v/>
      </c>
      <c r="C61" s="93" t="inlineStr">
        <is>
          <t>C74</t>
        </is>
      </c>
      <c r="D61" s="7" t="inlineStr">
        <is>
          <t>0303</t>
        </is>
      </c>
      <c r="E61" s="7" t="inlineStr">
        <is>
          <t>1.2.1.3.2</t>
        </is>
      </c>
      <c r="F61" s="44" t="n"/>
      <c r="G61" s="82" t="n"/>
      <c r="H61" s="82" t="n"/>
      <c r="I61" s="83" t="inlineStr">
        <is>
          <t>all other non-liquid collateral</t>
        </is>
      </c>
      <c r="J61" s="116" t="n"/>
      <c r="K61" s="46">
        <f>SUMIFS(LCR_Data!D:D,LCR_Data!C:C,'C74.00'!$A61)</f>
        <v/>
      </c>
      <c r="L61" s="49" t="n"/>
      <c r="M61" s="49" t="n"/>
      <c r="N61" s="16" t="n"/>
      <c r="O61" s="58" t="n"/>
      <c r="P61" s="58" t="n"/>
      <c r="Q61" s="16" t="inlineStr">
        <is>
          <t>1,00</t>
        </is>
      </c>
      <c r="R61" s="17" t="n">
        <v>1</v>
      </c>
      <c r="S61" s="17" t="n">
        <v>1</v>
      </c>
      <c r="T61" s="17" t="n">
        <v>1</v>
      </c>
      <c r="U61" s="16" t="n"/>
      <c r="V61" s="16" t="n"/>
      <c r="W61" s="16" t="n"/>
      <c r="X61" s="31" t="n"/>
      <c r="Y61" s="31" t="n"/>
      <c r="Z61" s="31" t="n"/>
    </row>
    <row r="62" ht="15" customHeight="1">
      <c r="A62" s="97">
        <f>C62&amp;"-"&amp;D62</f>
        <v/>
      </c>
      <c r="C62" s="93" t="inlineStr">
        <is>
          <t>C74</t>
        </is>
      </c>
      <c r="D62" s="7" t="inlineStr">
        <is>
          <t>0305</t>
        </is>
      </c>
      <c r="E62" s="7" t="inlineStr">
        <is>
          <t>1.2.2</t>
        </is>
      </c>
      <c r="F62" s="44" t="n"/>
      <c r="G62" s="82" t="n"/>
      <c r="H62" s="79" t="inlineStr">
        <is>
          <t>Counterparty is non-central bank</t>
        </is>
      </c>
      <c r="I62" s="115" t="n"/>
      <c r="J62" s="116" t="n"/>
      <c r="K62" s="15">
        <f>K63+K78+K79</f>
        <v/>
      </c>
      <c r="L62" s="31" t="n"/>
      <c r="M62" s="31" t="n"/>
      <c r="N62" s="16" t="n"/>
      <c r="O62" s="58" t="n"/>
      <c r="P62" s="58" t="n"/>
      <c r="Q62" s="16" t="n"/>
      <c r="R62" s="17" t="n">
        <v>0</v>
      </c>
      <c r="S62" s="17" t="n">
        <v>0</v>
      </c>
      <c r="T62" s="17" t="n">
        <v>0</v>
      </c>
      <c r="U62" s="16" t="n"/>
      <c r="V62" s="16" t="n"/>
      <c r="W62" s="16" t="n"/>
      <c r="X62" s="31" t="n"/>
      <c r="Y62" s="31" t="n"/>
      <c r="Z62" s="31" t="n"/>
    </row>
    <row r="63" ht="15" customHeight="1">
      <c r="A63" s="97">
        <f>C63&amp;"-"&amp;D63</f>
        <v/>
      </c>
      <c r="C63" s="93" t="inlineStr">
        <is>
          <t>C74</t>
        </is>
      </c>
      <c r="D63" s="7" t="inlineStr">
        <is>
          <t>0307</t>
        </is>
      </c>
      <c r="E63" s="7" t="inlineStr">
        <is>
          <t>1.2.2.1</t>
        </is>
      </c>
      <c r="F63" s="44" t="n"/>
      <c r="G63" s="82" t="n"/>
      <c r="H63" s="83" t="inlineStr">
        <is>
          <t>collateral that qualifies as a liquid asset</t>
        </is>
      </c>
      <c r="I63" s="115" t="n"/>
      <c r="J63" s="116" t="n"/>
      <c r="K63" s="15">
        <f>K64+K66+K68+K70+K72+K74+K76</f>
        <v/>
      </c>
      <c r="L63" s="31" t="n"/>
      <c r="M63" s="31" t="n"/>
      <c r="N63" s="31" t="n"/>
      <c r="O63" s="31" t="n"/>
      <c r="P63" s="31" t="n"/>
      <c r="Q63" s="16" t="n"/>
      <c r="R63" s="17" t="n">
        <v>0</v>
      </c>
      <c r="S63" s="17" t="n">
        <v>0</v>
      </c>
      <c r="T63" s="17" t="n">
        <v>0</v>
      </c>
      <c r="U63" s="16" t="n"/>
      <c r="V63" s="16" t="n"/>
      <c r="W63" s="16" t="n"/>
      <c r="X63" s="31" t="n"/>
      <c r="Y63" s="31" t="n"/>
      <c r="Z63" s="31" t="n"/>
    </row>
    <row r="64" ht="15" customHeight="1">
      <c r="A64" s="97">
        <f>C64&amp;"-"&amp;D64</f>
        <v/>
      </c>
      <c r="C64" s="93" t="inlineStr">
        <is>
          <t>C74</t>
        </is>
      </c>
      <c r="D64" s="7" t="inlineStr">
        <is>
          <t>0309</t>
        </is>
      </c>
      <c r="E64" s="7" t="inlineStr">
        <is>
          <t>1.2.2.1.1</t>
        </is>
      </c>
      <c r="F64" s="44" t="n"/>
      <c r="G64" s="82" t="n"/>
      <c r="H64" s="82" t="n"/>
      <c r="I64" s="83" t="inlineStr">
        <is>
          <t>Level 1 collateral excluding extremely high quality covered bonds</t>
        </is>
      </c>
      <c r="J64" s="116" t="n"/>
      <c r="K64" s="46">
        <f>SUMIFS(LCR_Data!D:D,LCR_Data!C:C,'C74.00'!$A64)</f>
        <v/>
      </c>
      <c r="L64" s="49" t="n"/>
      <c r="M64" s="49" t="n"/>
      <c r="N64" s="49" t="n"/>
      <c r="O64" s="49" t="n"/>
      <c r="P64" s="49" t="n"/>
      <c r="Q64" s="16" t="inlineStr">
        <is>
          <t>0,00</t>
        </is>
      </c>
      <c r="R64" s="17" t="n">
        <v>0</v>
      </c>
      <c r="S64" s="17" t="n">
        <v>0</v>
      </c>
      <c r="T64" s="17" t="n">
        <v>0</v>
      </c>
      <c r="U64" s="16" t="n"/>
      <c r="V64" s="16" t="n"/>
      <c r="W64" s="16" t="n"/>
      <c r="X64" s="31" t="n"/>
      <c r="Y64" s="31" t="n"/>
      <c r="Z64" s="31" t="n"/>
    </row>
    <row r="65" ht="15" customHeight="1">
      <c r="A65" s="97">
        <f>C65&amp;"-"&amp;D65</f>
        <v/>
      </c>
      <c r="C65" s="93" t="inlineStr">
        <is>
          <t>C74</t>
        </is>
      </c>
      <c r="D65" s="7" t="inlineStr">
        <is>
          <t>0311</t>
        </is>
      </c>
      <c r="E65" s="7" t="inlineStr">
        <is>
          <t>1.2.2.1.1.1</t>
        </is>
      </c>
      <c r="F65" s="44" t="n"/>
      <c r="G65" s="82" t="n"/>
      <c r="H65" s="82" t="n"/>
      <c r="I65" s="82" t="n"/>
      <c r="J65" s="83" t="inlineStr">
        <is>
          <t>of which collateral received meets operational requirements</t>
        </is>
      </c>
      <c r="K65" s="46">
        <f>SUMIFS(LCR_Data!D:D,LCR_Data!C:C,'C74.00'!$A65)</f>
        <v/>
      </c>
      <c r="L65" s="49" t="n"/>
      <c r="M65" s="49" t="n"/>
      <c r="N65" s="49" t="n"/>
      <c r="O65" s="49" t="n"/>
      <c r="P65" s="49" t="n"/>
      <c r="Q65" s="16" t="n"/>
      <c r="R65" s="16" t="n"/>
      <c r="S65" s="16" t="n"/>
      <c r="T65" s="16" t="n"/>
      <c r="U65" s="49" t="n"/>
      <c r="V65" s="49" t="n"/>
      <c r="W65" s="49" t="n"/>
      <c r="X65" s="16" t="n"/>
      <c r="Y65" s="16" t="n"/>
      <c r="Z65" s="16" t="n"/>
    </row>
    <row r="66" ht="15" customHeight="1">
      <c r="A66" s="97">
        <f>C66&amp;"-"&amp;D66</f>
        <v/>
      </c>
      <c r="C66" s="93" t="inlineStr">
        <is>
          <t>C74</t>
        </is>
      </c>
      <c r="D66" s="7" t="inlineStr">
        <is>
          <t>0313</t>
        </is>
      </c>
      <c r="E66" s="7" t="inlineStr">
        <is>
          <t>1.2.2.1.2</t>
        </is>
      </c>
      <c r="F66" s="44" t="n"/>
      <c r="G66" s="82" t="n"/>
      <c r="H66" s="82" t="n"/>
      <c r="I66" s="83" t="inlineStr">
        <is>
          <t>Level 1 collateral which is extremely high quality covered bonds</t>
        </is>
      </c>
      <c r="J66" s="116" t="n"/>
      <c r="K66" s="46">
        <f>SUMIFS(LCR_Data!D:D,LCR_Data!C:C,'C74.00'!$A66)</f>
        <v/>
      </c>
      <c r="L66" s="49" t="n"/>
      <c r="M66" s="49" t="n"/>
      <c r="N66" s="49" t="n"/>
      <c r="O66" s="49" t="n"/>
      <c r="P66" s="49" t="n"/>
      <c r="Q66" s="16" t="inlineStr">
        <is>
          <t>0,07</t>
        </is>
      </c>
      <c r="R66" s="17" t="n">
        <v>0.07000000000000001</v>
      </c>
      <c r="S66" s="17" t="n">
        <v>0.07000000000000001</v>
      </c>
      <c r="T66" s="17" t="n">
        <v>0.07000000000000001</v>
      </c>
      <c r="U66" s="16" t="n"/>
      <c r="V66" s="16" t="n"/>
      <c r="W66" s="16" t="n"/>
      <c r="X66" s="31" t="n"/>
      <c r="Y66" s="31" t="n"/>
      <c r="Z66" s="31" t="n"/>
    </row>
    <row r="67" ht="15" customHeight="1">
      <c r="A67" s="97">
        <f>C67&amp;"-"&amp;D67</f>
        <v/>
      </c>
      <c r="C67" s="93" t="inlineStr">
        <is>
          <t>C74</t>
        </is>
      </c>
      <c r="D67" s="7" t="inlineStr">
        <is>
          <t>0315</t>
        </is>
      </c>
      <c r="E67" s="7" t="inlineStr">
        <is>
          <t>1.2.2.1.2.1</t>
        </is>
      </c>
      <c r="F67" s="44" t="n"/>
      <c r="G67" s="82" t="n"/>
      <c r="H67" s="82" t="n"/>
      <c r="I67" s="82" t="n"/>
      <c r="J67" s="83" t="inlineStr">
        <is>
          <t>of which collateral received meets operational requirements</t>
        </is>
      </c>
      <c r="K67" s="46">
        <f>SUMIFS(LCR_Data!D:D,LCR_Data!C:C,'C74.00'!$A67)</f>
        <v/>
      </c>
      <c r="L67" s="49" t="n"/>
      <c r="M67" s="49" t="n"/>
      <c r="N67" s="49" t="n"/>
      <c r="O67" s="49" t="n"/>
      <c r="P67" s="49" t="n"/>
      <c r="Q67" s="16" t="n"/>
      <c r="R67" s="16" t="n"/>
      <c r="S67" s="16" t="n"/>
      <c r="T67" s="16" t="n"/>
      <c r="U67" s="49" t="n"/>
      <c r="V67" s="49" t="n"/>
      <c r="W67" s="49" t="n"/>
      <c r="X67" s="16" t="n"/>
      <c r="Y67" s="16" t="n"/>
      <c r="Z67" s="16" t="n"/>
    </row>
    <row r="68" ht="15" customHeight="1">
      <c r="A68" s="97">
        <f>C68&amp;"-"&amp;D68</f>
        <v/>
      </c>
      <c r="C68" s="93" t="inlineStr">
        <is>
          <t>C74</t>
        </is>
      </c>
      <c r="D68" s="7" t="inlineStr">
        <is>
          <t>0317</t>
        </is>
      </c>
      <c r="E68" s="7" t="inlineStr">
        <is>
          <t>1.2.2.1.3</t>
        </is>
      </c>
      <c r="F68" s="44" t="n"/>
      <c r="G68" s="82" t="n"/>
      <c r="H68" s="82" t="n"/>
      <c r="I68" s="83" t="inlineStr">
        <is>
          <t>Level 2A collateral</t>
        </is>
      </c>
      <c r="J68" s="116" t="n"/>
      <c r="K68" s="46">
        <f>SUMIFS(LCR_Data!D:D,LCR_Data!C:C,'C74.00'!$A68)</f>
        <v/>
      </c>
      <c r="L68" s="49" t="n"/>
      <c r="M68" s="49" t="n"/>
      <c r="N68" s="49" t="n"/>
      <c r="O68" s="49" t="n"/>
      <c r="P68" s="49" t="n"/>
      <c r="Q68" s="16" t="inlineStr">
        <is>
          <t>0,15</t>
        </is>
      </c>
      <c r="R68" s="17" t="n">
        <v>0.15</v>
      </c>
      <c r="S68" s="17" t="n">
        <v>0.15</v>
      </c>
      <c r="T68" s="17" t="n">
        <v>0.15</v>
      </c>
      <c r="U68" s="16" t="n"/>
      <c r="V68" s="16" t="n"/>
      <c r="W68" s="16" t="n"/>
      <c r="X68" s="31" t="n"/>
      <c r="Y68" s="31" t="n"/>
      <c r="Z68" s="31" t="n"/>
    </row>
    <row r="69" ht="15" customHeight="1">
      <c r="A69" s="97">
        <f>C69&amp;"-"&amp;D69</f>
        <v/>
      </c>
      <c r="C69" s="93" t="inlineStr">
        <is>
          <t>C74</t>
        </is>
      </c>
      <c r="D69" s="7" t="inlineStr">
        <is>
          <t>0319</t>
        </is>
      </c>
      <c r="E69" s="7" t="inlineStr">
        <is>
          <t>1.2.2.1.3.1</t>
        </is>
      </c>
      <c r="F69" s="44" t="n"/>
      <c r="G69" s="82" t="n"/>
      <c r="H69" s="82" t="n"/>
      <c r="I69" s="82" t="n"/>
      <c r="J69" s="83" t="inlineStr">
        <is>
          <t>of which collateral received meets operational requirements</t>
        </is>
      </c>
      <c r="K69" s="46">
        <f>SUMIFS(LCR_Data!D:D,LCR_Data!C:C,'C74.00'!$A69)</f>
        <v/>
      </c>
      <c r="L69" s="49" t="n"/>
      <c r="M69" s="49" t="n"/>
      <c r="N69" s="49" t="n"/>
      <c r="O69" s="49" t="n"/>
      <c r="P69" s="49" t="n"/>
      <c r="Q69" s="16" t="n"/>
      <c r="R69" s="16" t="n"/>
      <c r="S69" s="16" t="n"/>
      <c r="T69" s="16" t="n"/>
      <c r="U69" s="49" t="n"/>
      <c r="V69" s="49" t="n"/>
      <c r="W69" s="49" t="n"/>
      <c r="X69" s="16" t="n"/>
      <c r="Y69" s="16" t="n"/>
      <c r="Z69" s="16" t="n"/>
    </row>
    <row r="70" ht="15" customHeight="1">
      <c r="A70" s="97">
        <f>C70&amp;"-"&amp;D70</f>
        <v/>
      </c>
      <c r="C70" s="93" t="inlineStr">
        <is>
          <t>C74</t>
        </is>
      </c>
      <c r="D70" s="7" t="inlineStr">
        <is>
          <t>0321</t>
        </is>
      </c>
      <c r="E70" s="7" t="inlineStr">
        <is>
          <t>1.2.2.1.4</t>
        </is>
      </c>
      <c r="F70" s="44" t="n"/>
      <c r="G70" s="82" t="n"/>
      <c r="H70" s="82" t="n"/>
      <c r="I70" s="83" t="inlineStr">
        <is>
          <t>Level 2B asset backed securities (residential or auto) collateral</t>
        </is>
      </c>
      <c r="J70" s="116" t="n"/>
      <c r="K70" s="46">
        <f>SUMIFS(LCR_Data!D:D,LCR_Data!C:C,'C74.00'!$A70)</f>
        <v/>
      </c>
      <c r="L70" s="49" t="n"/>
      <c r="M70" s="49" t="n"/>
      <c r="N70" s="49" t="n"/>
      <c r="O70" s="49" t="n"/>
      <c r="P70" s="49" t="n"/>
      <c r="Q70" s="16" t="inlineStr">
        <is>
          <t>0,25</t>
        </is>
      </c>
      <c r="R70" s="17" t="n">
        <v>0.25</v>
      </c>
      <c r="S70" s="17" t="n">
        <v>0.25</v>
      </c>
      <c r="T70" s="17" t="n">
        <v>0.25</v>
      </c>
      <c r="U70" s="16" t="n"/>
      <c r="V70" s="16" t="n"/>
      <c r="W70" s="16" t="n"/>
      <c r="X70" s="31" t="n"/>
      <c r="Y70" s="31" t="n"/>
      <c r="Z70" s="31" t="n"/>
    </row>
    <row r="71" ht="15" customHeight="1">
      <c r="A71" s="97">
        <f>C71&amp;"-"&amp;D71</f>
        <v/>
      </c>
      <c r="C71" s="93" t="inlineStr">
        <is>
          <t>C74</t>
        </is>
      </c>
      <c r="D71" s="7" t="inlineStr">
        <is>
          <t>0323</t>
        </is>
      </c>
      <c r="E71" s="7" t="inlineStr">
        <is>
          <t>1.2.2.1.4.1</t>
        </is>
      </c>
      <c r="F71" s="44" t="n"/>
      <c r="G71" s="82" t="n"/>
      <c r="H71" s="82" t="n"/>
      <c r="I71" s="82" t="n"/>
      <c r="J71" s="83" t="inlineStr">
        <is>
          <t>of which collateral received meets operational requirements</t>
        </is>
      </c>
      <c r="K71" s="46">
        <f>SUMIFS(LCR_Data!D:D,LCR_Data!C:C,'C74.00'!$A71)</f>
        <v/>
      </c>
      <c r="L71" s="49" t="n"/>
      <c r="M71" s="49" t="n"/>
      <c r="N71" s="49" t="n"/>
      <c r="O71" s="49" t="n"/>
      <c r="P71" s="49" t="n"/>
      <c r="Q71" s="16" t="n"/>
      <c r="R71" s="16" t="n"/>
      <c r="S71" s="16" t="n"/>
      <c r="T71" s="16" t="n"/>
      <c r="U71" s="49" t="n"/>
      <c r="V71" s="49" t="n"/>
      <c r="W71" s="49" t="n"/>
      <c r="X71" s="16" t="n"/>
      <c r="Y71" s="16" t="n"/>
      <c r="Z71" s="16" t="n"/>
    </row>
    <row r="72" ht="15" customHeight="1">
      <c r="A72" s="97">
        <f>C72&amp;"-"&amp;D72</f>
        <v/>
      </c>
      <c r="C72" s="93" t="inlineStr">
        <is>
          <t>C74</t>
        </is>
      </c>
      <c r="D72" s="7" t="inlineStr">
        <is>
          <t>0325</t>
        </is>
      </c>
      <c r="E72" s="7" t="inlineStr">
        <is>
          <t>1.2.2.1.5</t>
        </is>
      </c>
      <c r="F72" s="44" t="n"/>
      <c r="G72" s="82" t="n"/>
      <c r="H72" s="82" t="n"/>
      <c r="I72" s="83" t="inlineStr">
        <is>
          <t>Level 2B high quality covered bonds collateral</t>
        </is>
      </c>
      <c r="J72" s="116" t="n"/>
      <c r="K72" s="46">
        <f>SUMIFS(LCR_Data!D:D,LCR_Data!C:C,'C74.00'!$A72)</f>
        <v/>
      </c>
      <c r="L72" s="49" t="n"/>
      <c r="M72" s="49" t="n"/>
      <c r="N72" s="49" t="n"/>
      <c r="O72" s="49" t="n"/>
      <c r="P72" s="49" t="n"/>
      <c r="Q72" s="16" t="inlineStr">
        <is>
          <t>0,30</t>
        </is>
      </c>
      <c r="R72" s="17" t="n">
        <v>0.3</v>
      </c>
      <c r="S72" s="17" t="n">
        <v>0.3</v>
      </c>
      <c r="T72" s="17" t="n">
        <v>0.3</v>
      </c>
      <c r="U72" s="16" t="n"/>
      <c r="V72" s="16" t="n"/>
      <c r="W72" s="16" t="n"/>
      <c r="X72" s="31" t="n"/>
      <c r="Y72" s="31" t="n"/>
      <c r="Z72" s="31" t="n"/>
    </row>
    <row r="73" ht="15" customHeight="1">
      <c r="A73" s="97">
        <f>C73&amp;"-"&amp;D73</f>
        <v/>
      </c>
      <c r="C73" s="93" t="inlineStr">
        <is>
          <t>C74</t>
        </is>
      </c>
      <c r="D73" s="7" t="inlineStr">
        <is>
          <t>0327</t>
        </is>
      </c>
      <c r="E73" s="7" t="inlineStr">
        <is>
          <t>1.2.2.1.5.1</t>
        </is>
      </c>
      <c r="F73" s="44" t="n"/>
      <c r="G73" s="82" t="n"/>
      <c r="H73" s="82" t="n"/>
      <c r="I73" s="82" t="n"/>
      <c r="J73" s="83" t="inlineStr">
        <is>
          <t>of which collateral received meets operational requirements</t>
        </is>
      </c>
      <c r="K73" s="46">
        <f>SUMIFS(LCR_Data!D:D,LCR_Data!C:C,'C74.00'!$A73)</f>
        <v/>
      </c>
      <c r="L73" s="49" t="n"/>
      <c r="M73" s="49" t="n"/>
      <c r="N73" s="49" t="n"/>
      <c r="O73" s="49" t="n"/>
      <c r="P73" s="49" t="n"/>
      <c r="Q73" s="16" t="n"/>
      <c r="R73" s="16" t="n"/>
      <c r="S73" s="16" t="n"/>
      <c r="T73" s="16" t="n"/>
      <c r="U73" s="49" t="n"/>
      <c r="V73" s="49" t="n"/>
      <c r="W73" s="49" t="n"/>
      <c r="X73" s="16" t="n"/>
      <c r="Y73" s="16" t="n"/>
      <c r="Z73" s="16" t="n"/>
    </row>
    <row r="74" ht="15" customHeight="1">
      <c r="A74" s="97">
        <f>C74&amp;"-"&amp;D74</f>
        <v/>
      </c>
      <c r="C74" s="93" t="inlineStr">
        <is>
          <t>C74</t>
        </is>
      </c>
      <c r="D74" s="7" t="inlineStr">
        <is>
          <t>0329</t>
        </is>
      </c>
      <c r="E74" s="7" t="inlineStr">
        <is>
          <t>1.2.2.1.6</t>
        </is>
      </c>
      <c r="F74" s="44" t="n"/>
      <c r="G74" s="82" t="n"/>
      <c r="H74" s="82" t="n"/>
      <c r="I74" s="83" t="inlineStr">
        <is>
          <t>Level 2B asset backed securities (commercial or individuals) collateral</t>
        </is>
      </c>
      <c r="J74" s="116" t="n"/>
      <c r="K74" s="46">
        <f>SUMIFS(LCR_Data!D:D,LCR_Data!C:C,'C74.00'!$A74)</f>
        <v/>
      </c>
      <c r="L74" s="49" t="n"/>
      <c r="M74" s="49" t="n"/>
      <c r="N74" s="49" t="n"/>
      <c r="O74" s="49" t="n"/>
      <c r="P74" s="49" t="n"/>
      <c r="Q74" s="16" t="inlineStr">
        <is>
          <t>0,35</t>
        </is>
      </c>
      <c r="R74" s="17" t="n">
        <v>0.35</v>
      </c>
      <c r="S74" s="17" t="n">
        <v>0.35</v>
      </c>
      <c r="T74" s="17" t="n">
        <v>0.35</v>
      </c>
      <c r="U74" s="16" t="n"/>
      <c r="V74" s="16" t="n"/>
      <c r="W74" s="16" t="n"/>
      <c r="X74" s="31" t="n"/>
      <c r="Y74" s="31" t="n"/>
      <c r="Z74" s="31" t="n"/>
    </row>
    <row r="75" ht="15" customHeight="1">
      <c r="A75" s="97">
        <f>C75&amp;"-"&amp;D75</f>
        <v/>
      </c>
      <c r="C75" s="93" t="inlineStr">
        <is>
          <t>C74</t>
        </is>
      </c>
      <c r="D75" s="7" t="inlineStr">
        <is>
          <t>0331</t>
        </is>
      </c>
      <c r="E75" s="7" t="inlineStr">
        <is>
          <t>1.2.2.1.6.1</t>
        </is>
      </c>
      <c r="F75" s="44" t="n"/>
      <c r="G75" s="82" t="n"/>
      <c r="H75" s="82" t="n"/>
      <c r="I75" s="82" t="n"/>
      <c r="J75" s="83" t="inlineStr">
        <is>
          <t>of which collateral received meets operational requirements</t>
        </is>
      </c>
      <c r="K75" s="46">
        <f>SUMIFS(LCR_Data!D:D,LCR_Data!C:C,'C74.00'!$A75)</f>
        <v/>
      </c>
      <c r="L75" s="49" t="n"/>
      <c r="M75" s="49" t="n"/>
      <c r="N75" s="49" t="n"/>
      <c r="O75" s="49" t="n"/>
      <c r="P75" s="49" t="n"/>
      <c r="Q75" s="16" t="n"/>
      <c r="R75" s="16" t="n"/>
      <c r="S75" s="16" t="n"/>
      <c r="T75" s="16" t="n"/>
      <c r="U75" s="49" t="n"/>
      <c r="V75" s="49" t="n"/>
      <c r="W75" s="49" t="n"/>
      <c r="X75" s="16" t="n"/>
      <c r="Y75" s="16" t="n"/>
      <c r="Z75" s="16" t="n"/>
    </row>
    <row r="76" ht="15" customHeight="1">
      <c r="A76" s="97">
        <f>C76&amp;"-"&amp;D76</f>
        <v/>
      </c>
      <c r="C76" s="93" t="inlineStr">
        <is>
          <t>C74</t>
        </is>
      </c>
      <c r="D76" s="7" t="inlineStr">
        <is>
          <t>0333</t>
        </is>
      </c>
      <c r="E76" s="7" t="inlineStr">
        <is>
          <t>1.2.2.1.7</t>
        </is>
      </c>
      <c r="F76" s="44" t="n"/>
      <c r="G76" s="82" t="n"/>
      <c r="H76" s="82" t="n"/>
      <c r="I76" s="83" t="inlineStr">
        <is>
          <t>Level 2B collateral not already captured in section 1.2.2.1.4, 1.2.2.1.5 or 1.2.2.1.6</t>
        </is>
      </c>
      <c r="J76" s="116" t="n"/>
      <c r="K76" s="46">
        <f>SUMIFS(LCR_Data!D:D,LCR_Data!C:C,'C74.00'!$A76)</f>
        <v/>
      </c>
      <c r="L76" s="49" t="n"/>
      <c r="M76" s="49" t="n"/>
      <c r="N76" s="49" t="n"/>
      <c r="O76" s="49" t="n"/>
      <c r="P76" s="49" t="n"/>
      <c r="Q76" s="16" t="inlineStr">
        <is>
          <t>0,50</t>
        </is>
      </c>
      <c r="R76" s="17" t="n">
        <v>0.5</v>
      </c>
      <c r="S76" s="17" t="n">
        <v>0.5</v>
      </c>
      <c r="T76" s="17" t="n">
        <v>0.5</v>
      </c>
      <c r="U76" s="16" t="n"/>
      <c r="V76" s="16" t="n"/>
      <c r="W76" s="16" t="n"/>
      <c r="X76" s="31" t="n"/>
      <c r="Y76" s="31" t="n"/>
      <c r="Z76" s="31" t="n"/>
    </row>
    <row r="77" ht="15" customHeight="1">
      <c r="A77" s="97">
        <f>C77&amp;"-"&amp;D77</f>
        <v/>
      </c>
      <c r="C77" s="93" t="inlineStr">
        <is>
          <t>C74</t>
        </is>
      </c>
      <c r="D77" s="7" t="inlineStr">
        <is>
          <t>0335</t>
        </is>
      </c>
      <c r="E77" s="7" t="inlineStr">
        <is>
          <t>1.2.2.1.7.1</t>
        </is>
      </c>
      <c r="F77" s="44" t="n"/>
      <c r="G77" s="82" t="n"/>
      <c r="H77" s="82" t="n"/>
      <c r="I77" s="82" t="n"/>
      <c r="J77" s="83" t="inlineStr">
        <is>
          <t>of which collateral received meets operational requirements</t>
        </is>
      </c>
      <c r="K77" s="46">
        <f>SUMIFS(LCR_Data!D:D,LCR_Data!C:C,'C74.00'!$A77)</f>
        <v/>
      </c>
      <c r="L77" s="49" t="n"/>
      <c r="M77" s="49" t="n"/>
      <c r="N77" s="49" t="n"/>
      <c r="O77" s="49" t="n"/>
      <c r="P77" s="49" t="n"/>
      <c r="Q77" s="16" t="n"/>
      <c r="R77" s="16" t="n"/>
      <c r="S77" s="16" t="n"/>
      <c r="T77" s="16" t="n"/>
      <c r="U77" s="49" t="n"/>
      <c r="V77" s="49" t="n"/>
      <c r="W77" s="49" t="n"/>
      <c r="X77" s="16" t="n"/>
      <c r="Y77" s="16" t="n"/>
      <c r="Z77" s="16" t="n"/>
    </row>
    <row r="78" ht="15" customHeight="1">
      <c r="A78" s="97">
        <f>C78&amp;"-"&amp;D78</f>
        <v/>
      </c>
      <c r="C78" s="93" t="inlineStr">
        <is>
          <t>C74</t>
        </is>
      </c>
      <c r="D78" s="7" t="inlineStr">
        <is>
          <t>0337</t>
        </is>
      </c>
      <c r="E78" s="7" t="inlineStr">
        <is>
          <t>1.2.2.2</t>
        </is>
      </c>
      <c r="F78" s="44" t="n"/>
      <c r="G78" s="82" t="n"/>
      <c r="H78" s="83" t="inlineStr">
        <is>
          <t>collateral is used to cover a short position</t>
        </is>
      </c>
      <c r="I78" s="115" t="n"/>
      <c r="J78" s="116" t="n"/>
      <c r="K78" s="46">
        <f>SUMIFS(LCR_Data!D:D,LCR_Data!C:C,'C74.00'!$A78)</f>
        <v/>
      </c>
      <c r="L78" s="49" t="n"/>
      <c r="M78" s="49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</row>
    <row r="79" ht="15" customHeight="1">
      <c r="A79" s="97">
        <f>C79&amp;"-"&amp;D79</f>
        <v/>
      </c>
      <c r="C79" s="93" t="inlineStr">
        <is>
          <t>C74</t>
        </is>
      </c>
      <c r="D79" s="7" t="inlineStr">
        <is>
          <t>0339</t>
        </is>
      </c>
      <c r="E79" s="7" t="inlineStr">
        <is>
          <t>1.2.2.3</t>
        </is>
      </c>
      <c r="F79" s="44" t="n"/>
      <c r="G79" s="82" t="n"/>
      <c r="H79" s="83" t="inlineStr">
        <is>
          <t>collateral that does not qualify as a liquid asset</t>
        </is>
      </c>
      <c r="I79" s="115" t="n"/>
      <c r="J79" s="116" t="n"/>
      <c r="K79" s="15">
        <f>SUM(K80:K82)</f>
        <v/>
      </c>
      <c r="L79" s="31" t="n"/>
      <c r="M79" s="31" t="n"/>
      <c r="N79" s="16" t="n"/>
      <c r="O79" s="16" t="n"/>
      <c r="P79" s="16" t="n"/>
      <c r="Q79" s="16" t="n"/>
      <c r="R79" s="17" t="n">
        <v>0</v>
      </c>
      <c r="S79" s="17" t="n">
        <v>0</v>
      </c>
      <c r="T79" s="17" t="n">
        <v>0</v>
      </c>
      <c r="U79" s="16" t="n"/>
      <c r="V79" s="16" t="n"/>
      <c r="W79" s="16" t="n"/>
      <c r="X79" s="31" t="n"/>
      <c r="Y79" s="31" t="n"/>
      <c r="Z79" s="31" t="n"/>
    </row>
    <row r="80" ht="15" customHeight="1">
      <c r="A80" s="97">
        <f>C80&amp;"-"&amp;D80</f>
        <v/>
      </c>
      <c r="C80" s="93" t="inlineStr">
        <is>
          <t>C74</t>
        </is>
      </c>
      <c r="D80" s="7" t="inlineStr">
        <is>
          <t>0341</t>
        </is>
      </c>
      <c r="E80" s="7" t="inlineStr">
        <is>
          <t>1.2.2.3.1</t>
        </is>
      </c>
      <c r="F80" s="44" t="n"/>
      <c r="G80" s="82" t="n"/>
      <c r="H80" s="82" t="n"/>
      <c r="I80" s="83" t="inlineStr">
        <is>
          <t>margin loans: collateral is non-liquid</t>
        </is>
      </c>
      <c r="J80" s="116" t="n"/>
      <c r="K80" s="46">
        <f>SUMIFS(LCR_Data!D:D,LCR_Data!C:C,'C74.00'!$A80)</f>
        <v/>
      </c>
      <c r="L80" s="49" t="n"/>
      <c r="M80" s="49" t="n"/>
      <c r="N80" s="16" t="n"/>
      <c r="O80" s="16" t="n"/>
      <c r="P80" s="16" t="n"/>
      <c r="Q80" s="16" t="inlineStr">
        <is>
          <t>0,50</t>
        </is>
      </c>
      <c r="R80" s="17" t="n">
        <v>0.5</v>
      </c>
      <c r="S80" s="17" t="n">
        <v>0.5</v>
      </c>
      <c r="T80" s="17" t="n">
        <v>0.5</v>
      </c>
      <c r="U80" s="16" t="n"/>
      <c r="V80" s="16" t="n"/>
      <c r="W80" s="16" t="n"/>
      <c r="X80" s="31" t="n"/>
      <c r="Y80" s="31" t="n"/>
      <c r="Z80" s="31" t="n"/>
    </row>
    <row r="81" ht="15" customHeight="1">
      <c r="A81" s="97">
        <f>C81&amp;"-"&amp;D81</f>
        <v/>
      </c>
      <c r="C81" s="93" t="inlineStr">
        <is>
          <t>C74</t>
        </is>
      </c>
      <c r="D81" s="7" t="inlineStr">
        <is>
          <t>0343</t>
        </is>
      </c>
      <c r="E81" s="7" t="inlineStr">
        <is>
          <t>1.2.2.3.2</t>
        </is>
      </c>
      <c r="F81" s="44" t="n"/>
      <c r="G81" s="82" t="n"/>
      <c r="H81" s="82" t="n"/>
      <c r="I81" s="83" t="inlineStr">
        <is>
          <t>collateral is non-liquid equity</t>
        </is>
      </c>
      <c r="J81" s="116" t="n"/>
      <c r="K81" s="46">
        <f>SUMIFS(LCR_Data!D:D,LCR_Data!C:C,'C74.00'!$A81)</f>
        <v/>
      </c>
      <c r="L81" s="49" t="n"/>
      <c r="M81" s="49" t="n"/>
      <c r="N81" s="16" t="n"/>
      <c r="O81" s="16" t="n"/>
      <c r="P81" s="16" t="n"/>
      <c r="Q81" s="16" t="inlineStr">
        <is>
          <t>1,00</t>
        </is>
      </c>
      <c r="R81" s="17" t="n">
        <v>1</v>
      </c>
      <c r="S81" s="17" t="n">
        <v>1</v>
      </c>
      <c r="T81" s="17" t="n">
        <v>1</v>
      </c>
      <c r="U81" s="16" t="n"/>
      <c r="V81" s="16" t="n"/>
      <c r="W81" s="16" t="n"/>
      <c r="X81" s="31" t="n"/>
      <c r="Y81" s="31" t="n"/>
      <c r="Z81" s="31" t="n"/>
    </row>
    <row r="82" ht="15" customHeight="1">
      <c r="A82" s="97">
        <f>C82&amp;"-"&amp;D82</f>
        <v/>
      </c>
      <c r="C82" s="93" t="inlineStr">
        <is>
          <t>C74</t>
        </is>
      </c>
      <c r="D82" s="7" t="inlineStr">
        <is>
          <t>0345</t>
        </is>
      </c>
      <c r="E82" s="7" t="inlineStr">
        <is>
          <t>1.2.2.3.3</t>
        </is>
      </c>
      <c r="F82" s="44" t="n"/>
      <c r="G82" s="82" t="n"/>
      <c r="H82" s="82" t="n"/>
      <c r="I82" s="83" t="inlineStr">
        <is>
          <t>all other non-liquid collateral</t>
        </is>
      </c>
      <c r="J82" s="116" t="n"/>
      <c r="K82" s="46">
        <f>SUMIFS(LCR_Data!D:D,LCR_Data!C:C,'C74.00'!$A82)</f>
        <v/>
      </c>
      <c r="L82" s="49" t="n"/>
      <c r="M82" s="49" t="n"/>
      <c r="N82" s="16" t="n"/>
      <c r="O82" s="16" t="n"/>
      <c r="P82" s="16" t="n"/>
      <c r="Q82" s="16" t="inlineStr">
        <is>
          <t>1,00</t>
        </is>
      </c>
      <c r="R82" s="17" t="n">
        <v>1</v>
      </c>
      <c r="S82" s="17" t="n">
        <v>1</v>
      </c>
      <c r="T82" s="17" t="n">
        <v>1</v>
      </c>
      <c r="U82" s="16" t="n"/>
      <c r="V82" s="16" t="n"/>
      <c r="W82" s="16" t="n"/>
      <c r="X82" s="31" t="n"/>
      <c r="Y82" s="31" t="n"/>
      <c r="Z82" s="31" t="n"/>
    </row>
    <row r="83" ht="15" customHeight="1">
      <c r="A83" s="97">
        <f>C83&amp;"-"&amp;D83</f>
        <v/>
      </c>
      <c r="C83" s="93" t="inlineStr">
        <is>
          <t>C74</t>
        </is>
      </c>
      <c r="D83" s="7" t="inlineStr">
        <is>
          <t>0410</t>
        </is>
      </c>
      <c r="E83" s="7" t="inlineStr">
        <is>
          <t>1.3</t>
        </is>
      </c>
      <c r="F83" s="82" t="n"/>
      <c r="G83" s="79" t="inlineStr">
        <is>
          <t>Total inflows from collateral swaps</t>
        </is>
      </c>
      <c r="H83" s="115" t="n"/>
      <c r="I83" s="115" t="n"/>
      <c r="J83" s="116" t="n"/>
      <c r="K83" s="46">
        <f>SUMIFS(LCR_Data!D:D,LCR_Data!C:C,'C74.00'!$A83)</f>
        <v/>
      </c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31" t="n"/>
      <c r="Y83" s="31" t="n"/>
      <c r="Z83" s="31" t="n"/>
    </row>
    <row r="84" ht="15" customHeight="1">
      <c r="A84" s="97">
        <f>C84&amp;"-"&amp;D84</f>
        <v/>
      </c>
      <c r="C84" s="93" t="inlineStr">
        <is>
          <t>C74</t>
        </is>
      </c>
      <c r="D84" s="7" t="inlineStr">
        <is>
          <t>0420</t>
        </is>
      </c>
      <c r="E84" s="7" t="inlineStr">
        <is>
          <t>1.4</t>
        </is>
      </c>
      <c r="F84" s="108" t="n"/>
      <c r="G84" s="79" t="inlineStr">
        <is>
          <t>(Difference between total weighted inflows and total weighted outflows arising from transactions in third countries where there are transfer restrictions or which are denominated in non-convertible currencies)</t>
        </is>
      </c>
      <c r="H84" s="115" t="n"/>
      <c r="I84" s="115" t="n"/>
      <c r="J84" s="116" t="n"/>
      <c r="K84" s="46">
        <f>SUMIFS(LCR_Data!D:D,LCR_Data!C:C,'C74.00'!$A84)</f>
        <v/>
      </c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49" t="n"/>
      <c r="Y84" s="49" t="n"/>
      <c r="Z84" s="49" t="n"/>
    </row>
    <row r="85" ht="15" customHeight="1">
      <c r="A85" s="97">
        <f>C85&amp;"-"&amp;D85</f>
        <v/>
      </c>
      <c r="C85" s="93" t="inlineStr">
        <is>
          <t>C74</t>
        </is>
      </c>
      <c r="D85" s="7" t="inlineStr">
        <is>
          <t>0430</t>
        </is>
      </c>
      <c r="E85" s="7" t="inlineStr">
        <is>
          <t>1.5</t>
        </is>
      </c>
      <c r="F85" s="108" t="n"/>
      <c r="G85" s="79" t="inlineStr">
        <is>
          <t>(Excess inflows from a related specialised credit institution)</t>
        </is>
      </c>
      <c r="H85" s="115" t="n"/>
      <c r="I85" s="115" t="n"/>
      <c r="J85" s="116" t="n"/>
      <c r="K85" s="46">
        <f>SUMIFS(LCR_Data!D:D,LCR_Data!C:C,'C74.00'!$A85)</f>
        <v/>
      </c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49" t="n"/>
      <c r="Y85" s="49" t="n"/>
      <c r="Z85" s="49" t="n"/>
    </row>
    <row r="86" ht="15" customHeight="1">
      <c r="C86" s="93" t="inlineStr">
        <is>
          <t>C74</t>
        </is>
      </c>
      <c r="D86" s="80" t="inlineStr">
        <is>
          <t>MEMORANDUM ITEMS</t>
        </is>
      </c>
      <c r="E86" s="115" t="n"/>
      <c r="F86" s="115" t="n"/>
      <c r="G86" s="115" t="n"/>
      <c r="H86" s="115" t="n"/>
      <c r="I86" s="115" t="n"/>
      <c r="J86" s="115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</row>
    <row r="87" ht="15" customHeight="1">
      <c r="A87" s="97">
        <f>C87&amp;"-"&amp;D87</f>
        <v/>
      </c>
      <c r="C87" s="93" t="inlineStr">
        <is>
          <t>C74</t>
        </is>
      </c>
      <c r="D87" s="7" t="inlineStr">
        <is>
          <t>0450</t>
        </is>
      </c>
      <c r="E87" s="57" t="inlineStr">
        <is>
          <t>2</t>
        </is>
      </c>
      <c r="F87" s="127" t="inlineStr">
        <is>
          <t>FX inflows</t>
        </is>
      </c>
      <c r="G87" s="115" t="n"/>
      <c r="H87" s="115" t="n"/>
      <c r="I87" s="115" t="n"/>
      <c r="J87" s="116" t="n"/>
      <c r="K87" s="46">
        <f>SUMIFS(LCR_Data!D:D,LCR_Data!C:C,'C74.00'!$A87)</f>
        <v/>
      </c>
      <c r="L87" s="49" t="n"/>
      <c r="M87" s="49" t="n"/>
      <c r="N87" s="16" t="n"/>
      <c r="O87" s="16" t="n"/>
      <c r="P87" s="16" t="n"/>
      <c r="Q87" s="16" t="n"/>
      <c r="R87" s="17" t="n">
        <v>0</v>
      </c>
      <c r="S87" s="17" t="n">
        <v>0</v>
      </c>
      <c r="T87" s="17" t="n">
        <v>0</v>
      </c>
      <c r="U87" s="16" t="n"/>
      <c r="V87" s="16" t="n"/>
      <c r="W87" s="16" t="n"/>
      <c r="X87" s="31" t="n"/>
      <c r="Y87" s="31" t="n"/>
      <c r="Z87" s="31" t="n"/>
    </row>
    <row r="88" ht="15" customHeight="1">
      <c r="C88" s="93" t="inlineStr">
        <is>
          <t>C74</t>
        </is>
      </c>
      <c r="D88" s="7" t="n"/>
      <c r="E88" s="7" t="n"/>
      <c r="F88" s="127" t="inlineStr">
        <is>
          <t>FX Derivative</t>
        </is>
      </c>
      <c r="G88" s="115" t="n"/>
      <c r="H88" s="115" t="n"/>
      <c r="I88" s="115" t="n"/>
      <c r="J88" s="116" t="n"/>
      <c r="K88" s="46">
        <f>SUMIFS(LCR_Data!D:D,LCR_Data!C:C,'C74.00'!$A88)</f>
        <v/>
      </c>
      <c r="L88" s="49" t="n"/>
      <c r="M88" s="49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</row>
    <row r="89" ht="15" customHeight="1">
      <c r="A89" s="97">
        <f>C89&amp;"-"&amp;D89</f>
        <v/>
      </c>
      <c r="C89" s="93" t="inlineStr">
        <is>
          <t>C74</t>
        </is>
      </c>
      <c r="D89" s="7" t="inlineStr">
        <is>
          <t>0460</t>
        </is>
      </c>
      <c r="E89" s="57" t="inlineStr">
        <is>
          <t>3</t>
        </is>
      </c>
      <c r="F89" s="127" t="inlineStr">
        <is>
          <t>Inflows within a group or an institutional protection scheme</t>
        </is>
      </c>
      <c r="G89" s="115" t="n"/>
      <c r="H89" s="115" t="n"/>
      <c r="I89" s="115" t="n"/>
      <c r="J89" s="116" t="n"/>
      <c r="K89" s="15">
        <f>SUM(K90:K94)</f>
        <v/>
      </c>
      <c r="L89" s="31" t="n"/>
      <c r="M89" s="31" t="n"/>
      <c r="N89" s="16" t="n"/>
      <c r="O89" s="16" t="n"/>
      <c r="P89" s="16" t="n"/>
      <c r="Q89" s="16" t="n"/>
      <c r="R89" s="17" t="n">
        <v>0</v>
      </c>
      <c r="S89" s="17" t="n">
        <v>0</v>
      </c>
      <c r="T89" s="17" t="n">
        <v>0</v>
      </c>
      <c r="U89" s="16" t="n"/>
      <c r="V89" s="16" t="n"/>
      <c r="W89" s="16" t="n"/>
      <c r="X89" s="15" t="n"/>
      <c r="Y89" s="31" t="n"/>
      <c r="Z89" s="31" t="n"/>
    </row>
    <row r="90" ht="15" customHeight="1">
      <c r="A90" s="97">
        <f>C90&amp;"-"&amp;D90</f>
        <v/>
      </c>
      <c r="C90" s="93" t="inlineStr">
        <is>
          <t>C74</t>
        </is>
      </c>
      <c r="D90" s="7" t="inlineStr">
        <is>
          <t>0470</t>
        </is>
      </c>
      <c r="E90" s="7" t="inlineStr">
        <is>
          <t>3.1</t>
        </is>
      </c>
      <c r="F90" s="44" t="n"/>
      <c r="G90" s="83" t="inlineStr">
        <is>
          <t>Monies due from non-financial customers (except for central banks)</t>
        </is>
      </c>
      <c r="H90" s="115" t="n"/>
      <c r="I90" s="115" t="n"/>
      <c r="J90" s="116" t="n"/>
      <c r="K90" s="46">
        <f>SUMIFS(LCR_Data!D:D,LCR_Data!C:C,'C74.00'!$A90)</f>
        <v/>
      </c>
      <c r="L90" s="49" t="n"/>
      <c r="M90" s="49" t="n"/>
      <c r="N90" s="16" t="n"/>
      <c r="O90" s="16" t="n"/>
      <c r="P90" s="16" t="n"/>
      <c r="Q90" s="16" t="n"/>
      <c r="R90" s="17" t="n">
        <v>0</v>
      </c>
      <c r="S90" s="17" t="n">
        <v>0</v>
      </c>
      <c r="T90" s="17" t="n">
        <v>0</v>
      </c>
      <c r="U90" s="16" t="n"/>
      <c r="V90" s="16" t="n"/>
      <c r="W90" s="16" t="n"/>
      <c r="X90" s="31" t="n"/>
      <c r="Y90" s="31" t="n"/>
      <c r="Z90" s="31" t="n"/>
    </row>
    <row r="91" ht="15" customHeight="1">
      <c r="A91" s="97">
        <f>C91&amp;"-"&amp;D91</f>
        <v/>
      </c>
      <c r="C91" s="93" t="inlineStr">
        <is>
          <t>C74</t>
        </is>
      </c>
      <c r="D91" s="7" t="inlineStr">
        <is>
          <t>0480</t>
        </is>
      </c>
      <c r="E91" s="7" t="inlineStr">
        <is>
          <t>3.2</t>
        </is>
      </c>
      <c r="F91" s="44" t="n"/>
      <c r="G91" s="83" t="inlineStr">
        <is>
          <t>Monies due from financial customers</t>
        </is>
      </c>
      <c r="H91" s="115" t="n"/>
      <c r="I91" s="115" t="n"/>
      <c r="J91" s="116" t="n"/>
      <c r="K91" s="46">
        <f>SUMIFS(LCR_Data!D:D,LCR_Data!C:C,'C74.00'!$A91)</f>
        <v/>
      </c>
      <c r="L91" s="49" t="n"/>
      <c r="M91" s="49" t="n"/>
      <c r="N91" s="16" t="n"/>
      <c r="O91" s="16" t="n"/>
      <c r="P91" s="16" t="n"/>
      <c r="Q91" s="16" t="n"/>
      <c r="R91" s="17" t="n">
        <v>0</v>
      </c>
      <c r="S91" s="17" t="n">
        <v>0</v>
      </c>
      <c r="T91" s="17" t="n">
        <v>0</v>
      </c>
      <c r="U91" s="16" t="n"/>
      <c r="V91" s="16" t="n"/>
      <c r="W91" s="16" t="n"/>
      <c r="X91" s="15" t="n"/>
      <c r="Y91" s="31" t="n"/>
      <c r="Z91" s="31" t="n"/>
    </row>
    <row r="92" ht="15" customHeight="1">
      <c r="A92" s="97">
        <f>C92&amp;"-"&amp;D92</f>
        <v/>
      </c>
      <c r="C92" s="93" t="inlineStr">
        <is>
          <t>C74</t>
        </is>
      </c>
      <c r="D92" s="7" t="inlineStr">
        <is>
          <t>0490</t>
        </is>
      </c>
      <c r="E92" s="7" t="inlineStr">
        <is>
          <t>3.3</t>
        </is>
      </c>
      <c r="F92" s="44" t="n"/>
      <c r="G92" s="83" t="inlineStr">
        <is>
          <t>Secured transactions</t>
        </is>
      </c>
      <c r="H92" s="115" t="n"/>
      <c r="I92" s="115" t="n"/>
      <c r="J92" s="116" t="n"/>
      <c r="K92" s="46">
        <f>SUMIFS(LCR_Data!D:D,LCR_Data!C:C,'C74.00'!$A92)</f>
        <v/>
      </c>
      <c r="L92" s="49" t="n"/>
      <c r="M92" s="49" t="n"/>
      <c r="N92" s="49" t="n"/>
      <c r="O92" s="49" t="n"/>
      <c r="P92" s="49" t="n"/>
      <c r="Q92" s="16" t="n"/>
      <c r="R92" s="17" t="n">
        <v>0</v>
      </c>
      <c r="S92" s="17" t="n">
        <v>0</v>
      </c>
      <c r="T92" s="17" t="n">
        <v>0</v>
      </c>
      <c r="U92" s="16" t="n"/>
      <c r="V92" s="16" t="n"/>
      <c r="W92" s="16" t="n"/>
      <c r="X92" s="49" t="n"/>
      <c r="Y92" s="49" t="n"/>
      <c r="Z92" s="49" t="n"/>
    </row>
    <row r="93" ht="15" customHeight="1">
      <c r="A93" s="97">
        <f>C93&amp;"-"&amp;D93</f>
        <v/>
      </c>
      <c r="C93" s="93" t="inlineStr">
        <is>
          <t>C74</t>
        </is>
      </c>
      <c r="D93" s="7" t="inlineStr">
        <is>
          <t>0500</t>
        </is>
      </c>
      <c r="E93" s="7" t="inlineStr">
        <is>
          <t>3.4</t>
        </is>
      </c>
      <c r="F93" s="44" t="n"/>
      <c r="G93" s="83" t="inlineStr">
        <is>
          <t>Monies due from maturing securities within 30 days</t>
        </is>
      </c>
      <c r="H93" s="115" t="n"/>
      <c r="I93" s="115" t="n"/>
      <c r="J93" s="116" t="n"/>
      <c r="K93" s="46">
        <f>SUMIFS(LCR_Data!D:D,LCR_Data!C:C,'C74.00'!$A93)</f>
        <v/>
      </c>
      <c r="L93" s="49" t="n"/>
      <c r="M93" s="49" t="n"/>
      <c r="N93" s="16" t="n"/>
      <c r="O93" s="16" t="n"/>
      <c r="P93" s="16" t="n"/>
      <c r="Q93" s="16" t="n"/>
      <c r="R93" s="17" t="n">
        <v>0</v>
      </c>
      <c r="S93" s="17" t="n">
        <v>0</v>
      </c>
      <c r="T93" s="17" t="n">
        <v>0</v>
      </c>
      <c r="U93" s="16" t="n"/>
      <c r="V93" s="16" t="n"/>
      <c r="W93" s="16" t="n"/>
      <c r="X93" s="31" t="n"/>
      <c r="Y93" s="31" t="n"/>
      <c r="Z93" s="31" t="n"/>
    </row>
    <row r="94" ht="15" customHeight="1">
      <c r="A94" s="97">
        <f>C94&amp;"-"&amp;D94</f>
        <v/>
      </c>
      <c r="C94" s="93" t="inlineStr">
        <is>
          <t>C74</t>
        </is>
      </c>
      <c r="D94" s="7" t="inlineStr">
        <is>
          <t>0510</t>
        </is>
      </c>
      <c r="E94" s="7" t="inlineStr">
        <is>
          <t>3.5</t>
        </is>
      </c>
      <c r="F94" s="44" t="n"/>
      <c r="G94" s="83" t="inlineStr">
        <is>
          <t>Any other inflows within a group or an institutional protection scheme</t>
        </is>
      </c>
      <c r="H94" s="115" t="n"/>
      <c r="I94" s="115" t="n"/>
      <c r="J94" s="116" t="n"/>
      <c r="K94" s="46">
        <f>SUMIFS(LCR_Data!D:D,LCR_Data!C:C,'C74.00'!$A94)</f>
        <v/>
      </c>
      <c r="L94" s="49" t="n"/>
      <c r="M94" s="49" t="n"/>
      <c r="N94" s="16" t="n"/>
      <c r="O94" s="16" t="n"/>
      <c r="P94" s="16" t="n"/>
      <c r="Q94" s="16" t="n"/>
      <c r="R94" s="17" t="n">
        <v>0</v>
      </c>
      <c r="S94" s="17" t="n">
        <v>0</v>
      </c>
      <c r="T94" s="17" t="n">
        <v>0</v>
      </c>
      <c r="U94" s="16" t="n"/>
      <c r="V94" s="16" t="n"/>
      <c r="W94" s="16" t="n"/>
      <c r="X94" s="15" t="n"/>
      <c r="Y94" s="31" t="n"/>
      <c r="Z94" s="31" t="n"/>
    </row>
    <row r="95" ht="15" customHeight="1">
      <c r="C95" s="93" t="inlineStr">
        <is>
          <t>C74</t>
        </is>
      </c>
      <c r="D95" s="7" t="n"/>
      <c r="E95" s="57" t="inlineStr">
        <is>
          <t>4</t>
        </is>
      </c>
      <c r="F95" s="127" t="inlineStr">
        <is>
          <t>Secured lending waived from Article 17 (2) and (3)</t>
        </is>
      </c>
      <c r="G95" s="115" t="n"/>
      <c r="H95" s="115" t="n"/>
      <c r="I95" s="115" t="n"/>
      <c r="J95" s="116" t="n"/>
      <c r="K95" s="54">
        <f>SUM(K96:K100)</f>
        <v/>
      </c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</row>
    <row r="96" ht="15" customHeight="1">
      <c r="A96" s="97">
        <f>C96&amp;"-"&amp;D96</f>
        <v/>
      </c>
      <c r="C96" s="93" t="inlineStr">
        <is>
          <t>C74</t>
        </is>
      </c>
      <c r="D96" s="7" t="inlineStr">
        <is>
          <t>0530</t>
        </is>
      </c>
      <c r="E96" s="7" t="inlineStr">
        <is>
          <t>4.1</t>
        </is>
      </c>
      <c r="F96" s="44" t="n"/>
      <c r="G96" s="83" t="inlineStr">
        <is>
          <t>of which: secured by L1 excl. EHQCB</t>
        </is>
      </c>
      <c r="H96" s="115" t="n"/>
      <c r="I96" s="115" t="n"/>
      <c r="J96" s="116" t="n"/>
      <c r="K96" s="46">
        <f>SUMIFS(LCR_Data!D:D,LCR_Data!C:C,'C74.00'!$A96)</f>
        <v/>
      </c>
      <c r="L96" s="49" t="n"/>
      <c r="M96" s="49" t="n"/>
      <c r="N96" s="16" t="n"/>
      <c r="O96" s="16" t="n"/>
      <c r="P96" s="16" t="n"/>
      <c r="Q96" s="16" t="n"/>
      <c r="R96" s="16" t="n"/>
      <c r="S96" s="16" t="n"/>
      <c r="T96" s="16" t="n"/>
      <c r="U96" s="49" t="n"/>
      <c r="V96" s="49" t="n"/>
      <c r="W96" s="49" t="n"/>
      <c r="X96" s="16" t="n"/>
      <c r="Y96" s="16" t="n"/>
      <c r="Z96" s="16" t="n"/>
    </row>
    <row r="97" ht="15" customHeight="1">
      <c r="A97" s="97">
        <f>C97&amp;"-"&amp;D97</f>
        <v/>
      </c>
      <c r="C97" s="93" t="inlineStr">
        <is>
          <t>C74</t>
        </is>
      </c>
      <c r="D97" s="7" t="inlineStr">
        <is>
          <t>0540</t>
        </is>
      </c>
      <c r="E97" s="7" t="inlineStr">
        <is>
          <t>4.2</t>
        </is>
      </c>
      <c r="F97" s="44" t="n"/>
      <c r="G97" s="83" t="inlineStr">
        <is>
          <t>of which: secured by L1 EHQCB</t>
        </is>
      </c>
      <c r="H97" s="115" t="n"/>
      <c r="I97" s="115" t="n"/>
      <c r="J97" s="116" t="n"/>
      <c r="K97" s="46">
        <f>SUMIFS(LCR_Data!D:D,LCR_Data!C:C,'C74.00'!$A97)</f>
        <v/>
      </c>
      <c r="L97" s="49" t="n"/>
      <c r="M97" s="49" t="n"/>
      <c r="N97" s="16" t="n"/>
      <c r="O97" s="16" t="n"/>
      <c r="P97" s="16" t="n"/>
      <c r="Q97" s="16" t="n"/>
      <c r="R97" s="16" t="n"/>
      <c r="S97" s="16" t="n"/>
      <c r="T97" s="16" t="n"/>
      <c r="U97" s="49" t="n"/>
      <c r="V97" s="49" t="n"/>
      <c r="W97" s="49" t="n"/>
      <c r="X97" s="16" t="n"/>
      <c r="Y97" s="16" t="n"/>
      <c r="Z97" s="16" t="n"/>
    </row>
    <row r="98" ht="15" customHeight="1">
      <c r="A98" s="97">
        <f>C98&amp;"-"&amp;D98</f>
        <v/>
      </c>
      <c r="C98" s="93" t="inlineStr">
        <is>
          <t>C74</t>
        </is>
      </c>
      <c r="D98" s="7" t="inlineStr">
        <is>
          <t>0550</t>
        </is>
      </c>
      <c r="E98" s="7" t="inlineStr">
        <is>
          <t>4.3</t>
        </is>
      </c>
      <c r="F98" s="44" t="n"/>
      <c r="G98" s="83" t="inlineStr">
        <is>
          <t>of which: secured by L2A</t>
        </is>
      </c>
      <c r="H98" s="115" t="n"/>
      <c r="I98" s="115" t="n"/>
      <c r="J98" s="116" t="n"/>
      <c r="K98" s="46">
        <f>SUMIFS(LCR_Data!D:D,LCR_Data!C:C,'C74.00'!$A98)</f>
        <v/>
      </c>
      <c r="L98" s="49" t="n"/>
      <c r="M98" s="49" t="n"/>
      <c r="N98" s="16" t="n"/>
      <c r="O98" s="16" t="n"/>
      <c r="P98" s="16" t="n"/>
      <c r="Q98" s="16" t="n"/>
      <c r="R98" s="16" t="n"/>
      <c r="S98" s="16" t="n"/>
      <c r="T98" s="16" t="n"/>
      <c r="U98" s="49" t="n"/>
      <c r="V98" s="49" t="n"/>
      <c r="W98" s="49" t="n"/>
      <c r="X98" s="16" t="n"/>
      <c r="Y98" s="16" t="n"/>
      <c r="Z98" s="16" t="n"/>
    </row>
    <row r="99" ht="15" customHeight="1">
      <c r="A99" s="97">
        <f>C99&amp;"-"&amp;D99</f>
        <v/>
      </c>
      <c r="C99" s="93" t="inlineStr">
        <is>
          <t>C74</t>
        </is>
      </c>
      <c r="D99" s="7" t="inlineStr">
        <is>
          <t>0560</t>
        </is>
      </c>
      <c r="E99" s="7" t="inlineStr">
        <is>
          <t>4.4</t>
        </is>
      </c>
      <c r="F99" s="44" t="n"/>
      <c r="G99" s="83" t="inlineStr">
        <is>
          <t>of which: secured by L2B</t>
        </is>
      </c>
      <c r="H99" s="115" t="n"/>
      <c r="I99" s="115" t="n"/>
      <c r="J99" s="116" t="n"/>
      <c r="K99" s="46">
        <f>SUMIFS(LCR_Data!D:D,LCR_Data!C:C,'C74.00'!$A99)</f>
        <v/>
      </c>
      <c r="L99" s="49" t="n"/>
      <c r="M99" s="49" t="n"/>
      <c r="N99" s="16" t="n"/>
      <c r="O99" s="16" t="n"/>
      <c r="P99" s="16" t="n"/>
      <c r="Q99" s="16" t="n"/>
      <c r="R99" s="16" t="n"/>
      <c r="S99" s="16" t="n"/>
      <c r="T99" s="16" t="n"/>
      <c r="U99" s="49" t="n"/>
      <c r="V99" s="49" t="n"/>
      <c r="W99" s="49" t="n"/>
      <c r="X99" s="16" t="n"/>
      <c r="Y99" s="16" t="n"/>
      <c r="Z99" s="16" t="n"/>
    </row>
    <row r="100" ht="15" customHeight="1">
      <c r="A100" s="97">
        <f>C100&amp;"-"&amp;D100</f>
        <v/>
      </c>
      <c r="C100" s="93" t="inlineStr">
        <is>
          <t>C74</t>
        </is>
      </c>
      <c r="D100" s="7" t="inlineStr">
        <is>
          <t>0570</t>
        </is>
      </c>
      <c r="E100" s="7" t="inlineStr">
        <is>
          <t>4.5</t>
        </is>
      </c>
      <c r="F100" s="44" t="n"/>
      <c r="G100" s="83" t="inlineStr">
        <is>
          <t>of which: secured by non-liquid assets</t>
        </is>
      </c>
      <c r="H100" s="115" t="n"/>
      <c r="I100" s="115" t="n"/>
      <c r="J100" s="116" t="n"/>
      <c r="K100" s="46">
        <f>SUMIFS(LCR_Data!D:D,LCR_Data!C:C,'C74.00'!$A100)</f>
        <v/>
      </c>
      <c r="L100" s="49" t="n"/>
      <c r="M100" s="49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</row>
  </sheetData>
  <mergeCells count="79">
    <mergeCell ref="I81:J81"/>
    <mergeCell ref="F10:J10"/>
    <mergeCell ref="U13:W13"/>
    <mergeCell ref="I26:J26"/>
    <mergeCell ref="I76:J76"/>
    <mergeCell ref="G96:J96"/>
    <mergeCell ref="I66:J66"/>
    <mergeCell ref="I52:J52"/>
    <mergeCell ref="H78:J78"/>
    <mergeCell ref="I44:J44"/>
    <mergeCell ref="H38:J38"/>
    <mergeCell ref="I20:J20"/>
    <mergeCell ref="H58:J58"/>
    <mergeCell ref="H40:J40"/>
    <mergeCell ref="X13:Z13"/>
    <mergeCell ref="F87:J87"/>
    <mergeCell ref="I46:J46"/>
    <mergeCell ref="I80:J80"/>
    <mergeCell ref="G91:J91"/>
    <mergeCell ref="G85:J85"/>
    <mergeCell ref="G100:J100"/>
    <mergeCell ref="G94:J94"/>
    <mergeCell ref="I61:J61"/>
    <mergeCell ref="F89:J89"/>
    <mergeCell ref="I70:J70"/>
    <mergeCell ref="G84:J84"/>
    <mergeCell ref="I54:J54"/>
    <mergeCell ref="I72:J72"/>
    <mergeCell ref="I56:J56"/>
    <mergeCell ref="H33:J33"/>
    <mergeCell ref="H42:J42"/>
    <mergeCell ref="G97:J97"/>
    <mergeCell ref="H35:J35"/>
    <mergeCell ref="I82:J82"/>
    <mergeCell ref="R13:T13"/>
    <mergeCell ref="I19:J19"/>
    <mergeCell ref="F14:J14"/>
    <mergeCell ref="I60:J60"/>
    <mergeCell ref="I74:J74"/>
    <mergeCell ref="H59:J59"/>
    <mergeCell ref="F11:J11"/>
    <mergeCell ref="H79:J79"/>
    <mergeCell ref="G90:J90"/>
    <mergeCell ref="G99:J99"/>
    <mergeCell ref="C2:E2"/>
    <mergeCell ref="H32:J32"/>
    <mergeCell ref="F15:J15"/>
    <mergeCell ref="F95:J95"/>
    <mergeCell ref="H18:J18"/>
    <mergeCell ref="K13:M13"/>
    <mergeCell ref="I64:J64"/>
    <mergeCell ref="H63:J63"/>
    <mergeCell ref="C4:E4"/>
    <mergeCell ref="H34:J34"/>
    <mergeCell ref="I50:J50"/>
    <mergeCell ref="H39:J39"/>
    <mergeCell ref="C1:E1"/>
    <mergeCell ref="H36:J36"/>
    <mergeCell ref="F16:J16"/>
    <mergeCell ref="D8:J8"/>
    <mergeCell ref="G41:J41"/>
    <mergeCell ref="H37:J37"/>
    <mergeCell ref="N13:P13"/>
    <mergeCell ref="G98:J98"/>
    <mergeCell ref="I68:J68"/>
    <mergeCell ref="H62:J62"/>
    <mergeCell ref="G17:J17"/>
    <mergeCell ref="C3:E3"/>
    <mergeCell ref="D86:J86"/>
    <mergeCell ref="I48:J48"/>
    <mergeCell ref="F13:J13"/>
    <mergeCell ref="H43:J43"/>
    <mergeCell ref="G93:J93"/>
    <mergeCell ref="I29:J29"/>
    <mergeCell ref="C5:E5"/>
    <mergeCell ref="G83:J83"/>
    <mergeCell ref="G92:J92"/>
    <mergeCell ref="H25:J25"/>
    <mergeCell ref="F88:J8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V299"/>
  <sheetViews>
    <sheetView topLeftCell="B1" workbookViewId="0">
      <selection activeCell="I7" sqref="I7"/>
    </sheetView>
  </sheetViews>
  <sheetFormatPr baseColWidth="10" defaultColWidth="9.109375" defaultRowHeight="14.4"/>
  <cols>
    <col hidden="1" outlineLevel="1" style="97" min="1" max="1"/>
    <col collapsed="1" width="9.109375" customWidth="1" style="97" min="2" max="2"/>
    <col width="11" customWidth="1" style="97" min="3" max="3"/>
    <col width="8.6640625" customWidth="1" style="97" min="4" max="4"/>
    <col width="9.88671875" customWidth="1" style="97" min="5" max="5"/>
    <col width="2.109375" customWidth="1" style="97" min="6" max="8"/>
    <col width="102.88671875" customWidth="1" style="97" min="9" max="9"/>
    <col width="25.109375" customWidth="1" style="97" min="10" max="10"/>
    <col width="24" customWidth="1" style="97" min="11" max="13"/>
    <col width="25.109375" customWidth="1" style="97" min="14" max="14"/>
    <col width="24" customWidth="1" style="97" min="15" max="15"/>
    <col width="25.109375" customWidth="1" style="97" min="16" max="18"/>
    <col width="24" customWidth="1" style="97" min="19" max="20"/>
    <col width="25.109375" customWidth="1" style="97" min="21" max="21"/>
    <col width="26.33203125" customWidth="1" style="97" min="22" max="22"/>
    <col width="9.109375" customWidth="1" style="97" min="23" max="16384"/>
  </cols>
  <sheetData>
    <row r="1" ht="15" customHeight="1">
      <c r="C1" s="96" t="inlineStr">
        <is>
          <t>Formulaire</t>
        </is>
      </c>
      <c r="F1" s="97" t="inlineStr">
        <is>
          <t>C75.01 - Collateral Swaps</t>
        </is>
      </c>
    </row>
    <row r="2" ht="15" customHeight="1">
      <c r="C2" s="96" t="inlineStr">
        <is>
          <t>Currency</t>
        </is>
      </c>
    </row>
    <row r="3" ht="15" customHeight="1">
      <c r="C3" s="96" t="inlineStr">
        <is>
          <t xml:space="preserve">As of date </t>
        </is>
      </c>
    </row>
    <row r="4" ht="15" customHeight="1">
      <c r="C4" s="96" t="inlineStr">
        <is>
          <t xml:space="preserve">Scope </t>
        </is>
      </c>
    </row>
    <row r="5" ht="15" customHeight="1">
      <c r="C5" s="96" t="inlineStr">
        <is>
          <t xml:space="preserve">Export Date </t>
        </is>
      </c>
    </row>
    <row r="8" ht="18.9" customHeight="1">
      <c r="C8" s="80" t="n"/>
      <c r="D8" s="81" t="inlineStr">
        <is>
          <t>C 75.01 - LIQUIDITY COVERAGE - COLLATERAL SWAPS</t>
        </is>
      </c>
      <c r="E8" s="115" t="n"/>
      <c r="F8" s="115" t="n"/>
      <c r="G8" s="115" t="n"/>
      <c r="H8" s="115" t="n"/>
      <c r="I8" s="115" t="n"/>
      <c r="J8" s="81" t="n"/>
      <c r="K8" s="81" t="n"/>
      <c r="L8" s="81" t="n"/>
      <c r="M8" s="81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</row>
    <row r="9" ht="18.9" customHeight="1">
      <c r="C9" s="4" t="n"/>
      <c r="D9" s="59" t="n"/>
      <c r="E9" s="59" t="n"/>
      <c r="F9" s="59" t="n"/>
      <c r="G9" s="59" t="n"/>
      <c r="H9" s="59" t="n"/>
      <c r="I9" s="59" t="n"/>
      <c r="J9" s="59" t="n"/>
      <c r="K9" s="59" t="n"/>
      <c r="L9" s="59" t="n"/>
      <c r="M9" s="59" t="n"/>
      <c r="N9" s="59" t="n"/>
      <c r="O9" s="59" t="n"/>
      <c r="P9" s="59" t="n"/>
      <c r="Q9" s="59" t="n"/>
      <c r="R9" s="59" t="n"/>
      <c r="S9" s="59" t="n"/>
      <c r="T9" s="59" t="n"/>
      <c r="U9" s="59" t="n"/>
      <c r="V9" s="59" t="n"/>
    </row>
    <row r="10" ht="18.9" customHeight="1">
      <c r="C10" s="7" t="inlineStr">
        <is>
          <t>75000</t>
        </is>
      </c>
      <c r="D10" s="80" t="n"/>
      <c r="E10" s="57" t="n"/>
      <c r="F10" s="120" t="inlineStr">
        <is>
          <t>Currency</t>
        </is>
      </c>
      <c r="G10" s="115" t="n"/>
      <c r="H10" s="115" t="n"/>
      <c r="I10" s="116" t="n"/>
      <c r="J10" s="8" t="n"/>
      <c r="K10" s="59" t="n"/>
      <c r="L10" s="59" t="n"/>
      <c r="M10" s="59" t="n"/>
      <c r="N10" s="59" t="n"/>
      <c r="O10" s="59" t="n"/>
      <c r="P10" s="59" t="n"/>
      <c r="Q10" s="59" t="n"/>
      <c r="R10" s="59" t="n"/>
      <c r="S10" s="59" t="n"/>
      <c r="T10" s="59" t="n"/>
      <c r="U10" s="59" t="n"/>
      <c r="V10" s="59" t="n"/>
    </row>
    <row r="11" ht="18.9" customHeight="1">
      <c r="C11" s="7" t="inlineStr">
        <is>
          <t>75000</t>
        </is>
      </c>
      <c r="D11" s="80" t="n"/>
      <c r="E11" s="57" t="n"/>
      <c r="F11" s="120" t="inlineStr">
        <is>
          <t>Converted</t>
        </is>
      </c>
      <c r="G11" s="115" t="n"/>
      <c r="H11" s="115" t="n"/>
      <c r="I11" s="116" t="n"/>
      <c r="J11" s="8" t="inlineStr">
        <is>
          <t>No</t>
        </is>
      </c>
      <c r="K11" s="59" t="n"/>
      <c r="L11" s="59" t="n"/>
      <c r="M11" s="59" t="n"/>
      <c r="N11" s="59" t="n"/>
      <c r="O11" s="59" t="n"/>
      <c r="P11" s="59" t="n"/>
      <c r="Q11" s="59" t="n"/>
      <c r="R11" s="59" t="n"/>
      <c r="S11" s="59" t="n"/>
      <c r="T11" s="59" t="n"/>
      <c r="U11" s="59" t="n"/>
      <c r="V11" s="59" t="n"/>
    </row>
    <row r="12" ht="18.9" customHeight="1">
      <c r="C12" s="4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N12" s="59" t="n"/>
      <c r="O12" s="59" t="n"/>
      <c r="P12" s="59" t="n"/>
      <c r="Q12" s="59" t="n"/>
      <c r="R12" s="59" t="n"/>
      <c r="S12" s="59" t="n"/>
      <c r="T12" s="59" t="n"/>
      <c r="U12" s="59" t="n"/>
      <c r="V12" s="59" t="n"/>
    </row>
    <row r="13" ht="60" customHeight="1">
      <c r="C13" s="37" t="inlineStr">
        <is>
          <t>A/D</t>
        </is>
      </c>
      <c r="D13" s="37" t="inlineStr">
        <is>
          <t>Row</t>
        </is>
      </c>
      <c r="E13" s="37" t="inlineStr">
        <is>
          <t>ID</t>
        </is>
      </c>
      <c r="F13" s="128" t="inlineStr">
        <is>
          <t>Item</t>
        </is>
      </c>
      <c r="G13" s="121" t="n"/>
      <c r="H13" s="121" t="n"/>
      <c r="I13" s="129" t="n"/>
      <c r="J13" s="37" t="inlineStr">
        <is>
          <t>Market value of collateral lent</t>
        </is>
      </c>
      <c r="K13" s="37" t="inlineStr">
        <is>
          <t>Market value of collateral lent (subject to the 75% cap on inflows)</t>
        </is>
      </c>
      <c r="L13" s="37" t="inlineStr">
        <is>
          <t>Market value of collateral lent (subject to the 90% cap on inflows)</t>
        </is>
      </c>
      <c r="M13" s="37" t="inlineStr">
        <is>
          <t>Market value of collateral lent (exempted from the cap on inflows)</t>
        </is>
      </c>
      <c r="N13" s="37" t="inlineStr">
        <is>
          <t>Liquidity value of collateral lent</t>
        </is>
      </c>
      <c r="O13" s="37" t="inlineStr">
        <is>
          <t>Market value of collateral borrowed</t>
        </is>
      </c>
      <c r="P13" s="37" t="inlineStr">
        <is>
          <t>Liquidity value of collateral borrowed</t>
        </is>
      </c>
      <c r="Q13" s="37" t="inlineStr">
        <is>
          <t>Standard weight</t>
        </is>
      </c>
      <c r="R13" s="37" t="inlineStr">
        <is>
          <t>Applicable weight</t>
        </is>
      </c>
      <c r="S13" s="37" t="inlineStr">
        <is>
          <t>Outflows</t>
        </is>
      </c>
      <c r="T13" s="37" t="inlineStr">
        <is>
          <t xml:space="preserve">Inflows subject to the 75% cap on inflows </t>
        </is>
      </c>
      <c r="U13" s="37" t="inlineStr">
        <is>
          <t>Inflows subject to the 90% cap on inflows</t>
        </is>
      </c>
      <c r="V13" s="37" t="inlineStr">
        <is>
          <t>Inflows exempted from the cap on inflows</t>
        </is>
      </c>
    </row>
    <row r="14" ht="60" customHeight="1">
      <c r="C14" s="40" t="n"/>
      <c r="D14" s="40" t="n"/>
      <c r="E14" s="40" t="n"/>
      <c r="F14" s="122" t="n"/>
      <c r="G14" s="117" t="n"/>
      <c r="H14" s="117" t="n"/>
      <c r="I14" s="123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</row>
    <row r="15" ht="18.9" customHeight="1">
      <c r="C15" s="7" t="n"/>
      <c r="D15" s="57" t="n"/>
      <c r="E15" s="57" t="n"/>
      <c r="F15" s="101" t="n"/>
      <c r="G15" s="115" t="n"/>
      <c r="H15" s="115" t="n"/>
      <c r="I15" s="116" t="n"/>
      <c r="J15" s="37" t="inlineStr">
        <is>
          <t>0010</t>
        </is>
      </c>
      <c r="K15" s="37" t="inlineStr">
        <is>
          <t>0011_H</t>
        </is>
      </c>
      <c r="L15" s="37" t="inlineStr">
        <is>
          <t>0012_H</t>
        </is>
      </c>
      <c r="M15" s="37" t="inlineStr">
        <is>
          <t>0013_H</t>
        </is>
      </c>
      <c r="N15" s="37" t="inlineStr">
        <is>
          <t>0020</t>
        </is>
      </c>
      <c r="O15" s="37" t="inlineStr">
        <is>
          <t>0030</t>
        </is>
      </c>
      <c r="P15" s="37" t="inlineStr">
        <is>
          <t>0040</t>
        </is>
      </c>
      <c r="Q15" s="37" t="inlineStr">
        <is>
          <t>0050</t>
        </is>
      </c>
      <c r="R15" s="37" t="inlineStr">
        <is>
          <t>0060</t>
        </is>
      </c>
      <c r="S15" s="37" t="inlineStr">
        <is>
          <t>0070</t>
        </is>
      </c>
      <c r="T15" s="37" t="inlineStr">
        <is>
          <t>0080</t>
        </is>
      </c>
      <c r="U15" s="37" t="inlineStr">
        <is>
          <t>0090</t>
        </is>
      </c>
      <c r="V15" s="37" t="inlineStr">
        <is>
          <t>0100</t>
        </is>
      </c>
    </row>
    <row r="16" ht="18.9" customHeight="1">
      <c r="A16" s="97">
        <f>C16&amp;"-"&amp;D16</f>
        <v/>
      </c>
      <c r="C16" s="93" t="n">
        <v>75</v>
      </c>
      <c r="D16" s="7" t="inlineStr">
        <is>
          <t>0010</t>
        </is>
      </c>
      <c r="E16" s="7" t="inlineStr">
        <is>
          <t>1</t>
        </is>
      </c>
      <c r="F16" s="130" t="inlineStr">
        <is>
          <t>TOTAL COLLATERAL SWAPS (counterparty is central bank)</t>
        </is>
      </c>
      <c r="G16" s="125" t="n"/>
      <c r="H16" s="125" t="n"/>
      <c r="I16" s="125" t="n"/>
      <c r="J16" s="31" t="n"/>
      <c r="K16" s="31" t="n"/>
      <c r="L16" s="31" t="n"/>
      <c r="M16" s="31" t="n"/>
      <c r="N16" s="16" t="n"/>
      <c r="O16" s="31" t="n"/>
      <c r="P16" s="16" t="n"/>
      <c r="Q16" s="16" t="n"/>
      <c r="R16" s="16" t="n"/>
      <c r="S16" s="31" t="n"/>
      <c r="T16" s="31" t="n"/>
      <c r="U16" s="31" t="n"/>
      <c r="V16" s="31" t="n"/>
    </row>
    <row r="17" ht="39.9" customHeight="1">
      <c r="A17" s="97">
        <f>C17&amp;"-"&amp;D17</f>
        <v/>
      </c>
      <c r="C17" s="93" t="n">
        <v>75</v>
      </c>
      <c r="D17" s="7" t="inlineStr">
        <is>
          <t>0020</t>
        </is>
      </c>
      <c r="E17" s="91" t="inlineStr">
        <is>
          <t>1.1</t>
        </is>
      </c>
      <c r="F17" s="44" t="n"/>
      <c r="G17" s="78" t="inlineStr">
        <is>
          <t>Totals for transactions in which Level 1 assets (excl. EHQ covered bonds) are lent and the following collateral is borrowed:</t>
        </is>
      </c>
      <c r="H17" s="115" t="n"/>
      <c r="I17" s="115" t="n"/>
      <c r="J17" s="31" t="n"/>
      <c r="K17" s="31" t="n"/>
      <c r="L17" s="31" t="n"/>
      <c r="M17" s="31" t="n"/>
      <c r="N17" s="16" t="n"/>
      <c r="O17" s="31" t="n"/>
      <c r="P17" s="16" t="n"/>
      <c r="Q17" s="16" t="n"/>
      <c r="R17" s="16" t="n"/>
      <c r="S17" s="31" t="n"/>
      <c r="T17" s="31" t="n"/>
      <c r="U17" s="31" t="n"/>
      <c r="V17" s="31" t="n"/>
    </row>
    <row r="18" ht="18.9" customHeight="1">
      <c r="A18" s="97">
        <f>C18&amp;"-"&amp;D18</f>
        <v/>
      </c>
      <c r="C18" s="93" t="n">
        <v>75</v>
      </c>
      <c r="D18" s="7" t="inlineStr">
        <is>
          <t>0030</t>
        </is>
      </c>
      <c r="E18" s="91" t="inlineStr">
        <is>
          <t>1.1.1</t>
        </is>
      </c>
      <c r="F18" s="44" t="n"/>
      <c r="G18" s="82" t="n"/>
      <c r="H18" s="82" t="inlineStr">
        <is>
          <t>Level 1 assets (excl. EHQ covered bonds)</t>
        </is>
      </c>
      <c r="I18" s="115" t="n"/>
      <c r="J18" s="31" t="n"/>
      <c r="K18" s="49" t="n"/>
      <c r="L18" s="49" t="n"/>
      <c r="M18" s="49" t="n"/>
      <c r="N18" s="16" t="n"/>
      <c r="O18" s="49" t="n"/>
      <c r="P18" s="16" t="n"/>
      <c r="Q18" s="16" t="inlineStr">
        <is>
          <t>0,00</t>
        </is>
      </c>
      <c r="R18" s="15" t="n">
        <v>0</v>
      </c>
      <c r="S18" s="31" t="n"/>
      <c r="T18" s="31" t="n"/>
      <c r="U18" s="31" t="n"/>
      <c r="V18" s="31" t="n"/>
    </row>
    <row r="19" ht="18.9" customHeight="1">
      <c r="A19" s="97">
        <f>C19&amp;"-"&amp;D19</f>
        <v/>
      </c>
      <c r="C19" s="93" t="n">
        <v>75</v>
      </c>
      <c r="D19" s="7" t="inlineStr">
        <is>
          <t>0040</t>
        </is>
      </c>
      <c r="E19" s="91" t="inlineStr">
        <is>
          <t>1.1.1.1</t>
        </is>
      </c>
      <c r="F19" s="44" t="n"/>
      <c r="G19" s="82" t="n"/>
      <c r="H19" s="82" t="n"/>
      <c r="I19" s="82" t="inlineStr">
        <is>
          <t>Of which collateral swapped meets operational requirements</t>
        </is>
      </c>
      <c r="J19" s="31" t="n"/>
      <c r="K19" s="49" t="n"/>
      <c r="L19" s="49" t="n"/>
      <c r="M19" s="49" t="n"/>
      <c r="N19" s="49" t="n"/>
      <c r="O19" s="49" t="n"/>
      <c r="P19" s="49" t="n"/>
      <c r="Q19" s="16" t="n"/>
      <c r="R19" s="16" t="n"/>
      <c r="S19" s="16" t="n"/>
      <c r="T19" s="16" t="n"/>
      <c r="U19" s="16" t="n"/>
      <c r="V19" s="16" t="n"/>
    </row>
    <row r="20" ht="18.9" customHeight="1">
      <c r="A20" s="97">
        <f>C20&amp;"-"&amp;D20</f>
        <v/>
      </c>
      <c r="C20" s="93" t="n">
        <v>75</v>
      </c>
      <c r="D20" s="7" t="inlineStr">
        <is>
          <t>0050</t>
        </is>
      </c>
      <c r="E20" s="91" t="inlineStr">
        <is>
          <t>1.1.2</t>
        </is>
      </c>
      <c r="F20" s="44" t="n"/>
      <c r="G20" s="82" t="n"/>
      <c r="H20" s="82" t="inlineStr">
        <is>
          <t>Level 1: extremely high quality covered bonds</t>
        </is>
      </c>
      <c r="I20" s="115" t="n"/>
      <c r="J20" s="31" t="n"/>
      <c r="K20" s="49" t="n"/>
      <c r="L20" s="49" t="n"/>
      <c r="M20" s="49" t="n"/>
      <c r="N20" s="16" t="n"/>
      <c r="O20" s="49" t="n"/>
      <c r="P20" s="16" t="n"/>
      <c r="Q20" s="16" t="inlineStr">
        <is>
          <t>0,07</t>
        </is>
      </c>
      <c r="R20" s="15" t="n">
        <v>0.07000000000000001</v>
      </c>
      <c r="S20" s="16" t="n"/>
      <c r="T20" s="31" t="n"/>
      <c r="U20" s="31" t="n"/>
      <c r="V20" s="31" t="n"/>
    </row>
    <row r="21" ht="18.9" customHeight="1">
      <c r="A21" s="97">
        <f>C21&amp;"-"&amp;D21</f>
        <v/>
      </c>
      <c r="C21" s="93" t="n">
        <v>75</v>
      </c>
      <c r="D21" s="7" t="inlineStr">
        <is>
          <t>0060</t>
        </is>
      </c>
      <c r="E21" s="91" t="inlineStr">
        <is>
          <t>1.1.2.1</t>
        </is>
      </c>
      <c r="F21" s="44" t="n"/>
      <c r="G21" s="82" t="n"/>
      <c r="H21" s="82" t="n"/>
      <c r="I21" s="82" t="inlineStr">
        <is>
          <t>Of which collateral swapped meets operational requirements</t>
        </is>
      </c>
      <c r="J21" s="31" t="n"/>
      <c r="K21" s="49" t="n"/>
      <c r="L21" s="49" t="n"/>
      <c r="M21" s="49" t="n"/>
      <c r="N21" s="49" t="n"/>
      <c r="O21" s="49" t="n"/>
      <c r="P21" s="49" t="n"/>
      <c r="Q21" s="16" t="n"/>
      <c r="R21" s="16" t="n"/>
      <c r="S21" s="16" t="n"/>
      <c r="T21" s="16" t="n"/>
      <c r="U21" s="16" t="n"/>
      <c r="V21" s="16" t="n"/>
    </row>
    <row r="22" ht="18.9" customHeight="1">
      <c r="A22" s="97">
        <f>C22&amp;"-"&amp;D22</f>
        <v/>
      </c>
      <c r="C22" s="93" t="n">
        <v>75</v>
      </c>
      <c r="D22" s="7" t="inlineStr">
        <is>
          <t>0070</t>
        </is>
      </c>
      <c r="E22" s="91" t="inlineStr">
        <is>
          <t>1.1.3</t>
        </is>
      </c>
      <c r="F22" s="44" t="n"/>
      <c r="G22" s="82" t="n"/>
      <c r="H22" s="82" t="inlineStr">
        <is>
          <t>Level 2A assets</t>
        </is>
      </c>
      <c r="I22" s="115" t="n"/>
      <c r="J22" s="31" t="n"/>
      <c r="K22" s="49" t="n"/>
      <c r="L22" s="49" t="n"/>
      <c r="M22" s="49" t="n"/>
      <c r="N22" s="16" t="n"/>
      <c r="O22" s="49" t="n"/>
      <c r="P22" s="16" t="n"/>
      <c r="Q22" s="16" t="inlineStr">
        <is>
          <t>0,15</t>
        </is>
      </c>
      <c r="R22" s="15" t="n">
        <v>0.15</v>
      </c>
      <c r="S22" s="16" t="n"/>
      <c r="T22" s="31" t="n"/>
      <c r="U22" s="31" t="n"/>
      <c r="V22" s="31" t="n"/>
    </row>
    <row r="23" ht="18.9" customHeight="1">
      <c r="A23" s="97">
        <f>C23&amp;"-"&amp;D23</f>
        <v/>
      </c>
      <c r="C23" s="93" t="n">
        <v>75</v>
      </c>
      <c r="D23" s="7" t="inlineStr">
        <is>
          <t>0080</t>
        </is>
      </c>
      <c r="E23" s="91" t="inlineStr">
        <is>
          <t>1.1.3.1</t>
        </is>
      </c>
      <c r="F23" s="44" t="n"/>
      <c r="G23" s="82" t="n"/>
      <c r="H23" s="82" t="n"/>
      <c r="I23" s="82" t="inlineStr">
        <is>
          <t>Of which collateral swapped meets operational requirements</t>
        </is>
      </c>
      <c r="J23" s="31" t="n"/>
      <c r="K23" s="49" t="n"/>
      <c r="L23" s="49" t="n"/>
      <c r="M23" s="49" t="n"/>
      <c r="N23" s="49" t="n"/>
      <c r="O23" s="49" t="n"/>
      <c r="P23" s="49" t="n"/>
      <c r="Q23" s="16" t="n"/>
      <c r="R23" s="16" t="n"/>
      <c r="S23" s="16" t="n"/>
      <c r="T23" s="16" t="n"/>
      <c r="U23" s="16" t="n"/>
      <c r="V23" s="16" t="n"/>
    </row>
    <row r="24" ht="18.9" customHeight="1">
      <c r="A24" s="97">
        <f>C24&amp;"-"&amp;D24</f>
        <v/>
      </c>
      <c r="C24" s="93" t="n">
        <v>75</v>
      </c>
      <c r="D24" s="7" t="inlineStr">
        <is>
          <t>0090</t>
        </is>
      </c>
      <c r="E24" s="91" t="inlineStr">
        <is>
          <t>1.1.4</t>
        </is>
      </c>
      <c r="F24" s="44" t="n"/>
      <c r="G24" s="82" t="n"/>
      <c r="H24" s="82" t="inlineStr">
        <is>
          <t>Level 2B: asset-backed securities (residential or automobile, CQS1)</t>
        </is>
      </c>
      <c r="I24" s="115" t="n"/>
      <c r="J24" s="31" t="n"/>
      <c r="K24" s="49" t="n"/>
      <c r="L24" s="49" t="n"/>
      <c r="M24" s="49" t="n"/>
      <c r="N24" s="16" t="n"/>
      <c r="O24" s="49" t="n"/>
      <c r="P24" s="16" t="n"/>
      <c r="Q24" s="16" t="inlineStr">
        <is>
          <t>0,25</t>
        </is>
      </c>
      <c r="R24" s="15" t="n">
        <v>0.25</v>
      </c>
      <c r="S24" s="16" t="n"/>
      <c r="T24" s="31" t="n"/>
      <c r="U24" s="31" t="n"/>
      <c r="V24" s="31" t="n"/>
    </row>
    <row r="25" ht="18.9" customHeight="1">
      <c r="A25" s="97">
        <f>C25&amp;"-"&amp;D25</f>
        <v/>
      </c>
      <c r="C25" s="93" t="n">
        <v>75</v>
      </c>
      <c r="D25" s="7" t="inlineStr">
        <is>
          <t>0100</t>
        </is>
      </c>
      <c r="E25" s="91" t="inlineStr">
        <is>
          <t>1.1.4.1</t>
        </is>
      </c>
      <c r="F25" s="44" t="n"/>
      <c r="G25" s="82" t="n"/>
      <c r="H25" s="82" t="n"/>
      <c r="I25" s="82" t="inlineStr">
        <is>
          <t>Of which collateral swapped meets operational requirements</t>
        </is>
      </c>
      <c r="J25" s="31" t="n"/>
      <c r="K25" s="49" t="n"/>
      <c r="L25" s="49" t="n"/>
      <c r="M25" s="49" t="n"/>
      <c r="N25" s="49" t="n"/>
      <c r="O25" s="49" t="n"/>
      <c r="P25" s="49" t="n"/>
      <c r="Q25" s="16" t="n"/>
      <c r="R25" s="16" t="n"/>
      <c r="S25" s="16" t="n"/>
      <c r="T25" s="16" t="n"/>
      <c r="U25" s="16" t="n"/>
      <c r="V25" s="16" t="n"/>
    </row>
    <row r="26" ht="18.9" customHeight="1">
      <c r="A26" s="97">
        <f>C26&amp;"-"&amp;D26</f>
        <v/>
      </c>
      <c r="C26" s="93" t="n">
        <v>75</v>
      </c>
      <c r="D26" s="7" t="inlineStr">
        <is>
          <t>0110</t>
        </is>
      </c>
      <c r="E26" s="91" t="inlineStr">
        <is>
          <t>1.1.5</t>
        </is>
      </c>
      <c r="F26" s="44" t="n"/>
      <c r="G26" s="82" t="n"/>
      <c r="H26" s="82" t="inlineStr">
        <is>
          <t>Level 2B: high quality covered bonds</t>
        </is>
      </c>
      <c r="I26" s="115" t="n"/>
      <c r="J26" s="31" t="n"/>
      <c r="K26" s="49" t="n"/>
      <c r="L26" s="49" t="n"/>
      <c r="M26" s="49" t="n"/>
      <c r="N26" s="16" t="n"/>
      <c r="O26" s="49" t="n"/>
      <c r="P26" s="16" t="n"/>
      <c r="Q26" s="16" t="inlineStr">
        <is>
          <t>0,30</t>
        </is>
      </c>
      <c r="R26" s="15" t="n">
        <v>0.3</v>
      </c>
      <c r="S26" s="16" t="n"/>
      <c r="T26" s="31" t="n"/>
      <c r="U26" s="31" t="n"/>
      <c r="V26" s="31" t="n"/>
    </row>
    <row r="27" ht="18.9" customHeight="1">
      <c r="A27" s="97">
        <f>C27&amp;"-"&amp;D27</f>
        <v/>
      </c>
      <c r="C27" s="93" t="n">
        <v>75</v>
      </c>
      <c r="D27" s="7" t="inlineStr">
        <is>
          <t>0120</t>
        </is>
      </c>
      <c r="E27" s="91" t="inlineStr">
        <is>
          <t>1.1.5.1</t>
        </is>
      </c>
      <c r="F27" s="44" t="n"/>
      <c r="G27" s="82" t="n"/>
      <c r="H27" s="82" t="n"/>
      <c r="I27" s="82" t="inlineStr">
        <is>
          <t>Of which collateral swapped meets operational requirements</t>
        </is>
      </c>
      <c r="J27" s="31" t="n"/>
      <c r="K27" s="49" t="n"/>
      <c r="L27" s="49" t="n"/>
      <c r="M27" s="49" t="n"/>
      <c r="N27" s="49" t="n"/>
      <c r="O27" s="49" t="n"/>
      <c r="P27" s="49" t="n"/>
      <c r="Q27" s="16" t="n"/>
      <c r="R27" s="16" t="n"/>
      <c r="S27" s="16" t="n"/>
      <c r="T27" s="16" t="n"/>
      <c r="U27" s="16" t="n"/>
      <c r="V27" s="16" t="n"/>
    </row>
    <row r="28" ht="18.9" customHeight="1">
      <c r="A28" s="97">
        <f>C28&amp;"-"&amp;D28</f>
        <v/>
      </c>
      <c r="C28" s="93" t="n">
        <v>75</v>
      </c>
      <c r="D28" s="7" t="inlineStr">
        <is>
          <t>0130</t>
        </is>
      </c>
      <c r="E28" s="91" t="inlineStr">
        <is>
          <t>1.1.6</t>
        </is>
      </c>
      <c r="F28" s="44" t="n"/>
      <c r="G28" s="82" t="n"/>
      <c r="H28" s="82" t="inlineStr">
        <is>
          <t>Level 2B: asset-backed securities (commercial or individuals, Member State, CQS1)</t>
        </is>
      </c>
      <c r="I28" s="115" t="n"/>
      <c r="J28" s="31" t="n"/>
      <c r="K28" s="49" t="n"/>
      <c r="L28" s="49" t="n"/>
      <c r="M28" s="49" t="n"/>
      <c r="N28" s="16" t="n"/>
      <c r="O28" s="49" t="n"/>
      <c r="P28" s="16" t="n"/>
      <c r="Q28" s="16" t="inlineStr">
        <is>
          <t>0,35</t>
        </is>
      </c>
      <c r="R28" s="15" t="n">
        <v>0.35</v>
      </c>
      <c r="S28" s="16" t="n"/>
      <c r="T28" s="31" t="n"/>
      <c r="U28" s="31" t="n"/>
      <c r="V28" s="31" t="n"/>
    </row>
    <row r="29" ht="18.9" customHeight="1">
      <c r="A29" s="97">
        <f>C29&amp;"-"&amp;D29</f>
        <v/>
      </c>
      <c r="C29" s="93" t="n">
        <v>75</v>
      </c>
      <c r="D29" s="7" t="inlineStr">
        <is>
          <t>0140</t>
        </is>
      </c>
      <c r="E29" s="91" t="inlineStr">
        <is>
          <t>1.1.6.1</t>
        </is>
      </c>
      <c r="F29" s="44" t="n"/>
      <c r="G29" s="82" t="n"/>
      <c r="H29" s="82" t="n"/>
      <c r="I29" s="82" t="inlineStr">
        <is>
          <t>Of which collateral swapped meets operational requirements</t>
        </is>
      </c>
      <c r="J29" s="31" t="n"/>
      <c r="K29" s="49" t="n"/>
      <c r="L29" s="49" t="n"/>
      <c r="M29" s="49" t="n"/>
      <c r="N29" s="49" t="n"/>
      <c r="O29" s="49" t="n"/>
      <c r="P29" s="49" t="n"/>
      <c r="Q29" s="16" t="n"/>
      <c r="R29" s="16" t="n"/>
      <c r="S29" s="16" t="n"/>
      <c r="T29" s="16" t="n"/>
      <c r="U29" s="16" t="n"/>
      <c r="V29" s="16" t="n"/>
    </row>
    <row r="30" ht="18.9" customHeight="1">
      <c r="A30" s="97">
        <f>C30&amp;"-"&amp;D30</f>
        <v/>
      </c>
      <c r="C30" s="93" t="n">
        <v>75</v>
      </c>
      <c r="D30" s="7" t="inlineStr">
        <is>
          <t>0150</t>
        </is>
      </c>
      <c r="E30" s="91" t="inlineStr">
        <is>
          <t>1.1.7</t>
        </is>
      </c>
      <c r="F30" s="44" t="n"/>
      <c r="G30" s="82" t="n"/>
      <c r="H30" s="82" t="inlineStr">
        <is>
          <t>Other Level 2B</t>
        </is>
      </c>
      <c r="I30" s="115" t="n"/>
      <c r="J30" s="31" t="n"/>
      <c r="K30" s="49" t="n"/>
      <c r="L30" s="49" t="n"/>
      <c r="M30" s="49" t="n"/>
      <c r="N30" s="16" t="n"/>
      <c r="O30" s="49" t="n"/>
      <c r="P30" s="16" t="n"/>
      <c r="Q30" s="16" t="inlineStr">
        <is>
          <t>0,50</t>
        </is>
      </c>
      <c r="R30" s="15" t="n">
        <v>0.5</v>
      </c>
      <c r="S30" s="16" t="n"/>
      <c r="T30" s="31" t="n"/>
      <c r="U30" s="31" t="n"/>
      <c r="V30" s="31" t="n"/>
    </row>
    <row r="31" ht="18.9" customHeight="1">
      <c r="A31" s="97">
        <f>C31&amp;"-"&amp;D31</f>
        <v/>
      </c>
      <c r="C31" s="93" t="n">
        <v>75</v>
      </c>
      <c r="D31" s="7" t="inlineStr">
        <is>
          <t>0160</t>
        </is>
      </c>
      <c r="E31" s="91" t="inlineStr">
        <is>
          <t>1.1.7.1</t>
        </is>
      </c>
      <c r="F31" s="44" t="n"/>
      <c r="G31" s="82" t="n"/>
      <c r="H31" s="82" t="n"/>
      <c r="I31" s="82" t="inlineStr">
        <is>
          <t>Of which collateral swapped meets operational requirements</t>
        </is>
      </c>
      <c r="J31" s="31" t="n"/>
      <c r="K31" s="49" t="n"/>
      <c r="L31" s="49" t="n"/>
      <c r="M31" s="49" t="n"/>
      <c r="N31" s="49" t="n"/>
      <c r="O31" s="49" t="n"/>
      <c r="P31" s="49" t="n"/>
      <c r="Q31" s="16" t="n"/>
      <c r="R31" s="16" t="n"/>
      <c r="S31" s="16" t="n"/>
      <c r="T31" s="16" t="n"/>
      <c r="U31" s="16" t="n"/>
      <c r="V31" s="16" t="n"/>
    </row>
    <row r="32" ht="18.9" customHeight="1">
      <c r="A32" s="97">
        <f>C32&amp;"-"&amp;D32</f>
        <v/>
      </c>
      <c r="C32" s="93" t="n">
        <v>75</v>
      </c>
      <c r="D32" s="7" t="inlineStr">
        <is>
          <t>0170</t>
        </is>
      </c>
      <c r="E32" s="91" t="inlineStr">
        <is>
          <t>1.1.8</t>
        </is>
      </c>
      <c r="F32" s="44" t="n"/>
      <c r="G32" s="82" t="n"/>
      <c r="H32" s="82" t="inlineStr">
        <is>
          <t>Non-liquid assets</t>
        </is>
      </c>
      <c r="I32" s="115" t="n"/>
      <c r="J32" s="31" t="n"/>
      <c r="K32" s="49" t="n"/>
      <c r="L32" s="49" t="n"/>
      <c r="M32" s="49" t="n"/>
      <c r="N32" s="16" t="n"/>
      <c r="O32" s="49" t="n"/>
      <c r="P32" s="16" t="n"/>
      <c r="Q32" s="16" t="inlineStr">
        <is>
          <t>1,00</t>
        </is>
      </c>
      <c r="R32" s="15" t="n">
        <v>1</v>
      </c>
      <c r="S32" s="16" t="n"/>
      <c r="T32" s="31" t="n"/>
      <c r="U32" s="31" t="n"/>
      <c r="V32" s="31" t="n"/>
    </row>
    <row r="33" ht="18.9" customHeight="1">
      <c r="A33" s="97">
        <f>C33&amp;"-"&amp;D33</f>
        <v/>
      </c>
      <c r="C33" s="93" t="n">
        <v>75</v>
      </c>
      <c r="D33" s="7" t="inlineStr">
        <is>
          <t>0180</t>
        </is>
      </c>
      <c r="E33" s="91" t="inlineStr">
        <is>
          <t>1.1.8.1</t>
        </is>
      </c>
      <c r="F33" s="44" t="n"/>
      <c r="G33" s="82" t="n"/>
      <c r="H33" s="82" t="n"/>
      <c r="I33" s="82" t="inlineStr">
        <is>
          <t>Of which collateral swapped meets operational requirements</t>
        </is>
      </c>
      <c r="J33" s="31" t="n"/>
      <c r="K33" s="49" t="n"/>
      <c r="L33" s="49" t="n"/>
      <c r="M33" s="49" t="n"/>
      <c r="N33" s="49" t="n"/>
      <c r="O33" s="49" t="n"/>
      <c r="P33" s="16" t="n"/>
      <c r="Q33" s="16" t="n"/>
      <c r="R33" s="16" t="n"/>
      <c r="S33" s="16" t="n"/>
      <c r="T33" s="16" t="n"/>
      <c r="U33" s="16" t="n"/>
      <c r="V33" s="16" t="n"/>
    </row>
    <row r="34" ht="39.9" customHeight="1">
      <c r="A34" s="97">
        <f>C34&amp;"-"&amp;D34</f>
        <v/>
      </c>
      <c r="C34" s="93" t="n">
        <v>75</v>
      </c>
      <c r="D34" s="7" t="inlineStr">
        <is>
          <t>0190</t>
        </is>
      </c>
      <c r="E34" s="91" t="inlineStr">
        <is>
          <t>1.2</t>
        </is>
      </c>
      <c r="F34" s="44" t="n"/>
      <c r="G34" s="78" t="inlineStr">
        <is>
          <t>Totals for transactions in which Level 1: extremely high quality covered bonds are lent and the following collateral is borrowed:</t>
        </is>
      </c>
      <c r="H34" s="115" t="n"/>
      <c r="I34" s="115" t="n"/>
      <c r="J34" s="31" t="n"/>
      <c r="K34" s="31" t="n"/>
      <c r="L34" s="31" t="n"/>
      <c r="M34" s="31" t="n"/>
      <c r="N34" s="16" t="n"/>
      <c r="O34" s="31" t="n"/>
      <c r="P34" s="16" t="n"/>
      <c r="Q34" s="16" t="n"/>
      <c r="R34" s="16" t="n"/>
      <c r="S34" s="31" t="n"/>
      <c r="T34" s="31" t="n"/>
      <c r="U34" s="31" t="n"/>
      <c r="V34" s="31" t="n"/>
    </row>
    <row r="35" ht="18.9" customHeight="1">
      <c r="A35" s="97">
        <f>C35&amp;"-"&amp;D35</f>
        <v/>
      </c>
      <c r="C35" s="93" t="n">
        <v>75</v>
      </c>
      <c r="D35" s="7" t="inlineStr">
        <is>
          <t>0200</t>
        </is>
      </c>
      <c r="E35" s="91" t="inlineStr">
        <is>
          <t>1.2.1</t>
        </is>
      </c>
      <c r="F35" s="44" t="n"/>
      <c r="G35" s="82" t="n"/>
      <c r="H35" s="82" t="inlineStr">
        <is>
          <t>Level 1 assets (excl. EHQ covered bonds)</t>
        </is>
      </c>
      <c r="I35" s="115" t="n"/>
      <c r="J35" s="31" t="n"/>
      <c r="K35" s="49" t="n"/>
      <c r="L35" s="49" t="n"/>
      <c r="M35" s="49" t="n"/>
      <c r="N35" s="16" t="n"/>
      <c r="O35" s="49" t="n"/>
      <c r="P35" s="16" t="n"/>
      <c r="Q35" s="16" t="inlineStr">
        <is>
          <t>0,07</t>
        </is>
      </c>
      <c r="R35" s="15" t="n">
        <v>0.07000000000000001</v>
      </c>
      <c r="S35" s="31" t="n"/>
      <c r="T35" s="16" t="n"/>
      <c r="U35" s="16" t="n"/>
      <c r="V35" s="16" t="n"/>
    </row>
    <row r="36" ht="18.9" customHeight="1">
      <c r="A36" s="97">
        <f>C36&amp;"-"&amp;D36</f>
        <v/>
      </c>
      <c r="C36" s="93" t="n">
        <v>75</v>
      </c>
      <c r="D36" s="7" t="inlineStr">
        <is>
          <t>0210</t>
        </is>
      </c>
      <c r="E36" s="91" t="inlineStr">
        <is>
          <t>1.2.1.1</t>
        </is>
      </c>
      <c r="F36" s="44" t="n"/>
      <c r="G36" s="82" t="n"/>
      <c r="H36" s="82" t="n"/>
      <c r="I36" s="82" t="inlineStr">
        <is>
          <t>Of which collateral swapped meets operational requirements</t>
        </is>
      </c>
      <c r="J36" s="31" t="n"/>
      <c r="K36" s="49" t="n"/>
      <c r="L36" s="49" t="n"/>
      <c r="M36" s="49" t="n"/>
      <c r="N36" s="49" t="n"/>
      <c r="O36" s="49" t="n"/>
      <c r="P36" s="49" t="n"/>
      <c r="Q36" s="16" t="n"/>
      <c r="R36" s="16" t="n"/>
      <c r="S36" s="16" t="n"/>
      <c r="T36" s="16" t="n"/>
      <c r="U36" s="16" t="n"/>
      <c r="V36" s="16" t="n"/>
    </row>
    <row r="37" ht="18.9" customHeight="1">
      <c r="A37" s="97">
        <f>C37&amp;"-"&amp;D37</f>
        <v/>
      </c>
      <c r="C37" s="93" t="n">
        <v>75</v>
      </c>
      <c r="D37" s="7" t="inlineStr">
        <is>
          <t>0220</t>
        </is>
      </c>
      <c r="E37" s="91" t="inlineStr">
        <is>
          <t>1.2.2</t>
        </is>
      </c>
      <c r="F37" s="44" t="n"/>
      <c r="G37" s="82" t="n"/>
      <c r="H37" s="82" t="inlineStr">
        <is>
          <t>Level 1: extremely high quality covered bonds</t>
        </is>
      </c>
      <c r="I37" s="115" t="n"/>
      <c r="J37" s="31" t="n"/>
      <c r="K37" s="49" t="n"/>
      <c r="L37" s="49" t="n"/>
      <c r="M37" s="49" t="n"/>
      <c r="N37" s="16" t="n"/>
      <c r="O37" s="49" t="n"/>
      <c r="P37" s="16" t="n"/>
      <c r="Q37" s="16" t="inlineStr">
        <is>
          <t>0,00</t>
        </is>
      </c>
      <c r="R37" s="15" t="n">
        <v>0</v>
      </c>
      <c r="S37" s="31" t="n"/>
      <c r="T37" s="31" t="n"/>
      <c r="U37" s="31" t="n"/>
      <c r="V37" s="31" t="n"/>
    </row>
    <row r="38" ht="18.9" customHeight="1">
      <c r="A38" s="97">
        <f>C38&amp;"-"&amp;D38</f>
        <v/>
      </c>
      <c r="C38" s="93" t="n">
        <v>75</v>
      </c>
      <c r="D38" s="7" t="inlineStr">
        <is>
          <t>0230</t>
        </is>
      </c>
      <c r="E38" s="91" t="inlineStr">
        <is>
          <t>1.2.2.1</t>
        </is>
      </c>
      <c r="F38" s="44" t="n"/>
      <c r="G38" s="82" t="n"/>
      <c r="H38" s="82" t="n"/>
      <c r="I38" s="82" t="inlineStr">
        <is>
          <t>Of which collateral swapped meets operational requirements</t>
        </is>
      </c>
      <c r="J38" s="31" t="n"/>
      <c r="K38" s="49" t="n"/>
      <c r="L38" s="49" t="n"/>
      <c r="M38" s="49" t="n"/>
      <c r="N38" s="49" t="n"/>
      <c r="O38" s="49" t="n"/>
      <c r="P38" s="49" t="n"/>
      <c r="Q38" s="16" t="n"/>
      <c r="R38" s="16" t="n"/>
      <c r="S38" s="16" t="n"/>
      <c r="T38" s="16" t="n"/>
      <c r="U38" s="16" t="n"/>
      <c r="V38" s="16" t="n"/>
    </row>
    <row r="39" ht="18.9" customHeight="1">
      <c r="A39" s="97">
        <f>C39&amp;"-"&amp;D39</f>
        <v/>
      </c>
      <c r="C39" s="93" t="n">
        <v>75</v>
      </c>
      <c r="D39" s="7" t="inlineStr">
        <is>
          <t>0240</t>
        </is>
      </c>
      <c r="E39" s="91" t="inlineStr">
        <is>
          <t>1.2.3</t>
        </is>
      </c>
      <c r="F39" s="44" t="n"/>
      <c r="G39" s="82" t="n"/>
      <c r="H39" s="82" t="inlineStr">
        <is>
          <t>Level 2A assets</t>
        </is>
      </c>
      <c r="I39" s="115" t="n"/>
      <c r="J39" s="31" t="n"/>
      <c r="K39" s="49" t="n"/>
      <c r="L39" s="49" t="n"/>
      <c r="M39" s="49" t="n"/>
      <c r="N39" s="16" t="n"/>
      <c r="O39" s="49" t="n"/>
      <c r="P39" s="16" t="n"/>
      <c r="Q39" s="16" t="inlineStr">
        <is>
          <t>0,08</t>
        </is>
      </c>
      <c r="R39" s="15" t="n">
        <v>0.08</v>
      </c>
      <c r="S39" s="16" t="n"/>
      <c r="T39" s="31" t="n"/>
      <c r="U39" s="31" t="n"/>
      <c r="V39" s="31" t="n"/>
    </row>
    <row r="40" ht="18.9" customHeight="1">
      <c r="A40" s="97">
        <f>C40&amp;"-"&amp;D40</f>
        <v/>
      </c>
      <c r="C40" s="93" t="n">
        <v>75</v>
      </c>
      <c r="D40" s="7" t="inlineStr">
        <is>
          <t>0250</t>
        </is>
      </c>
      <c r="E40" s="91" t="inlineStr">
        <is>
          <t>1.2.3.1</t>
        </is>
      </c>
      <c r="F40" s="44" t="n"/>
      <c r="G40" s="82" t="n"/>
      <c r="H40" s="82" t="n"/>
      <c r="I40" s="82" t="inlineStr">
        <is>
          <t>Of which collateral swapped meets operational requirements</t>
        </is>
      </c>
      <c r="J40" s="31" t="n"/>
      <c r="K40" s="49" t="n"/>
      <c r="L40" s="49" t="n"/>
      <c r="M40" s="49" t="n"/>
      <c r="N40" s="49" t="n"/>
      <c r="O40" s="49" t="n"/>
      <c r="P40" s="49" t="n"/>
      <c r="Q40" s="16" t="n"/>
      <c r="R40" s="16" t="n"/>
      <c r="S40" s="16" t="n"/>
      <c r="T40" s="16" t="n"/>
      <c r="U40" s="16" t="n"/>
      <c r="V40" s="16" t="n"/>
    </row>
    <row r="41" ht="18.9" customHeight="1">
      <c r="A41" s="97">
        <f>C41&amp;"-"&amp;D41</f>
        <v/>
      </c>
      <c r="C41" s="93" t="n">
        <v>75</v>
      </c>
      <c r="D41" s="7" t="inlineStr">
        <is>
          <t>0260</t>
        </is>
      </c>
      <c r="E41" s="91" t="inlineStr">
        <is>
          <t>1.2.4</t>
        </is>
      </c>
      <c r="F41" s="44" t="n"/>
      <c r="G41" s="82" t="n"/>
      <c r="H41" s="82" t="inlineStr">
        <is>
          <t>Level 2B: asset-backed securities (residential or automobile, CQS1)</t>
        </is>
      </c>
      <c r="I41" s="115" t="n"/>
      <c r="J41" s="31" t="n"/>
      <c r="K41" s="49" t="n"/>
      <c r="L41" s="49" t="n"/>
      <c r="M41" s="49" t="n"/>
      <c r="N41" s="16" t="n"/>
      <c r="O41" s="49" t="n"/>
      <c r="P41" s="16" t="n"/>
      <c r="Q41" s="16" t="inlineStr">
        <is>
          <t>0,18</t>
        </is>
      </c>
      <c r="R41" s="15" t="n">
        <v>0.18</v>
      </c>
      <c r="S41" s="16" t="n"/>
      <c r="T41" s="31" t="n"/>
      <c r="U41" s="31" t="n"/>
      <c r="V41" s="31" t="n"/>
    </row>
    <row r="42" ht="18.9" customHeight="1">
      <c r="A42" s="97">
        <f>C42&amp;"-"&amp;D42</f>
        <v/>
      </c>
      <c r="C42" s="93" t="n">
        <v>75</v>
      </c>
      <c r="D42" s="7" t="inlineStr">
        <is>
          <t>0270</t>
        </is>
      </c>
      <c r="E42" s="91" t="inlineStr">
        <is>
          <t>1.2.4.1</t>
        </is>
      </c>
      <c r="F42" s="44" t="n"/>
      <c r="G42" s="82" t="n"/>
      <c r="H42" s="82" t="n"/>
      <c r="I42" s="82" t="inlineStr">
        <is>
          <t>Of which collateral swapped meets operational requirements</t>
        </is>
      </c>
      <c r="J42" s="31" t="n"/>
      <c r="K42" s="49" t="n"/>
      <c r="L42" s="49" t="n"/>
      <c r="M42" s="49" t="n"/>
      <c r="N42" s="49" t="n"/>
      <c r="O42" s="49" t="n"/>
      <c r="P42" s="49" t="n"/>
      <c r="Q42" s="16" t="n"/>
      <c r="R42" s="16" t="n"/>
      <c r="S42" s="16" t="n"/>
      <c r="T42" s="16" t="n"/>
      <c r="U42" s="16" t="n"/>
      <c r="V42" s="16" t="n"/>
    </row>
    <row r="43" ht="18.9" customHeight="1">
      <c r="A43" s="97">
        <f>C43&amp;"-"&amp;D43</f>
        <v/>
      </c>
      <c r="C43" s="93" t="n">
        <v>75</v>
      </c>
      <c r="D43" s="7" t="inlineStr">
        <is>
          <t>0280</t>
        </is>
      </c>
      <c r="E43" s="91" t="inlineStr">
        <is>
          <t>1.2.5</t>
        </is>
      </c>
      <c r="F43" s="44" t="n"/>
      <c r="G43" s="82" t="n"/>
      <c r="H43" s="82" t="inlineStr">
        <is>
          <t>Level 2B: high quality covered bonds</t>
        </is>
      </c>
      <c r="I43" s="115" t="n"/>
      <c r="J43" s="31" t="n"/>
      <c r="K43" s="49" t="n"/>
      <c r="L43" s="49" t="n"/>
      <c r="M43" s="49" t="n"/>
      <c r="N43" s="16" t="n"/>
      <c r="O43" s="49" t="n"/>
      <c r="P43" s="16" t="n"/>
      <c r="Q43" s="16" t="inlineStr">
        <is>
          <t>0,23</t>
        </is>
      </c>
      <c r="R43" s="15" t="n">
        <v>0.23</v>
      </c>
      <c r="S43" s="16" t="n"/>
      <c r="T43" s="31" t="n"/>
      <c r="U43" s="31" t="n"/>
      <c r="V43" s="31" t="n"/>
    </row>
    <row r="44" ht="18.9" customHeight="1">
      <c r="A44" s="97">
        <f>C44&amp;"-"&amp;D44</f>
        <v/>
      </c>
      <c r="C44" s="93" t="n">
        <v>75</v>
      </c>
      <c r="D44" s="7" t="inlineStr">
        <is>
          <t>0290</t>
        </is>
      </c>
      <c r="E44" s="91" t="inlineStr">
        <is>
          <t>1.2.5.1</t>
        </is>
      </c>
      <c r="F44" s="44" t="n"/>
      <c r="G44" s="82" t="n"/>
      <c r="H44" s="82" t="n"/>
      <c r="I44" s="82" t="inlineStr">
        <is>
          <t>Of which collateral swapped meets operational requirements</t>
        </is>
      </c>
      <c r="J44" s="31" t="n"/>
      <c r="K44" s="49" t="n"/>
      <c r="L44" s="49" t="n"/>
      <c r="M44" s="49" t="n"/>
      <c r="N44" s="49" t="n"/>
      <c r="O44" s="49" t="n"/>
      <c r="P44" s="49" t="n"/>
      <c r="Q44" s="16" t="n"/>
      <c r="R44" s="16" t="n"/>
      <c r="S44" s="16" t="n"/>
      <c r="T44" s="16" t="n"/>
      <c r="U44" s="16" t="n"/>
      <c r="V44" s="16" t="n"/>
    </row>
    <row r="45" ht="18.9" customHeight="1">
      <c r="A45" s="97">
        <f>C45&amp;"-"&amp;D45</f>
        <v/>
      </c>
      <c r="C45" s="93" t="n">
        <v>75</v>
      </c>
      <c r="D45" s="7" t="inlineStr">
        <is>
          <t>0300</t>
        </is>
      </c>
      <c r="E45" s="91" t="inlineStr">
        <is>
          <t>1.2.6</t>
        </is>
      </c>
      <c r="F45" s="44" t="n"/>
      <c r="G45" s="82" t="n"/>
      <c r="H45" s="82" t="inlineStr">
        <is>
          <t>Level 2B: asset-backed securities (commercial or individuals, Member State, CQS1)</t>
        </is>
      </c>
      <c r="I45" s="115" t="n"/>
      <c r="J45" s="31" t="n"/>
      <c r="K45" s="49" t="n"/>
      <c r="L45" s="49" t="n"/>
      <c r="M45" s="49" t="n"/>
      <c r="N45" s="16" t="n"/>
      <c r="O45" s="49" t="n"/>
      <c r="P45" s="16" t="n"/>
      <c r="Q45" s="16" t="inlineStr">
        <is>
          <t>0,28</t>
        </is>
      </c>
      <c r="R45" s="15" t="n">
        <v>0.28</v>
      </c>
      <c r="S45" s="16" t="n"/>
      <c r="T45" s="31" t="n"/>
      <c r="U45" s="31" t="n"/>
      <c r="V45" s="31" t="n"/>
    </row>
    <row r="46" ht="18.9" customHeight="1">
      <c r="A46" s="97">
        <f>C46&amp;"-"&amp;D46</f>
        <v/>
      </c>
      <c r="C46" s="93" t="n">
        <v>75</v>
      </c>
      <c r="D46" s="7" t="inlineStr">
        <is>
          <t>0310</t>
        </is>
      </c>
      <c r="E46" s="91" t="inlineStr">
        <is>
          <t>1.2.6.1</t>
        </is>
      </c>
      <c r="F46" s="44" t="n"/>
      <c r="G46" s="82" t="n"/>
      <c r="H46" s="82" t="n"/>
      <c r="I46" s="82" t="inlineStr">
        <is>
          <t>Of which collateral swapped meets operational requirements</t>
        </is>
      </c>
      <c r="J46" s="31" t="n"/>
      <c r="K46" s="49" t="n"/>
      <c r="L46" s="49" t="n"/>
      <c r="M46" s="49" t="n"/>
      <c r="N46" s="49" t="n"/>
      <c r="O46" s="49" t="n"/>
      <c r="P46" s="49" t="n"/>
      <c r="Q46" s="16" t="n"/>
      <c r="R46" s="16" t="n"/>
      <c r="S46" s="16" t="n"/>
      <c r="T46" s="16" t="n"/>
      <c r="U46" s="16" t="n"/>
      <c r="V46" s="16" t="n"/>
    </row>
    <row r="47" ht="18.9" customHeight="1">
      <c r="A47" s="97">
        <f>C47&amp;"-"&amp;D47</f>
        <v/>
      </c>
      <c r="C47" s="93" t="n">
        <v>75</v>
      </c>
      <c r="D47" s="7" t="inlineStr">
        <is>
          <t>0320</t>
        </is>
      </c>
      <c r="E47" s="91" t="inlineStr">
        <is>
          <t>1.2.7</t>
        </is>
      </c>
      <c r="F47" s="44" t="n"/>
      <c r="G47" s="82" t="n"/>
      <c r="H47" s="82" t="inlineStr">
        <is>
          <t>Other Level 2B</t>
        </is>
      </c>
      <c r="I47" s="115" t="n"/>
      <c r="J47" s="31" t="n"/>
      <c r="K47" s="49" t="n"/>
      <c r="L47" s="49" t="n"/>
      <c r="M47" s="49" t="n"/>
      <c r="N47" s="16" t="n"/>
      <c r="O47" s="49" t="n"/>
      <c r="P47" s="16" t="n"/>
      <c r="Q47" s="16" t="inlineStr">
        <is>
          <t>0,43</t>
        </is>
      </c>
      <c r="R47" s="15" t="n">
        <v>0.43</v>
      </c>
      <c r="S47" s="16" t="n"/>
      <c r="T47" s="31" t="n"/>
      <c r="U47" s="31" t="n"/>
      <c r="V47" s="31" t="n"/>
    </row>
    <row r="48" ht="18.9" customHeight="1">
      <c r="A48" s="97">
        <f>C48&amp;"-"&amp;D48</f>
        <v/>
      </c>
      <c r="C48" s="93" t="n">
        <v>75</v>
      </c>
      <c r="D48" s="7" t="inlineStr">
        <is>
          <t>0330</t>
        </is>
      </c>
      <c r="E48" s="91" t="inlineStr">
        <is>
          <t>1.2.7.1</t>
        </is>
      </c>
      <c r="F48" s="44" t="n"/>
      <c r="G48" s="82" t="n"/>
      <c r="H48" s="82" t="n"/>
      <c r="I48" s="82" t="inlineStr">
        <is>
          <t>Of which collateral swapped meets operational requirements</t>
        </is>
      </c>
      <c r="J48" s="31" t="n"/>
      <c r="K48" s="49" t="n"/>
      <c r="L48" s="49" t="n"/>
      <c r="M48" s="49" t="n"/>
      <c r="N48" s="49" t="n"/>
      <c r="O48" s="49" t="n"/>
      <c r="P48" s="49" t="n"/>
      <c r="Q48" s="16" t="n"/>
      <c r="R48" s="16" t="n"/>
      <c r="S48" s="16" t="n"/>
      <c r="T48" s="16" t="n"/>
      <c r="U48" s="16" t="n"/>
      <c r="V48" s="16" t="n"/>
    </row>
    <row r="49" ht="18.9" customHeight="1">
      <c r="A49" s="97">
        <f>C49&amp;"-"&amp;D49</f>
        <v/>
      </c>
      <c r="C49" s="93" t="n">
        <v>75</v>
      </c>
      <c r="D49" s="7" t="inlineStr">
        <is>
          <t>0340</t>
        </is>
      </c>
      <c r="E49" s="91" t="inlineStr">
        <is>
          <t>1.2.8</t>
        </is>
      </c>
      <c r="F49" s="44" t="n"/>
      <c r="G49" s="82" t="n"/>
      <c r="H49" s="82" t="inlineStr">
        <is>
          <t>Non-liquid assets</t>
        </is>
      </c>
      <c r="I49" s="115" t="n"/>
      <c r="J49" s="31" t="n"/>
      <c r="K49" s="49" t="n"/>
      <c r="L49" s="49" t="n"/>
      <c r="M49" s="49" t="n"/>
      <c r="N49" s="16" t="n"/>
      <c r="O49" s="49" t="n"/>
      <c r="P49" s="16" t="n"/>
      <c r="Q49" s="16" t="inlineStr">
        <is>
          <t>0,93</t>
        </is>
      </c>
      <c r="R49" s="15" t="n">
        <v>0.93</v>
      </c>
      <c r="S49" s="16" t="n"/>
      <c r="T49" s="31" t="n"/>
      <c r="U49" s="31" t="n"/>
      <c r="V49" s="31" t="n"/>
    </row>
    <row r="50" ht="18.9" customHeight="1">
      <c r="A50" s="97">
        <f>C50&amp;"-"&amp;D50</f>
        <v/>
      </c>
      <c r="C50" s="93" t="n">
        <v>75</v>
      </c>
      <c r="D50" s="7" t="inlineStr">
        <is>
          <t>0350</t>
        </is>
      </c>
      <c r="E50" s="91" t="inlineStr">
        <is>
          <t>1.2.8.1</t>
        </is>
      </c>
      <c r="F50" s="44" t="n"/>
      <c r="G50" s="82" t="n"/>
      <c r="H50" s="82" t="n"/>
      <c r="I50" s="82" t="inlineStr">
        <is>
          <t>Of which collateral swapped meets operational requirements</t>
        </is>
      </c>
      <c r="J50" s="31" t="n"/>
      <c r="K50" s="49" t="n"/>
      <c r="L50" s="49" t="n"/>
      <c r="M50" s="49" t="n"/>
      <c r="N50" s="49" t="n"/>
      <c r="O50" s="49" t="n"/>
      <c r="P50" s="16" t="n"/>
      <c r="Q50" s="16" t="n"/>
      <c r="R50" s="16" t="n"/>
      <c r="S50" s="16" t="n"/>
      <c r="T50" s="16" t="n"/>
      <c r="U50" s="16" t="n"/>
      <c r="V50" s="16" t="n"/>
    </row>
    <row r="51" ht="18.9" customHeight="1">
      <c r="A51" s="97">
        <f>C51&amp;"-"&amp;D51</f>
        <v/>
      </c>
      <c r="C51" s="93" t="n">
        <v>75</v>
      </c>
      <c r="D51" s="7" t="inlineStr">
        <is>
          <t>0360</t>
        </is>
      </c>
      <c r="E51" s="91" t="inlineStr">
        <is>
          <t>1.3</t>
        </is>
      </c>
      <c r="F51" s="44" t="n"/>
      <c r="G51" s="78" t="inlineStr">
        <is>
          <t>Totals for transactions in which Level 2A assets are lent and the following collateral is borrowed:</t>
        </is>
      </c>
      <c r="H51" s="115" t="n"/>
      <c r="I51" s="115" t="n"/>
      <c r="J51" s="31" t="n"/>
      <c r="K51" s="31" t="n"/>
      <c r="L51" s="31" t="n"/>
      <c r="M51" s="31" t="n"/>
      <c r="N51" s="16" t="n"/>
      <c r="O51" s="31" t="n"/>
      <c r="P51" s="16" t="n"/>
      <c r="Q51" s="16" t="n"/>
      <c r="R51" s="16" t="n"/>
      <c r="S51" s="31" t="n"/>
      <c r="T51" s="31" t="n"/>
      <c r="U51" s="31" t="n"/>
      <c r="V51" s="31" t="n"/>
    </row>
    <row r="52" ht="18.9" customHeight="1">
      <c r="A52" s="97">
        <f>C52&amp;"-"&amp;D52</f>
        <v/>
      </c>
      <c r="C52" s="93" t="n">
        <v>75</v>
      </c>
      <c r="D52" s="7" t="inlineStr">
        <is>
          <t>0370</t>
        </is>
      </c>
      <c r="E52" s="91" t="inlineStr">
        <is>
          <t>1.3.1</t>
        </is>
      </c>
      <c r="F52" s="44" t="n"/>
      <c r="G52" s="82" t="n"/>
      <c r="H52" s="82" t="inlineStr">
        <is>
          <t>Level 1 assets (excl. EHQ covered bonds)</t>
        </is>
      </c>
      <c r="I52" s="115" t="n"/>
      <c r="J52" s="31" t="n"/>
      <c r="K52" s="49" t="n"/>
      <c r="L52" s="49" t="n"/>
      <c r="M52" s="49" t="n"/>
      <c r="N52" s="16" t="n"/>
      <c r="O52" s="49" t="n"/>
      <c r="P52" s="16" t="n"/>
      <c r="Q52" s="16" t="inlineStr">
        <is>
          <t>0,15</t>
        </is>
      </c>
      <c r="R52" s="15" t="n">
        <v>0.15</v>
      </c>
      <c r="S52" s="31" t="n"/>
      <c r="T52" s="16" t="n"/>
      <c r="U52" s="16" t="n"/>
      <c r="V52" s="16" t="n"/>
    </row>
    <row r="53" ht="18.9" customHeight="1">
      <c r="A53" s="97">
        <f>C53&amp;"-"&amp;D53</f>
        <v/>
      </c>
      <c r="C53" s="93" t="n">
        <v>75</v>
      </c>
      <c r="D53" s="7" t="inlineStr">
        <is>
          <t>0380</t>
        </is>
      </c>
      <c r="E53" s="91" t="inlineStr">
        <is>
          <t>1.3.1.1</t>
        </is>
      </c>
      <c r="F53" s="44" t="n"/>
      <c r="G53" s="82" t="n"/>
      <c r="H53" s="82" t="n"/>
      <c r="I53" s="82" t="inlineStr">
        <is>
          <t>Of which collateral swapped meets operational requirements</t>
        </is>
      </c>
      <c r="J53" s="31" t="n"/>
      <c r="K53" s="49" t="n"/>
      <c r="L53" s="49" t="n"/>
      <c r="M53" s="49" t="n"/>
      <c r="N53" s="49" t="n"/>
      <c r="O53" s="49" t="n"/>
      <c r="P53" s="49" t="n"/>
      <c r="Q53" s="16" t="n"/>
      <c r="R53" s="16" t="n"/>
      <c r="S53" s="16" t="n"/>
      <c r="T53" s="16" t="n"/>
      <c r="U53" s="16" t="n"/>
      <c r="V53" s="16" t="n"/>
    </row>
    <row r="54" ht="18.9" customHeight="1">
      <c r="A54" s="97">
        <f>C54&amp;"-"&amp;D54</f>
        <v/>
      </c>
      <c r="C54" s="93" t="n">
        <v>75</v>
      </c>
      <c r="D54" s="7" t="inlineStr">
        <is>
          <t>0390</t>
        </is>
      </c>
      <c r="E54" s="91" t="inlineStr">
        <is>
          <t>1.3.2</t>
        </is>
      </c>
      <c r="F54" s="44" t="n"/>
      <c r="G54" s="82" t="n"/>
      <c r="H54" s="82" t="inlineStr">
        <is>
          <t>Level 1: extremely high quality covered bonds</t>
        </is>
      </c>
      <c r="I54" s="115" t="n"/>
      <c r="J54" s="31" t="n"/>
      <c r="K54" s="49" t="n"/>
      <c r="L54" s="49" t="n"/>
      <c r="M54" s="49" t="n"/>
      <c r="N54" s="16" t="n"/>
      <c r="O54" s="49" t="n"/>
      <c r="P54" s="16" t="n"/>
      <c r="Q54" s="16" t="inlineStr">
        <is>
          <t>0,15</t>
        </is>
      </c>
      <c r="R54" s="15" t="n">
        <v>0.15</v>
      </c>
      <c r="S54" s="31" t="n"/>
      <c r="T54" s="16" t="n"/>
      <c r="U54" s="16" t="n"/>
      <c r="V54" s="16" t="n"/>
    </row>
    <row r="55" ht="18.9" customHeight="1">
      <c r="A55" s="97">
        <f>C55&amp;"-"&amp;D55</f>
        <v/>
      </c>
      <c r="C55" s="93" t="n">
        <v>75</v>
      </c>
      <c r="D55" s="7" t="inlineStr">
        <is>
          <t>0400</t>
        </is>
      </c>
      <c r="E55" s="91" t="inlineStr">
        <is>
          <t>1.3.2.1</t>
        </is>
      </c>
      <c r="F55" s="44" t="n"/>
      <c r="G55" s="82" t="n"/>
      <c r="H55" s="82" t="n"/>
      <c r="I55" s="82" t="inlineStr">
        <is>
          <t>Of which collateral swapped meets operational requirements</t>
        </is>
      </c>
      <c r="J55" s="31" t="n"/>
      <c r="K55" s="49" t="n"/>
      <c r="L55" s="49" t="n"/>
      <c r="M55" s="49" t="n"/>
      <c r="N55" s="49" t="n"/>
      <c r="O55" s="49" t="n"/>
      <c r="P55" s="49" t="n"/>
      <c r="Q55" s="16" t="n"/>
      <c r="R55" s="16" t="n"/>
      <c r="S55" s="16" t="n"/>
      <c r="T55" s="16" t="n"/>
      <c r="U55" s="16" t="n"/>
      <c r="V55" s="16" t="n"/>
    </row>
    <row r="56" ht="18.9" customHeight="1">
      <c r="A56" s="97">
        <f>C56&amp;"-"&amp;D56</f>
        <v/>
      </c>
      <c r="C56" s="93" t="n">
        <v>75</v>
      </c>
      <c r="D56" s="7" t="inlineStr">
        <is>
          <t>0410</t>
        </is>
      </c>
      <c r="E56" s="91" t="inlineStr">
        <is>
          <t>1.3.3</t>
        </is>
      </c>
      <c r="F56" s="44" t="n"/>
      <c r="G56" s="82" t="n"/>
      <c r="H56" s="82" t="inlineStr">
        <is>
          <t>Level 2A assets</t>
        </is>
      </c>
      <c r="I56" s="115" t="n"/>
      <c r="J56" s="31" t="n"/>
      <c r="K56" s="49" t="n"/>
      <c r="L56" s="49" t="n"/>
      <c r="M56" s="49" t="n"/>
      <c r="N56" s="16" t="n"/>
      <c r="O56" s="49" t="n"/>
      <c r="P56" s="16" t="n"/>
      <c r="Q56" s="16" t="inlineStr">
        <is>
          <t>0,00</t>
        </is>
      </c>
      <c r="R56" s="15" t="n">
        <v>0</v>
      </c>
      <c r="S56" s="31" t="n"/>
      <c r="T56" s="31" t="n"/>
      <c r="U56" s="31" t="n"/>
      <c r="V56" s="31" t="n"/>
    </row>
    <row r="57" ht="18.9" customHeight="1">
      <c r="A57" s="97">
        <f>C57&amp;"-"&amp;D57</f>
        <v/>
      </c>
      <c r="C57" s="93" t="n">
        <v>75</v>
      </c>
      <c r="D57" s="7" t="inlineStr">
        <is>
          <t>0420</t>
        </is>
      </c>
      <c r="E57" s="91" t="inlineStr">
        <is>
          <t>1.3.3.1</t>
        </is>
      </c>
      <c r="F57" s="44" t="n"/>
      <c r="G57" s="82" t="n"/>
      <c r="H57" s="82" t="n"/>
      <c r="I57" s="82" t="inlineStr">
        <is>
          <t>Of which collateral swapped meets operational requirements</t>
        </is>
      </c>
      <c r="J57" s="31" t="n"/>
      <c r="K57" s="49" t="n"/>
      <c r="L57" s="49" t="n"/>
      <c r="M57" s="49" t="n"/>
      <c r="N57" s="49" t="n"/>
      <c r="O57" s="49" t="n"/>
      <c r="P57" s="49" t="n"/>
      <c r="Q57" s="16" t="n"/>
      <c r="R57" s="16" t="n"/>
      <c r="S57" s="16" t="n"/>
      <c r="T57" s="16" t="n"/>
      <c r="U57" s="16" t="n"/>
      <c r="V57" s="16" t="n"/>
    </row>
    <row r="58" ht="18.9" customHeight="1">
      <c r="A58" s="97">
        <f>C58&amp;"-"&amp;D58</f>
        <v/>
      </c>
      <c r="C58" s="93" t="n">
        <v>75</v>
      </c>
      <c r="D58" s="7" t="inlineStr">
        <is>
          <t>0430</t>
        </is>
      </c>
      <c r="E58" s="91" t="inlineStr">
        <is>
          <t>1.3.4</t>
        </is>
      </c>
      <c r="F58" s="44" t="n"/>
      <c r="G58" s="82" t="n"/>
      <c r="H58" s="82" t="inlineStr">
        <is>
          <t>Level 2B: asset-backed securities (residential or automobile, CQS1)</t>
        </is>
      </c>
      <c r="I58" s="115" t="n"/>
      <c r="J58" s="31" t="n"/>
      <c r="K58" s="49" t="n"/>
      <c r="L58" s="49" t="n"/>
      <c r="M58" s="49" t="n"/>
      <c r="N58" s="16" t="n"/>
      <c r="O58" s="49" t="n"/>
      <c r="P58" s="16" t="n"/>
      <c r="Q58" s="16" t="inlineStr">
        <is>
          <t>0,10</t>
        </is>
      </c>
      <c r="R58" s="15" t="n">
        <v>0.1</v>
      </c>
      <c r="S58" s="16" t="n"/>
      <c r="T58" s="31" t="n"/>
      <c r="U58" s="31" t="n"/>
      <c r="V58" s="31" t="n"/>
    </row>
    <row r="59" ht="18.9" customHeight="1">
      <c r="A59" s="97">
        <f>C59&amp;"-"&amp;D59</f>
        <v/>
      </c>
      <c r="C59" s="93" t="n">
        <v>75</v>
      </c>
      <c r="D59" s="7" t="inlineStr">
        <is>
          <t>0440</t>
        </is>
      </c>
      <c r="E59" s="91" t="inlineStr">
        <is>
          <t>1.3.4.1</t>
        </is>
      </c>
      <c r="F59" s="44" t="n"/>
      <c r="G59" s="82" t="n"/>
      <c r="H59" s="82" t="n"/>
      <c r="I59" s="82" t="inlineStr">
        <is>
          <t>Of which collateral swapped meets operational requirements</t>
        </is>
      </c>
      <c r="J59" s="31" t="n"/>
      <c r="K59" s="49" t="n"/>
      <c r="L59" s="49" t="n"/>
      <c r="M59" s="49" t="n"/>
      <c r="N59" s="49" t="n"/>
      <c r="O59" s="49" t="n"/>
      <c r="P59" s="49" t="n"/>
      <c r="Q59" s="16" t="n"/>
      <c r="R59" s="16" t="n"/>
      <c r="S59" s="16" t="n"/>
      <c r="T59" s="16" t="n"/>
      <c r="U59" s="16" t="n"/>
      <c r="V59" s="16" t="n"/>
    </row>
    <row r="60" ht="18.9" customHeight="1">
      <c r="A60" s="97">
        <f>C60&amp;"-"&amp;D60</f>
        <v/>
      </c>
      <c r="C60" s="93" t="n">
        <v>75</v>
      </c>
      <c r="D60" s="7" t="inlineStr">
        <is>
          <t>0450</t>
        </is>
      </c>
      <c r="E60" s="91" t="inlineStr">
        <is>
          <t>1.3.5</t>
        </is>
      </c>
      <c r="F60" s="44" t="n"/>
      <c r="G60" s="82" t="n"/>
      <c r="H60" s="82" t="inlineStr">
        <is>
          <t>Level 2B: high quality covered bonds</t>
        </is>
      </c>
      <c r="I60" s="115" t="n"/>
      <c r="J60" s="31" t="n"/>
      <c r="K60" s="49" t="n"/>
      <c r="L60" s="49" t="n"/>
      <c r="M60" s="49" t="n"/>
      <c r="N60" s="16" t="n"/>
      <c r="O60" s="49" t="n"/>
      <c r="P60" s="16" t="n"/>
      <c r="Q60" s="16" t="inlineStr">
        <is>
          <t>0,15</t>
        </is>
      </c>
      <c r="R60" s="15" t="n">
        <v>0.15</v>
      </c>
      <c r="S60" s="16" t="n"/>
      <c r="T60" s="31" t="n"/>
      <c r="U60" s="31" t="n"/>
      <c r="V60" s="31" t="n"/>
    </row>
    <row r="61" ht="18.9" customHeight="1">
      <c r="A61" s="97">
        <f>C61&amp;"-"&amp;D61</f>
        <v/>
      </c>
      <c r="C61" s="93" t="n">
        <v>75</v>
      </c>
      <c r="D61" s="7" t="inlineStr">
        <is>
          <t>0460</t>
        </is>
      </c>
      <c r="E61" s="91" t="inlineStr">
        <is>
          <t>1.3.5.1</t>
        </is>
      </c>
      <c r="F61" s="44" t="n"/>
      <c r="G61" s="82" t="n"/>
      <c r="H61" s="82" t="n"/>
      <c r="I61" s="82" t="inlineStr">
        <is>
          <t>Of which collateral swapped meets operational requirements</t>
        </is>
      </c>
      <c r="J61" s="31" t="n"/>
      <c r="K61" s="49" t="n"/>
      <c r="L61" s="49" t="n"/>
      <c r="M61" s="49" t="n"/>
      <c r="N61" s="49" t="n"/>
      <c r="O61" s="49" t="n"/>
      <c r="P61" s="49" t="n"/>
      <c r="Q61" s="16" t="n"/>
      <c r="R61" s="16" t="n"/>
      <c r="S61" s="16" t="n"/>
      <c r="T61" s="16" t="n"/>
      <c r="U61" s="16" t="n"/>
      <c r="V61" s="16" t="n"/>
    </row>
    <row r="62" ht="18.9" customHeight="1">
      <c r="A62" s="97">
        <f>C62&amp;"-"&amp;D62</f>
        <v/>
      </c>
      <c r="C62" s="93" t="n">
        <v>75</v>
      </c>
      <c r="D62" s="7" t="inlineStr">
        <is>
          <t>0470</t>
        </is>
      </c>
      <c r="E62" s="91" t="inlineStr">
        <is>
          <t>1.3.6</t>
        </is>
      </c>
      <c r="F62" s="44" t="n"/>
      <c r="G62" s="82" t="n"/>
      <c r="H62" s="82" t="inlineStr">
        <is>
          <t>Level 2B: asset-backed securities (commercial or individuals, Member State, CQS1)</t>
        </is>
      </c>
      <c r="I62" s="115" t="n"/>
      <c r="J62" s="31" t="n"/>
      <c r="K62" s="49" t="n"/>
      <c r="L62" s="49" t="n"/>
      <c r="M62" s="49" t="n"/>
      <c r="N62" s="16" t="n"/>
      <c r="O62" s="49" t="n"/>
      <c r="P62" s="16" t="n"/>
      <c r="Q62" s="16" t="inlineStr">
        <is>
          <t>0,20</t>
        </is>
      </c>
      <c r="R62" s="15" t="n">
        <v>0.2</v>
      </c>
      <c r="S62" s="16" t="n"/>
      <c r="T62" s="31" t="n"/>
      <c r="U62" s="31" t="n"/>
      <c r="V62" s="31" t="n"/>
    </row>
    <row r="63" ht="18.9" customHeight="1">
      <c r="A63" s="97">
        <f>C63&amp;"-"&amp;D63</f>
        <v/>
      </c>
      <c r="C63" s="93" t="n">
        <v>75</v>
      </c>
      <c r="D63" s="7" t="inlineStr">
        <is>
          <t>0480</t>
        </is>
      </c>
      <c r="E63" s="91" t="inlineStr">
        <is>
          <t>1.3.6.1</t>
        </is>
      </c>
      <c r="F63" s="44" t="n"/>
      <c r="G63" s="82" t="n"/>
      <c r="H63" s="82" t="n"/>
      <c r="I63" s="82" t="inlineStr">
        <is>
          <t>Of which collateral swapped meets operational requirements</t>
        </is>
      </c>
      <c r="J63" s="31" t="n"/>
      <c r="K63" s="49" t="n"/>
      <c r="L63" s="49" t="n"/>
      <c r="M63" s="49" t="n"/>
      <c r="N63" s="49" t="n"/>
      <c r="O63" s="49" t="n"/>
      <c r="P63" s="49" t="n"/>
      <c r="Q63" s="16" t="n"/>
      <c r="R63" s="16" t="n"/>
      <c r="S63" s="16" t="n"/>
      <c r="T63" s="16" t="n"/>
      <c r="U63" s="16" t="n"/>
      <c r="V63" s="16" t="n"/>
    </row>
    <row r="64" ht="18.9" customHeight="1">
      <c r="A64" s="97">
        <f>C64&amp;"-"&amp;D64</f>
        <v/>
      </c>
      <c r="C64" s="93" t="n">
        <v>75</v>
      </c>
      <c r="D64" s="7" t="inlineStr">
        <is>
          <t>0490</t>
        </is>
      </c>
      <c r="E64" s="91" t="inlineStr">
        <is>
          <t>1.3.7</t>
        </is>
      </c>
      <c r="F64" s="44" t="n"/>
      <c r="G64" s="82" t="n"/>
      <c r="H64" s="82" t="inlineStr">
        <is>
          <t>Other Level 2B</t>
        </is>
      </c>
      <c r="I64" s="115" t="n"/>
      <c r="J64" s="31" t="n"/>
      <c r="K64" s="49" t="n"/>
      <c r="L64" s="49" t="n"/>
      <c r="M64" s="49" t="n"/>
      <c r="N64" s="16" t="n"/>
      <c r="O64" s="49" t="n"/>
      <c r="P64" s="16" t="n"/>
      <c r="Q64" s="16" t="inlineStr">
        <is>
          <t>0,35</t>
        </is>
      </c>
      <c r="R64" s="15" t="n">
        <v>0.35</v>
      </c>
      <c r="S64" s="16" t="n"/>
      <c r="T64" s="31" t="n"/>
      <c r="U64" s="31" t="n"/>
      <c r="V64" s="31" t="n"/>
    </row>
    <row r="65" ht="18.9" customHeight="1">
      <c r="A65" s="97">
        <f>C65&amp;"-"&amp;D65</f>
        <v/>
      </c>
      <c r="C65" s="93" t="n">
        <v>75</v>
      </c>
      <c r="D65" s="7" t="inlineStr">
        <is>
          <t>0500</t>
        </is>
      </c>
      <c r="E65" s="91" t="inlineStr">
        <is>
          <t>1.3.7.1</t>
        </is>
      </c>
      <c r="F65" s="44" t="n"/>
      <c r="G65" s="82" t="n"/>
      <c r="H65" s="82" t="n"/>
      <c r="I65" s="82" t="inlineStr">
        <is>
          <t>Of which collateral swapped meets operational requirements</t>
        </is>
      </c>
      <c r="J65" s="31" t="n"/>
      <c r="K65" s="49" t="n"/>
      <c r="L65" s="49" t="n"/>
      <c r="M65" s="49" t="n"/>
      <c r="N65" s="49" t="n"/>
      <c r="O65" s="49" t="n"/>
      <c r="P65" s="49" t="n"/>
      <c r="Q65" s="16" t="n"/>
      <c r="R65" s="16" t="n"/>
      <c r="S65" s="16" t="n"/>
      <c r="T65" s="16" t="n"/>
      <c r="U65" s="16" t="n"/>
      <c r="V65" s="16" t="n"/>
    </row>
    <row r="66" ht="18.9" customHeight="1">
      <c r="A66" s="97">
        <f>C66&amp;"-"&amp;D66</f>
        <v/>
      </c>
      <c r="C66" s="93" t="n">
        <v>75</v>
      </c>
      <c r="D66" s="7" t="inlineStr">
        <is>
          <t>0510</t>
        </is>
      </c>
      <c r="E66" s="91" t="inlineStr">
        <is>
          <t>1.3.8</t>
        </is>
      </c>
      <c r="F66" s="44" t="n"/>
      <c r="G66" s="82" t="n"/>
      <c r="H66" s="82" t="inlineStr">
        <is>
          <t>Non-liquid assets</t>
        </is>
      </c>
      <c r="I66" s="115" t="n"/>
      <c r="J66" s="31" t="n"/>
      <c r="K66" s="49" t="n"/>
      <c r="L66" s="49" t="n"/>
      <c r="M66" s="49" t="n"/>
      <c r="N66" s="16" t="n"/>
      <c r="O66" s="49" t="n"/>
      <c r="P66" s="16" t="n"/>
      <c r="Q66" s="16" t="inlineStr">
        <is>
          <t>0,85</t>
        </is>
      </c>
      <c r="R66" s="15" t="n">
        <v>0.85</v>
      </c>
      <c r="S66" s="16" t="n"/>
      <c r="T66" s="31" t="n"/>
      <c r="U66" s="31" t="n"/>
      <c r="V66" s="31" t="n"/>
    </row>
    <row r="67" ht="18.9" customHeight="1">
      <c r="A67" s="97">
        <f>C67&amp;"-"&amp;D67</f>
        <v/>
      </c>
      <c r="C67" s="93" t="n">
        <v>75</v>
      </c>
      <c r="D67" s="7" t="inlineStr">
        <is>
          <t>0520</t>
        </is>
      </c>
      <c r="E67" s="91" t="inlineStr">
        <is>
          <t>1.3.8.1</t>
        </is>
      </c>
      <c r="F67" s="44" t="n"/>
      <c r="G67" s="82" t="n"/>
      <c r="H67" s="82" t="n"/>
      <c r="I67" s="82" t="inlineStr">
        <is>
          <t>Of which collateral swapped meets operational requirements</t>
        </is>
      </c>
      <c r="J67" s="31" t="n"/>
      <c r="K67" s="49" t="n"/>
      <c r="L67" s="49" t="n"/>
      <c r="M67" s="49" t="n"/>
      <c r="N67" s="49" t="n"/>
      <c r="O67" s="49" t="n"/>
      <c r="P67" s="16" t="n"/>
      <c r="Q67" s="16" t="n"/>
      <c r="R67" s="16" t="n"/>
      <c r="S67" s="16" t="n"/>
      <c r="T67" s="16" t="n"/>
      <c r="U67" s="16" t="n"/>
      <c r="V67" s="16" t="n"/>
    </row>
    <row r="68" ht="39.9" customHeight="1">
      <c r="A68" s="97">
        <f>C68&amp;"-"&amp;D68</f>
        <v/>
      </c>
      <c r="C68" s="93" t="n">
        <v>75</v>
      </c>
      <c r="D68" s="7" t="inlineStr">
        <is>
          <t>0530</t>
        </is>
      </c>
      <c r="E68" s="91" t="inlineStr">
        <is>
          <t>1.4</t>
        </is>
      </c>
      <c r="F68" s="44" t="n"/>
      <c r="G68" s="78" t="inlineStr">
        <is>
          <t>Totals for transactions in which Level 2B: asset-backed securities (residential or automobile, CQS1) are lent and the following collateral is borrowed:</t>
        </is>
      </c>
      <c r="H68" s="115" t="n"/>
      <c r="I68" s="115" t="n"/>
      <c r="J68" s="31" t="n"/>
      <c r="K68" s="31" t="n"/>
      <c r="L68" s="31" t="n"/>
      <c r="M68" s="31" t="n"/>
      <c r="N68" s="16" t="n"/>
      <c r="O68" s="31" t="n"/>
      <c r="P68" s="16" t="n"/>
      <c r="Q68" s="16" t="n"/>
      <c r="R68" s="16" t="n"/>
      <c r="S68" s="31" t="n"/>
      <c r="T68" s="31" t="n"/>
      <c r="U68" s="31" t="n"/>
      <c r="V68" s="31" t="n"/>
    </row>
    <row r="69" ht="18.9" customHeight="1">
      <c r="A69" s="97">
        <f>C69&amp;"-"&amp;D69</f>
        <v/>
      </c>
      <c r="C69" s="93" t="n">
        <v>75</v>
      </c>
      <c r="D69" s="7" t="inlineStr">
        <is>
          <t>0540</t>
        </is>
      </c>
      <c r="E69" s="91" t="inlineStr">
        <is>
          <t>1.4.1</t>
        </is>
      </c>
      <c r="F69" s="44" t="n"/>
      <c r="G69" s="82" t="n"/>
      <c r="H69" s="82" t="inlineStr">
        <is>
          <t>Level 1 assets (excl. EHQ covered bonds)</t>
        </is>
      </c>
      <c r="I69" s="115" t="n"/>
      <c r="J69" s="31" t="n"/>
      <c r="K69" s="49" t="n"/>
      <c r="L69" s="49" t="n"/>
      <c r="M69" s="49" t="n"/>
      <c r="N69" s="16" t="n"/>
      <c r="O69" s="49" t="n"/>
      <c r="P69" s="16" t="n"/>
      <c r="Q69" s="16" t="inlineStr">
        <is>
          <t>0,25</t>
        </is>
      </c>
      <c r="R69" s="15" t="n">
        <v>0.25</v>
      </c>
      <c r="S69" s="31" t="n"/>
      <c r="T69" s="16" t="n"/>
      <c r="U69" s="16" t="n"/>
      <c r="V69" s="16" t="n"/>
    </row>
    <row r="70" ht="18.9" customHeight="1">
      <c r="A70" s="97">
        <f>C70&amp;"-"&amp;D70</f>
        <v/>
      </c>
      <c r="C70" s="93" t="n">
        <v>75</v>
      </c>
      <c r="D70" s="7" t="inlineStr">
        <is>
          <t>0550</t>
        </is>
      </c>
      <c r="E70" s="91" t="inlineStr">
        <is>
          <t>1.4.1.1</t>
        </is>
      </c>
      <c r="F70" s="44" t="n"/>
      <c r="G70" s="82" t="n"/>
      <c r="H70" s="82" t="n"/>
      <c r="I70" s="82" t="inlineStr">
        <is>
          <t>Of which collateral swapped meets operational requirements</t>
        </is>
      </c>
      <c r="J70" s="31" t="n"/>
      <c r="K70" s="49" t="n"/>
      <c r="L70" s="49" t="n"/>
      <c r="M70" s="49" t="n"/>
      <c r="N70" s="49" t="n"/>
      <c r="O70" s="49" t="n"/>
      <c r="P70" s="49" t="n"/>
      <c r="Q70" s="16" t="n"/>
      <c r="R70" s="16" t="n"/>
      <c r="S70" s="16" t="n"/>
      <c r="T70" s="16" t="n"/>
      <c r="U70" s="16" t="n"/>
      <c r="V70" s="16" t="n"/>
    </row>
    <row r="71" ht="18.9" customHeight="1">
      <c r="A71" s="97">
        <f>C71&amp;"-"&amp;D71</f>
        <v/>
      </c>
      <c r="C71" s="93" t="n">
        <v>75</v>
      </c>
      <c r="D71" s="7" t="inlineStr">
        <is>
          <t>0560</t>
        </is>
      </c>
      <c r="E71" s="91" t="inlineStr">
        <is>
          <t>1.4.2</t>
        </is>
      </c>
      <c r="F71" s="44" t="n"/>
      <c r="G71" s="82" t="n"/>
      <c r="H71" s="82" t="inlineStr">
        <is>
          <t>Level 1: extremely high quality covered bonds</t>
        </is>
      </c>
      <c r="I71" s="115" t="n"/>
      <c r="J71" s="31" t="n"/>
      <c r="K71" s="49" t="n"/>
      <c r="L71" s="49" t="n"/>
      <c r="M71" s="49" t="n"/>
      <c r="N71" s="16" t="n"/>
      <c r="O71" s="49" t="n"/>
      <c r="P71" s="16" t="n"/>
      <c r="Q71" s="16" t="inlineStr">
        <is>
          <t>0,25</t>
        </is>
      </c>
      <c r="R71" s="15" t="n">
        <v>0.25</v>
      </c>
      <c r="S71" s="31" t="n"/>
      <c r="T71" s="16" t="n"/>
      <c r="U71" s="16" t="n"/>
      <c r="V71" s="16" t="n"/>
    </row>
    <row r="72" ht="18.9" customHeight="1">
      <c r="A72" s="97">
        <f>C72&amp;"-"&amp;D72</f>
        <v/>
      </c>
      <c r="C72" s="93" t="n">
        <v>75</v>
      </c>
      <c r="D72" s="7" t="inlineStr">
        <is>
          <t>0570</t>
        </is>
      </c>
      <c r="E72" s="91" t="inlineStr">
        <is>
          <t>1.4.2.1</t>
        </is>
      </c>
      <c r="F72" s="44" t="n"/>
      <c r="G72" s="82" t="n"/>
      <c r="H72" s="82" t="n"/>
      <c r="I72" s="82" t="inlineStr">
        <is>
          <t>Of which collateral swapped meets operational requirements</t>
        </is>
      </c>
      <c r="J72" s="31" t="n"/>
      <c r="K72" s="49" t="n"/>
      <c r="L72" s="49" t="n"/>
      <c r="M72" s="49" t="n"/>
      <c r="N72" s="49" t="n"/>
      <c r="O72" s="49" t="n"/>
      <c r="P72" s="49" t="n"/>
      <c r="Q72" s="16" t="n"/>
      <c r="R72" s="16" t="n"/>
      <c r="S72" s="16" t="n"/>
      <c r="T72" s="16" t="n"/>
      <c r="U72" s="16" t="n"/>
      <c r="V72" s="16" t="n"/>
    </row>
    <row r="73" ht="18.9" customHeight="1">
      <c r="A73" s="97">
        <f>C73&amp;"-"&amp;D73</f>
        <v/>
      </c>
      <c r="C73" s="93" t="n">
        <v>75</v>
      </c>
      <c r="D73" s="7" t="inlineStr">
        <is>
          <t>0580</t>
        </is>
      </c>
      <c r="E73" s="91" t="inlineStr">
        <is>
          <t>1.4.3</t>
        </is>
      </c>
      <c r="F73" s="44" t="n"/>
      <c r="G73" s="82" t="n"/>
      <c r="H73" s="82" t="inlineStr">
        <is>
          <t>Level 2A assets</t>
        </is>
      </c>
      <c r="I73" s="115" t="n"/>
      <c r="J73" s="31" t="n"/>
      <c r="K73" s="49" t="n"/>
      <c r="L73" s="49" t="n"/>
      <c r="M73" s="49" t="n"/>
      <c r="N73" s="16" t="n"/>
      <c r="O73" s="49" t="n"/>
      <c r="P73" s="16" t="n"/>
      <c r="Q73" s="16" t="inlineStr">
        <is>
          <t>0,25</t>
        </is>
      </c>
      <c r="R73" s="15" t="n">
        <v>0.25</v>
      </c>
      <c r="S73" s="31" t="n"/>
      <c r="T73" s="16" t="n"/>
      <c r="U73" s="16" t="n"/>
      <c r="V73" s="16" t="n"/>
    </row>
    <row r="74" ht="18.9" customHeight="1">
      <c r="A74" s="97">
        <f>C74&amp;"-"&amp;D74</f>
        <v/>
      </c>
      <c r="C74" s="93" t="n">
        <v>75</v>
      </c>
      <c r="D74" s="7" t="inlineStr">
        <is>
          <t>0590</t>
        </is>
      </c>
      <c r="E74" s="91" t="inlineStr">
        <is>
          <t>1.4.3.1</t>
        </is>
      </c>
      <c r="F74" s="44" t="n"/>
      <c r="G74" s="82" t="n"/>
      <c r="H74" s="82" t="n"/>
      <c r="I74" s="82" t="inlineStr">
        <is>
          <t>Of which collateral swapped meets operational requirements</t>
        </is>
      </c>
      <c r="J74" s="31" t="n"/>
      <c r="K74" s="49" t="n"/>
      <c r="L74" s="49" t="n"/>
      <c r="M74" s="49" t="n"/>
      <c r="N74" s="49" t="n"/>
      <c r="O74" s="49" t="n"/>
      <c r="P74" s="49" t="n"/>
      <c r="Q74" s="16" t="n"/>
      <c r="R74" s="16" t="n"/>
      <c r="S74" s="16" t="n"/>
      <c r="T74" s="16" t="n"/>
      <c r="U74" s="16" t="n"/>
      <c r="V74" s="16" t="n"/>
    </row>
    <row r="75" ht="18.9" customHeight="1">
      <c r="A75" s="97">
        <f>C75&amp;"-"&amp;D75</f>
        <v/>
      </c>
      <c r="C75" s="93" t="n">
        <v>75</v>
      </c>
      <c r="D75" s="7" t="inlineStr">
        <is>
          <t>0600</t>
        </is>
      </c>
      <c r="E75" s="91" t="inlineStr">
        <is>
          <t>1.4.4</t>
        </is>
      </c>
      <c r="F75" s="44" t="n"/>
      <c r="G75" s="82" t="n"/>
      <c r="H75" s="82" t="inlineStr">
        <is>
          <t>Level 2B: asset-backed securities (residential or automobile, CQS1)</t>
        </is>
      </c>
      <c r="I75" s="115" t="n"/>
      <c r="J75" s="31" t="n"/>
      <c r="K75" s="49" t="n"/>
      <c r="L75" s="49" t="n"/>
      <c r="M75" s="49" t="n"/>
      <c r="N75" s="16" t="n"/>
      <c r="O75" s="49" t="n"/>
      <c r="P75" s="16" t="n"/>
      <c r="Q75" s="16" t="inlineStr">
        <is>
          <t>0,00</t>
        </is>
      </c>
      <c r="R75" s="15" t="n">
        <v>0</v>
      </c>
      <c r="S75" s="31" t="n"/>
      <c r="T75" s="31" t="n"/>
      <c r="U75" s="31" t="n"/>
      <c r="V75" s="31" t="n"/>
    </row>
    <row r="76" ht="18.9" customHeight="1">
      <c r="A76" s="97">
        <f>C76&amp;"-"&amp;D76</f>
        <v/>
      </c>
      <c r="C76" s="93" t="n">
        <v>75</v>
      </c>
      <c r="D76" s="7" t="inlineStr">
        <is>
          <t>0610</t>
        </is>
      </c>
      <c r="E76" s="91" t="inlineStr">
        <is>
          <t>1.4.4.1</t>
        </is>
      </c>
      <c r="F76" s="44" t="n"/>
      <c r="G76" s="82" t="n"/>
      <c r="H76" s="82" t="n"/>
      <c r="I76" s="82" t="inlineStr">
        <is>
          <t>Of which collateral swapped meets operational requirements</t>
        </is>
      </c>
      <c r="J76" s="31" t="n"/>
      <c r="K76" s="49" t="n"/>
      <c r="L76" s="49" t="n"/>
      <c r="M76" s="49" t="n"/>
      <c r="N76" s="49" t="n"/>
      <c r="O76" s="49" t="n"/>
      <c r="P76" s="49" t="n"/>
      <c r="Q76" s="16" t="n"/>
      <c r="R76" s="16" t="n"/>
      <c r="S76" s="16" t="n"/>
      <c r="T76" s="16" t="n"/>
      <c r="U76" s="16" t="n"/>
      <c r="V76" s="16" t="n"/>
    </row>
    <row r="77" ht="18.9" customHeight="1">
      <c r="A77" s="97">
        <f>C77&amp;"-"&amp;D77</f>
        <v/>
      </c>
      <c r="C77" s="93" t="n">
        <v>75</v>
      </c>
      <c r="D77" s="7" t="inlineStr">
        <is>
          <t>0620</t>
        </is>
      </c>
      <c r="E77" s="91" t="inlineStr">
        <is>
          <t>1.4.5</t>
        </is>
      </c>
      <c r="F77" s="44" t="n"/>
      <c r="G77" s="82" t="n"/>
      <c r="H77" s="82" t="inlineStr">
        <is>
          <t>Level 2B: high quality covered bonds</t>
        </is>
      </c>
      <c r="I77" s="115" t="n"/>
      <c r="J77" s="31" t="n"/>
      <c r="K77" s="49" t="n"/>
      <c r="L77" s="49" t="n"/>
      <c r="M77" s="49" t="n"/>
      <c r="N77" s="16" t="n"/>
      <c r="O77" s="49" t="n"/>
      <c r="P77" s="16" t="n"/>
      <c r="Q77" s="16" t="inlineStr">
        <is>
          <t>0,05</t>
        </is>
      </c>
      <c r="R77" s="15" t="n">
        <v>0.05</v>
      </c>
      <c r="S77" s="16" t="n"/>
      <c r="T77" s="31" t="n"/>
      <c r="U77" s="31" t="n"/>
      <c r="V77" s="31" t="n"/>
    </row>
    <row r="78" ht="18.9" customHeight="1">
      <c r="A78" s="97">
        <f>C78&amp;"-"&amp;D78</f>
        <v/>
      </c>
      <c r="C78" s="93" t="n">
        <v>75</v>
      </c>
      <c r="D78" s="7" t="inlineStr">
        <is>
          <t>0630</t>
        </is>
      </c>
      <c r="E78" s="91" t="inlineStr">
        <is>
          <t>1.4.5.1</t>
        </is>
      </c>
      <c r="F78" s="44" t="n"/>
      <c r="G78" s="82" t="n"/>
      <c r="H78" s="82" t="n"/>
      <c r="I78" s="82" t="inlineStr">
        <is>
          <t>Of which collateral swapped meets operational requirements</t>
        </is>
      </c>
      <c r="J78" s="31" t="n"/>
      <c r="K78" s="49" t="n"/>
      <c r="L78" s="49" t="n"/>
      <c r="M78" s="49" t="n"/>
      <c r="N78" s="49" t="n"/>
      <c r="O78" s="49" t="n"/>
      <c r="P78" s="49" t="n"/>
      <c r="Q78" s="16" t="n"/>
      <c r="R78" s="16" t="n"/>
      <c r="S78" s="16" t="n"/>
      <c r="T78" s="16" t="n"/>
      <c r="U78" s="16" t="n"/>
      <c r="V78" s="16" t="n"/>
    </row>
    <row r="79" ht="18.9" customHeight="1">
      <c r="A79" s="97">
        <f>C79&amp;"-"&amp;D79</f>
        <v/>
      </c>
      <c r="C79" s="93" t="n">
        <v>75</v>
      </c>
      <c r="D79" s="7" t="inlineStr">
        <is>
          <t>0640</t>
        </is>
      </c>
      <c r="E79" s="91" t="inlineStr">
        <is>
          <t>1.4.6</t>
        </is>
      </c>
      <c r="F79" s="44" t="n"/>
      <c r="G79" s="82" t="n"/>
      <c r="H79" s="82" t="inlineStr">
        <is>
          <t>Level 2B: asset-backed securities (commercial or individuals, Member State, CQS1)</t>
        </is>
      </c>
      <c r="I79" s="115" t="n"/>
      <c r="J79" s="31" t="n"/>
      <c r="K79" s="49" t="n"/>
      <c r="L79" s="49" t="n"/>
      <c r="M79" s="49" t="n"/>
      <c r="N79" s="16" t="n"/>
      <c r="O79" s="49" t="n"/>
      <c r="P79" s="16" t="n"/>
      <c r="Q79" s="16" t="inlineStr">
        <is>
          <t>0,10</t>
        </is>
      </c>
      <c r="R79" s="15" t="n">
        <v>0.1</v>
      </c>
      <c r="S79" s="16" t="n"/>
      <c r="T79" s="31" t="n"/>
      <c r="U79" s="31" t="n"/>
      <c r="V79" s="31" t="n"/>
    </row>
    <row r="80" ht="18.9" customHeight="1">
      <c r="A80" s="97">
        <f>C80&amp;"-"&amp;D80</f>
        <v/>
      </c>
      <c r="C80" s="93" t="n">
        <v>75</v>
      </c>
      <c r="D80" s="7" t="inlineStr">
        <is>
          <t>0650</t>
        </is>
      </c>
      <c r="E80" s="91" t="inlineStr">
        <is>
          <t>1.4.6.1</t>
        </is>
      </c>
      <c r="F80" s="44" t="n"/>
      <c r="G80" s="82" t="n"/>
      <c r="H80" s="82" t="n"/>
      <c r="I80" s="82" t="inlineStr">
        <is>
          <t>Of which collateral swapped meets operational requirements</t>
        </is>
      </c>
      <c r="J80" s="31" t="n"/>
      <c r="K80" s="49" t="n"/>
      <c r="L80" s="49" t="n"/>
      <c r="M80" s="49" t="n"/>
      <c r="N80" s="49" t="n"/>
      <c r="O80" s="49" t="n"/>
      <c r="P80" s="49" t="n"/>
      <c r="Q80" s="16" t="n"/>
      <c r="R80" s="16" t="n"/>
      <c r="S80" s="16" t="n"/>
      <c r="T80" s="16" t="n"/>
      <c r="U80" s="16" t="n"/>
      <c r="V80" s="16" t="n"/>
    </row>
    <row r="81" ht="18.9" customHeight="1">
      <c r="A81" s="97">
        <f>C81&amp;"-"&amp;D81</f>
        <v/>
      </c>
      <c r="C81" s="93" t="n">
        <v>75</v>
      </c>
      <c r="D81" s="7" t="inlineStr">
        <is>
          <t>0660</t>
        </is>
      </c>
      <c r="E81" s="91" t="inlineStr">
        <is>
          <t>1.4.7</t>
        </is>
      </c>
      <c r="F81" s="44" t="n"/>
      <c r="G81" s="82" t="n"/>
      <c r="H81" s="82" t="inlineStr">
        <is>
          <t>Other Level 2B</t>
        </is>
      </c>
      <c r="I81" s="115" t="n"/>
      <c r="J81" s="31" t="n"/>
      <c r="K81" s="49" t="n"/>
      <c r="L81" s="49" t="n"/>
      <c r="M81" s="49" t="n"/>
      <c r="N81" s="16" t="n"/>
      <c r="O81" s="49" t="n"/>
      <c r="P81" s="16" t="n"/>
      <c r="Q81" s="16" t="inlineStr">
        <is>
          <t>0,25</t>
        </is>
      </c>
      <c r="R81" s="15" t="n">
        <v>0.25</v>
      </c>
      <c r="S81" s="16" t="n"/>
      <c r="T81" s="31" t="n"/>
      <c r="U81" s="31" t="n"/>
      <c r="V81" s="31" t="n"/>
    </row>
    <row r="82" ht="18.9" customHeight="1">
      <c r="A82" s="97">
        <f>C82&amp;"-"&amp;D82</f>
        <v/>
      </c>
      <c r="C82" s="93" t="n">
        <v>75</v>
      </c>
      <c r="D82" s="7" t="inlineStr">
        <is>
          <t>0670</t>
        </is>
      </c>
      <c r="E82" s="91" t="inlineStr">
        <is>
          <t>1.4.7.1</t>
        </is>
      </c>
      <c r="F82" s="44" t="n"/>
      <c r="G82" s="82" t="n"/>
      <c r="H82" s="82" t="n"/>
      <c r="I82" s="82" t="inlineStr">
        <is>
          <t>Of which collateral swapped meets operational requirements</t>
        </is>
      </c>
      <c r="J82" s="31" t="n"/>
      <c r="K82" s="49" t="n"/>
      <c r="L82" s="49" t="n"/>
      <c r="M82" s="49" t="n"/>
      <c r="N82" s="49" t="n"/>
      <c r="O82" s="49" t="n"/>
      <c r="P82" s="49" t="n"/>
      <c r="Q82" s="16" t="n"/>
      <c r="R82" s="16" t="n"/>
      <c r="S82" s="16" t="n"/>
      <c r="T82" s="16" t="n"/>
      <c r="U82" s="16" t="n"/>
      <c r="V82" s="16" t="n"/>
    </row>
    <row r="83" ht="18.9" customHeight="1">
      <c r="A83" s="97">
        <f>C83&amp;"-"&amp;D83</f>
        <v/>
      </c>
      <c r="C83" s="93" t="n">
        <v>75</v>
      </c>
      <c r="D83" s="7" t="inlineStr">
        <is>
          <t>0680</t>
        </is>
      </c>
      <c r="E83" s="91" t="inlineStr">
        <is>
          <t>1.4.8</t>
        </is>
      </c>
      <c r="F83" s="44" t="n"/>
      <c r="G83" s="82" t="n"/>
      <c r="H83" s="82" t="inlineStr">
        <is>
          <t>Non-liquid assets</t>
        </is>
      </c>
      <c r="I83" s="115" t="n"/>
      <c r="J83" s="31" t="n"/>
      <c r="K83" s="49" t="n"/>
      <c r="L83" s="49" t="n"/>
      <c r="M83" s="49" t="n"/>
      <c r="N83" s="16" t="n"/>
      <c r="O83" s="49" t="n"/>
      <c r="P83" s="16" t="n"/>
      <c r="Q83" s="16" t="inlineStr">
        <is>
          <t>0,75</t>
        </is>
      </c>
      <c r="R83" s="15" t="n">
        <v>0.75</v>
      </c>
      <c r="S83" s="16" t="n"/>
      <c r="T83" s="31" t="n"/>
      <c r="U83" s="31" t="n"/>
      <c r="V83" s="31" t="n"/>
    </row>
    <row r="84" ht="18.9" customHeight="1">
      <c r="A84" s="97">
        <f>C84&amp;"-"&amp;D84</f>
        <v/>
      </c>
      <c r="C84" s="93" t="n">
        <v>75</v>
      </c>
      <c r="D84" s="7" t="inlineStr">
        <is>
          <t>0690</t>
        </is>
      </c>
      <c r="E84" s="91" t="inlineStr">
        <is>
          <t>1.4.8.1</t>
        </is>
      </c>
      <c r="F84" s="44" t="n"/>
      <c r="G84" s="82" t="n"/>
      <c r="H84" s="82" t="n"/>
      <c r="I84" s="82" t="inlineStr">
        <is>
          <t>Of which collateral swapped meets operational requirements</t>
        </is>
      </c>
      <c r="J84" s="31" t="n"/>
      <c r="K84" s="49" t="n"/>
      <c r="L84" s="49" t="n"/>
      <c r="M84" s="49" t="n"/>
      <c r="N84" s="49" t="n"/>
      <c r="O84" s="49" t="n"/>
      <c r="P84" s="16" t="n"/>
      <c r="Q84" s="16" t="n"/>
      <c r="R84" s="16" t="n"/>
      <c r="S84" s="16" t="n"/>
      <c r="T84" s="16" t="n"/>
      <c r="U84" s="16" t="n"/>
      <c r="V84" s="16" t="n"/>
    </row>
    <row r="85" ht="39" customHeight="1">
      <c r="A85" s="97">
        <f>C85&amp;"-"&amp;D85</f>
        <v/>
      </c>
      <c r="C85" s="93" t="n">
        <v>75</v>
      </c>
      <c r="D85" s="7" t="inlineStr">
        <is>
          <t>0700</t>
        </is>
      </c>
      <c r="E85" s="91" t="inlineStr">
        <is>
          <t>1.5</t>
        </is>
      </c>
      <c r="F85" s="44" t="n"/>
      <c r="G85" s="78" t="inlineStr">
        <is>
          <t>Totals for transactions in which Level 2B: high quality covered bonds are lent and the following collateral is borrowed:</t>
        </is>
      </c>
      <c r="H85" s="115" t="n"/>
      <c r="I85" s="115" t="n"/>
      <c r="J85" s="31" t="n"/>
      <c r="K85" s="31" t="n"/>
      <c r="L85" s="31" t="n"/>
      <c r="M85" s="31" t="n"/>
      <c r="N85" s="16" t="n"/>
      <c r="O85" s="31" t="n"/>
      <c r="P85" s="16" t="n"/>
      <c r="Q85" s="16" t="n"/>
      <c r="R85" s="16" t="n"/>
      <c r="S85" s="31" t="n"/>
      <c r="T85" s="31" t="n"/>
      <c r="U85" s="31" t="n"/>
      <c r="V85" s="31" t="n"/>
    </row>
    <row r="86" ht="18.9" customHeight="1">
      <c r="A86" s="97">
        <f>C86&amp;"-"&amp;D86</f>
        <v/>
      </c>
      <c r="C86" s="93" t="n">
        <v>75</v>
      </c>
      <c r="D86" s="7" t="inlineStr">
        <is>
          <t>0710</t>
        </is>
      </c>
      <c r="E86" s="91" t="inlineStr">
        <is>
          <t>1.5.1</t>
        </is>
      </c>
      <c r="F86" s="44" t="n"/>
      <c r="G86" s="82" t="n"/>
      <c r="H86" s="82" t="inlineStr">
        <is>
          <t>Level 1 assets (excl. EHQ covered bonds)</t>
        </is>
      </c>
      <c r="I86" s="115" t="n"/>
      <c r="J86" s="31" t="n"/>
      <c r="K86" s="49" t="n"/>
      <c r="L86" s="49" t="n"/>
      <c r="M86" s="49" t="n"/>
      <c r="N86" s="16" t="n"/>
      <c r="O86" s="49" t="n"/>
      <c r="P86" s="16" t="n"/>
      <c r="Q86" s="16" t="inlineStr">
        <is>
          <t>0,30</t>
        </is>
      </c>
      <c r="R86" s="15" t="n">
        <v>0.3</v>
      </c>
      <c r="S86" s="31" t="n"/>
      <c r="T86" s="16" t="n"/>
      <c r="U86" s="16" t="n"/>
      <c r="V86" s="16" t="n"/>
    </row>
    <row r="87" ht="18.9" customHeight="1">
      <c r="A87" s="97">
        <f>C87&amp;"-"&amp;D87</f>
        <v/>
      </c>
      <c r="C87" s="93" t="n">
        <v>75</v>
      </c>
      <c r="D87" s="7" t="inlineStr">
        <is>
          <t>0720</t>
        </is>
      </c>
      <c r="E87" s="91" t="inlineStr">
        <is>
          <t>1.5.1.1</t>
        </is>
      </c>
      <c r="F87" s="44" t="n"/>
      <c r="G87" s="82" t="n"/>
      <c r="H87" s="82" t="n"/>
      <c r="I87" s="82" t="inlineStr">
        <is>
          <t>Of which collateral swapped meets operational requirements</t>
        </is>
      </c>
      <c r="J87" s="31" t="n"/>
      <c r="K87" s="49" t="n"/>
      <c r="L87" s="49" t="n"/>
      <c r="M87" s="49" t="n"/>
      <c r="N87" s="49" t="n"/>
      <c r="O87" s="49" t="n"/>
      <c r="P87" s="49" t="n"/>
      <c r="Q87" s="16" t="n"/>
      <c r="R87" s="16" t="n"/>
      <c r="S87" s="16" t="n"/>
      <c r="T87" s="16" t="n"/>
      <c r="U87" s="16" t="n"/>
      <c r="V87" s="16" t="n"/>
    </row>
    <row r="88" ht="18.9" customHeight="1">
      <c r="A88" s="97">
        <f>C88&amp;"-"&amp;D88</f>
        <v/>
      </c>
      <c r="C88" s="93" t="n">
        <v>75</v>
      </c>
      <c r="D88" s="7" t="inlineStr">
        <is>
          <t>0730</t>
        </is>
      </c>
      <c r="E88" s="91" t="inlineStr">
        <is>
          <t>1.5.2</t>
        </is>
      </c>
      <c r="F88" s="44" t="n"/>
      <c r="G88" s="82" t="n"/>
      <c r="H88" s="82" t="inlineStr">
        <is>
          <t>Level 1: extremely high quality covered bonds</t>
        </is>
      </c>
      <c r="I88" s="115" t="n"/>
      <c r="J88" s="31" t="n"/>
      <c r="K88" s="49" t="n"/>
      <c r="L88" s="49" t="n"/>
      <c r="M88" s="49" t="n"/>
      <c r="N88" s="16" t="n"/>
      <c r="O88" s="49" t="n"/>
      <c r="P88" s="16" t="n"/>
      <c r="Q88" s="16" t="inlineStr">
        <is>
          <t>0,30</t>
        </is>
      </c>
      <c r="R88" s="15" t="n">
        <v>0.3</v>
      </c>
      <c r="S88" s="31" t="n"/>
      <c r="T88" s="16" t="n"/>
      <c r="U88" s="16" t="n"/>
      <c r="V88" s="16" t="n"/>
    </row>
    <row r="89" ht="18.9" customHeight="1">
      <c r="A89" s="97">
        <f>C89&amp;"-"&amp;D89</f>
        <v/>
      </c>
      <c r="C89" s="93" t="n">
        <v>75</v>
      </c>
      <c r="D89" s="7" t="inlineStr">
        <is>
          <t>0740</t>
        </is>
      </c>
      <c r="E89" s="91" t="inlineStr">
        <is>
          <t>1.5.2.1</t>
        </is>
      </c>
      <c r="F89" s="44" t="n"/>
      <c r="G89" s="82" t="n"/>
      <c r="H89" s="82" t="n"/>
      <c r="I89" s="82" t="inlineStr">
        <is>
          <t>Of which collateral swapped meets operational requirements</t>
        </is>
      </c>
      <c r="J89" s="31" t="n"/>
      <c r="K89" s="49" t="n"/>
      <c r="L89" s="49" t="n"/>
      <c r="M89" s="49" t="n"/>
      <c r="N89" s="49" t="n"/>
      <c r="O89" s="49" t="n"/>
      <c r="P89" s="49" t="n"/>
      <c r="Q89" s="16" t="n"/>
      <c r="R89" s="16" t="n"/>
      <c r="S89" s="16" t="n"/>
      <c r="T89" s="16" t="n"/>
      <c r="U89" s="16" t="n"/>
      <c r="V89" s="16" t="n"/>
    </row>
    <row r="90" ht="18.9" customHeight="1">
      <c r="A90" s="97">
        <f>C90&amp;"-"&amp;D90</f>
        <v/>
      </c>
      <c r="C90" s="93" t="n">
        <v>75</v>
      </c>
      <c r="D90" s="7" t="inlineStr">
        <is>
          <t>0750</t>
        </is>
      </c>
      <c r="E90" s="91" t="inlineStr">
        <is>
          <t>1.5.3</t>
        </is>
      </c>
      <c r="F90" s="44" t="n"/>
      <c r="G90" s="82" t="n"/>
      <c r="H90" s="82" t="inlineStr">
        <is>
          <t>Level 2A assets</t>
        </is>
      </c>
      <c r="I90" s="115" t="n"/>
      <c r="J90" s="31" t="n"/>
      <c r="K90" s="49" t="n"/>
      <c r="L90" s="49" t="n"/>
      <c r="M90" s="49" t="n"/>
      <c r="N90" s="16" t="n"/>
      <c r="O90" s="49" t="n"/>
      <c r="P90" s="16" t="n"/>
      <c r="Q90" s="16" t="inlineStr">
        <is>
          <t>0,30</t>
        </is>
      </c>
      <c r="R90" s="15" t="n">
        <v>0.3</v>
      </c>
      <c r="S90" s="31" t="n"/>
      <c r="T90" s="16" t="n"/>
      <c r="U90" s="16" t="n"/>
      <c r="V90" s="16" t="n"/>
    </row>
    <row r="91" ht="18.9" customHeight="1">
      <c r="A91" s="97">
        <f>C91&amp;"-"&amp;D91</f>
        <v/>
      </c>
      <c r="C91" s="93" t="n">
        <v>75</v>
      </c>
      <c r="D91" s="7" t="inlineStr">
        <is>
          <t>0760</t>
        </is>
      </c>
      <c r="E91" s="91" t="inlineStr">
        <is>
          <t>1.5.3.1</t>
        </is>
      </c>
      <c r="F91" s="44" t="n"/>
      <c r="G91" s="82" t="n"/>
      <c r="H91" s="82" t="n"/>
      <c r="I91" s="82" t="inlineStr">
        <is>
          <t>Of which collateral swapped meets operational requirements</t>
        </is>
      </c>
      <c r="J91" s="31" t="n"/>
      <c r="K91" s="49" t="n"/>
      <c r="L91" s="49" t="n"/>
      <c r="M91" s="49" t="n"/>
      <c r="N91" s="49" t="n"/>
      <c r="O91" s="49" t="n"/>
      <c r="P91" s="49" t="n"/>
      <c r="Q91" s="16" t="n"/>
      <c r="R91" s="16" t="n"/>
      <c r="S91" s="16" t="n"/>
      <c r="T91" s="16" t="n"/>
      <c r="U91" s="16" t="n"/>
      <c r="V91" s="16" t="n"/>
    </row>
    <row r="92" ht="18.9" customHeight="1">
      <c r="A92" s="97">
        <f>C92&amp;"-"&amp;D92</f>
        <v/>
      </c>
      <c r="C92" s="93" t="n">
        <v>75</v>
      </c>
      <c r="D92" s="7" t="inlineStr">
        <is>
          <t>0770</t>
        </is>
      </c>
      <c r="E92" s="91" t="inlineStr">
        <is>
          <t>1.5.4</t>
        </is>
      </c>
      <c r="F92" s="44" t="n"/>
      <c r="G92" s="82" t="n"/>
      <c r="H92" s="82" t="inlineStr">
        <is>
          <t>Level 2B: asset-backed securities (residential or automobile, CQS1)</t>
        </is>
      </c>
      <c r="I92" s="115" t="n"/>
      <c r="J92" s="31" t="n"/>
      <c r="K92" s="49" t="n"/>
      <c r="L92" s="49" t="n"/>
      <c r="M92" s="49" t="n"/>
      <c r="N92" s="16" t="n"/>
      <c r="O92" s="49" t="n"/>
      <c r="P92" s="16" t="n"/>
      <c r="Q92" s="16" t="inlineStr">
        <is>
          <t>0,30</t>
        </is>
      </c>
      <c r="R92" s="15" t="n">
        <v>0.3</v>
      </c>
      <c r="S92" s="31" t="n"/>
      <c r="T92" s="16" t="n"/>
      <c r="U92" s="16" t="n"/>
      <c r="V92" s="16" t="n"/>
    </row>
    <row r="93" ht="18.9" customHeight="1">
      <c r="A93" s="97">
        <f>C93&amp;"-"&amp;D93</f>
        <v/>
      </c>
      <c r="C93" s="93" t="n">
        <v>75</v>
      </c>
      <c r="D93" s="7" t="inlineStr">
        <is>
          <t>0780</t>
        </is>
      </c>
      <c r="E93" s="91" t="inlineStr">
        <is>
          <t>1.5.4.1</t>
        </is>
      </c>
      <c r="F93" s="44" t="n"/>
      <c r="G93" s="82" t="n"/>
      <c r="H93" s="82" t="n"/>
      <c r="I93" s="82" t="inlineStr">
        <is>
          <t>Of which collateral swapped meets operational requirements</t>
        </is>
      </c>
      <c r="J93" s="31" t="n"/>
      <c r="K93" s="49" t="n"/>
      <c r="L93" s="49" t="n"/>
      <c r="M93" s="49" t="n"/>
      <c r="N93" s="49" t="n"/>
      <c r="O93" s="49" t="n"/>
      <c r="P93" s="49" t="n"/>
      <c r="Q93" s="16" t="n"/>
      <c r="R93" s="16" t="n"/>
      <c r="S93" s="16" t="n"/>
      <c r="T93" s="16" t="n"/>
      <c r="U93" s="16" t="n"/>
      <c r="V93" s="16" t="n"/>
    </row>
    <row r="94" ht="18.9" customHeight="1">
      <c r="A94" s="97">
        <f>C94&amp;"-"&amp;D94</f>
        <v/>
      </c>
      <c r="C94" s="93" t="n">
        <v>75</v>
      </c>
      <c r="D94" s="7" t="inlineStr">
        <is>
          <t>0790</t>
        </is>
      </c>
      <c r="E94" s="91" t="inlineStr">
        <is>
          <t>1.5.5</t>
        </is>
      </c>
      <c r="F94" s="44" t="n"/>
      <c r="G94" s="82" t="n"/>
      <c r="H94" s="82" t="inlineStr">
        <is>
          <t>Level 2B: high quality covered bonds</t>
        </is>
      </c>
      <c r="I94" s="115" t="n"/>
      <c r="J94" s="31" t="n"/>
      <c r="K94" s="49" t="n"/>
      <c r="L94" s="49" t="n"/>
      <c r="M94" s="49" t="n"/>
      <c r="N94" s="16" t="n"/>
      <c r="O94" s="49" t="n"/>
      <c r="P94" s="16" t="n"/>
      <c r="Q94" s="16" t="inlineStr">
        <is>
          <t>0,00</t>
        </is>
      </c>
      <c r="R94" s="15" t="n">
        <v>0</v>
      </c>
      <c r="S94" s="31" t="n"/>
      <c r="T94" s="31" t="n"/>
      <c r="U94" s="31" t="n"/>
      <c r="V94" s="31" t="n"/>
    </row>
    <row r="95" ht="18.9" customHeight="1">
      <c r="A95" s="97">
        <f>C95&amp;"-"&amp;D95</f>
        <v/>
      </c>
      <c r="C95" s="93" t="n">
        <v>75</v>
      </c>
      <c r="D95" s="7" t="inlineStr">
        <is>
          <t>0800</t>
        </is>
      </c>
      <c r="E95" s="91" t="inlineStr">
        <is>
          <t>1.5.5.1</t>
        </is>
      </c>
      <c r="F95" s="44" t="n"/>
      <c r="G95" s="82" t="n"/>
      <c r="H95" s="82" t="n"/>
      <c r="I95" s="82" t="inlineStr">
        <is>
          <t>Of which collateral swapped meets operational requirements</t>
        </is>
      </c>
      <c r="J95" s="31" t="n"/>
      <c r="K95" s="49" t="n"/>
      <c r="L95" s="49" t="n"/>
      <c r="M95" s="49" t="n"/>
      <c r="N95" s="49" t="n"/>
      <c r="O95" s="49" t="n"/>
      <c r="P95" s="49" t="n"/>
      <c r="Q95" s="16" t="n"/>
      <c r="R95" s="16" t="n"/>
      <c r="S95" s="16" t="n"/>
      <c r="T95" s="16" t="n"/>
      <c r="U95" s="16" t="n"/>
      <c r="V95" s="16" t="n"/>
    </row>
    <row r="96" ht="18.9" customHeight="1">
      <c r="A96" s="97">
        <f>C96&amp;"-"&amp;D96</f>
        <v/>
      </c>
      <c r="C96" s="93" t="n">
        <v>75</v>
      </c>
      <c r="D96" s="7" t="inlineStr">
        <is>
          <t>0810</t>
        </is>
      </c>
      <c r="E96" s="91" t="inlineStr">
        <is>
          <t>1.5.6</t>
        </is>
      </c>
      <c r="F96" s="44" t="n"/>
      <c r="G96" s="82" t="n"/>
      <c r="H96" s="82" t="inlineStr">
        <is>
          <t>Level 2B: asset-backed securities (commercial or individuals, Member State, CQS1)</t>
        </is>
      </c>
      <c r="I96" s="115" t="n"/>
      <c r="J96" s="31" t="n"/>
      <c r="K96" s="49" t="n"/>
      <c r="L96" s="49" t="n"/>
      <c r="M96" s="49" t="n"/>
      <c r="N96" s="16" t="n"/>
      <c r="O96" s="49" t="n"/>
      <c r="P96" s="16" t="n"/>
      <c r="Q96" s="16" t="inlineStr">
        <is>
          <t>0,05</t>
        </is>
      </c>
      <c r="R96" s="15" t="n">
        <v>0.05</v>
      </c>
      <c r="S96" s="16" t="n"/>
      <c r="T96" s="31" t="n"/>
      <c r="U96" s="31" t="n"/>
      <c r="V96" s="31" t="n"/>
    </row>
    <row r="97" ht="18.9" customHeight="1">
      <c r="A97" s="97">
        <f>C97&amp;"-"&amp;D97</f>
        <v/>
      </c>
      <c r="C97" s="93" t="n">
        <v>75</v>
      </c>
      <c r="D97" s="7" t="inlineStr">
        <is>
          <t>0820</t>
        </is>
      </c>
      <c r="E97" s="91" t="inlineStr">
        <is>
          <t>1.5.6.1</t>
        </is>
      </c>
      <c r="F97" s="44" t="n"/>
      <c r="G97" s="82" t="n"/>
      <c r="H97" s="82" t="n"/>
      <c r="I97" s="82" t="inlineStr">
        <is>
          <t>Of which collateral swapped meets operational requirements</t>
        </is>
      </c>
      <c r="J97" s="31" t="n"/>
      <c r="K97" s="49" t="n"/>
      <c r="L97" s="49" t="n"/>
      <c r="M97" s="49" t="n"/>
      <c r="N97" s="49" t="n"/>
      <c r="O97" s="49" t="n"/>
      <c r="P97" s="49" t="n"/>
      <c r="Q97" s="16" t="n"/>
      <c r="R97" s="16" t="n"/>
      <c r="S97" s="16" t="n"/>
      <c r="T97" s="16" t="n"/>
      <c r="U97" s="16" t="n"/>
      <c r="V97" s="16" t="n"/>
    </row>
    <row r="98" ht="18.9" customHeight="1">
      <c r="A98" s="97">
        <f>C98&amp;"-"&amp;D98</f>
        <v/>
      </c>
      <c r="C98" s="93" t="n">
        <v>75</v>
      </c>
      <c r="D98" s="7" t="inlineStr">
        <is>
          <t>0830</t>
        </is>
      </c>
      <c r="E98" s="91" t="inlineStr">
        <is>
          <t>1.5.7</t>
        </is>
      </c>
      <c r="F98" s="44" t="n"/>
      <c r="G98" s="82" t="n"/>
      <c r="H98" s="82" t="inlineStr">
        <is>
          <t>Other Level 2B</t>
        </is>
      </c>
      <c r="I98" s="115" t="n"/>
      <c r="J98" s="31" t="n"/>
      <c r="K98" s="49" t="n"/>
      <c r="L98" s="49" t="n"/>
      <c r="M98" s="49" t="n"/>
      <c r="N98" s="16" t="n"/>
      <c r="O98" s="49" t="n"/>
      <c r="P98" s="16" t="n"/>
      <c r="Q98" s="16" t="inlineStr">
        <is>
          <t>0,20</t>
        </is>
      </c>
      <c r="R98" s="15" t="n">
        <v>0.2</v>
      </c>
      <c r="S98" s="16" t="n"/>
      <c r="T98" s="31" t="n"/>
      <c r="U98" s="31" t="n"/>
      <c r="V98" s="31" t="n"/>
    </row>
    <row r="99" ht="18.9" customHeight="1">
      <c r="A99" s="97">
        <f>C99&amp;"-"&amp;D99</f>
        <v/>
      </c>
      <c r="C99" s="93" t="n">
        <v>75</v>
      </c>
      <c r="D99" s="7" t="inlineStr">
        <is>
          <t>0840</t>
        </is>
      </c>
      <c r="E99" s="91" t="inlineStr">
        <is>
          <t>1.5.7.1</t>
        </is>
      </c>
      <c r="F99" s="44" t="n"/>
      <c r="G99" s="82" t="n"/>
      <c r="H99" s="82" t="n"/>
      <c r="I99" s="82" t="inlineStr">
        <is>
          <t>Of which collateral swapped meets operational requirements</t>
        </is>
      </c>
      <c r="J99" s="31" t="n"/>
      <c r="K99" s="49" t="n"/>
      <c r="L99" s="49" t="n"/>
      <c r="M99" s="49" t="n"/>
      <c r="N99" s="49" t="n"/>
      <c r="O99" s="49" t="n"/>
      <c r="P99" s="49" t="n"/>
      <c r="Q99" s="16" t="n"/>
      <c r="R99" s="16" t="n"/>
      <c r="S99" s="16" t="n"/>
      <c r="T99" s="16" t="n"/>
      <c r="U99" s="16" t="n"/>
      <c r="V99" s="16" t="n"/>
    </row>
    <row r="100" ht="18.9" customHeight="1">
      <c r="A100" s="97">
        <f>C100&amp;"-"&amp;D100</f>
        <v/>
      </c>
      <c r="C100" s="93" t="n">
        <v>75</v>
      </c>
      <c r="D100" s="7" t="inlineStr">
        <is>
          <t>0850</t>
        </is>
      </c>
      <c r="E100" s="91" t="inlineStr">
        <is>
          <t>1.5.8</t>
        </is>
      </c>
      <c r="F100" s="44" t="n"/>
      <c r="G100" s="82" t="n"/>
      <c r="H100" s="82" t="inlineStr">
        <is>
          <t>Non-liquid assets</t>
        </is>
      </c>
      <c r="I100" s="115" t="n"/>
      <c r="J100" s="31" t="n"/>
      <c r="K100" s="49" t="n"/>
      <c r="L100" s="49" t="n"/>
      <c r="M100" s="49" t="n"/>
      <c r="N100" s="16" t="n"/>
      <c r="O100" s="49" t="n"/>
      <c r="P100" s="16" t="n"/>
      <c r="Q100" s="16" t="inlineStr">
        <is>
          <t>0,70</t>
        </is>
      </c>
      <c r="R100" s="15" t="n">
        <v>0.7</v>
      </c>
      <c r="S100" s="16" t="n"/>
      <c r="T100" s="31" t="n"/>
      <c r="U100" s="31" t="n"/>
      <c r="V100" s="31" t="n"/>
    </row>
    <row r="101" ht="18.9" customHeight="1">
      <c r="A101" s="97">
        <f>C101&amp;"-"&amp;D101</f>
        <v/>
      </c>
      <c r="C101" s="93" t="n">
        <v>75</v>
      </c>
      <c r="D101" s="7" t="inlineStr">
        <is>
          <t>0860</t>
        </is>
      </c>
      <c r="E101" s="91" t="inlineStr">
        <is>
          <t>1.5.8.1</t>
        </is>
      </c>
      <c r="F101" s="44" t="n"/>
      <c r="G101" s="82" t="n"/>
      <c r="H101" s="82" t="n"/>
      <c r="I101" s="82" t="inlineStr">
        <is>
          <t>Of which collateral swapped meets operational requirements</t>
        </is>
      </c>
      <c r="J101" s="31" t="n"/>
      <c r="K101" s="49" t="n"/>
      <c r="L101" s="49" t="n"/>
      <c r="M101" s="49" t="n"/>
      <c r="N101" s="49" t="n"/>
      <c r="O101" s="49" t="n"/>
      <c r="P101" s="16" t="n"/>
      <c r="Q101" s="16" t="n"/>
      <c r="R101" s="16" t="n"/>
      <c r="S101" s="16" t="n"/>
      <c r="T101" s="16" t="n"/>
      <c r="U101" s="16" t="n"/>
      <c r="V101" s="16" t="n"/>
    </row>
    <row r="102" ht="39.9" customHeight="1">
      <c r="A102" s="97">
        <f>C102&amp;"-"&amp;D102</f>
        <v/>
      </c>
      <c r="C102" s="93" t="n">
        <v>75</v>
      </c>
      <c r="D102" s="7" t="inlineStr">
        <is>
          <t>0870</t>
        </is>
      </c>
      <c r="E102" s="91" t="inlineStr">
        <is>
          <t>1.6</t>
        </is>
      </c>
      <c r="F102" s="44" t="n"/>
      <c r="G102" s="78" t="inlineStr">
        <is>
          <t>Totals for transactions in which Level 2B: asset-backed securities (commercial or individuals, Member State, CQS1) are lent and the following collateral is borrowed:</t>
        </is>
      </c>
      <c r="H102" s="115" t="n"/>
      <c r="I102" s="115" t="n"/>
      <c r="J102" s="31" t="n"/>
      <c r="K102" s="31" t="n"/>
      <c r="L102" s="31" t="n"/>
      <c r="M102" s="31" t="n"/>
      <c r="N102" s="16" t="n"/>
      <c r="O102" s="31" t="n"/>
      <c r="P102" s="16" t="n"/>
      <c r="Q102" s="16" t="n"/>
      <c r="R102" s="16" t="n"/>
      <c r="S102" s="31" t="n"/>
      <c r="T102" s="31" t="n"/>
      <c r="U102" s="31" t="n"/>
      <c r="V102" s="31" t="n"/>
    </row>
    <row r="103" ht="18.9" customHeight="1">
      <c r="A103" s="97">
        <f>C103&amp;"-"&amp;D103</f>
        <v/>
      </c>
      <c r="C103" s="93" t="n">
        <v>75</v>
      </c>
      <c r="D103" s="7" t="inlineStr">
        <is>
          <t>0880</t>
        </is>
      </c>
      <c r="E103" s="91" t="inlineStr">
        <is>
          <t>1.6.1</t>
        </is>
      </c>
      <c r="F103" s="44" t="n"/>
      <c r="G103" s="82" t="n"/>
      <c r="H103" s="82" t="inlineStr">
        <is>
          <t>Level 1 assets (excl. EHQ covered bonds)</t>
        </is>
      </c>
      <c r="I103" s="115" t="n"/>
      <c r="J103" s="31" t="n"/>
      <c r="K103" s="49" t="n"/>
      <c r="L103" s="49" t="n"/>
      <c r="M103" s="49" t="n"/>
      <c r="N103" s="16" t="n"/>
      <c r="O103" s="49" t="n"/>
      <c r="P103" s="16" t="n"/>
      <c r="Q103" s="16" t="inlineStr">
        <is>
          <t>0,35</t>
        </is>
      </c>
      <c r="R103" s="15" t="n">
        <v>0.35</v>
      </c>
      <c r="S103" s="31" t="n"/>
      <c r="T103" s="16" t="n"/>
      <c r="U103" s="16" t="n"/>
      <c r="V103" s="16" t="n"/>
    </row>
    <row r="104" ht="18.9" customHeight="1">
      <c r="A104" s="97">
        <f>C104&amp;"-"&amp;D104</f>
        <v/>
      </c>
      <c r="C104" s="93" t="n">
        <v>75</v>
      </c>
      <c r="D104" s="7" t="inlineStr">
        <is>
          <t>0890</t>
        </is>
      </c>
      <c r="E104" s="91" t="inlineStr">
        <is>
          <t>1.6.1.1</t>
        </is>
      </c>
      <c r="F104" s="44" t="n"/>
      <c r="G104" s="82" t="n"/>
      <c r="H104" s="82" t="n"/>
      <c r="I104" s="82" t="inlineStr">
        <is>
          <t>Of which collateral swapped meets operational requirements</t>
        </is>
      </c>
      <c r="J104" s="31" t="n"/>
      <c r="K104" s="49" t="n"/>
      <c r="L104" s="49" t="n"/>
      <c r="M104" s="49" t="n"/>
      <c r="N104" s="49" t="n"/>
      <c r="O104" s="49" t="n"/>
      <c r="P104" s="49" t="n"/>
      <c r="Q104" s="16" t="n"/>
      <c r="R104" s="16" t="n"/>
      <c r="S104" s="16" t="n"/>
      <c r="T104" s="16" t="n"/>
      <c r="U104" s="16" t="n"/>
      <c r="V104" s="16" t="n"/>
    </row>
    <row r="105" ht="18.9" customHeight="1">
      <c r="A105" s="97">
        <f>C105&amp;"-"&amp;D105</f>
        <v/>
      </c>
      <c r="C105" s="93" t="n">
        <v>75</v>
      </c>
      <c r="D105" s="7" t="inlineStr">
        <is>
          <t>0900</t>
        </is>
      </c>
      <c r="E105" s="91" t="inlineStr">
        <is>
          <t>1.6.2</t>
        </is>
      </c>
      <c r="F105" s="44" t="n"/>
      <c r="G105" s="82" t="n"/>
      <c r="H105" s="82" t="inlineStr">
        <is>
          <t>Level 1: extremely high quality covered bonds</t>
        </is>
      </c>
      <c r="I105" s="115" t="n"/>
      <c r="J105" s="31" t="n"/>
      <c r="K105" s="49" t="n"/>
      <c r="L105" s="49" t="n"/>
      <c r="M105" s="49" t="n"/>
      <c r="N105" s="16" t="n"/>
      <c r="O105" s="49" t="n"/>
      <c r="P105" s="16" t="n"/>
      <c r="Q105" s="16" t="inlineStr">
        <is>
          <t>0,35</t>
        </is>
      </c>
      <c r="R105" s="15" t="n">
        <v>0.35</v>
      </c>
      <c r="S105" s="31" t="n"/>
      <c r="T105" s="16" t="n"/>
      <c r="U105" s="16" t="n"/>
      <c r="V105" s="16" t="n"/>
    </row>
    <row r="106" ht="18.9" customHeight="1">
      <c r="A106" s="97">
        <f>C106&amp;"-"&amp;D106</f>
        <v/>
      </c>
      <c r="C106" s="93" t="n">
        <v>75</v>
      </c>
      <c r="D106" s="7" t="inlineStr">
        <is>
          <t>0910</t>
        </is>
      </c>
      <c r="E106" s="91" t="inlineStr">
        <is>
          <t>1.6.2.1</t>
        </is>
      </c>
      <c r="F106" s="44" t="n"/>
      <c r="G106" s="82" t="n"/>
      <c r="H106" s="82" t="n"/>
      <c r="I106" s="82" t="inlineStr">
        <is>
          <t>Of which collateral swapped meets operational requirements</t>
        </is>
      </c>
      <c r="J106" s="31" t="n"/>
      <c r="K106" s="49" t="n"/>
      <c r="L106" s="49" t="n"/>
      <c r="M106" s="49" t="n"/>
      <c r="N106" s="49" t="n"/>
      <c r="O106" s="49" t="n"/>
      <c r="P106" s="49" t="n"/>
      <c r="Q106" s="16" t="n"/>
      <c r="R106" s="16" t="n"/>
      <c r="S106" s="16" t="n"/>
      <c r="T106" s="16" t="n"/>
      <c r="U106" s="16" t="n"/>
      <c r="V106" s="16" t="n"/>
    </row>
    <row r="107" ht="18.9" customHeight="1">
      <c r="A107" s="97">
        <f>C107&amp;"-"&amp;D107</f>
        <v/>
      </c>
      <c r="C107" s="93" t="n">
        <v>75</v>
      </c>
      <c r="D107" s="7" t="inlineStr">
        <is>
          <t>0920</t>
        </is>
      </c>
      <c r="E107" s="91" t="inlineStr">
        <is>
          <t>1.6.3</t>
        </is>
      </c>
      <c r="F107" s="44" t="n"/>
      <c r="G107" s="82" t="n"/>
      <c r="H107" s="82" t="inlineStr">
        <is>
          <t>Level 2A assets</t>
        </is>
      </c>
      <c r="I107" s="115" t="n"/>
      <c r="J107" s="31" t="n"/>
      <c r="K107" s="49" t="n"/>
      <c r="L107" s="49" t="n"/>
      <c r="M107" s="49" t="n"/>
      <c r="N107" s="16" t="n"/>
      <c r="O107" s="49" t="n"/>
      <c r="P107" s="16" t="n"/>
      <c r="Q107" s="16" t="inlineStr">
        <is>
          <t>0,35</t>
        </is>
      </c>
      <c r="R107" s="15" t="n">
        <v>0.35</v>
      </c>
      <c r="S107" s="31" t="n"/>
      <c r="T107" s="16" t="n"/>
      <c r="U107" s="16" t="n"/>
      <c r="V107" s="16" t="n"/>
    </row>
    <row r="108" ht="18.9" customHeight="1">
      <c r="A108" s="97">
        <f>C108&amp;"-"&amp;D108</f>
        <v/>
      </c>
      <c r="C108" s="93" t="n">
        <v>75</v>
      </c>
      <c r="D108" s="7" t="inlineStr">
        <is>
          <t>0930</t>
        </is>
      </c>
      <c r="E108" s="91" t="inlineStr">
        <is>
          <t>1.6.3.1</t>
        </is>
      </c>
      <c r="F108" s="44" t="n"/>
      <c r="G108" s="82" t="n"/>
      <c r="H108" s="82" t="n"/>
      <c r="I108" s="82" t="inlineStr">
        <is>
          <t>Of which collateral swapped meets operational requirements</t>
        </is>
      </c>
      <c r="J108" s="31" t="n"/>
      <c r="K108" s="49" t="n"/>
      <c r="L108" s="49" t="n"/>
      <c r="M108" s="49" t="n"/>
      <c r="N108" s="49" t="n"/>
      <c r="O108" s="49" t="n"/>
      <c r="P108" s="49" t="n"/>
      <c r="Q108" s="16" t="n"/>
      <c r="R108" s="16" t="n"/>
      <c r="S108" s="16" t="n"/>
      <c r="T108" s="16" t="n"/>
      <c r="U108" s="16" t="n"/>
      <c r="V108" s="16" t="n"/>
    </row>
    <row r="109" ht="18.9" customHeight="1">
      <c r="A109" s="97">
        <f>C109&amp;"-"&amp;D109</f>
        <v/>
      </c>
      <c r="C109" s="93" t="n">
        <v>75</v>
      </c>
      <c r="D109" s="7" t="inlineStr">
        <is>
          <t>0940</t>
        </is>
      </c>
      <c r="E109" s="91" t="inlineStr">
        <is>
          <t>1.6.4</t>
        </is>
      </c>
      <c r="F109" s="44" t="n"/>
      <c r="G109" s="82" t="n"/>
      <c r="H109" s="82" t="inlineStr">
        <is>
          <t>Level 2B: asset-backed securities (residential or automobile, CQS1)</t>
        </is>
      </c>
      <c r="I109" s="115" t="n"/>
      <c r="J109" s="31" t="n"/>
      <c r="K109" s="49" t="n"/>
      <c r="L109" s="49" t="n"/>
      <c r="M109" s="49" t="n"/>
      <c r="N109" s="16" t="n"/>
      <c r="O109" s="49" t="n"/>
      <c r="P109" s="16" t="n"/>
      <c r="Q109" s="16" t="inlineStr">
        <is>
          <t>0,35</t>
        </is>
      </c>
      <c r="R109" s="15" t="n">
        <v>0.35</v>
      </c>
      <c r="S109" s="31" t="n"/>
      <c r="T109" s="16" t="n"/>
      <c r="U109" s="16" t="n"/>
      <c r="V109" s="16" t="n"/>
    </row>
    <row r="110" ht="18.9" customHeight="1">
      <c r="A110" s="97">
        <f>C110&amp;"-"&amp;D110</f>
        <v/>
      </c>
      <c r="C110" s="93" t="n">
        <v>75</v>
      </c>
      <c r="D110" s="7" t="inlineStr">
        <is>
          <t>0950</t>
        </is>
      </c>
      <c r="E110" s="91" t="inlineStr">
        <is>
          <t>1.6.4.1</t>
        </is>
      </c>
      <c r="F110" s="44" t="n"/>
      <c r="G110" s="82" t="n"/>
      <c r="H110" s="82" t="n"/>
      <c r="I110" s="82" t="inlineStr">
        <is>
          <t>Of which collateral swapped meets operational requirements</t>
        </is>
      </c>
      <c r="J110" s="31" t="n"/>
      <c r="K110" s="49" t="n"/>
      <c r="L110" s="49" t="n"/>
      <c r="M110" s="49" t="n"/>
      <c r="N110" s="49" t="n"/>
      <c r="O110" s="49" t="n"/>
      <c r="P110" s="49" t="n"/>
      <c r="Q110" s="16" t="n"/>
      <c r="R110" s="16" t="n"/>
      <c r="S110" s="16" t="n"/>
      <c r="T110" s="16" t="n"/>
      <c r="U110" s="16" t="n"/>
      <c r="V110" s="16" t="n"/>
    </row>
    <row r="111" ht="18.9" customHeight="1">
      <c r="A111" s="97">
        <f>C111&amp;"-"&amp;D111</f>
        <v/>
      </c>
      <c r="C111" s="93" t="n">
        <v>75</v>
      </c>
      <c r="D111" s="7" t="inlineStr">
        <is>
          <t>0960</t>
        </is>
      </c>
      <c r="E111" s="91" t="inlineStr">
        <is>
          <t>1.6.5</t>
        </is>
      </c>
      <c r="F111" s="44" t="n"/>
      <c r="G111" s="82" t="n"/>
      <c r="H111" s="82" t="inlineStr">
        <is>
          <t>Level 2B: high quality covered bonds</t>
        </is>
      </c>
      <c r="I111" s="115" t="n"/>
      <c r="J111" s="31" t="n"/>
      <c r="K111" s="49" t="n"/>
      <c r="L111" s="49" t="n"/>
      <c r="M111" s="49" t="n"/>
      <c r="N111" s="16" t="n"/>
      <c r="O111" s="49" t="n"/>
      <c r="P111" s="16" t="n"/>
      <c r="Q111" s="16" t="inlineStr">
        <is>
          <t>0,35</t>
        </is>
      </c>
      <c r="R111" s="15" t="n">
        <v>0.35</v>
      </c>
      <c r="S111" s="31" t="n"/>
      <c r="T111" s="16" t="n"/>
      <c r="U111" s="16" t="n"/>
      <c r="V111" s="16" t="n"/>
    </row>
    <row r="112" ht="18.9" customHeight="1">
      <c r="A112" s="97">
        <f>C112&amp;"-"&amp;D112</f>
        <v/>
      </c>
      <c r="C112" s="93" t="n">
        <v>75</v>
      </c>
      <c r="D112" s="7" t="inlineStr">
        <is>
          <t>0970</t>
        </is>
      </c>
      <c r="E112" s="91" t="inlineStr">
        <is>
          <t>1.6.5.1</t>
        </is>
      </c>
      <c r="F112" s="44" t="n"/>
      <c r="G112" s="82" t="n"/>
      <c r="H112" s="82" t="n"/>
      <c r="I112" s="82" t="inlineStr">
        <is>
          <t>Of which collateral swapped meets operational requirements</t>
        </is>
      </c>
      <c r="J112" s="31" t="n"/>
      <c r="K112" s="49" t="n"/>
      <c r="L112" s="49" t="n"/>
      <c r="M112" s="49" t="n"/>
      <c r="N112" s="49" t="n"/>
      <c r="O112" s="49" t="n"/>
      <c r="P112" s="49" t="n"/>
      <c r="Q112" s="16" t="n"/>
      <c r="R112" s="16" t="n"/>
      <c r="S112" s="16" t="n"/>
      <c r="T112" s="16" t="n"/>
      <c r="U112" s="16" t="n"/>
      <c r="V112" s="16" t="n"/>
    </row>
    <row r="113" ht="18.9" customHeight="1">
      <c r="A113" s="97">
        <f>C113&amp;"-"&amp;D113</f>
        <v/>
      </c>
      <c r="C113" s="93" t="n">
        <v>75</v>
      </c>
      <c r="D113" s="7" t="inlineStr">
        <is>
          <t>0980</t>
        </is>
      </c>
      <c r="E113" s="91" t="inlineStr">
        <is>
          <t>1.6.6</t>
        </is>
      </c>
      <c r="F113" s="44" t="n"/>
      <c r="G113" s="82" t="n"/>
      <c r="H113" s="82" t="inlineStr">
        <is>
          <t>Level 2B: asset-backed securities (commercial or individuals, Member State, CQS1)</t>
        </is>
      </c>
      <c r="I113" s="115" t="n"/>
      <c r="J113" s="31" t="n"/>
      <c r="K113" s="49" t="n"/>
      <c r="L113" s="49" t="n"/>
      <c r="M113" s="49" t="n"/>
      <c r="N113" s="16" t="n"/>
      <c r="O113" s="49" t="n"/>
      <c r="P113" s="16" t="n"/>
      <c r="Q113" s="16" t="inlineStr">
        <is>
          <t>0,00</t>
        </is>
      </c>
      <c r="R113" s="15" t="n">
        <v>0</v>
      </c>
      <c r="S113" s="31" t="n"/>
      <c r="T113" s="31" t="n"/>
      <c r="U113" s="31" t="n"/>
      <c r="V113" s="31" t="n"/>
    </row>
    <row r="114" ht="18.9" customHeight="1">
      <c r="A114" s="97">
        <f>C114&amp;"-"&amp;D114</f>
        <v/>
      </c>
      <c r="C114" s="93" t="n">
        <v>75</v>
      </c>
      <c r="D114" s="7" t="inlineStr">
        <is>
          <t>0990</t>
        </is>
      </c>
      <c r="E114" s="91" t="inlineStr">
        <is>
          <t>1.6.6.1</t>
        </is>
      </c>
      <c r="F114" s="44" t="n"/>
      <c r="G114" s="82" t="n"/>
      <c r="H114" s="82" t="n"/>
      <c r="I114" s="82" t="inlineStr">
        <is>
          <t>Of which collateral swapped meets operational requirements</t>
        </is>
      </c>
      <c r="J114" s="31" t="n"/>
      <c r="K114" s="49" t="n"/>
      <c r="L114" s="49" t="n"/>
      <c r="M114" s="49" t="n"/>
      <c r="N114" s="49" t="n"/>
      <c r="O114" s="49" t="n"/>
      <c r="P114" s="49" t="n"/>
      <c r="Q114" s="16" t="n"/>
      <c r="R114" s="16" t="n"/>
      <c r="S114" s="16" t="n"/>
      <c r="T114" s="16" t="n"/>
      <c r="U114" s="16" t="n"/>
      <c r="V114" s="16" t="n"/>
    </row>
    <row r="115" ht="18.9" customHeight="1">
      <c r="A115" s="97">
        <f>C115&amp;"-"&amp;D115</f>
        <v/>
      </c>
      <c r="C115" s="93" t="n">
        <v>75</v>
      </c>
      <c r="D115" s="7" t="inlineStr">
        <is>
          <t>1000</t>
        </is>
      </c>
      <c r="E115" s="91" t="inlineStr">
        <is>
          <t>1.6.7</t>
        </is>
      </c>
      <c r="F115" s="44" t="n"/>
      <c r="G115" s="82" t="n"/>
      <c r="H115" s="82" t="inlineStr">
        <is>
          <t>Other Level 2B</t>
        </is>
      </c>
      <c r="I115" s="115" t="n"/>
      <c r="J115" s="31" t="n"/>
      <c r="K115" s="49" t="n"/>
      <c r="L115" s="49" t="n"/>
      <c r="M115" s="49" t="n"/>
      <c r="N115" s="16" t="n"/>
      <c r="O115" s="49" t="n"/>
      <c r="P115" s="16" t="n"/>
      <c r="Q115" s="16" t="inlineStr">
        <is>
          <t>0,15</t>
        </is>
      </c>
      <c r="R115" s="15" t="n">
        <v>0.15</v>
      </c>
      <c r="S115" s="16" t="n"/>
      <c r="T115" s="31" t="n"/>
      <c r="U115" s="31" t="n"/>
      <c r="V115" s="31" t="n"/>
    </row>
    <row r="116" ht="18.9" customHeight="1">
      <c r="A116" s="97">
        <f>C116&amp;"-"&amp;D116</f>
        <v/>
      </c>
      <c r="C116" s="93" t="n">
        <v>75</v>
      </c>
      <c r="D116" s="7" t="inlineStr">
        <is>
          <t>1010</t>
        </is>
      </c>
      <c r="E116" s="91" t="inlineStr">
        <is>
          <t>1.6.7.1</t>
        </is>
      </c>
      <c r="F116" s="44" t="n"/>
      <c r="G116" s="82" t="n"/>
      <c r="H116" s="82" t="n"/>
      <c r="I116" s="82" t="inlineStr">
        <is>
          <t>Of which collateral swapped meets operational requirements</t>
        </is>
      </c>
      <c r="J116" s="31" t="n"/>
      <c r="K116" s="49" t="n"/>
      <c r="L116" s="49" t="n"/>
      <c r="M116" s="49" t="n"/>
      <c r="N116" s="49" t="n"/>
      <c r="O116" s="49" t="n"/>
      <c r="P116" s="49" t="n"/>
      <c r="Q116" s="16" t="n"/>
      <c r="R116" s="16" t="n"/>
      <c r="S116" s="16" t="n"/>
      <c r="T116" s="16" t="n"/>
      <c r="U116" s="16" t="n"/>
      <c r="V116" s="16" t="n"/>
    </row>
    <row r="117" ht="18.9" customHeight="1">
      <c r="A117" s="97">
        <f>C117&amp;"-"&amp;D117</f>
        <v/>
      </c>
      <c r="C117" s="93" t="n">
        <v>75</v>
      </c>
      <c r="D117" s="7" t="inlineStr">
        <is>
          <t>1020</t>
        </is>
      </c>
      <c r="E117" s="91" t="inlineStr">
        <is>
          <t>1.6.8</t>
        </is>
      </c>
      <c r="F117" s="44" t="n"/>
      <c r="G117" s="82" t="n"/>
      <c r="H117" s="82" t="inlineStr">
        <is>
          <t>Non-liquid assets</t>
        </is>
      </c>
      <c r="I117" s="115" t="n"/>
      <c r="J117" s="31" t="n"/>
      <c r="K117" s="49" t="n"/>
      <c r="L117" s="49" t="n"/>
      <c r="M117" s="49" t="n"/>
      <c r="N117" s="16" t="n"/>
      <c r="O117" s="49" t="n"/>
      <c r="P117" s="16" t="n"/>
      <c r="Q117" s="16" t="inlineStr">
        <is>
          <t>0,65</t>
        </is>
      </c>
      <c r="R117" s="15" t="n">
        <v>0.65</v>
      </c>
      <c r="S117" s="16" t="n"/>
      <c r="T117" s="31" t="n"/>
      <c r="U117" s="31" t="n"/>
      <c r="V117" s="31" t="n"/>
    </row>
    <row r="118" ht="18.9" customHeight="1">
      <c r="A118" s="97">
        <f>C118&amp;"-"&amp;D118</f>
        <v/>
      </c>
      <c r="C118" s="93" t="n">
        <v>75</v>
      </c>
      <c r="D118" s="7" t="inlineStr">
        <is>
          <t>1030</t>
        </is>
      </c>
      <c r="E118" s="91" t="inlineStr">
        <is>
          <t>1.6.8.1</t>
        </is>
      </c>
      <c r="F118" s="44" t="n"/>
      <c r="G118" s="82" t="n"/>
      <c r="H118" s="82" t="n"/>
      <c r="I118" s="82" t="inlineStr">
        <is>
          <t>Of which collateral swapped meets operational requirements</t>
        </is>
      </c>
      <c r="J118" s="31" t="n"/>
      <c r="K118" s="49" t="n"/>
      <c r="L118" s="49" t="n"/>
      <c r="M118" s="49" t="n"/>
      <c r="N118" s="49" t="n"/>
      <c r="O118" s="49" t="n"/>
      <c r="P118" s="16" t="n"/>
      <c r="Q118" s="16" t="n"/>
      <c r="R118" s="16" t="n"/>
      <c r="S118" s="16" t="n"/>
      <c r="T118" s="16" t="n"/>
      <c r="U118" s="16" t="n"/>
      <c r="V118" s="16" t="n"/>
    </row>
    <row r="119" ht="33" customHeight="1">
      <c r="A119" s="97">
        <f>C119&amp;"-"&amp;D119</f>
        <v/>
      </c>
      <c r="C119" s="93" t="n">
        <v>75</v>
      </c>
      <c r="D119" s="7" t="inlineStr">
        <is>
          <t>1040</t>
        </is>
      </c>
      <c r="E119" s="91" t="inlineStr">
        <is>
          <t>1.7</t>
        </is>
      </c>
      <c r="F119" s="44" t="n"/>
      <c r="G119" s="78" t="inlineStr">
        <is>
          <t>Totals for transactions in which Other Level 2B assets are lent and the following collateral is borrowed:</t>
        </is>
      </c>
      <c r="H119" s="115" t="n"/>
      <c r="I119" s="115" t="n"/>
      <c r="J119" s="31" t="n"/>
      <c r="K119" s="31" t="n"/>
      <c r="L119" s="31" t="n"/>
      <c r="M119" s="31" t="n"/>
      <c r="N119" s="16" t="n"/>
      <c r="O119" s="31" t="n"/>
      <c r="P119" s="16" t="n"/>
      <c r="Q119" s="16" t="n"/>
      <c r="R119" s="16" t="n"/>
      <c r="S119" s="31" t="n"/>
      <c r="T119" s="31" t="n"/>
      <c r="U119" s="31" t="n"/>
      <c r="V119" s="31" t="n"/>
    </row>
    <row r="120" ht="18.9" customHeight="1">
      <c r="A120" s="97">
        <f>C120&amp;"-"&amp;D120</f>
        <v/>
      </c>
      <c r="C120" s="93" t="n">
        <v>75</v>
      </c>
      <c r="D120" s="7" t="inlineStr">
        <is>
          <t>1050</t>
        </is>
      </c>
      <c r="E120" s="91" t="inlineStr">
        <is>
          <t>1.7.1</t>
        </is>
      </c>
      <c r="F120" s="44" t="n"/>
      <c r="G120" s="82" t="n"/>
      <c r="H120" s="82" t="inlineStr">
        <is>
          <t>Level 1 assets (excl. EHQ covered bonds)</t>
        </is>
      </c>
      <c r="I120" s="115" t="n"/>
      <c r="J120" s="31" t="n"/>
      <c r="K120" s="49" t="n"/>
      <c r="L120" s="49" t="n"/>
      <c r="M120" s="49" t="n"/>
      <c r="N120" s="16" t="n"/>
      <c r="O120" s="49" t="n"/>
      <c r="P120" s="16" t="n"/>
      <c r="Q120" s="16" t="inlineStr">
        <is>
          <t>0,50</t>
        </is>
      </c>
      <c r="R120" s="15" t="n">
        <v>0.5</v>
      </c>
      <c r="S120" s="31" t="n"/>
      <c r="T120" s="16" t="n"/>
      <c r="U120" s="16" t="n"/>
      <c r="V120" s="16" t="n"/>
    </row>
    <row r="121" ht="18.9" customHeight="1">
      <c r="A121" s="97">
        <f>C121&amp;"-"&amp;D121</f>
        <v/>
      </c>
      <c r="C121" s="93" t="n">
        <v>75</v>
      </c>
      <c r="D121" s="7" t="inlineStr">
        <is>
          <t>1060</t>
        </is>
      </c>
      <c r="E121" s="91" t="inlineStr">
        <is>
          <t>1.7.1.1</t>
        </is>
      </c>
      <c r="F121" s="44" t="n"/>
      <c r="G121" s="82" t="n"/>
      <c r="H121" s="82" t="n"/>
      <c r="I121" s="82" t="inlineStr">
        <is>
          <t>Of which collateral swapped meets operational requirements</t>
        </is>
      </c>
      <c r="J121" s="31" t="n"/>
      <c r="K121" s="49" t="n"/>
      <c r="L121" s="49" t="n"/>
      <c r="M121" s="49" t="n"/>
      <c r="N121" s="49" t="n"/>
      <c r="O121" s="49" t="n"/>
      <c r="P121" s="49" t="n"/>
      <c r="Q121" s="16" t="n"/>
      <c r="R121" s="16" t="n"/>
      <c r="S121" s="16" t="n"/>
      <c r="T121" s="16" t="n"/>
      <c r="U121" s="16" t="n"/>
      <c r="V121" s="16" t="n"/>
    </row>
    <row r="122" ht="18.9" customHeight="1">
      <c r="A122" s="97">
        <f>C122&amp;"-"&amp;D122</f>
        <v/>
      </c>
      <c r="C122" s="93" t="n">
        <v>75</v>
      </c>
      <c r="D122" s="7" t="inlineStr">
        <is>
          <t>1070</t>
        </is>
      </c>
      <c r="E122" s="91" t="inlineStr">
        <is>
          <t>1.7.2</t>
        </is>
      </c>
      <c r="F122" s="44" t="n"/>
      <c r="G122" s="82" t="n"/>
      <c r="H122" s="82" t="inlineStr">
        <is>
          <t>Level 1: extremely high quality covered bonds</t>
        </is>
      </c>
      <c r="I122" s="115" t="n"/>
      <c r="J122" s="31" t="n"/>
      <c r="K122" s="49" t="n"/>
      <c r="L122" s="49" t="n"/>
      <c r="M122" s="49" t="n"/>
      <c r="N122" s="16" t="n"/>
      <c r="O122" s="49" t="n"/>
      <c r="P122" s="16" t="n"/>
      <c r="Q122" s="16" t="inlineStr">
        <is>
          <t>0,50</t>
        </is>
      </c>
      <c r="R122" s="15" t="n">
        <v>0.5</v>
      </c>
      <c r="S122" s="31" t="n"/>
      <c r="T122" s="16" t="n"/>
      <c r="U122" s="16" t="n"/>
      <c r="V122" s="16" t="n"/>
    </row>
    <row r="123" ht="18.9" customHeight="1">
      <c r="A123" s="97">
        <f>C123&amp;"-"&amp;D123</f>
        <v/>
      </c>
      <c r="C123" s="93" t="n">
        <v>75</v>
      </c>
      <c r="D123" s="7" t="inlineStr">
        <is>
          <t>1080</t>
        </is>
      </c>
      <c r="E123" s="91" t="inlineStr">
        <is>
          <t>1.7.2.1</t>
        </is>
      </c>
      <c r="F123" s="44" t="n"/>
      <c r="G123" s="82" t="n"/>
      <c r="H123" s="82" t="n"/>
      <c r="I123" s="82" t="inlineStr">
        <is>
          <t>Of which collateral swapped meets operational requirements</t>
        </is>
      </c>
      <c r="J123" s="31" t="n"/>
      <c r="K123" s="49" t="n"/>
      <c r="L123" s="49" t="n"/>
      <c r="M123" s="49" t="n"/>
      <c r="N123" s="49" t="n"/>
      <c r="O123" s="49" t="n"/>
      <c r="P123" s="49" t="n"/>
      <c r="Q123" s="16" t="n"/>
      <c r="R123" s="16" t="n"/>
      <c r="S123" s="16" t="n"/>
      <c r="T123" s="16" t="n"/>
      <c r="U123" s="16" t="n"/>
      <c r="V123" s="16" t="n"/>
    </row>
    <row r="124" ht="18.9" customHeight="1">
      <c r="A124" s="97">
        <f>C124&amp;"-"&amp;D124</f>
        <v/>
      </c>
      <c r="C124" s="93" t="n">
        <v>75</v>
      </c>
      <c r="D124" s="7" t="inlineStr">
        <is>
          <t>1090</t>
        </is>
      </c>
      <c r="E124" s="91" t="inlineStr">
        <is>
          <t>1.7.3</t>
        </is>
      </c>
      <c r="F124" s="44" t="n"/>
      <c r="G124" s="82" t="n"/>
      <c r="H124" s="82" t="inlineStr">
        <is>
          <t>Level 2A assets</t>
        </is>
      </c>
      <c r="I124" s="115" t="n"/>
      <c r="J124" s="31" t="n"/>
      <c r="K124" s="49" t="n"/>
      <c r="L124" s="49" t="n"/>
      <c r="M124" s="49" t="n"/>
      <c r="N124" s="16" t="n"/>
      <c r="O124" s="49" t="n"/>
      <c r="P124" s="16" t="n"/>
      <c r="Q124" s="16" t="inlineStr">
        <is>
          <t>0,50</t>
        </is>
      </c>
      <c r="R124" s="15" t="n">
        <v>0.5</v>
      </c>
      <c r="S124" s="31" t="n"/>
      <c r="T124" s="16" t="n"/>
      <c r="U124" s="16" t="n"/>
      <c r="V124" s="16" t="n"/>
    </row>
    <row r="125" ht="18.9" customHeight="1">
      <c r="A125" s="97">
        <f>C125&amp;"-"&amp;D125</f>
        <v/>
      </c>
      <c r="C125" s="93" t="n">
        <v>75</v>
      </c>
      <c r="D125" s="7" t="inlineStr">
        <is>
          <t>1100</t>
        </is>
      </c>
      <c r="E125" s="91" t="inlineStr">
        <is>
          <t>1.7.3.1</t>
        </is>
      </c>
      <c r="F125" s="44" t="n"/>
      <c r="G125" s="82" t="n"/>
      <c r="H125" s="82" t="n"/>
      <c r="I125" s="82" t="inlineStr">
        <is>
          <t>Of which collateral swapped meets operational requirements</t>
        </is>
      </c>
      <c r="J125" s="31" t="n"/>
      <c r="K125" s="49" t="n"/>
      <c r="L125" s="49" t="n"/>
      <c r="M125" s="49" t="n"/>
      <c r="N125" s="49" t="n"/>
      <c r="O125" s="49" t="n"/>
      <c r="P125" s="49" t="n"/>
      <c r="Q125" s="16" t="n"/>
      <c r="R125" s="16" t="n"/>
      <c r="S125" s="16" t="n"/>
      <c r="T125" s="16" t="n"/>
      <c r="U125" s="16" t="n"/>
      <c r="V125" s="16" t="n"/>
    </row>
    <row r="126" ht="18.9" customHeight="1">
      <c r="A126" s="97">
        <f>C126&amp;"-"&amp;D126</f>
        <v/>
      </c>
      <c r="C126" s="93" t="n">
        <v>75</v>
      </c>
      <c r="D126" s="7" t="inlineStr">
        <is>
          <t>1110</t>
        </is>
      </c>
      <c r="E126" s="91" t="inlineStr">
        <is>
          <t>1.7.4</t>
        </is>
      </c>
      <c r="F126" s="44" t="n"/>
      <c r="G126" s="82" t="n"/>
      <c r="H126" s="82" t="inlineStr">
        <is>
          <t>Level 2B: asset-backed securities (residential or automobile, CQS1)</t>
        </is>
      </c>
      <c r="I126" s="115" t="n"/>
      <c r="J126" s="31" t="n"/>
      <c r="K126" s="49" t="n"/>
      <c r="L126" s="49" t="n"/>
      <c r="M126" s="49" t="n"/>
      <c r="N126" s="16" t="n"/>
      <c r="O126" s="49" t="n"/>
      <c r="P126" s="16" t="n"/>
      <c r="Q126" s="16" t="inlineStr">
        <is>
          <t>0,50</t>
        </is>
      </c>
      <c r="R126" s="15" t="n">
        <v>0.5</v>
      </c>
      <c r="S126" s="31" t="n"/>
      <c r="T126" s="16" t="n"/>
      <c r="U126" s="16" t="n"/>
      <c r="V126" s="16" t="n"/>
    </row>
    <row r="127" ht="18.9" customHeight="1">
      <c r="A127" s="97">
        <f>C127&amp;"-"&amp;D127</f>
        <v/>
      </c>
      <c r="C127" s="93" t="n">
        <v>75</v>
      </c>
      <c r="D127" s="7" t="inlineStr">
        <is>
          <t>1120</t>
        </is>
      </c>
      <c r="E127" s="91" t="inlineStr">
        <is>
          <t>1.7.4.1</t>
        </is>
      </c>
      <c r="F127" s="44" t="n"/>
      <c r="G127" s="82" t="n"/>
      <c r="H127" s="82" t="n"/>
      <c r="I127" s="82" t="inlineStr">
        <is>
          <t>Of which collateral swapped meets operational requirements</t>
        </is>
      </c>
      <c r="J127" s="31" t="n"/>
      <c r="K127" s="49" t="n"/>
      <c r="L127" s="49" t="n"/>
      <c r="M127" s="49" t="n"/>
      <c r="N127" s="49" t="n"/>
      <c r="O127" s="49" t="n"/>
      <c r="P127" s="49" t="n"/>
      <c r="Q127" s="16" t="n"/>
      <c r="R127" s="16" t="n"/>
      <c r="S127" s="16" t="n"/>
      <c r="T127" s="16" t="n"/>
      <c r="U127" s="16" t="n"/>
      <c r="V127" s="16" t="n"/>
    </row>
    <row r="128" ht="18.9" customHeight="1">
      <c r="A128" s="97">
        <f>C128&amp;"-"&amp;D128</f>
        <v/>
      </c>
      <c r="C128" s="93" t="n">
        <v>75</v>
      </c>
      <c r="D128" s="7" t="inlineStr">
        <is>
          <t>1130</t>
        </is>
      </c>
      <c r="E128" s="91" t="inlineStr">
        <is>
          <t>1.7.5</t>
        </is>
      </c>
      <c r="F128" s="44" t="n"/>
      <c r="G128" s="82" t="n"/>
      <c r="H128" s="82" t="inlineStr">
        <is>
          <t>Level 2B: high quality covered bonds</t>
        </is>
      </c>
      <c r="I128" s="115" t="n"/>
      <c r="J128" s="31" t="n"/>
      <c r="K128" s="49" t="n"/>
      <c r="L128" s="49" t="n"/>
      <c r="M128" s="49" t="n"/>
      <c r="N128" s="16" t="n"/>
      <c r="O128" s="49" t="n"/>
      <c r="P128" s="16" t="n"/>
      <c r="Q128" s="16" t="inlineStr">
        <is>
          <t>0,50</t>
        </is>
      </c>
      <c r="R128" s="15" t="n">
        <v>0.5</v>
      </c>
      <c r="S128" s="31" t="n"/>
      <c r="T128" s="16" t="n"/>
      <c r="U128" s="16" t="n"/>
      <c r="V128" s="16" t="n"/>
    </row>
    <row r="129" ht="18.9" customHeight="1">
      <c r="A129" s="97">
        <f>C129&amp;"-"&amp;D129</f>
        <v/>
      </c>
      <c r="C129" s="93" t="n">
        <v>75</v>
      </c>
      <c r="D129" s="7" t="inlineStr">
        <is>
          <t>1140</t>
        </is>
      </c>
      <c r="E129" s="91" t="inlineStr">
        <is>
          <t>1.7.5.1</t>
        </is>
      </c>
      <c r="F129" s="44" t="n"/>
      <c r="G129" s="82" t="n"/>
      <c r="H129" s="82" t="n"/>
      <c r="I129" s="82" t="inlineStr">
        <is>
          <t>Of which collateral swapped meets operational requirements</t>
        </is>
      </c>
      <c r="J129" s="31" t="n"/>
      <c r="K129" s="49" t="n"/>
      <c r="L129" s="49" t="n"/>
      <c r="M129" s="49" t="n"/>
      <c r="N129" s="49" t="n"/>
      <c r="O129" s="49" t="n"/>
      <c r="P129" s="49" t="n"/>
      <c r="Q129" s="16" t="n"/>
      <c r="R129" s="16" t="n"/>
      <c r="S129" s="16" t="n"/>
      <c r="T129" s="16" t="n"/>
      <c r="U129" s="16" t="n"/>
      <c r="V129" s="16" t="n"/>
    </row>
    <row r="130" ht="18.9" customHeight="1">
      <c r="A130" s="97">
        <f>C130&amp;"-"&amp;D130</f>
        <v/>
      </c>
      <c r="C130" s="93" t="n">
        <v>75</v>
      </c>
      <c r="D130" s="7" t="inlineStr">
        <is>
          <t>1150</t>
        </is>
      </c>
      <c r="E130" s="91" t="inlineStr">
        <is>
          <t>1.7.6</t>
        </is>
      </c>
      <c r="F130" s="44" t="n"/>
      <c r="G130" s="82" t="n"/>
      <c r="H130" s="82" t="inlineStr">
        <is>
          <t>Level 2B: asset-backed securities (commercial or individuals, Member State, CQS1)</t>
        </is>
      </c>
      <c r="I130" s="115" t="n"/>
      <c r="J130" s="31" t="n"/>
      <c r="K130" s="49" t="n"/>
      <c r="L130" s="49" t="n"/>
      <c r="M130" s="49" t="n"/>
      <c r="N130" s="16" t="n"/>
      <c r="O130" s="49" t="n"/>
      <c r="P130" s="16" t="n"/>
      <c r="Q130" s="16" t="inlineStr">
        <is>
          <t>0,50</t>
        </is>
      </c>
      <c r="R130" s="15" t="n">
        <v>0.5</v>
      </c>
      <c r="S130" s="31" t="n"/>
      <c r="T130" s="16" t="n"/>
      <c r="U130" s="16" t="n"/>
      <c r="V130" s="16" t="n"/>
    </row>
    <row r="131" ht="18.9" customHeight="1">
      <c r="A131" s="97">
        <f>C131&amp;"-"&amp;D131</f>
        <v/>
      </c>
      <c r="C131" s="93" t="n">
        <v>75</v>
      </c>
      <c r="D131" s="7" t="inlineStr">
        <is>
          <t>1160</t>
        </is>
      </c>
      <c r="E131" s="91" t="inlineStr">
        <is>
          <t>1.7.6.1</t>
        </is>
      </c>
      <c r="F131" s="44" t="n"/>
      <c r="G131" s="82" t="n"/>
      <c r="H131" s="82" t="n"/>
      <c r="I131" s="82" t="inlineStr">
        <is>
          <t>Of which collateral swapped meets operational requirements</t>
        </is>
      </c>
      <c r="J131" s="31" t="n"/>
      <c r="K131" s="49" t="n"/>
      <c r="L131" s="49" t="n"/>
      <c r="M131" s="49" t="n"/>
      <c r="N131" s="49" t="n"/>
      <c r="O131" s="49" t="n"/>
      <c r="P131" s="49" t="n"/>
      <c r="Q131" s="16" t="n"/>
      <c r="R131" s="16" t="n"/>
      <c r="S131" s="16" t="n"/>
      <c r="T131" s="16" t="n"/>
      <c r="U131" s="16" t="n"/>
      <c r="V131" s="16" t="n"/>
    </row>
    <row r="132" ht="18.9" customHeight="1">
      <c r="A132" s="97">
        <f>C132&amp;"-"&amp;D132</f>
        <v/>
      </c>
      <c r="C132" s="93" t="n">
        <v>75</v>
      </c>
      <c r="D132" s="7" t="inlineStr">
        <is>
          <t>1170</t>
        </is>
      </c>
      <c r="E132" s="91" t="inlineStr">
        <is>
          <t>1.7.7</t>
        </is>
      </c>
      <c r="F132" s="44" t="n"/>
      <c r="G132" s="82" t="n"/>
      <c r="H132" s="82" t="inlineStr">
        <is>
          <t>Other Level 2B</t>
        </is>
      </c>
      <c r="I132" s="115" t="n"/>
      <c r="J132" s="31" t="n"/>
      <c r="K132" s="49" t="n"/>
      <c r="L132" s="49" t="n"/>
      <c r="M132" s="49" t="n"/>
      <c r="N132" s="16" t="n"/>
      <c r="O132" s="49" t="n"/>
      <c r="P132" s="16" t="n"/>
      <c r="Q132" s="16" t="inlineStr">
        <is>
          <t>0,00</t>
        </is>
      </c>
      <c r="R132" s="15" t="n">
        <v>0</v>
      </c>
      <c r="S132" s="31" t="n"/>
      <c r="T132" s="31" t="n"/>
      <c r="U132" s="31" t="n"/>
      <c r="V132" s="31" t="n"/>
    </row>
    <row r="133" ht="18.9" customHeight="1">
      <c r="A133" s="97">
        <f>C133&amp;"-"&amp;D133</f>
        <v/>
      </c>
      <c r="C133" s="93" t="n">
        <v>75</v>
      </c>
      <c r="D133" s="7" t="inlineStr">
        <is>
          <t>1180</t>
        </is>
      </c>
      <c r="E133" s="91" t="inlineStr">
        <is>
          <t>1.7.7.1</t>
        </is>
      </c>
      <c r="F133" s="44" t="n"/>
      <c r="G133" s="82" t="n"/>
      <c r="H133" s="82" t="n"/>
      <c r="I133" s="82" t="inlineStr">
        <is>
          <t>Of which collateral swapped meets operational requirements</t>
        </is>
      </c>
      <c r="J133" s="31" t="n"/>
      <c r="K133" s="49" t="n"/>
      <c r="L133" s="49" t="n"/>
      <c r="M133" s="49" t="n"/>
      <c r="N133" s="49" t="n"/>
      <c r="O133" s="49" t="n"/>
      <c r="P133" s="49" t="n"/>
      <c r="Q133" s="16" t="n"/>
      <c r="R133" s="16" t="n"/>
      <c r="S133" s="16" t="n"/>
      <c r="T133" s="16" t="n"/>
      <c r="U133" s="16" t="n"/>
      <c r="V133" s="16" t="n"/>
    </row>
    <row r="134" ht="18.9" customHeight="1">
      <c r="A134" s="97">
        <f>C134&amp;"-"&amp;D134</f>
        <v/>
      </c>
      <c r="C134" s="93" t="n">
        <v>75</v>
      </c>
      <c r="D134" s="7" t="inlineStr">
        <is>
          <t>1190</t>
        </is>
      </c>
      <c r="E134" s="91" t="inlineStr">
        <is>
          <t>1.7.8</t>
        </is>
      </c>
      <c r="F134" s="44" t="n"/>
      <c r="G134" s="82" t="n"/>
      <c r="H134" s="82" t="inlineStr">
        <is>
          <t>Non-liquid assets</t>
        </is>
      </c>
      <c r="I134" s="115" t="n"/>
      <c r="J134" s="31" t="n"/>
      <c r="K134" s="49" t="n"/>
      <c r="L134" s="49" t="n"/>
      <c r="M134" s="49" t="n"/>
      <c r="N134" s="16" t="n"/>
      <c r="O134" s="49" t="n"/>
      <c r="P134" s="16" t="n"/>
      <c r="Q134" s="16" t="inlineStr">
        <is>
          <t>0,50</t>
        </is>
      </c>
      <c r="R134" s="15" t="n">
        <v>0.5</v>
      </c>
      <c r="S134" s="16" t="n"/>
      <c r="T134" s="31" t="n"/>
      <c r="U134" s="31" t="n"/>
      <c r="V134" s="31" t="n"/>
    </row>
    <row r="135" ht="18.9" customHeight="1">
      <c r="A135" s="97">
        <f>C135&amp;"-"&amp;D135</f>
        <v/>
      </c>
      <c r="C135" s="93" t="n">
        <v>75</v>
      </c>
      <c r="D135" s="7" t="inlineStr">
        <is>
          <t>1200</t>
        </is>
      </c>
      <c r="E135" s="91" t="inlineStr">
        <is>
          <t>1.7.8.1</t>
        </is>
      </c>
      <c r="F135" s="44" t="n"/>
      <c r="G135" s="82" t="n"/>
      <c r="H135" s="82" t="n"/>
      <c r="I135" s="82" t="inlineStr">
        <is>
          <t>Of which collateral swapped meets operational requirements</t>
        </is>
      </c>
      <c r="J135" s="31" t="n"/>
      <c r="K135" s="49" t="n"/>
      <c r="L135" s="49" t="n"/>
      <c r="M135" s="49" t="n"/>
      <c r="N135" s="49" t="n"/>
      <c r="O135" s="49" t="n"/>
      <c r="P135" s="16" t="n"/>
      <c r="Q135" s="16" t="n"/>
      <c r="R135" s="16" t="n"/>
      <c r="S135" s="16" t="n"/>
      <c r="T135" s="16" t="n"/>
      <c r="U135" s="16" t="n"/>
      <c r="V135" s="16" t="n"/>
    </row>
    <row r="136" ht="18.9" customHeight="1">
      <c r="A136" s="97">
        <f>C136&amp;"-"&amp;D136</f>
        <v/>
      </c>
      <c r="C136" s="93" t="n">
        <v>75</v>
      </c>
      <c r="D136" s="7" t="inlineStr">
        <is>
          <t>1210</t>
        </is>
      </c>
      <c r="E136" s="91" t="inlineStr">
        <is>
          <t>1.8</t>
        </is>
      </c>
      <c r="F136" s="44" t="n"/>
      <c r="G136" s="78" t="inlineStr">
        <is>
          <t>Totals for transactions in which Non-liquid assets are lent and the following collateral is borrowed:</t>
        </is>
      </c>
      <c r="H136" s="115" t="n"/>
      <c r="I136" s="115" t="n"/>
      <c r="J136" s="31" t="n"/>
      <c r="K136" s="31" t="n"/>
      <c r="L136" s="31" t="n"/>
      <c r="M136" s="31" t="n"/>
      <c r="N136" s="16" t="n"/>
      <c r="O136" s="31" t="n"/>
      <c r="P136" s="16" t="n"/>
      <c r="Q136" s="16" t="n"/>
      <c r="R136" s="16" t="n"/>
      <c r="S136" s="31" t="n"/>
      <c r="T136" s="16" t="n"/>
      <c r="U136" s="16" t="n"/>
      <c r="V136" s="16" t="n"/>
    </row>
    <row r="137" ht="18.9" customHeight="1">
      <c r="A137" s="97">
        <f>C137&amp;"-"&amp;D137</f>
        <v/>
      </c>
      <c r="C137" s="93" t="n">
        <v>75</v>
      </c>
      <c r="D137" s="7" t="inlineStr">
        <is>
          <t>1220</t>
        </is>
      </c>
      <c r="E137" s="91" t="inlineStr">
        <is>
          <t>1.8.1</t>
        </is>
      </c>
      <c r="F137" s="44" t="n"/>
      <c r="G137" s="82" t="n"/>
      <c r="H137" s="82" t="inlineStr">
        <is>
          <t>Level 1 assets (excl. EHQ covered bonds)</t>
        </is>
      </c>
      <c r="I137" s="115" t="n"/>
      <c r="J137" s="31" t="n"/>
      <c r="K137" s="49" t="n"/>
      <c r="L137" s="49" t="n"/>
      <c r="M137" s="49" t="n"/>
      <c r="N137" s="16" t="n"/>
      <c r="O137" s="49" t="n"/>
      <c r="P137" s="16" t="n"/>
      <c r="Q137" s="16" t="inlineStr">
        <is>
          <t>1,00</t>
        </is>
      </c>
      <c r="R137" s="15" t="n">
        <v>1</v>
      </c>
      <c r="S137" s="31" t="n"/>
      <c r="T137" s="16" t="n"/>
      <c r="U137" s="16" t="n"/>
      <c r="V137" s="16" t="n"/>
    </row>
    <row r="138" ht="18.9" customHeight="1">
      <c r="A138" s="97">
        <f>C138&amp;"-"&amp;D138</f>
        <v/>
      </c>
      <c r="C138" s="93" t="n">
        <v>75</v>
      </c>
      <c r="D138" s="7" t="inlineStr">
        <is>
          <t>1230</t>
        </is>
      </c>
      <c r="E138" s="91" t="inlineStr">
        <is>
          <t>1.8.1.1</t>
        </is>
      </c>
      <c r="F138" s="44" t="n"/>
      <c r="G138" s="82" t="n"/>
      <c r="H138" s="82" t="n"/>
      <c r="I138" s="82" t="inlineStr">
        <is>
          <t>Of which collateral swapped meets operational requirements</t>
        </is>
      </c>
      <c r="J138" s="31" t="n"/>
      <c r="K138" s="49" t="n"/>
      <c r="L138" s="49" t="n"/>
      <c r="M138" s="49" t="n"/>
      <c r="N138" s="16" t="n"/>
      <c r="O138" s="49" t="n"/>
      <c r="P138" s="49" t="n"/>
      <c r="Q138" s="16" t="n"/>
      <c r="R138" s="16" t="n"/>
      <c r="S138" s="16" t="n"/>
      <c r="T138" s="16" t="n"/>
      <c r="U138" s="16" t="n"/>
      <c r="V138" s="16" t="n"/>
    </row>
    <row r="139" ht="18.9" customHeight="1">
      <c r="A139" s="97">
        <f>C139&amp;"-"&amp;D139</f>
        <v/>
      </c>
      <c r="C139" s="93" t="n">
        <v>75</v>
      </c>
      <c r="D139" s="7" t="inlineStr">
        <is>
          <t>1240</t>
        </is>
      </c>
      <c r="E139" s="91" t="inlineStr">
        <is>
          <t>1.8.2</t>
        </is>
      </c>
      <c r="F139" s="44" t="n"/>
      <c r="G139" s="82" t="n"/>
      <c r="H139" s="82" t="inlineStr">
        <is>
          <t>Level 1: extremely high quality covered bonds</t>
        </is>
      </c>
      <c r="I139" s="115" t="n"/>
      <c r="J139" s="31" t="n"/>
      <c r="K139" s="49" t="n"/>
      <c r="L139" s="49" t="n"/>
      <c r="M139" s="49" t="n"/>
      <c r="N139" s="16" t="n"/>
      <c r="O139" s="49" t="n"/>
      <c r="P139" s="16" t="n"/>
      <c r="Q139" s="16" t="inlineStr">
        <is>
          <t>1,00</t>
        </is>
      </c>
      <c r="R139" s="15" t="n">
        <v>1</v>
      </c>
      <c r="S139" s="31" t="n"/>
      <c r="T139" s="16" t="n"/>
      <c r="U139" s="16" t="n"/>
      <c r="V139" s="16" t="n"/>
    </row>
    <row r="140" ht="18.9" customHeight="1">
      <c r="A140" s="97">
        <f>C140&amp;"-"&amp;D140</f>
        <v/>
      </c>
      <c r="C140" s="93" t="n">
        <v>75</v>
      </c>
      <c r="D140" s="7" t="inlineStr">
        <is>
          <t>1250</t>
        </is>
      </c>
      <c r="E140" s="91" t="inlineStr">
        <is>
          <t>1.8.2.1</t>
        </is>
      </c>
      <c r="F140" s="44" t="n"/>
      <c r="G140" s="82" t="n"/>
      <c r="H140" s="82" t="n"/>
      <c r="I140" s="82" t="inlineStr">
        <is>
          <t>Of which collateral swapped meets operational requirements</t>
        </is>
      </c>
      <c r="J140" s="31" t="n"/>
      <c r="K140" s="49" t="n"/>
      <c r="L140" s="49" t="n"/>
      <c r="M140" s="49" t="n"/>
      <c r="N140" s="16" t="n"/>
      <c r="O140" s="49" t="n"/>
      <c r="P140" s="49" t="n"/>
      <c r="Q140" s="16" t="n"/>
      <c r="R140" s="16" t="n"/>
      <c r="S140" s="16" t="n"/>
      <c r="T140" s="16" t="n"/>
      <c r="U140" s="16" t="n"/>
      <c r="V140" s="16" t="n"/>
    </row>
    <row r="141" ht="18.9" customHeight="1">
      <c r="A141" s="97">
        <f>C141&amp;"-"&amp;D141</f>
        <v/>
      </c>
      <c r="C141" s="93" t="n">
        <v>75</v>
      </c>
      <c r="D141" s="7" t="inlineStr">
        <is>
          <t>1260</t>
        </is>
      </c>
      <c r="E141" s="91" t="inlineStr">
        <is>
          <t>1.8.3</t>
        </is>
      </c>
      <c r="F141" s="44" t="n"/>
      <c r="G141" s="82" t="n"/>
      <c r="H141" s="82" t="inlineStr">
        <is>
          <t>Level 2A assets</t>
        </is>
      </c>
      <c r="I141" s="115" t="n"/>
      <c r="J141" s="31" t="n"/>
      <c r="K141" s="49" t="n"/>
      <c r="L141" s="49" t="n"/>
      <c r="M141" s="49" t="n"/>
      <c r="N141" s="16" t="n"/>
      <c r="O141" s="49" t="n"/>
      <c r="P141" s="16" t="n"/>
      <c r="Q141" s="16" t="inlineStr">
        <is>
          <t>1,00</t>
        </is>
      </c>
      <c r="R141" s="15" t="n">
        <v>1</v>
      </c>
      <c r="S141" s="31" t="n"/>
      <c r="T141" s="16" t="n"/>
      <c r="U141" s="16" t="n"/>
      <c r="V141" s="16" t="n"/>
    </row>
    <row r="142" ht="18.9" customHeight="1">
      <c r="A142" s="97">
        <f>C142&amp;"-"&amp;D142</f>
        <v/>
      </c>
      <c r="C142" s="93" t="n">
        <v>75</v>
      </c>
      <c r="D142" s="7" t="inlineStr">
        <is>
          <t>1270</t>
        </is>
      </c>
      <c r="E142" s="91" t="inlineStr">
        <is>
          <t>1.8.3.1</t>
        </is>
      </c>
      <c r="F142" s="44" t="n"/>
      <c r="G142" s="82" t="n"/>
      <c r="H142" s="82" t="n"/>
      <c r="I142" s="82" t="inlineStr">
        <is>
          <t>Of which collateral swapped meets operational requirements</t>
        </is>
      </c>
      <c r="J142" s="31" t="n"/>
      <c r="K142" s="49" t="n"/>
      <c r="L142" s="49" t="n"/>
      <c r="M142" s="49" t="n"/>
      <c r="N142" s="16" t="n"/>
      <c r="O142" s="49" t="n"/>
      <c r="P142" s="49" t="n"/>
      <c r="Q142" s="16" t="n"/>
      <c r="R142" s="16" t="n"/>
      <c r="S142" s="16" t="n"/>
      <c r="T142" s="16" t="n"/>
      <c r="U142" s="16" t="n"/>
      <c r="V142" s="16" t="n"/>
    </row>
    <row r="143" ht="18.9" customHeight="1">
      <c r="A143" s="97">
        <f>C143&amp;"-"&amp;D143</f>
        <v/>
      </c>
      <c r="C143" s="93" t="n">
        <v>75</v>
      </c>
      <c r="D143" s="7" t="inlineStr">
        <is>
          <t>1280</t>
        </is>
      </c>
      <c r="E143" s="91" t="inlineStr">
        <is>
          <t>1.8.4</t>
        </is>
      </c>
      <c r="F143" s="44" t="n"/>
      <c r="G143" s="82" t="n"/>
      <c r="H143" s="82" t="inlineStr">
        <is>
          <t>Level 2B: asset-backed securities (residential or automobile, CQS1)</t>
        </is>
      </c>
      <c r="I143" s="115" t="n"/>
      <c r="J143" s="31" t="n"/>
      <c r="K143" s="49" t="n"/>
      <c r="L143" s="49" t="n"/>
      <c r="M143" s="49" t="n"/>
      <c r="N143" s="16" t="n"/>
      <c r="O143" s="49" t="n"/>
      <c r="P143" s="16" t="n"/>
      <c r="Q143" s="16" t="inlineStr">
        <is>
          <t>1,00</t>
        </is>
      </c>
      <c r="R143" s="15" t="n">
        <v>1</v>
      </c>
      <c r="S143" s="31" t="n"/>
      <c r="T143" s="16" t="n"/>
      <c r="U143" s="16" t="n"/>
      <c r="V143" s="16" t="n"/>
    </row>
    <row r="144" ht="18.9" customHeight="1">
      <c r="A144" s="97">
        <f>C144&amp;"-"&amp;D144</f>
        <v/>
      </c>
      <c r="C144" s="93" t="n">
        <v>75</v>
      </c>
      <c r="D144" s="7" t="inlineStr">
        <is>
          <t>1290</t>
        </is>
      </c>
      <c r="E144" s="91" t="inlineStr">
        <is>
          <t>1.8.4.1</t>
        </is>
      </c>
      <c r="F144" s="44" t="n"/>
      <c r="G144" s="82" t="n"/>
      <c r="H144" s="82" t="n"/>
      <c r="I144" s="82" t="inlineStr">
        <is>
          <t>Of which collateral swapped meets operational requirements</t>
        </is>
      </c>
      <c r="J144" s="31" t="n"/>
      <c r="K144" s="49" t="n"/>
      <c r="L144" s="49" t="n"/>
      <c r="M144" s="49" t="n"/>
      <c r="N144" s="16" t="n"/>
      <c r="O144" s="49" t="n"/>
      <c r="P144" s="49" t="n"/>
      <c r="Q144" s="16" t="n"/>
      <c r="R144" s="16" t="n"/>
      <c r="S144" s="16" t="n"/>
      <c r="T144" s="16" t="n"/>
      <c r="U144" s="16" t="n"/>
      <c r="V144" s="16" t="n"/>
    </row>
    <row r="145" ht="18.9" customHeight="1">
      <c r="A145" s="97">
        <f>C145&amp;"-"&amp;D145</f>
        <v/>
      </c>
      <c r="C145" s="93" t="n">
        <v>75</v>
      </c>
      <c r="D145" s="7" t="inlineStr">
        <is>
          <t>1300</t>
        </is>
      </c>
      <c r="E145" s="91" t="inlineStr">
        <is>
          <t>1.8.5</t>
        </is>
      </c>
      <c r="F145" s="44" t="n"/>
      <c r="G145" s="82" t="n"/>
      <c r="H145" s="82" t="inlineStr">
        <is>
          <t>Level 2B: high quality covered bonds</t>
        </is>
      </c>
      <c r="I145" s="115" t="n"/>
      <c r="J145" s="31" t="n"/>
      <c r="K145" s="49" t="n"/>
      <c r="L145" s="49" t="n"/>
      <c r="M145" s="49" t="n"/>
      <c r="N145" s="16" t="n"/>
      <c r="O145" s="49" t="n"/>
      <c r="P145" s="16" t="n"/>
      <c r="Q145" s="16" t="inlineStr">
        <is>
          <t>1,00</t>
        </is>
      </c>
      <c r="R145" s="15" t="n">
        <v>1</v>
      </c>
      <c r="S145" s="31" t="n"/>
      <c r="T145" s="16" t="n"/>
      <c r="U145" s="16" t="n"/>
      <c r="V145" s="16" t="n"/>
    </row>
    <row r="146" ht="18.9" customHeight="1">
      <c r="A146" s="97">
        <f>C146&amp;"-"&amp;D146</f>
        <v/>
      </c>
      <c r="C146" s="93" t="n">
        <v>75</v>
      </c>
      <c r="D146" s="7" t="inlineStr">
        <is>
          <t>1310</t>
        </is>
      </c>
      <c r="E146" s="91" t="inlineStr">
        <is>
          <t>1.8.5.1</t>
        </is>
      </c>
      <c r="F146" s="44" t="n"/>
      <c r="G146" s="82" t="n"/>
      <c r="H146" s="82" t="n"/>
      <c r="I146" s="82" t="inlineStr">
        <is>
          <t>Of which collateral swapped meets operational requirements</t>
        </is>
      </c>
      <c r="J146" s="31" t="n"/>
      <c r="K146" s="49" t="n"/>
      <c r="L146" s="49" t="n"/>
      <c r="M146" s="49" t="n"/>
      <c r="N146" s="16" t="n"/>
      <c r="O146" s="49" t="n"/>
      <c r="P146" s="49" t="n"/>
      <c r="Q146" s="16" t="n"/>
      <c r="R146" s="16" t="n"/>
      <c r="S146" s="16" t="n"/>
      <c r="T146" s="16" t="n"/>
      <c r="U146" s="16" t="n"/>
      <c r="V146" s="16" t="n"/>
    </row>
    <row r="147" ht="18.9" customHeight="1">
      <c r="A147" s="97">
        <f>C147&amp;"-"&amp;D147</f>
        <v/>
      </c>
      <c r="C147" s="93" t="n">
        <v>75</v>
      </c>
      <c r="D147" s="7" t="inlineStr">
        <is>
          <t>1320</t>
        </is>
      </c>
      <c r="E147" s="91" t="inlineStr">
        <is>
          <t>1.8.6</t>
        </is>
      </c>
      <c r="F147" s="44" t="n"/>
      <c r="G147" s="82" t="n"/>
      <c r="H147" s="82" t="inlineStr">
        <is>
          <t>Level 2B: asset-backed securities (commercial or individuals, Member State, CQS1)</t>
        </is>
      </c>
      <c r="I147" s="115" t="n"/>
      <c r="J147" s="31" t="n"/>
      <c r="K147" s="49" t="n"/>
      <c r="L147" s="49" t="n"/>
      <c r="M147" s="49" t="n"/>
      <c r="N147" s="16" t="n"/>
      <c r="O147" s="49" t="n"/>
      <c r="P147" s="16" t="n"/>
      <c r="Q147" s="16" t="inlineStr">
        <is>
          <t>1,00</t>
        </is>
      </c>
      <c r="R147" s="15" t="n">
        <v>1</v>
      </c>
      <c r="S147" s="31" t="n"/>
      <c r="T147" s="16" t="n"/>
      <c r="U147" s="16" t="n"/>
      <c r="V147" s="16" t="n"/>
    </row>
    <row r="148" ht="18.9" customHeight="1">
      <c r="A148" s="97">
        <f>C148&amp;"-"&amp;D148</f>
        <v/>
      </c>
      <c r="C148" s="93" t="n">
        <v>75</v>
      </c>
      <c r="D148" s="7" t="inlineStr">
        <is>
          <t>1330</t>
        </is>
      </c>
      <c r="E148" s="91" t="inlineStr">
        <is>
          <t>1.8.6.1</t>
        </is>
      </c>
      <c r="F148" s="44" t="n"/>
      <c r="G148" s="82" t="n"/>
      <c r="H148" s="82" t="n"/>
      <c r="I148" s="82" t="inlineStr">
        <is>
          <t>Of which collateral swapped meets operational requirements</t>
        </is>
      </c>
      <c r="J148" s="31" t="n"/>
      <c r="K148" s="49" t="n"/>
      <c r="L148" s="49" t="n"/>
      <c r="M148" s="49" t="n"/>
      <c r="N148" s="16" t="n"/>
      <c r="O148" s="49" t="n"/>
      <c r="P148" s="49" t="n"/>
      <c r="Q148" s="16" t="n"/>
      <c r="R148" s="16" t="n"/>
      <c r="S148" s="16" t="n"/>
      <c r="T148" s="16" t="n"/>
      <c r="U148" s="16" t="n"/>
      <c r="V148" s="16" t="n"/>
    </row>
    <row r="149" ht="18.9" customHeight="1">
      <c r="A149" s="97">
        <f>C149&amp;"-"&amp;D149</f>
        <v/>
      </c>
      <c r="C149" s="93" t="n">
        <v>75</v>
      </c>
      <c r="D149" s="7" t="inlineStr">
        <is>
          <t>1340</t>
        </is>
      </c>
      <c r="E149" s="91" t="inlineStr">
        <is>
          <t>1.8.7</t>
        </is>
      </c>
      <c r="F149" s="44" t="n"/>
      <c r="G149" s="82" t="n"/>
      <c r="H149" s="82" t="inlineStr">
        <is>
          <t>Other Level 2B</t>
        </is>
      </c>
      <c r="I149" s="115" t="n"/>
      <c r="J149" s="31" t="n"/>
      <c r="K149" s="49" t="n"/>
      <c r="L149" s="49" t="n"/>
      <c r="M149" s="49" t="n"/>
      <c r="N149" s="16" t="n"/>
      <c r="O149" s="49" t="n"/>
      <c r="P149" s="16" t="n"/>
      <c r="Q149" s="16" t="inlineStr">
        <is>
          <t>1,00</t>
        </is>
      </c>
      <c r="R149" s="15" t="n">
        <v>1</v>
      </c>
      <c r="S149" s="31" t="n"/>
      <c r="T149" s="16" t="n"/>
      <c r="U149" s="16" t="n"/>
      <c r="V149" s="16" t="n"/>
    </row>
    <row r="150" ht="18.9" customHeight="1">
      <c r="A150" s="97">
        <f>C150&amp;"-"&amp;D150</f>
        <v/>
      </c>
      <c r="C150" s="93" t="n">
        <v>75</v>
      </c>
      <c r="D150" s="7" t="inlineStr">
        <is>
          <t>1350</t>
        </is>
      </c>
      <c r="E150" s="91" t="inlineStr">
        <is>
          <t>1.8.7.1</t>
        </is>
      </c>
      <c r="F150" s="44" t="n"/>
      <c r="G150" s="82" t="n"/>
      <c r="H150" s="82" t="n"/>
      <c r="I150" s="82" t="inlineStr">
        <is>
          <t>Of which collateral swapped meets operational requirements</t>
        </is>
      </c>
      <c r="J150" s="31" t="n"/>
      <c r="K150" s="49" t="n"/>
      <c r="L150" s="49" t="n"/>
      <c r="M150" s="49" t="n"/>
      <c r="N150" s="16" t="n"/>
      <c r="O150" s="49" t="n"/>
      <c r="P150" s="49" t="n"/>
      <c r="Q150" s="16" t="n"/>
      <c r="R150" s="16" t="n"/>
      <c r="S150" s="16" t="n"/>
      <c r="T150" s="16" t="n"/>
      <c r="U150" s="16" t="n"/>
      <c r="V150" s="16" t="n"/>
    </row>
    <row r="151" ht="18.9" customHeight="1">
      <c r="A151" s="97">
        <f>C151&amp;"-"&amp;D151</f>
        <v/>
      </c>
      <c r="C151" s="93" t="n">
        <v>75</v>
      </c>
      <c r="D151" s="7" t="inlineStr">
        <is>
          <t>1360</t>
        </is>
      </c>
      <c r="E151" s="91" t="inlineStr">
        <is>
          <t>1.8.8</t>
        </is>
      </c>
      <c r="F151" s="44" t="n"/>
      <c r="G151" s="82" t="n"/>
      <c r="H151" s="82" t="inlineStr">
        <is>
          <t>Non-liquid assets</t>
        </is>
      </c>
      <c r="I151" s="115" t="n"/>
      <c r="J151" s="31" t="n"/>
      <c r="K151" s="49" t="n"/>
      <c r="L151" s="49" t="n"/>
      <c r="M151" s="49" t="n"/>
      <c r="N151" s="16" t="n"/>
      <c r="O151" s="49" t="n"/>
      <c r="P151" s="16" t="n"/>
      <c r="Q151" s="16" t="n"/>
      <c r="R151" s="16" t="n"/>
      <c r="S151" s="16" t="n"/>
      <c r="T151" s="16" t="n"/>
      <c r="U151" s="16" t="n"/>
      <c r="V151" s="16" t="n"/>
    </row>
    <row r="152" ht="18.9" customHeight="1">
      <c r="A152" s="97">
        <f>C152&amp;"-"&amp;D152</f>
        <v/>
      </c>
      <c r="C152" s="93" t="n">
        <v>75</v>
      </c>
      <c r="D152" s="7" t="inlineStr">
        <is>
          <t>1370</t>
        </is>
      </c>
      <c r="E152" s="7" t="inlineStr">
        <is>
          <t>2</t>
        </is>
      </c>
      <c r="F152" s="130" t="inlineStr">
        <is>
          <t>TOTAL COLLATERAL SWAPS (counterparty is non-central bank)</t>
        </is>
      </c>
      <c r="G152" s="125" t="n"/>
      <c r="H152" s="125" t="n"/>
      <c r="I152" s="125" t="n"/>
      <c r="J152" s="31" t="n"/>
      <c r="K152" s="31" t="n"/>
      <c r="L152" s="31" t="n"/>
      <c r="M152" s="31" t="n"/>
      <c r="N152" s="16" t="n"/>
      <c r="O152" s="31" t="n"/>
      <c r="P152" s="16" t="n"/>
      <c r="Q152" s="16" t="n"/>
      <c r="R152" s="16" t="n"/>
      <c r="S152" s="31" t="n"/>
      <c r="T152" s="31" t="n"/>
      <c r="U152" s="31" t="n"/>
      <c r="V152" s="31" t="n"/>
    </row>
    <row r="153" ht="39.9" customHeight="1">
      <c r="A153" s="97">
        <f>C153&amp;"-"&amp;D153</f>
        <v/>
      </c>
      <c r="C153" s="93" t="n">
        <v>75</v>
      </c>
      <c r="D153" s="7" t="inlineStr">
        <is>
          <t>1380</t>
        </is>
      </c>
      <c r="E153" s="91" t="inlineStr">
        <is>
          <t>2.1</t>
        </is>
      </c>
      <c r="F153" s="44" t="n"/>
      <c r="G153" s="78" t="inlineStr">
        <is>
          <t>Totals for transactions in which Level 1 assets (excl. EHQ covered bonds) are lent and the following collateral is borrowed:</t>
        </is>
      </c>
      <c r="H153" s="115" t="n"/>
      <c r="I153" s="115" t="n"/>
      <c r="J153" s="31" t="n"/>
      <c r="K153" s="31" t="n"/>
      <c r="L153" s="31" t="n"/>
      <c r="M153" s="31" t="n"/>
      <c r="N153" s="16" t="n"/>
      <c r="O153" s="31" t="n"/>
      <c r="P153" s="16" t="n"/>
      <c r="Q153" s="16" t="n"/>
      <c r="R153" s="16" t="n"/>
      <c r="S153" s="31" t="n"/>
      <c r="T153" s="31" t="n"/>
      <c r="U153" s="31" t="n"/>
      <c r="V153" s="31" t="n"/>
    </row>
    <row r="154" ht="18.9" customHeight="1">
      <c r="A154" s="97">
        <f>C154&amp;"-"&amp;D154</f>
        <v/>
      </c>
      <c r="C154" s="93" t="n">
        <v>75</v>
      </c>
      <c r="D154" s="7" t="inlineStr">
        <is>
          <t>1390</t>
        </is>
      </c>
      <c r="E154" s="91" t="inlineStr">
        <is>
          <t>2.1.1</t>
        </is>
      </c>
      <c r="F154" s="44" t="n"/>
      <c r="G154" s="82" t="n"/>
      <c r="H154" s="82" t="inlineStr">
        <is>
          <t>Level 1 assets (excl. EHQ covered bonds)</t>
        </is>
      </c>
      <c r="I154" s="115" t="n"/>
      <c r="J154" s="31" t="n"/>
      <c r="K154" s="49" t="n"/>
      <c r="L154" s="49" t="n"/>
      <c r="M154" s="49" t="n"/>
      <c r="N154" s="16" t="n"/>
      <c r="O154" s="49" t="n"/>
      <c r="P154" s="16" t="n"/>
      <c r="Q154" s="16" t="inlineStr">
        <is>
          <t>0,00</t>
        </is>
      </c>
      <c r="R154" s="15" t="n">
        <v>0</v>
      </c>
      <c r="S154" s="31" t="n"/>
      <c r="T154" s="31" t="n"/>
      <c r="U154" s="31" t="n"/>
      <c r="V154" s="31" t="n"/>
    </row>
    <row r="155" ht="18.9" customHeight="1">
      <c r="A155" s="97">
        <f>C155&amp;"-"&amp;D155</f>
        <v/>
      </c>
      <c r="C155" s="93" t="n">
        <v>75</v>
      </c>
      <c r="D155" s="7" t="inlineStr">
        <is>
          <t>1400</t>
        </is>
      </c>
      <c r="E155" s="91" t="inlineStr">
        <is>
          <t>2.1.1.1</t>
        </is>
      </c>
      <c r="F155" s="44" t="n"/>
      <c r="G155" s="82" t="n"/>
      <c r="H155" s="82" t="n"/>
      <c r="I155" s="82" t="inlineStr">
        <is>
          <t>Of which collateral swapped meets operational requirements</t>
        </is>
      </c>
      <c r="J155" s="31" t="n"/>
      <c r="K155" s="49" t="n"/>
      <c r="L155" s="49" t="n"/>
      <c r="M155" s="49" t="n"/>
      <c r="N155" s="49" t="n"/>
      <c r="O155" s="49" t="n"/>
      <c r="P155" s="49" t="n"/>
      <c r="Q155" s="16" t="n"/>
      <c r="R155" s="16" t="n"/>
      <c r="S155" s="16" t="n"/>
      <c r="T155" s="16" t="n"/>
      <c r="U155" s="16" t="n"/>
      <c r="V155" s="16" t="n"/>
    </row>
    <row r="156" ht="18.9" customHeight="1">
      <c r="A156" s="97">
        <f>C156&amp;"-"&amp;D156</f>
        <v/>
      </c>
      <c r="C156" s="93" t="n">
        <v>75</v>
      </c>
      <c r="D156" s="7" t="inlineStr">
        <is>
          <t>1410</t>
        </is>
      </c>
      <c r="E156" s="91" t="inlineStr">
        <is>
          <t>2.1.2</t>
        </is>
      </c>
      <c r="F156" s="44" t="n"/>
      <c r="G156" s="82" t="n"/>
      <c r="H156" s="82" t="inlineStr">
        <is>
          <t>Level 1: extremely high quality covered bonds</t>
        </is>
      </c>
      <c r="I156" s="115" t="n"/>
      <c r="J156" s="31" t="n"/>
      <c r="K156" s="49" t="n"/>
      <c r="L156" s="49" t="n"/>
      <c r="M156" s="49" t="n"/>
      <c r="N156" s="16" t="n"/>
      <c r="O156" s="49" t="n"/>
      <c r="P156" s="16" t="n"/>
      <c r="Q156" s="16" t="inlineStr">
        <is>
          <t>0,07</t>
        </is>
      </c>
      <c r="R156" s="15" t="n">
        <v>0.07000000000000001</v>
      </c>
      <c r="S156" s="16" t="n"/>
      <c r="T156" s="31" t="n"/>
      <c r="U156" s="31" t="n"/>
      <c r="V156" s="31" t="n"/>
    </row>
    <row r="157" ht="18.9" customHeight="1">
      <c r="A157" s="97">
        <f>C157&amp;"-"&amp;D157</f>
        <v/>
      </c>
      <c r="C157" s="93" t="n">
        <v>75</v>
      </c>
      <c r="D157" s="7" t="inlineStr">
        <is>
          <t>1420</t>
        </is>
      </c>
      <c r="E157" s="91" t="inlineStr">
        <is>
          <t>2.1.2.1</t>
        </is>
      </c>
      <c r="F157" s="44" t="n"/>
      <c r="G157" s="82" t="n"/>
      <c r="H157" s="82" t="n"/>
      <c r="I157" s="82" t="inlineStr">
        <is>
          <t>Of which collateral swapped meets operational requirements</t>
        </is>
      </c>
      <c r="J157" s="31" t="n"/>
      <c r="K157" s="49" t="n"/>
      <c r="L157" s="49" t="n"/>
      <c r="M157" s="49" t="n"/>
      <c r="N157" s="49" t="n"/>
      <c r="O157" s="49" t="n"/>
      <c r="P157" s="49" t="n"/>
      <c r="Q157" s="16" t="n"/>
      <c r="R157" s="16" t="n"/>
      <c r="S157" s="16" t="n"/>
      <c r="T157" s="16" t="n"/>
      <c r="U157" s="16" t="n"/>
      <c r="V157" s="16" t="n"/>
    </row>
    <row r="158" ht="18.9" customHeight="1">
      <c r="A158" s="97">
        <f>C158&amp;"-"&amp;D158</f>
        <v/>
      </c>
      <c r="C158" s="93" t="n">
        <v>75</v>
      </c>
      <c r="D158" s="7" t="inlineStr">
        <is>
          <t>1430</t>
        </is>
      </c>
      <c r="E158" s="91" t="inlineStr">
        <is>
          <t>2.1.3</t>
        </is>
      </c>
      <c r="F158" s="44" t="n"/>
      <c r="G158" s="82" t="n"/>
      <c r="H158" s="82" t="inlineStr">
        <is>
          <t>Level 2A assets</t>
        </is>
      </c>
      <c r="I158" s="115" t="n"/>
      <c r="J158" s="31" t="n"/>
      <c r="K158" s="49" t="n"/>
      <c r="L158" s="49" t="n"/>
      <c r="M158" s="49" t="n"/>
      <c r="N158" s="16" t="n"/>
      <c r="O158" s="49" t="n"/>
      <c r="P158" s="16" t="n"/>
      <c r="Q158" s="16" t="inlineStr">
        <is>
          <t>0,15</t>
        </is>
      </c>
      <c r="R158" s="15" t="n">
        <v>0.15</v>
      </c>
      <c r="S158" s="16" t="n"/>
      <c r="T158" s="31" t="n"/>
      <c r="U158" s="31" t="n"/>
      <c r="V158" s="31" t="n"/>
    </row>
    <row r="159" ht="18.9" customHeight="1">
      <c r="A159" s="97">
        <f>C159&amp;"-"&amp;D159</f>
        <v/>
      </c>
      <c r="C159" s="93" t="n">
        <v>75</v>
      </c>
      <c r="D159" s="7" t="inlineStr">
        <is>
          <t>1440</t>
        </is>
      </c>
      <c r="E159" s="91" t="inlineStr">
        <is>
          <t>2.1.3.1</t>
        </is>
      </c>
      <c r="F159" s="44" t="n"/>
      <c r="G159" s="82" t="n"/>
      <c r="H159" s="82" t="n"/>
      <c r="I159" s="82" t="inlineStr">
        <is>
          <t>Of which collateral swapped meets operational requirements</t>
        </is>
      </c>
      <c r="J159" s="31" t="n"/>
      <c r="K159" s="49" t="n"/>
      <c r="L159" s="49" t="n"/>
      <c r="M159" s="49" t="n"/>
      <c r="N159" s="49" t="n"/>
      <c r="O159" s="49" t="n"/>
      <c r="P159" s="49" t="n"/>
      <c r="Q159" s="16" t="n"/>
      <c r="R159" s="16" t="n"/>
      <c r="S159" s="16" t="n"/>
      <c r="T159" s="16" t="n"/>
      <c r="U159" s="16" t="n"/>
      <c r="V159" s="16" t="n"/>
    </row>
    <row r="160" ht="18.9" customHeight="1">
      <c r="A160" s="97">
        <f>C160&amp;"-"&amp;D160</f>
        <v/>
      </c>
      <c r="C160" s="93" t="n">
        <v>75</v>
      </c>
      <c r="D160" s="7" t="inlineStr">
        <is>
          <t>1450</t>
        </is>
      </c>
      <c r="E160" s="91" t="inlineStr">
        <is>
          <t>2.1.4</t>
        </is>
      </c>
      <c r="F160" s="44" t="n"/>
      <c r="G160" s="82" t="n"/>
      <c r="H160" s="82" t="inlineStr">
        <is>
          <t>Level 2B: asset-backed securities (residential or automobile, CQS1)</t>
        </is>
      </c>
      <c r="I160" s="115" t="n"/>
      <c r="J160" s="31" t="n"/>
      <c r="K160" s="49" t="n"/>
      <c r="L160" s="49" t="n"/>
      <c r="M160" s="49" t="n"/>
      <c r="N160" s="16" t="n"/>
      <c r="O160" s="49" t="n"/>
      <c r="P160" s="16" t="n"/>
      <c r="Q160" s="16" t="inlineStr">
        <is>
          <t>0,25</t>
        </is>
      </c>
      <c r="R160" s="15" t="n">
        <v>0.25</v>
      </c>
      <c r="S160" s="16" t="n"/>
      <c r="T160" s="31" t="n"/>
      <c r="U160" s="31" t="n"/>
      <c r="V160" s="31" t="n"/>
    </row>
    <row r="161" ht="18.9" customHeight="1">
      <c r="A161" s="97">
        <f>C161&amp;"-"&amp;D161</f>
        <v/>
      </c>
      <c r="C161" s="93" t="n">
        <v>75</v>
      </c>
      <c r="D161" s="7" t="inlineStr">
        <is>
          <t>1460</t>
        </is>
      </c>
      <c r="E161" s="91" t="inlineStr">
        <is>
          <t>2.1.4.1</t>
        </is>
      </c>
      <c r="F161" s="44" t="n"/>
      <c r="G161" s="82" t="n"/>
      <c r="H161" s="82" t="n"/>
      <c r="I161" s="82" t="inlineStr">
        <is>
          <t>Of which collateral swapped meets operational requirements</t>
        </is>
      </c>
      <c r="J161" s="31" t="n"/>
      <c r="K161" s="49" t="n"/>
      <c r="L161" s="49" t="n"/>
      <c r="M161" s="49" t="n"/>
      <c r="N161" s="49" t="n"/>
      <c r="O161" s="49" t="n"/>
      <c r="P161" s="49" t="n"/>
      <c r="Q161" s="16" t="n"/>
      <c r="R161" s="16" t="n"/>
      <c r="S161" s="16" t="n"/>
      <c r="T161" s="16" t="n"/>
      <c r="U161" s="16" t="n"/>
      <c r="V161" s="16" t="n"/>
    </row>
    <row r="162" ht="18.9" customHeight="1">
      <c r="A162" s="97">
        <f>C162&amp;"-"&amp;D162</f>
        <v/>
      </c>
      <c r="C162" s="93" t="n">
        <v>75</v>
      </c>
      <c r="D162" s="7" t="inlineStr">
        <is>
          <t>1470</t>
        </is>
      </c>
      <c r="E162" s="91" t="inlineStr">
        <is>
          <t>2.1.5</t>
        </is>
      </c>
      <c r="F162" s="44" t="n"/>
      <c r="G162" s="82" t="n"/>
      <c r="H162" s="82" t="inlineStr">
        <is>
          <t>Level 2B: high quality covered bonds</t>
        </is>
      </c>
      <c r="I162" s="115" t="n"/>
      <c r="J162" s="31" t="n"/>
      <c r="K162" s="49" t="n"/>
      <c r="L162" s="49" t="n"/>
      <c r="M162" s="49" t="n"/>
      <c r="N162" s="16" t="n"/>
      <c r="O162" s="49" t="n"/>
      <c r="P162" s="16" t="n"/>
      <c r="Q162" s="16" t="inlineStr">
        <is>
          <t>0,30</t>
        </is>
      </c>
      <c r="R162" s="15" t="n">
        <v>0.3</v>
      </c>
      <c r="S162" s="16" t="n"/>
      <c r="T162" s="31" t="n"/>
      <c r="U162" s="31" t="n"/>
      <c r="V162" s="31" t="n"/>
    </row>
    <row r="163" ht="18.9" customHeight="1">
      <c r="A163" s="97">
        <f>C163&amp;"-"&amp;D163</f>
        <v/>
      </c>
      <c r="C163" s="93" t="n">
        <v>75</v>
      </c>
      <c r="D163" s="7" t="inlineStr">
        <is>
          <t>1480</t>
        </is>
      </c>
      <c r="E163" s="91" t="inlineStr">
        <is>
          <t>2.1.5.1</t>
        </is>
      </c>
      <c r="F163" s="44" t="n"/>
      <c r="G163" s="82" t="n"/>
      <c r="H163" s="82" t="n"/>
      <c r="I163" s="82" t="inlineStr">
        <is>
          <t>Of which collateral swapped meets operational requirements</t>
        </is>
      </c>
      <c r="J163" s="31" t="n"/>
      <c r="K163" s="49" t="n"/>
      <c r="L163" s="49" t="n"/>
      <c r="M163" s="49" t="n"/>
      <c r="N163" s="49" t="n"/>
      <c r="O163" s="49" t="n"/>
      <c r="P163" s="49" t="n"/>
      <c r="Q163" s="16" t="n"/>
      <c r="R163" s="16" t="n"/>
      <c r="S163" s="16" t="n"/>
      <c r="T163" s="16" t="n"/>
      <c r="U163" s="16" t="n"/>
      <c r="V163" s="16" t="n"/>
    </row>
    <row r="164" ht="18.9" customHeight="1">
      <c r="A164" s="97">
        <f>C164&amp;"-"&amp;D164</f>
        <v/>
      </c>
      <c r="C164" s="93" t="n">
        <v>75</v>
      </c>
      <c r="D164" s="7" t="inlineStr">
        <is>
          <t>1490</t>
        </is>
      </c>
      <c r="E164" s="91" t="inlineStr">
        <is>
          <t>2.1.6</t>
        </is>
      </c>
      <c r="F164" s="44" t="n"/>
      <c r="G164" s="82" t="n"/>
      <c r="H164" s="82" t="inlineStr">
        <is>
          <t>Level 2B: asset-backed securities (commercial or individuals, Member State, CQS1)</t>
        </is>
      </c>
      <c r="I164" s="115" t="n"/>
      <c r="J164" s="31" t="n"/>
      <c r="K164" s="49" t="n"/>
      <c r="L164" s="49" t="n"/>
      <c r="M164" s="49" t="n"/>
      <c r="N164" s="16" t="n"/>
      <c r="O164" s="49" t="n"/>
      <c r="P164" s="16" t="n"/>
      <c r="Q164" s="16" t="inlineStr">
        <is>
          <t>0,35</t>
        </is>
      </c>
      <c r="R164" s="15" t="n">
        <v>0.35</v>
      </c>
      <c r="S164" s="16" t="n"/>
      <c r="T164" s="31" t="n"/>
      <c r="U164" s="31" t="n"/>
      <c r="V164" s="31" t="n"/>
    </row>
    <row r="165" ht="18.9" customHeight="1">
      <c r="A165" s="97">
        <f>C165&amp;"-"&amp;D165</f>
        <v/>
      </c>
      <c r="C165" s="93" t="n">
        <v>75</v>
      </c>
      <c r="D165" s="7" t="inlineStr">
        <is>
          <t>1500</t>
        </is>
      </c>
      <c r="E165" s="91" t="inlineStr">
        <is>
          <t>2.1.6.1</t>
        </is>
      </c>
      <c r="F165" s="44" t="n"/>
      <c r="G165" s="82" t="n"/>
      <c r="H165" s="82" t="n"/>
      <c r="I165" s="82" t="inlineStr">
        <is>
          <t>Of which collateral swapped meets operational requirements</t>
        </is>
      </c>
      <c r="J165" s="31" t="n"/>
      <c r="K165" s="49" t="n"/>
      <c r="L165" s="49" t="n"/>
      <c r="M165" s="49" t="n"/>
      <c r="N165" s="49" t="n"/>
      <c r="O165" s="49" t="n"/>
      <c r="P165" s="49" t="n"/>
      <c r="Q165" s="16" t="n"/>
      <c r="R165" s="16" t="n"/>
      <c r="S165" s="16" t="n"/>
      <c r="T165" s="16" t="n"/>
      <c r="U165" s="16" t="n"/>
      <c r="V165" s="16" t="n"/>
    </row>
    <row r="166" ht="18.9" customHeight="1">
      <c r="A166" s="97">
        <f>C166&amp;"-"&amp;D166</f>
        <v/>
      </c>
      <c r="C166" s="93" t="n">
        <v>75</v>
      </c>
      <c r="D166" s="7" t="inlineStr">
        <is>
          <t>1510</t>
        </is>
      </c>
      <c r="E166" s="91" t="inlineStr">
        <is>
          <t>2.1.7</t>
        </is>
      </c>
      <c r="F166" s="44" t="n"/>
      <c r="G166" s="82" t="n"/>
      <c r="H166" s="82" t="inlineStr">
        <is>
          <t>Other Level 2B</t>
        </is>
      </c>
      <c r="I166" s="115" t="n"/>
      <c r="J166" s="31" t="n"/>
      <c r="K166" s="49" t="n"/>
      <c r="L166" s="49" t="n"/>
      <c r="M166" s="49" t="n"/>
      <c r="N166" s="16" t="n"/>
      <c r="O166" s="49" t="n"/>
      <c r="P166" s="16" t="n"/>
      <c r="Q166" s="16" t="inlineStr">
        <is>
          <t>0,50</t>
        </is>
      </c>
      <c r="R166" s="15" t="n">
        <v>0.5</v>
      </c>
      <c r="S166" s="16" t="n"/>
      <c r="T166" s="31" t="n"/>
      <c r="U166" s="31" t="n"/>
      <c r="V166" s="31" t="n"/>
    </row>
    <row r="167" ht="18.9" customHeight="1">
      <c r="A167" s="97">
        <f>C167&amp;"-"&amp;D167</f>
        <v/>
      </c>
      <c r="C167" s="93" t="n">
        <v>75</v>
      </c>
      <c r="D167" s="7" t="inlineStr">
        <is>
          <t>1520</t>
        </is>
      </c>
      <c r="E167" s="91" t="inlineStr">
        <is>
          <t>2.1.7.1</t>
        </is>
      </c>
      <c r="F167" s="44" t="n"/>
      <c r="G167" s="82" t="n"/>
      <c r="H167" s="82" t="n"/>
      <c r="I167" s="82" t="inlineStr">
        <is>
          <t>Of which collateral swapped meets operational requirements</t>
        </is>
      </c>
      <c r="J167" s="31" t="n"/>
      <c r="K167" s="49" t="n"/>
      <c r="L167" s="49" t="n"/>
      <c r="M167" s="49" t="n"/>
      <c r="N167" s="49" t="n"/>
      <c r="O167" s="49" t="n"/>
      <c r="P167" s="49" t="n"/>
      <c r="Q167" s="16" t="n"/>
      <c r="R167" s="16" t="n"/>
      <c r="S167" s="16" t="n"/>
      <c r="T167" s="16" t="n"/>
      <c r="U167" s="16" t="n"/>
      <c r="V167" s="16" t="n"/>
    </row>
    <row r="168" ht="18.9" customHeight="1">
      <c r="A168" s="97">
        <f>C168&amp;"-"&amp;D168</f>
        <v/>
      </c>
      <c r="C168" s="93" t="n">
        <v>75</v>
      </c>
      <c r="D168" s="7" t="inlineStr">
        <is>
          <t>1530</t>
        </is>
      </c>
      <c r="E168" s="91" t="inlineStr">
        <is>
          <t>2.1.8</t>
        </is>
      </c>
      <c r="F168" s="44" t="n"/>
      <c r="G168" s="82" t="n"/>
      <c r="H168" s="82" t="inlineStr">
        <is>
          <t>Non-liquid assets</t>
        </is>
      </c>
      <c r="I168" s="115" t="n"/>
      <c r="J168" s="31" t="n"/>
      <c r="K168" s="49" t="n"/>
      <c r="L168" s="49" t="n"/>
      <c r="M168" s="49" t="n"/>
      <c r="N168" s="16" t="n"/>
      <c r="O168" s="49" t="n"/>
      <c r="P168" s="16" t="n"/>
      <c r="Q168" s="16" t="inlineStr">
        <is>
          <t>1,00</t>
        </is>
      </c>
      <c r="R168" s="15" t="n">
        <v>1</v>
      </c>
      <c r="S168" s="16" t="n"/>
      <c r="T168" s="31" t="n"/>
      <c r="U168" s="31" t="n"/>
      <c r="V168" s="31" t="n"/>
    </row>
    <row r="169" ht="18.9" customHeight="1">
      <c r="A169" s="97">
        <f>C169&amp;"-"&amp;D169</f>
        <v/>
      </c>
      <c r="C169" s="93" t="n">
        <v>75</v>
      </c>
      <c r="D169" s="7" t="inlineStr">
        <is>
          <t>1540</t>
        </is>
      </c>
      <c r="E169" s="91" t="inlineStr">
        <is>
          <t>2.1.8.1</t>
        </is>
      </c>
      <c r="F169" s="44" t="n"/>
      <c r="G169" s="82" t="n"/>
      <c r="H169" s="82" t="n"/>
      <c r="I169" s="82" t="inlineStr">
        <is>
          <t>Of which collateral swapped meets operational requirements</t>
        </is>
      </c>
      <c r="J169" s="31" t="n"/>
      <c r="K169" s="49" t="n"/>
      <c r="L169" s="49" t="n"/>
      <c r="M169" s="49" t="n"/>
      <c r="N169" s="49" t="n"/>
      <c r="O169" s="49" t="n"/>
      <c r="P169" s="16" t="n"/>
      <c r="Q169" s="16" t="n"/>
      <c r="R169" s="16" t="n"/>
      <c r="S169" s="16" t="n"/>
      <c r="T169" s="16" t="n"/>
      <c r="U169" s="16" t="n"/>
      <c r="V169" s="16" t="n"/>
    </row>
    <row r="170" ht="39.9" customHeight="1">
      <c r="A170" s="97">
        <f>C170&amp;"-"&amp;D170</f>
        <v/>
      </c>
      <c r="C170" s="93" t="n">
        <v>75</v>
      </c>
      <c r="D170" s="7" t="inlineStr">
        <is>
          <t>1550</t>
        </is>
      </c>
      <c r="E170" s="91" t="inlineStr">
        <is>
          <t>2.2</t>
        </is>
      </c>
      <c r="F170" s="44" t="n"/>
      <c r="G170" s="78" t="inlineStr">
        <is>
          <t>Totals for transactions in which Level 1: extremely high quality covered bonds are lent and the following collateral is borrowed:</t>
        </is>
      </c>
      <c r="H170" s="115" t="n"/>
      <c r="I170" s="115" t="n"/>
      <c r="J170" s="31" t="n"/>
      <c r="K170" s="31" t="n"/>
      <c r="L170" s="31" t="n"/>
      <c r="M170" s="31" t="n"/>
      <c r="N170" s="16" t="n"/>
      <c r="O170" s="31" t="n"/>
      <c r="P170" s="16" t="n"/>
      <c r="Q170" s="16" t="n"/>
      <c r="R170" s="16" t="n"/>
      <c r="S170" s="31" t="n"/>
      <c r="T170" s="31" t="n"/>
      <c r="U170" s="31" t="n"/>
      <c r="V170" s="31" t="n"/>
    </row>
    <row r="171" ht="18.9" customHeight="1">
      <c r="A171" s="97">
        <f>C171&amp;"-"&amp;D171</f>
        <v/>
      </c>
      <c r="C171" s="93" t="n">
        <v>75</v>
      </c>
      <c r="D171" s="7" t="inlineStr">
        <is>
          <t>1560</t>
        </is>
      </c>
      <c r="E171" s="91" t="inlineStr">
        <is>
          <t>2.2.1</t>
        </is>
      </c>
      <c r="F171" s="44" t="n"/>
      <c r="G171" s="82" t="n"/>
      <c r="H171" s="82" t="inlineStr">
        <is>
          <t>Level 1 assets (excl. EHQ covered bonds)</t>
        </is>
      </c>
      <c r="I171" s="115" t="n"/>
      <c r="J171" s="31" t="n"/>
      <c r="K171" s="49" t="n"/>
      <c r="L171" s="49" t="n"/>
      <c r="M171" s="49" t="n"/>
      <c r="N171" s="16" t="n"/>
      <c r="O171" s="49" t="n"/>
      <c r="P171" s="16" t="n"/>
      <c r="Q171" s="16" t="inlineStr">
        <is>
          <t>0,07</t>
        </is>
      </c>
      <c r="R171" s="15" t="n">
        <v>0.07000000000000001</v>
      </c>
      <c r="S171" s="31" t="n"/>
      <c r="T171" s="16" t="n"/>
      <c r="U171" s="16" t="n"/>
      <c r="V171" s="16" t="n"/>
    </row>
    <row r="172" ht="18.9" customHeight="1">
      <c r="A172" s="97">
        <f>C172&amp;"-"&amp;D172</f>
        <v/>
      </c>
      <c r="C172" s="93" t="n">
        <v>75</v>
      </c>
      <c r="D172" s="7" t="inlineStr">
        <is>
          <t>1570</t>
        </is>
      </c>
      <c r="E172" s="91" t="inlineStr">
        <is>
          <t>2.2.1.1</t>
        </is>
      </c>
      <c r="F172" s="44" t="n"/>
      <c r="G172" s="82" t="n"/>
      <c r="H172" s="82" t="n"/>
      <c r="I172" s="82" t="inlineStr">
        <is>
          <t>Of which collateral swapped meets operational requirements</t>
        </is>
      </c>
      <c r="J172" s="31" t="n"/>
      <c r="K172" s="49" t="n"/>
      <c r="L172" s="49" t="n"/>
      <c r="M172" s="49" t="n"/>
      <c r="N172" s="49" t="n"/>
      <c r="O172" s="49" t="n"/>
      <c r="P172" s="49" t="n"/>
      <c r="Q172" s="16" t="n"/>
      <c r="R172" s="16" t="n"/>
      <c r="S172" s="16" t="n"/>
      <c r="T172" s="16" t="n"/>
      <c r="U172" s="16" t="n"/>
      <c r="V172" s="16" t="n"/>
    </row>
    <row r="173" ht="18.9" customHeight="1">
      <c r="A173" s="97">
        <f>C173&amp;"-"&amp;D173</f>
        <v/>
      </c>
      <c r="C173" s="93" t="n">
        <v>75</v>
      </c>
      <c r="D173" s="7" t="inlineStr">
        <is>
          <t>1580</t>
        </is>
      </c>
      <c r="E173" s="91" t="inlineStr">
        <is>
          <t>2.2.2</t>
        </is>
      </c>
      <c r="F173" s="44" t="n"/>
      <c r="G173" s="82" t="n"/>
      <c r="H173" s="82" t="inlineStr">
        <is>
          <t>Level 1: extremely high quality covered bonds</t>
        </is>
      </c>
      <c r="I173" s="115" t="n"/>
      <c r="J173" s="31" t="n"/>
      <c r="K173" s="49" t="n"/>
      <c r="L173" s="49" t="n"/>
      <c r="M173" s="49" t="n"/>
      <c r="N173" s="16" t="n"/>
      <c r="O173" s="49" t="n"/>
      <c r="P173" s="16" t="n"/>
      <c r="Q173" s="16" t="inlineStr">
        <is>
          <t>0,00</t>
        </is>
      </c>
      <c r="R173" s="15" t="n">
        <v>0</v>
      </c>
      <c r="S173" s="31" t="n"/>
      <c r="T173" s="31" t="n"/>
      <c r="U173" s="31" t="n"/>
      <c r="V173" s="31" t="n"/>
    </row>
    <row r="174" ht="18.9" customHeight="1">
      <c r="A174" s="97">
        <f>C174&amp;"-"&amp;D174</f>
        <v/>
      </c>
      <c r="C174" s="93" t="n">
        <v>75</v>
      </c>
      <c r="D174" s="7" t="inlineStr">
        <is>
          <t>1590</t>
        </is>
      </c>
      <c r="E174" s="91" t="inlineStr">
        <is>
          <t>2.2.2.1</t>
        </is>
      </c>
      <c r="F174" s="44" t="n"/>
      <c r="G174" s="82" t="n"/>
      <c r="H174" s="82" t="n"/>
      <c r="I174" s="82" t="inlineStr">
        <is>
          <t>Of which collateral swapped meets operational requirements</t>
        </is>
      </c>
      <c r="J174" s="31" t="n"/>
      <c r="K174" s="49" t="n"/>
      <c r="L174" s="49" t="n"/>
      <c r="M174" s="49" t="n"/>
      <c r="N174" s="49" t="n"/>
      <c r="O174" s="49" t="n"/>
      <c r="P174" s="49" t="n"/>
      <c r="Q174" s="16" t="n"/>
      <c r="R174" s="16" t="n"/>
      <c r="S174" s="16" t="n"/>
      <c r="T174" s="16" t="n"/>
      <c r="U174" s="16" t="n"/>
      <c r="V174" s="16" t="n"/>
    </row>
    <row r="175" ht="18.9" customHeight="1">
      <c r="A175" s="97">
        <f>C175&amp;"-"&amp;D175</f>
        <v/>
      </c>
      <c r="C175" s="93" t="n">
        <v>75</v>
      </c>
      <c r="D175" s="7" t="inlineStr">
        <is>
          <t>1600</t>
        </is>
      </c>
      <c r="E175" s="91" t="inlineStr">
        <is>
          <t>2.2.3</t>
        </is>
      </c>
      <c r="F175" s="44" t="n"/>
      <c r="G175" s="82" t="n"/>
      <c r="H175" s="82" t="inlineStr">
        <is>
          <t>Level 2A assets</t>
        </is>
      </c>
      <c r="I175" s="115" t="n"/>
      <c r="J175" s="31" t="n"/>
      <c r="K175" s="49" t="n"/>
      <c r="L175" s="49" t="n"/>
      <c r="M175" s="49" t="n"/>
      <c r="N175" s="16" t="n"/>
      <c r="O175" s="49" t="n"/>
      <c r="P175" s="16" t="n"/>
      <c r="Q175" s="16" t="inlineStr">
        <is>
          <t>0,08</t>
        </is>
      </c>
      <c r="R175" s="15" t="n">
        <v>0.08</v>
      </c>
      <c r="S175" s="16" t="n"/>
      <c r="T175" s="31" t="n"/>
      <c r="U175" s="31" t="n"/>
      <c r="V175" s="31" t="n"/>
    </row>
    <row r="176" ht="18.9" customHeight="1">
      <c r="A176" s="97">
        <f>C176&amp;"-"&amp;D176</f>
        <v/>
      </c>
      <c r="C176" s="93" t="n">
        <v>75</v>
      </c>
      <c r="D176" s="7" t="inlineStr">
        <is>
          <t>1610</t>
        </is>
      </c>
      <c r="E176" s="91" t="inlineStr">
        <is>
          <t>2.2.3.1</t>
        </is>
      </c>
      <c r="F176" s="44" t="n"/>
      <c r="G176" s="82" t="n"/>
      <c r="H176" s="82" t="n"/>
      <c r="I176" s="82" t="inlineStr">
        <is>
          <t>Of which collateral swapped meets operational requirements</t>
        </is>
      </c>
      <c r="J176" s="31" t="n"/>
      <c r="K176" s="49" t="n"/>
      <c r="L176" s="49" t="n"/>
      <c r="M176" s="49" t="n"/>
      <c r="N176" s="49" t="n"/>
      <c r="O176" s="49" t="n"/>
      <c r="P176" s="49" t="n"/>
      <c r="Q176" s="16" t="n"/>
      <c r="R176" s="16" t="n"/>
      <c r="S176" s="16" t="n"/>
      <c r="T176" s="16" t="n"/>
      <c r="U176" s="16" t="n"/>
      <c r="V176" s="16" t="n"/>
    </row>
    <row r="177" ht="18.9" customHeight="1">
      <c r="A177" s="97">
        <f>C177&amp;"-"&amp;D177</f>
        <v/>
      </c>
      <c r="C177" s="93" t="n">
        <v>75</v>
      </c>
      <c r="D177" s="7" t="inlineStr">
        <is>
          <t>1620</t>
        </is>
      </c>
      <c r="E177" s="91" t="inlineStr">
        <is>
          <t>2.2.4</t>
        </is>
      </c>
      <c r="F177" s="44" t="n"/>
      <c r="G177" s="82" t="n"/>
      <c r="H177" s="82" t="inlineStr">
        <is>
          <t>Level 2B: asset-backed securities (residential or automobile, CQS1)</t>
        </is>
      </c>
      <c r="I177" s="115" t="n"/>
      <c r="J177" s="31" t="n"/>
      <c r="K177" s="49" t="n"/>
      <c r="L177" s="49" t="n"/>
      <c r="M177" s="49" t="n"/>
      <c r="N177" s="16" t="n"/>
      <c r="O177" s="49" t="n"/>
      <c r="P177" s="16" t="n"/>
      <c r="Q177" s="16" t="inlineStr">
        <is>
          <t>0,18</t>
        </is>
      </c>
      <c r="R177" s="15" t="n">
        <v>0.18</v>
      </c>
      <c r="S177" s="16" t="n"/>
      <c r="T177" s="31" t="n"/>
      <c r="U177" s="31" t="n"/>
      <c r="V177" s="31" t="n"/>
    </row>
    <row r="178" ht="18.9" customHeight="1">
      <c r="A178" s="97">
        <f>C178&amp;"-"&amp;D178</f>
        <v/>
      </c>
      <c r="C178" s="93" t="n">
        <v>75</v>
      </c>
      <c r="D178" s="7" t="inlineStr">
        <is>
          <t>1630</t>
        </is>
      </c>
      <c r="E178" s="91" t="inlineStr">
        <is>
          <t>2.2.4.1</t>
        </is>
      </c>
      <c r="F178" s="44" t="n"/>
      <c r="G178" s="82" t="n"/>
      <c r="H178" s="82" t="n"/>
      <c r="I178" s="82" t="inlineStr">
        <is>
          <t>Of which collateral swapped meets operational requirements</t>
        </is>
      </c>
      <c r="J178" s="31" t="n"/>
      <c r="K178" s="49" t="n"/>
      <c r="L178" s="49" t="n"/>
      <c r="M178" s="49" t="n"/>
      <c r="N178" s="49" t="n"/>
      <c r="O178" s="49" t="n"/>
      <c r="P178" s="49" t="n"/>
      <c r="Q178" s="16" t="n"/>
      <c r="R178" s="16" t="n"/>
      <c r="S178" s="16" t="n"/>
      <c r="T178" s="16" t="n"/>
      <c r="U178" s="16" t="n"/>
      <c r="V178" s="16" t="n"/>
    </row>
    <row r="179" ht="18.9" customHeight="1">
      <c r="A179" s="97">
        <f>C179&amp;"-"&amp;D179</f>
        <v/>
      </c>
      <c r="C179" s="93" t="n">
        <v>75</v>
      </c>
      <c r="D179" s="7" t="inlineStr">
        <is>
          <t>1640</t>
        </is>
      </c>
      <c r="E179" s="91" t="inlineStr">
        <is>
          <t>2.2.5</t>
        </is>
      </c>
      <c r="F179" s="44" t="n"/>
      <c r="G179" s="82" t="n"/>
      <c r="H179" s="82" t="inlineStr">
        <is>
          <t>Level 2B: high quality covered bonds</t>
        </is>
      </c>
      <c r="I179" s="115" t="n"/>
      <c r="J179" s="31" t="n"/>
      <c r="K179" s="49" t="n"/>
      <c r="L179" s="49" t="n"/>
      <c r="M179" s="49" t="n"/>
      <c r="N179" s="16" t="n"/>
      <c r="O179" s="49" t="n"/>
      <c r="P179" s="16" t="n"/>
      <c r="Q179" s="16" t="inlineStr">
        <is>
          <t>0,23</t>
        </is>
      </c>
      <c r="R179" s="15" t="n">
        <v>0.23</v>
      </c>
      <c r="S179" s="16" t="n"/>
      <c r="T179" s="31" t="n"/>
      <c r="U179" s="31" t="n"/>
      <c r="V179" s="31" t="n"/>
    </row>
    <row r="180" ht="18.9" customHeight="1">
      <c r="A180" s="97">
        <f>C180&amp;"-"&amp;D180</f>
        <v/>
      </c>
      <c r="C180" s="93" t="n">
        <v>75</v>
      </c>
      <c r="D180" s="7" t="inlineStr">
        <is>
          <t>1650</t>
        </is>
      </c>
      <c r="E180" s="91" t="inlineStr">
        <is>
          <t>2.2.5.1</t>
        </is>
      </c>
      <c r="F180" s="44" t="n"/>
      <c r="G180" s="82" t="n"/>
      <c r="H180" s="82" t="n"/>
      <c r="I180" s="82" t="inlineStr">
        <is>
          <t>Of which collateral swapped meets operational requirements</t>
        </is>
      </c>
      <c r="J180" s="31" t="n"/>
      <c r="K180" s="49" t="n"/>
      <c r="L180" s="49" t="n"/>
      <c r="M180" s="49" t="n"/>
      <c r="N180" s="49" t="n"/>
      <c r="O180" s="49" t="n"/>
      <c r="P180" s="49" t="n"/>
      <c r="Q180" s="16" t="n"/>
      <c r="R180" s="16" t="n"/>
      <c r="S180" s="16" t="n"/>
      <c r="T180" s="16" t="n"/>
      <c r="U180" s="16" t="n"/>
      <c r="V180" s="16" t="n"/>
    </row>
    <row r="181" ht="18.9" customHeight="1">
      <c r="A181" s="97">
        <f>C181&amp;"-"&amp;D181</f>
        <v/>
      </c>
      <c r="C181" s="93" t="n">
        <v>75</v>
      </c>
      <c r="D181" s="7" t="inlineStr">
        <is>
          <t>1660</t>
        </is>
      </c>
      <c r="E181" s="91" t="inlineStr">
        <is>
          <t>2.2.6</t>
        </is>
      </c>
      <c r="F181" s="44" t="n"/>
      <c r="G181" s="82" t="n"/>
      <c r="H181" s="82" t="inlineStr">
        <is>
          <t>Level 2B: asset-backed securities (commercial or individuals, Member State, CQS1)</t>
        </is>
      </c>
      <c r="I181" s="115" t="n"/>
      <c r="J181" s="31" t="n"/>
      <c r="K181" s="49" t="n"/>
      <c r="L181" s="49" t="n"/>
      <c r="M181" s="49" t="n"/>
      <c r="N181" s="16" t="n"/>
      <c r="O181" s="49" t="n"/>
      <c r="P181" s="16" t="n"/>
      <c r="Q181" s="16" t="inlineStr">
        <is>
          <t>0,28</t>
        </is>
      </c>
      <c r="R181" s="15" t="n">
        <v>0.28</v>
      </c>
      <c r="S181" s="16" t="n"/>
      <c r="T181" s="31" t="n"/>
      <c r="U181" s="31" t="n"/>
      <c r="V181" s="31" t="n"/>
    </row>
    <row r="182" ht="18.9" customHeight="1">
      <c r="A182" s="97">
        <f>C182&amp;"-"&amp;D182</f>
        <v/>
      </c>
      <c r="C182" s="93" t="n">
        <v>75</v>
      </c>
      <c r="D182" s="7" t="inlineStr">
        <is>
          <t>1670</t>
        </is>
      </c>
      <c r="E182" s="91" t="inlineStr">
        <is>
          <t>2.2.6.1</t>
        </is>
      </c>
      <c r="F182" s="44" t="n"/>
      <c r="G182" s="82" t="n"/>
      <c r="H182" s="82" t="n"/>
      <c r="I182" s="82" t="inlineStr">
        <is>
          <t>Of which collateral swapped meets operational requirements</t>
        </is>
      </c>
      <c r="J182" s="31" t="n"/>
      <c r="K182" s="49" t="n"/>
      <c r="L182" s="49" t="n"/>
      <c r="M182" s="49" t="n"/>
      <c r="N182" s="49" t="n"/>
      <c r="O182" s="49" t="n"/>
      <c r="P182" s="49" t="n"/>
      <c r="Q182" s="16" t="n"/>
      <c r="R182" s="16" t="n"/>
      <c r="S182" s="16" t="n"/>
      <c r="T182" s="16" t="n"/>
      <c r="U182" s="16" t="n"/>
      <c r="V182" s="16" t="n"/>
    </row>
    <row r="183" ht="18.9" customHeight="1">
      <c r="A183" s="97">
        <f>C183&amp;"-"&amp;D183</f>
        <v/>
      </c>
      <c r="C183" s="93" t="n">
        <v>75</v>
      </c>
      <c r="D183" s="7" t="inlineStr">
        <is>
          <t>1680</t>
        </is>
      </c>
      <c r="E183" s="91" t="inlineStr">
        <is>
          <t>2.2.7</t>
        </is>
      </c>
      <c r="F183" s="44" t="n"/>
      <c r="G183" s="82" t="n"/>
      <c r="H183" s="82" t="inlineStr">
        <is>
          <t>Other Level 2B</t>
        </is>
      </c>
      <c r="I183" s="115" t="n"/>
      <c r="J183" s="31" t="n"/>
      <c r="K183" s="49" t="n"/>
      <c r="L183" s="49" t="n"/>
      <c r="M183" s="49" t="n"/>
      <c r="N183" s="16" t="n"/>
      <c r="O183" s="49" t="n"/>
      <c r="P183" s="16" t="n"/>
      <c r="Q183" s="16" t="inlineStr">
        <is>
          <t>0,43</t>
        </is>
      </c>
      <c r="R183" s="15" t="n">
        <v>0.43</v>
      </c>
      <c r="S183" s="16" t="n"/>
      <c r="T183" s="31" t="n"/>
      <c r="U183" s="31" t="n"/>
      <c r="V183" s="31" t="n"/>
    </row>
    <row r="184" ht="18.9" customHeight="1">
      <c r="A184" s="97">
        <f>C184&amp;"-"&amp;D184</f>
        <v/>
      </c>
      <c r="C184" s="93" t="n">
        <v>75</v>
      </c>
      <c r="D184" s="7" t="inlineStr">
        <is>
          <t>1690</t>
        </is>
      </c>
      <c r="E184" s="91" t="inlineStr">
        <is>
          <t>2.2.7.1</t>
        </is>
      </c>
      <c r="F184" s="44" t="n"/>
      <c r="G184" s="82" t="n"/>
      <c r="H184" s="82" t="n"/>
      <c r="I184" s="82" t="inlineStr">
        <is>
          <t>Of which collateral swapped meets operational requirements</t>
        </is>
      </c>
      <c r="J184" s="31" t="n"/>
      <c r="K184" s="49" t="n"/>
      <c r="L184" s="49" t="n"/>
      <c r="M184" s="49" t="n"/>
      <c r="N184" s="49" t="n"/>
      <c r="O184" s="49" t="n"/>
      <c r="P184" s="49" t="n"/>
      <c r="Q184" s="16" t="n"/>
      <c r="R184" s="16" t="n"/>
      <c r="S184" s="16" t="n"/>
      <c r="T184" s="16" t="n"/>
      <c r="U184" s="16" t="n"/>
      <c r="V184" s="16" t="n"/>
    </row>
    <row r="185" ht="18.9" customHeight="1">
      <c r="A185" s="97">
        <f>C185&amp;"-"&amp;D185</f>
        <v/>
      </c>
      <c r="C185" s="93" t="n">
        <v>75</v>
      </c>
      <c r="D185" s="7" t="inlineStr">
        <is>
          <t>1700</t>
        </is>
      </c>
      <c r="E185" s="91" t="inlineStr">
        <is>
          <t>2.2.8</t>
        </is>
      </c>
      <c r="F185" s="44" t="n"/>
      <c r="G185" s="82" t="n"/>
      <c r="H185" s="82" t="inlineStr">
        <is>
          <t>Non-liquid assets</t>
        </is>
      </c>
      <c r="I185" s="115" t="n"/>
      <c r="J185" s="31" t="n"/>
      <c r="K185" s="49" t="n"/>
      <c r="L185" s="49" t="n"/>
      <c r="M185" s="49" t="n"/>
      <c r="N185" s="16" t="n"/>
      <c r="O185" s="49" t="n"/>
      <c r="P185" s="16" t="n"/>
      <c r="Q185" s="16" t="inlineStr">
        <is>
          <t>0,93</t>
        </is>
      </c>
      <c r="R185" s="15" t="n">
        <v>0.93</v>
      </c>
      <c r="S185" s="16" t="n"/>
      <c r="T185" s="31" t="n"/>
      <c r="U185" s="31" t="n"/>
      <c r="V185" s="31" t="n"/>
    </row>
    <row r="186" ht="18.9" customHeight="1">
      <c r="A186" s="97">
        <f>C186&amp;"-"&amp;D186</f>
        <v/>
      </c>
      <c r="C186" s="93" t="n">
        <v>75</v>
      </c>
      <c r="D186" s="7" t="inlineStr">
        <is>
          <t>1710</t>
        </is>
      </c>
      <c r="E186" s="91" t="inlineStr">
        <is>
          <t>2.2.8.1</t>
        </is>
      </c>
      <c r="F186" s="44" t="n"/>
      <c r="G186" s="82" t="n"/>
      <c r="H186" s="82" t="n"/>
      <c r="I186" s="82" t="inlineStr">
        <is>
          <t>Of which collateral swapped meets operational requirements</t>
        </is>
      </c>
      <c r="J186" s="31" t="n"/>
      <c r="K186" s="49" t="n"/>
      <c r="L186" s="49" t="n"/>
      <c r="M186" s="49" t="n"/>
      <c r="N186" s="49" t="n"/>
      <c r="O186" s="49" t="n"/>
      <c r="P186" s="16" t="n"/>
      <c r="Q186" s="16" t="n"/>
      <c r="R186" s="16" t="n"/>
      <c r="S186" s="16" t="n"/>
      <c r="T186" s="16" t="n"/>
      <c r="U186" s="16" t="n"/>
      <c r="V186" s="16" t="n"/>
    </row>
    <row r="187" ht="18.9" customHeight="1">
      <c r="A187" s="97">
        <f>C187&amp;"-"&amp;D187</f>
        <v/>
      </c>
      <c r="C187" s="93" t="n">
        <v>75</v>
      </c>
      <c r="D187" s="7" t="inlineStr">
        <is>
          <t>1720</t>
        </is>
      </c>
      <c r="E187" s="91" t="inlineStr">
        <is>
          <t>2.3</t>
        </is>
      </c>
      <c r="F187" s="44" t="n"/>
      <c r="G187" s="78" t="inlineStr">
        <is>
          <t>Totals for transactions in which Level 2A assets are lent and the following collateral is borrowed:</t>
        </is>
      </c>
      <c r="H187" s="115" t="n"/>
      <c r="I187" s="115" t="n"/>
      <c r="J187" s="31" t="n"/>
      <c r="K187" s="31" t="n"/>
      <c r="L187" s="31" t="n"/>
      <c r="M187" s="31" t="n"/>
      <c r="N187" s="16" t="n"/>
      <c r="O187" s="31" t="n"/>
      <c r="P187" s="16" t="n"/>
      <c r="Q187" s="16" t="n"/>
      <c r="R187" s="16" t="n"/>
      <c r="S187" s="31" t="n"/>
      <c r="T187" s="31" t="n"/>
      <c r="U187" s="31" t="n"/>
      <c r="V187" s="31" t="n"/>
    </row>
    <row r="188" ht="18.9" customHeight="1">
      <c r="A188" s="97">
        <f>C188&amp;"-"&amp;D188</f>
        <v/>
      </c>
      <c r="C188" s="93" t="n">
        <v>75</v>
      </c>
      <c r="D188" s="7" t="inlineStr">
        <is>
          <t>1730</t>
        </is>
      </c>
      <c r="E188" s="91" t="inlineStr">
        <is>
          <t>2.3.1</t>
        </is>
      </c>
      <c r="F188" s="44" t="n"/>
      <c r="G188" s="82" t="n"/>
      <c r="H188" s="82" t="inlineStr">
        <is>
          <t>Level 1 assets (excl. EHQ covered bonds)</t>
        </is>
      </c>
      <c r="I188" s="115" t="n"/>
      <c r="J188" s="31" t="n"/>
      <c r="K188" s="49" t="n"/>
      <c r="L188" s="49" t="n"/>
      <c r="M188" s="49" t="n"/>
      <c r="N188" s="16" t="n"/>
      <c r="O188" s="49" t="n"/>
      <c r="P188" s="16" t="n"/>
      <c r="Q188" s="16" t="inlineStr">
        <is>
          <t>0,15</t>
        </is>
      </c>
      <c r="R188" s="15" t="n">
        <v>0.15</v>
      </c>
      <c r="S188" s="31" t="n"/>
      <c r="T188" s="16" t="n"/>
      <c r="U188" s="16" t="n"/>
      <c r="V188" s="16" t="n"/>
    </row>
    <row r="189" ht="18.9" customHeight="1">
      <c r="A189" s="97">
        <f>C189&amp;"-"&amp;D189</f>
        <v/>
      </c>
      <c r="C189" s="93" t="n">
        <v>75</v>
      </c>
      <c r="D189" s="7" t="inlineStr">
        <is>
          <t>1740</t>
        </is>
      </c>
      <c r="E189" s="91" t="inlineStr">
        <is>
          <t>2.3.1.1</t>
        </is>
      </c>
      <c r="F189" s="44" t="n"/>
      <c r="G189" s="82" t="n"/>
      <c r="H189" s="82" t="n"/>
      <c r="I189" s="82" t="inlineStr">
        <is>
          <t>Of which collateral swapped meets operational requirements</t>
        </is>
      </c>
      <c r="J189" s="31" t="n"/>
      <c r="K189" s="49" t="n"/>
      <c r="L189" s="49" t="n"/>
      <c r="M189" s="49" t="n"/>
      <c r="N189" s="49" t="n"/>
      <c r="O189" s="49" t="n"/>
      <c r="P189" s="49" t="n"/>
      <c r="Q189" s="16" t="n"/>
      <c r="R189" s="16" t="n"/>
      <c r="S189" s="16" t="n"/>
      <c r="T189" s="16" t="n"/>
      <c r="U189" s="16" t="n"/>
      <c r="V189" s="16" t="n"/>
    </row>
    <row r="190" ht="18.9" customHeight="1">
      <c r="A190" s="97">
        <f>C190&amp;"-"&amp;D190</f>
        <v/>
      </c>
      <c r="C190" s="93" t="n">
        <v>75</v>
      </c>
      <c r="D190" s="7" t="inlineStr">
        <is>
          <t>1750</t>
        </is>
      </c>
      <c r="E190" s="91" t="inlineStr">
        <is>
          <t>2.3.2</t>
        </is>
      </c>
      <c r="F190" s="44" t="n"/>
      <c r="G190" s="82" t="n"/>
      <c r="H190" s="82" t="inlineStr">
        <is>
          <t>Level 1: extremely high quality covered bonds</t>
        </is>
      </c>
      <c r="I190" s="115" t="n"/>
      <c r="J190" s="31" t="n"/>
      <c r="K190" s="49" t="n"/>
      <c r="L190" s="49" t="n"/>
      <c r="M190" s="49" t="n"/>
      <c r="N190" s="16" t="n"/>
      <c r="O190" s="49" t="n"/>
      <c r="P190" s="16" t="n"/>
      <c r="Q190" s="16" t="inlineStr">
        <is>
          <t>0,08</t>
        </is>
      </c>
      <c r="R190" s="15" t="n">
        <v>0.08</v>
      </c>
      <c r="S190" s="31" t="n"/>
      <c r="T190" s="16" t="n"/>
      <c r="U190" s="16" t="n"/>
      <c r="V190" s="16" t="n"/>
    </row>
    <row r="191" ht="18.9" customHeight="1">
      <c r="A191" s="97">
        <f>C191&amp;"-"&amp;D191</f>
        <v/>
      </c>
      <c r="C191" s="93" t="n">
        <v>75</v>
      </c>
      <c r="D191" s="7" t="inlineStr">
        <is>
          <t>1760</t>
        </is>
      </c>
      <c r="E191" s="91" t="inlineStr">
        <is>
          <t>2.3.2.1</t>
        </is>
      </c>
      <c r="F191" s="44" t="n"/>
      <c r="G191" s="82" t="n"/>
      <c r="H191" s="82" t="n"/>
      <c r="I191" s="82" t="inlineStr">
        <is>
          <t>Of which collateral swapped meets operational requirements</t>
        </is>
      </c>
      <c r="J191" s="31" t="n"/>
      <c r="K191" s="49" t="n"/>
      <c r="L191" s="49" t="n"/>
      <c r="M191" s="49" t="n"/>
      <c r="N191" s="49" t="n"/>
      <c r="O191" s="49" t="n"/>
      <c r="P191" s="49" t="n"/>
      <c r="Q191" s="16" t="n"/>
      <c r="R191" s="16" t="n"/>
      <c r="S191" s="16" t="n"/>
      <c r="T191" s="16" t="n"/>
      <c r="U191" s="16" t="n"/>
      <c r="V191" s="16" t="n"/>
    </row>
    <row r="192" ht="18.9" customHeight="1">
      <c r="A192" s="97">
        <f>C192&amp;"-"&amp;D192</f>
        <v/>
      </c>
      <c r="C192" s="93" t="n">
        <v>75</v>
      </c>
      <c r="D192" s="7" t="inlineStr">
        <is>
          <t>1770</t>
        </is>
      </c>
      <c r="E192" s="91" t="inlineStr">
        <is>
          <t>2.3.3</t>
        </is>
      </c>
      <c r="F192" s="44" t="n"/>
      <c r="G192" s="82" t="n"/>
      <c r="H192" s="82" t="inlineStr">
        <is>
          <t>Level 2A assets</t>
        </is>
      </c>
      <c r="I192" s="115" t="n"/>
      <c r="J192" s="31" t="n"/>
      <c r="K192" s="49" t="n"/>
      <c r="L192" s="49" t="n"/>
      <c r="M192" s="49" t="n"/>
      <c r="N192" s="16" t="n"/>
      <c r="O192" s="49" t="n"/>
      <c r="P192" s="16" t="n"/>
      <c r="Q192" s="16" t="inlineStr">
        <is>
          <t>0,00</t>
        </is>
      </c>
      <c r="R192" s="15" t="n">
        <v>0</v>
      </c>
      <c r="S192" s="31" t="n"/>
      <c r="T192" s="31" t="n"/>
      <c r="U192" s="31" t="n"/>
      <c r="V192" s="31" t="n"/>
    </row>
    <row r="193" ht="18.9" customHeight="1">
      <c r="A193" s="97">
        <f>C193&amp;"-"&amp;D193</f>
        <v/>
      </c>
      <c r="C193" s="93" t="n">
        <v>75</v>
      </c>
      <c r="D193" s="7" t="inlineStr">
        <is>
          <t>1780</t>
        </is>
      </c>
      <c r="E193" s="91" t="inlineStr">
        <is>
          <t>2.3.3.1</t>
        </is>
      </c>
      <c r="F193" s="44" t="n"/>
      <c r="G193" s="82" t="n"/>
      <c r="H193" s="82" t="n"/>
      <c r="I193" s="82" t="inlineStr">
        <is>
          <t>Of which collateral swapped meets operational requirements</t>
        </is>
      </c>
      <c r="J193" s="31" t="n"/>
      <c r="K193" s="49" t="n"/>
      <c r="L193" s="49" t="n"/>
      <c r="M193" s="49" t="n"/>
      <c r="N193" s="49" t="n"/>
      <c r="O193" s="49" t="n"/>
      <c r="P193" s="49" t="n"/>
      <c r="Q193" s="16" t="n"/>
      <c r="R193" s="16" t="n"/>
      <c r="S193" s="16" t="n"/>
      <c r="T193" s="16" t="n"/>
      <c r="U193" s="16" t="n"/>
      <c r="V193" s="16" t="n"/>
    </row>
    <row r="194" ht="18.9" customHeight="1">
      <c r="A194" s="97">
        <f>C194&amp;"-"&amp;D194</f>
        <v/>
      </c>
      <c r="C194" s="93" t="n">
        <v>75</v>
      </c>
      <c r="D194" s="7" t="inlineStr">
        <is>
          <t>1790</t>
        </is>
      </c>
      <c r="E194" s="91" t="inlineStr">
        <is>
          <t>2.3.4</t>
        </is>
      </c>
      <c r="F194" s="44" t="n"/>
      <c r="G194" s="82" t="n"/>
      <c r="H194" s="82" t="inlineStr">
        <is>
          <t>Level 2B: asset-backed securities (residential or automobile, CQS1)</t>
        </is>
      </c>
      <c r="I194" s="115" t="n"/>
      <c r="J194" s="31" t="n"/>
      <c r="K194" s="49" t="n"/>
      <c r="L194" s="49" t="n"/>
      <c r="M194" s="49" t="n"/>
      <c r="N194" s="16" t="n"/>
      <c r="O194" s="49" t="n"/>
      <c r="P194" s="16" t="n"/>
      <c r="Q194" s="16" t="inlineStr">
        <is>
          <t>0,10</t>
        </is>
      </c>
      <c r="R194" s="15" t="n">
        <v>0.1</v>
      </c>
      <c r="S194" s="16" t="n"/>
      <c r="T194" s="31" t="n"/>
      <c r="U194" s="31" t="n"/>
      <c r="V194" s="31" t="n"/>
    </row>
    <row r="195" ht="18.9" customHeight="1">
      <c r="A195" s="97">
        <f>C195&amp;"-"&amp;D195</f>
        <v/>
      </c>
      <c r="C195" s="93" t="n">
        <v>75</v>
      </c>
      <c r="D195" s="7" t="inlineStr">
        <is>
          <t>1800</t>
        </is>
      </c>
      <c r="E195" s="91" t="inlineStr">
        <is>
          <t>2.3.4.1</t>
        </is>
      </c>
      <c r="F195" s="44" t="n"/>
      <c r="G195" s="82" t="n"/>
      <c r="H195" s="82" t="n"/>
      <c r="I195" s="82" t="inlineStr">
        <is>
          <t>Of which collateral swapped meets operational requirements</t>
        </is>
      </c>
      <c r="J195" s="31" t="n"/>
      <c r="K195" s="49" t="n"/>
      <c r="L195" s="49" t="n"/>
      <c r="M195" s="49" t="n"/>
      <c r="N195" s="49" t="n"/>
      <c r="O195" s="49" t="n"/>
      <c r="P195" s="49" t="n"/>
      <c r="Q195" s="16" t="n"/>
      <c r="R195" s="16" t="n"/>
      <c r="S195" s="16" t="n"/>
      <c r="T195" s="16" t="n"/>
      <c r="U195" s="16" t="n"/>
      <c r="V195" s="16" t="n"/>
    </row>
    <row r="196" ht="18.9" customHeight="1">
      <c r="A196" s="97">
        <f>C196&amp;"-"&amp;D196</f>
        <v/>
      </c>
      <c r="C196" s="93" t="n">
        <v>75</v>
      </c>
      <c r="D196" s="7" t="inlineStr">
        <is>
          <t>1810</t>
        </is>
      </c>
      <c r="E196" s="91" t="inlineStr">
        <is>
          <t>2.3.5</t>
        </is>
      </c>
      <c r="F196" s="44" t="n"/>
      <c r="G196" s="82" t="n"/>
      <c r="H196" s="82" t="inlineStr">
        <is>
          <t>Level 2B: high quality covered bonds</t>
        </is>
      </c>
      <c r="I196" s="115" t="n"/>
      <c r="J196" s="31" t="n"/>
      <c r="K196" s="49" t="n"/>
      <c r="L196" s="49" t="n"/>
      <c r="M196" s="49" t="n"/>
      <c r="N196" s="16" t="n"/>
      <c r="O196" s="49" t="n"/>
      <c r="P196" s="16" t="n"/>
      <c r="Q196" s="16" t="inlineStr">
        <is>
          <t>0,15</t>
        </is>
      </c>
      <c r="R196" s="15" t="n">
        <v>0.15</v>
      </c>
      <c r="S196" s="16" t="n"/>
      <c r="T196" s="31" t="n"/>
      <c r="U196" s="31" t="n"/>
      <c r="V196" s="31" t="n"/>
    </row>
    <row r="197" ht="18.9" customHeight="1">
      <c r="A197" s="97">
        <f>C197&amp;"-"&amp;D197</f>
        <v/>
      </c>
      <c r="C197" s="93" t="n">
        <v>75</v>
      </c>
      <c r="D197" s="7" t="inlineStr">
        <is>
          <t>1820</t>
        </is>
      </c>
      <c r="E197" s="91" t="inlineStr">
        <is>
          <t>2.3.5.1</t>
        </is>
      </c>
      <c r="F197" s="44" t="n"/>
      <c r="G197" s="82" t="n"/>
      <c r="H197" s="82" t="n"/>
      <c r="I197" s="82" t="inlineStr">
        <is>
          <t>Of which collateral swapped meets operational requirements</t>
        </is>
      </c>
      <c r="J197" s="31" t="n"/>
      <c r="K197" s="49" t="n"/>
      <c r="L197" s="49" t="n"/>
      <c r="M197" s="49" t="n"/>
      <c r="N197" s="49" t="n"/>
      <c r="O197" s="49" t="n"/>
      <c r="P197" s="49" t="n"/>
      <c r="Q197" s="16" t="n"/>
      <c r="R197" s="16" t="n"/>
      <c r="S197" s="16" t="n"/>
      <c r="T197" s="16" t="n"/>
      <c r="U197" s="16" t="n"/>
      <c r="V197" s="16" t="n"/>
    </row>
    <row r="198" ht="18.9" customHeight="1">
      <c r="A198" s="97">
        <f>C198&amp;"-"&amp;D198</f>
        <v/>
      </c>
      <c r="C198" s="93" t="n">
        <v>75</v>
      </c>
      <c r="D198" s="7" t="inlineStr">
        <is>
          <t>1830</t>
        </is>
      </c>
      <c r="E198" s="91" t="inlineStr">
        <is>
          <t>2.3.6</t>
        </is>
      </c>
      <c r="F198" s="44" t="n"/>
      <c r="G198" s="82" t="n"/>
      <c r="H198" s="82" t="inlineStr">
        <is>
          <t>Level 2B: asset-backed securities (commercial or individuals, Member State, CQS1)</t>
        </is>
      </c>
      <c r="I198" s="115" t="n"/>
      <c r="J198" s="31" t="n"/>
      <c r="K198" s="49" t="n"/>
      <c r="L198" s="49" t="n"/>
      <c r="M198" s="49" t="n"/>
      <c r="N198" s="16" t="n"/>
      <c r="O198" s="49" t="n"/>
      <c r="P198" s="16" t="n"/>
      <c r="Q198" s="16" t="inlineStr">
        <is>
          <t>0,20</t>
        </is>
      </c>
      <c r="R198" s="15" t="n">
        <v>0.2</v>
      </c>
      <c r="S198" s="16" t="n"/>
      <c r="T198" s="31" t="n"/>
      <c r="U198" s="31" t="n"/>
      <c r="V198" s="31" t="n"/>
    </row>
    <row r="199" ht="18.9" customHeight="1">
      <c r="A199" s="97">
        <f>C199&amp;"-"&amp;D199</f>
        <v/>
      </c>
      <c r="C199" s="93" t="n">
        <v>75</v>
      </c>
      <c r="D199" s="7" t="inlineStr">
        <is>
          <t>1840</t>
        </is>
      </c>
      <c r="E199" s="91" t="inlineStr">
        <is>
          <t>2.3.6.1</t>
        </is>
      </c>
      <c r="F199" s="44" t="n"/>
      <c r="G199" s="82" t="n"/>
      <c r="H199" s="82" t="n"/>
      <c r="I199" s="82" t="inlineStr">
        <is>
          <t>Of which collateral swapped meets operational requirements</t>
        </is>
      </c>
      <c r="J199" s="31" t="n"/>
      <c r="K199" s="49" t="n"/>
      <c r="L199" s="49" t="n"/>
      <c r="M199" s="49" t="n"/>
      <c r="N199" s="49" t="n"/>
      <c r="O199" s="49" t="n"/>
      <c r="P199" s="49" t="n"/>
      <c r="Q199" s="16" t="n"/>
      <c r="R199" s="16" t="n"/>
      <c r="S199" s="16" t="n"/>
      <c r="T199" s="16" t="n"/>
      <c r="U199" s="16" t="n"/>
      <c r="V199" s="16" t="n"/>
    </row>
    <row r="200" ht="18.9" customHeight="1">
      <c r="A200" s="97">
        <f>C200&amp;"-"&amp;D200</f>
        <v/>
      </c>
      <c r="C200" s="93" t="n">
        <v>75</v>
      </c>
      <c r="D200" s="7" t="inlineStr">
        <is>
          <t>1850</t>
        </is>
      </c>
      <c r="E200" s="91" t="inlineStr">
        <is>
          <t>2.3.7</t>
        </is>
      </c>
      <c r="F200" s="44" t="n"/>
      <c r="G200" s="82" t="n"/>
      <c r="H200" s="82" t="inlineStr">
        <is>
          <t>Other Level 2B</t>
        </is>
      </c>
      <c r="I200" s="115" t="n"/>
      <c r="J200" s="31" t="n"/>
      <c r="K200" s="49" t="n"/>
      <c r="L200" s="49" t="n"/>
      <c r="M200" s="49" t="n"/>
      <c r="N200" s="16" t="n"/>
      <c r="O200" s="49" t="n"/>
      <c r="P200" s="16" t="n"/>
      <c r="Q200" s="16" t="inlineStr">
        <is>
          <t>0,35</t>
        </is>
      </c>
      <c r="R200" s="15" t="n">
        <v>0.35</v>
      </c>
      <c r="S200" s="16" t="n"/>
      <c r="T200" s="31" t="n"/>
      <c r="U200" s="31" t="n"/>
      <c r="V200" s="31" t="n"/>
    </row>
    <row r="201" ht="18.9" customHeight="1">
      <c r="A201" s="97">
        <f>C201&amp;"-"&amp;D201</f>
        <v/>
      </c>
      <c r="C201" s="93" t="n">
        <v>75</v>
      </c>
      <c r="D201" s="7" t="inlineStr">
        <is>
          <t>1860</t>
        </is>
      </c>
      <c r="E201" s="91" t="inlineStr">
        <is>
          <t>2.3.7.1</t>
        </is>
      </c>
      <c r="F201" s="44" t="n"/>
      <c r="G201" s="82" t="n"/>
      <c r="H201" s="82" t="n"/>
      <c r="I201" s="82" t="inlineStr">
        <is>
          <t>Of which collateral swapped meets operational requirements</t>
        </is>
      </c>
      <c r="J201" s="31" t="n"/>
      <c r="K201" s="49" t="n"/>
      <c r="L201" s="49" t="n"/>
      <c r="M201" s="49" t="n"/>
      <c r="N201" s="49" t="n"/>
      <c r="O201" s="49" t="n"/>
      <c r="P201" s="49" t="n"/>
      <c r="Q201" s="16" t="n"/>
      <c r="R201" s="16" t="n"/>
      <c r="S201" s="16" t="n"/>
      <c r="T201" s="16" t="n"/>
      <c r="U201" s="16" t="n"/>
      <c r="V201" s="16" t="n"/>
    </row>
    <row r="202" ht="18.9" customHeight="1">
      <c r="A202" s="97">
        <f>C202&amp;"-"&amp;D202</f>
        <v/>
      </c>
      <c r="C202" s="93" t="n">
        <v>75</v>
      </c>
      <c r="D202" s="7" t="inlineStr">
        <is>
          <t>1870</t>
        </is>
      </c>
      <c r="E202" s="91" t="inlineStr">
        <is>
          <t>2.3.8</t>
        </is>
      </c>
      <c r="F202" s="44" t="n"/>
      <c r="G202" s="82" t="n"/>
      <c r="H202" s="82" t="inlineStr">
        <is>
          <t>Non-liquid assets</t>
        </is>
      </c>
      <c r="I202" s="115" t="n"/>
      <c r="J202" s="31" t="n"/>
      <c r="K202" s="49" t="n"/>
      <c r="L202" s="49" t="n"/>
      <c r="M202" s="49" t="n"/>
      <c r="N202" s="16" t="n"/>
      <c r="O202" s="49" t="n"/>
      <c r="P202" s="16" t="n"/>
      <c r="Q202" s="16" t="inlineStr">
        <is>
          <t>0,85</t>
        </is>
      </c>
      <c r="R202" s="15" t="n">
        <v>0.85</v>
      </c>
      <c r="S202" s="16" t="n"/>
      <c r="T202" s="31" t="n"/>
      <c r="U202" s="31" t="n"/>
      <c r="V202" s="31" t="n"/>
    </row>
    <row r="203" ht="18.9" customHeight="1">
      <c r="A203" s="97">
        <f>C203&amp;"-"&amp;D203</f>
        <v/>
      </c>
      <c r="C203" s="93" t="n">
        <v>75</v>
      </c>
      <c r="D203" s="7" t="inlineStr">
        <is>
          <t>1880</t>
        </is>
      </c>
      <c r="E203" s="91" t="inlineStr">
        <is>
          <t>2.3.8.1</t>
        </is>
      </c>
      <c r="F203" s="44" t="n"/>
      <c r="G203" s="82" t="n"/>
      <c r="H203" s="82" t="n"/>
      <c r="I203" s="82" t="inlineStr">
        <is>
          <t>Of which collateral swapped meets operational requirements</t>
        </is>
      </c>
      <c r="J203" s="31" t="n"/>
      <c r="K203" s="49" t="n"/>
      <c r="L203" s="49" t="n"/>
      <c r="M203" s="49" t="n"/>
      <c r="N203" s="49" t="n"/>
      <c r="O203" s="49" t="n"/>
      <c r="P203" s="16" t="n"/>
      <c r="Q203" s="16" t="n"/>
      <c r="R203" s="16" t="n"/>
      <c r="S203" s="16" t="n"/>
      <c r="T203" s="16" t="n"/>
      <c r="U203" s="16" t="n"/>
      <c r="V203" s="16" t="n"/>
    </row>
    <row r="204" ht="39.9" customHeight="1">
      <c r="A204" s="97">
        <f>C204&amp;"-"&amp;D204</f>
        <v/>
      </c>
      <c r="C204" s="93" t="n">
        <v>75</v>
      </c>
      <c r="D204" s="7" t="inlineStr">
        <is>
          <t>1890</t>
        </is>
      </c>
      <c r="E204" s="91" t="inlineStr">
        <is>
          <t>2.4</t>
        </is>
      </c>
      <c r="F204" s="44" t="n"/>
      <c r="G204" s="78" t="inlineStr">
        <is>
          <t>Totals for transactions in which Level 2B: asset-backed securities (residential or automobile, CQS1) are lent and the following collateral is borrowed:</t>
        </is>
      </c>
      <c r="H204" s="115" t="n"/>
      <c r="I204" s="115" t="n"/>
      <c r="J204" s="31" t="n"/>
      <c r="K204" s="31" t="n"/>
      <c r="L204" s="31" t="n"/>
      <c r="M204" s="31" t="n"/>
      <c r="N204" s="16" t="n"/>
      <c r="O204" s="31" t="n"/>
      <c r="P204" s="16" t="n"/>
      <c r="Q204" s="16" t="n"/>
      <c r="R204" s="16" t="n"/>
      <c r="S204" s="31" t="n"/>
      <c r="T204" s="31" t="n"/>
      <c r="U204" s="31" t="n"/>
      <c r="V204" s="31" t="n"/>
    </row>
    <row r="205" ht="18.9" customHeight="1">
      <c r="A205" s="97">
        <f>C205&amp;"-"&amp;D205</f>
        <v/>
      </c>
      <c r="C205" s="93" t="n">
        <v>75</v>
      </c>
      <c r="D205" s="7" t="inlineStr">
        <is>
          <t>1900</t>
        </is>
      </c>
      <c r="E205" s="91" t="inlineStr">
        <is>
          <t>2.4.1</t>
        </is>
      </c>
      <c r="F205" s="44" t="n"/>
      <c r="G205" s="82" t="n"/>
      <c r="H205" s="82" t="inlineStr">
        <is>
          <t>Level 1 assets (excl. EHQ covered bonds)</t>
        </is>
      </c>
      <c r="I205" s="115" t="n"/>
      <c r="J205" s="31" t="n"/>
      <c r="K205" s="49" t="n"/>
      <c r="L205" s="49" t="n"/>
      <c r="M205" s="49" t="n"/>
      <c r="N205" s="16" t="n"/>
      <c r="O205" s="49" t="n"/>
      <c r="P205" s="16" t="n"/>
      <c r="Q205" s="16" t="inlineStr">
        <is>
          <t>0,25</t>
        </is>
      </c>
      <c r="R205" s="15" t="n">
        <v>0.25</v>
      </c>
      <c r="S205" s="31" t="n"/>
      <c r="T205" s="16" t="n"/>
      <c r="U205" s="16" t="n"/>
      <c r="V205" s="16" t="n"/>
    </row>
    <row r="206" ht="18.9" customHeight="1">
      <c r="A206" s="97">
        <f>C206&amp;"-"&amp;D206</f>
        <v/>
      </c>
      <c r="C206" s="93" t="n">
        <v>75</v>
      </c>
      <c r="D206" s="7" t="inlineStr">
        <is>
          <t>1910</t>
        </is>
      </c>
      <c r="E206" s="91" t="inlineStr">
        <is>
          <t>2.4.1.1</t>
        </is>
      </c>
      <c r="F206" s="44" t="n"/>
      <c r="G206" s="82" t="n"/>
      <c r="H206" s="82" t="n"/>
      <c r="I206" s="82" t="inlineStr">
        <is>
          <t>Of which collateral swapped meets operational requirements</t>
        </is>
      </c>
      <c r="J206" s="31" t="n"/>
      <c r="K206" s="49" t="n"/>
      <c r="L206" s="49" t="n"/>
      <c r="M206" s="49" t="n"/>
      <c r="N206" s="49" t="n"/>
      <c r="O206" s="49" t="n"/>
      <c r="P206" s="49" t="n"/>
      <c r="Q206" s="16" t="n"/>
      <c r="R206" s="16" t="n"/>
      <c r="S206" s="16" t="n"/>
      <c r="T206" s="16" t="n"/>
      <c r="U206" s="16" t="n"/>
      <c r="V206" s="16" t="n"/>
    </row>
    <row r="207" ht="18.9" customHeight="1">
      <c r="A207" s="97">
        <f>C207&amp;"-"&amp;D207</f>
        <v/>
      </c>
      <c r="C207" s="93" t="n">
        <v>75</v>
      </c>
      <c r="D207" s="7" t="inlineStr">
        <is>
          <t>1920</t>
        </is>
      </c>
      <c r="E207" s="91" t="inlineStr">
        <is>
          <t>2.4.2</t>
        </is>
      </c>
      <c r="F207" s="44" t="n"/>
      <c r="G207" s="82" t="n"/>
      <c r="H207" s="82" t="inlineStr">
        <is>
          <t>Level 1: extremely high quality covered bonds</t>
        </is>
      </c>
      <c r="I207" s="115" t="n"/>
      <c r="J207" s="31" t="n"/>
      <c r="K207" s="49" t="n"/>
      <c r="L207" s="49" t="n"/>
      <c r="M207" s="49" t="n"/>
      <c r="N207" s="16" t="n"/>
      <c r="O207" s="49" t="n"/>
      <c r="P207" s="16" t="n"/>
      <c r="Q207" s="16" t="inlineStr">
        <is>
          <t>0,18</t>
        </is>
      </c>
      <c r="R207" s="15" t="n">
        <v>0.18</v>
      </c>
      <c r="S207" s="31" t="n"/>
      <c r="T207" s="16" t="n"/>
      <c r="U207" s="16" t="n"/>
      <c r="V207" s="16" t="n"/>
    </row>
    <row r="208" ht="18.9" customHeight="1">
      <c r="A208" s="97">
        <f>C208&amp;"-"&amp;D208</f>
        <v/>
      </c>
      <c r="C208" s="93" t="n">
        <v>75</v>
      </c>
      <c r="D208" s="7" t="inlineStr">
        <is>
          <t>1930</t>
        </is>
      </c>
      <c r="E208" s="91" t="inlineStr">
        <is>
          <t>2.4.2.1</t>
        </is>
      </c>
      <c r="F208" s="44" t="n"/>
      <c r="G208" s="82" t="n"/>
      <c r="H208" s="82" t="n"/>
      <c r="I208" s="82" t="inlineStr">
        <is>
          <t>Of which collateral swapped meets operational requirements</t>
        </is>
      </c>
      <c r="J208" s="31" t="n"/>
      <c r="K208" s="49" t="n"/>
      <c r="L208" s="49" t="n"/>
      <c r="M208" s="49" t="n"/>
      <c r="N208" s="49" t="n"/>
      <c r="O208" s="49" t="n"/>
      <c r="P208" s="49" t="n"/>
      <c r="Q208" s="16" t="n"/>
      <c r="R208" s="16" t="n"/>
      <c r="S208" s="16" t="n"/>
      <c r="T208" s="16" t="n"/>
      <c r="U208" s="16" t="n"/>
      <c r="V208" s="16" t="n"/>
    </row>
    <row r="209" ht="18.9" customHeight="1">
      <c r="A209" s="97">
        <f>C209&amp;"-"&amp;D209</f>
        <v/>
      </c>
      <c r="C209" s="93" t="n">
        <v>75</v>
      </c>
      <c r="D209" s="7" t="inlineStr">
        <is>
          <t>1940</t>
        </is>
      </c>
      <c r="E209" s="91" t="inlineStr">
        <is>
          <t>2.4.3</t>
        </is>
      </c>
      <c r="F209" s="44" t="n"/>
      <c r="G209" s="82" t="n"/>
      <c r="H209" s="82" t="inlineStr">
        <is>
          <t>Level 2A assets</t>
        </is>
      </c>
      <c r="I209" s="115" t="n"/>
      <c r="J209" s="31" t="n"/>
      <c r="K209" s="49" t="n"/>
      <c r="L209" s="49" t="n"/>
      <c r="M209" s="49" t="n"/>
      <c r="N209" s="16" t="n"/>
      <c r="O209" s="49" t="n"/>
      <c r="P209" s="16" t="n"/>
      <c r="Q209" s="16" t="inlineStr">
        <is>
          <t>0,10</t>
        </is>
      </c>
      <c r="R209" s="15" t="n">
        <v>0.1</v>
      </c>
      <c r="S209" s="31" t="n"/>
      <c r="T209" s="16" t="n"/>
      <c r="U209" s="16" t="n"/>
      <c r="V209" s="16" t="n"/>
    </row>
    <row r="210" ht="18.9" customHeight="1">
      <c r="A210" s="97">
        <f>C210&amp;"-"&amp;D210</f>
        <v/>
      </c>
      <c r="C210" s="93" t="n">
        <v>75</v>
      </c>
      <c r="D210" s="7" t="inlineStr">
        <is>
          <t>1950</t>
        </is>
      </c>
      <c r="E210" s="91" t="inlineStr">
        <is>
          <t>2.4.3.1</t>
        </is>
      </c>
      <c r="F210" s="44" t="n"/>
      <c r="G210" s="82" t="n"/>
      <c r="H210" s="82" t="n"/>
      <c r="I210" s="82" t="inlineStr">
        <is>
          <t>Of which collateral swapped meets operational requirements</t>
        </is>
      </c>
      <c r="J210" s="31" t="n"/>
      <c r="K210" s="49" t="n"/>
      <c r="L210" s="49" t="n"/>
      <c r="M210" s="49" t="n"/>
      <c r="N210" s="49" t="n"/>
      <c r="O210" s="49" t="n"/>
      <c r="P210" s="49" t="n"/>
      <c r="Q210" s="16" t="n"/>
      <c r="R210" s="16" t="n"/>
      <c r="S210" s="16" t="n"/>
      <c r="T210" s="16" t="n"/>
      <c r="U210" s="16" t="n"/>
      <c r="V210" s="16" t="n"/>
    </row>
    <row r="211" ht="18.9" customHeight="1">
      <c r="A211" s="97">
        <f>C211&amp;"-"&amp;D211</f>
        <v/>
      </c>
      <c r="C211" s="93" t="n">
        <v>75</v>
      </c>
      <c r="D211" s="7" t="inlineStr">
        <is>
          <t>1960</t>
        </is>
      </c>
      <c r="E211" s="91" t="inlineStr">
        <is>
          <t>2.4.4</t>
        </is>
      </c>
      <c r="F211" s="44" t="n"/>
      <c r="G211" s="82" t="n"/>
      <c r="H211" s="82" t="inlineStr">
        <is>
          <t>Level 2B: asset-backed securities (residential or automobile, CQS1)</t>
        </is>
      </c>
      <c r="I211" s="115" t="n"/>
      <c r="J211" s="31" t="n"/>
      <c r="K211" s="49" t="n"/>
      <c r="L211" s="49" t="n"/>
      <c r="M211" s="49" t="n"/>
      <c r="N211" s="16" t="n"/>
      <c r="O211" s="49" t="n"/>
      <c r="P211" s="16" t="n"/>
      <c r="Q211" s="16" t="inlineStr">
        <is>
          <t>0,00</t>
        </is>
      </c>
      <c r="R211" s="15" t="n">
        <v>0</v>
      </c>
      <c r="S211" s="31" t="n"/>
      <c r="T211" s="31" t="n"/>
      <c r="U211" s="31" t="n"/>
      <c r="V211" s="31" t="n"/>
    </row>
    <row r="212" ht="18.9" customHeight="1">
      <c r="A212" s="97">
        <f>C212&amp;"-"&amp;D212</f>
        <v/>
      </c>
      <c r="C212" s="93" t="n">
        <v>75</v>
      </c>
      <c r="D212" s="7" t="inlineStr">
        <is>
          <t>1970</t>
        </is>
      </c>
      <c r="E212" s="91" t="inlineStr">
        <is>
          <t>2.4.4.1</t>
        </is>
      </c>
      <c r="F212" s="44" t="n"/>
      <c r="G212" s="82" t="n"/>
      <c r="H212" s="82" t="n"/>
      <c r="I212" s="82" t="inlineStr">
        <is>
          <t>Of which collateral swapped meets operational requirements</t>
        </is>
      </c>
      <c r="J212" s="31" t="n"/>
      <c r="K212" s="49" t="n"/>
      <c r="L212" s="49" t="n"/>
      <c r="M212" s="49" t="n"/>
      <c r="N212" s="49" t="n"/>
      <c r="O212" s="49" t="n"/>
      <c r="P212" s="49" t="n"/>
      <c r="Q212" s="16" t="n"/>
      <c r="R212" s="16" t="n"/>
      <c r="S212" s="16" t="n"/>
      <c r="T212" s="16" t="n"/>
      <c r="U212" s="16" t="n"/>
      <c r="V212" s="16" t="n"/>
    </row>
    <row r="213" ht="18.9" customHeight="1">
      <c r="A213" s="97">
        <f>C213&amp;"-"&amp;D213</f>
        <v/>
      </c>
      <c r="C213" s="93" t="n">
        <v>75</v>
      </c>
      <c r="D213" s="7" t="inlineStr">
        <is>
          <t>1980</t>
        </is>
      </c>
      <c r="E213" s="91" t="inlineStr">
        <is>
          <t>2.4.5</t>
        </is>
      </c>
      <c r="F213" s="44" t="n"/>
      <c r="G213" s="82" t="n"/>
      <c r="H213" s="82" t="inlineStr">
        <is>
          <t>Level 2B: high quality covered bonds</t>
        </is>
      </c>
      <c r="I213" s="115" t="n"/>
      <c r="J213" s="31" t="n"/>
      <c r="K213" s="49" t="n"/>
      <c r="L213" s="49" t="n"/>
      <c r="M213" s="49" t="n"/>
      <c r="N213" s="16" t="n"/>
      <c r="O213" s="49" t="n"/>
      <c r="P213" s="16" t="n"/>
      <c r="Q213" s="16" t="inlineStr">
        <is>
          <t>0,05</t>
        </is>
      </c>
      <c r="R213" s="15" t="n">
        <v>0.05</v>
      </c>
      <c r="S213" s="16" t="n"/>
      <c r="T213" s="31" t="n"/>
      <c r="U213" s="31" t="n"/>
      <c r="V213" s="31" t="n"/>
    </row>
    <row r="214" ht="18.9" customHeight="1">
      <c r="A214" s="97">
        <f>C214&amp;"-"&amp;D214</f>
        <v/>
      </c>
      <c r="C214" s="93" t="n">
        <v>75</v>
      </c>
      <c r="D214" s="7" t="inlineStr">
        <is>
          <t>1990</t>
        </is>
      </c>
      <c r="E214" s="91" t="inlineStr">
        <is>
          <t>2.4.5.1</t>
        </is>
      </c>
      <c r="F214" s="44" t="n"/>
      <c r="G214" s="82" t="n"/>
      <c r="H214" s="82" t="n"/>
      <c r="I214" s="82" t="inlineStr">
        <is>
          <t>Of which collateral swapped meets operational requirements</t>
        </is>
      </c>
      <c r="J214" s="31" t="n"/>
      <c r="K214" s="49" t="n"/>
      <c r="L214" s="49" t="n"/>
      <c r="M214" s="49" t="n"/>
      <c r="N214" s="49" t="n"/>
      <c r="O214" s="49" t="n"/>
      <c r="P214" s="49" t="n"/>
      <c r="Q214" s="16" t="n"/>
      <c r="R214" s="16" t="n"/>
      <c r="S214" s="16" t="n"/>
      <c r="T214" s="16" t="n"/>
      <c r="U214" s="16" t="n"/>
      <c r="V214" s="16" t="n"/>
    </row>
    <row r="215" ht="18.9" customHeight="1">
      <c r="A215" s="97">
        <f>C215&amp;"-"&amp;D215</f>
        <v/>
      </c>
      <c r="C215" s="93" t="n">
        <v>75</v>
      </c>
      <c r="D215" s="7" t="inlineStr">
        <is>
          <t>2000</t>
        </is>
      </c>
      <c r="E215" s="91" t="inlineStr">
        <is>
          <t>2.4.6</t>
        </is>
      </c>
      <c r="F215" s="44" t="n"/>
      <c r="G215" s="82" t="n"/>
      <c r="H215" s="82" t="inlineStr">
        <is>
          <t>Level 2B: asset-backed securities (commercial or individuals, Member State, CQS1)</t>
        </is>
      </c>
      <c r="I215" s="115" t="n"/>
      <c r="J215" s="31" t="n"/>
      <c r="K215" s="49" t="n"/>
      <c r="L215" s="49" t="n"/>
      <c r="M215" s="49" t="n"/>
      <c r="N215" s="16" t="n"/>
      <c r="O215" s="49" t="n"/>
      <c r="P215" s="16" t="n"/>
      <c r="Q215" s="16" t="inlineStr">
        <is>
          <t>0,10</t>
        </is>
      </c>
      <c r="R215" s="15" t="n">
        <v>0.1</v>
      </c>
      <c r="S215" s="16" t="n"/>
      <c r="T215" s="31" t="n"/>
      <c r="U215" s="31" t="n"/>
      <c r="V215" s="31" t="n"/>
    </row>
    <row r="216" ht="18.9" customHeight="1">
      <c r="A216" s="97">
        <f>C216&amp;"-"&amp;D216</f>
        <v/>
      </c>
      <c r="C216" s="93" t="n">
        <v>75</v>
      </c>
      <c r="D216" s="7" t="inlineStr">
        <is>
          <t>2010</t>
        </is>
      </c>
      <c r="E216" s="91" t="inlineStr">
        <is>
          <t>2.4.6.1</t>
        </is>
      </c>
      <c r="F216" s="44" t="n"/>
      <c r="G216" s="82" t="n"/>
      <c r="H216" s="82" t="n"/>
      <c r="I216" s="82" t="inlineStr">
        <is>
          <t>Of which collateral swapped meets operational requirements</t>
        </is>
      </c>
      <c r="J216" s="31" t="n"/>
      <c r="K216" s="49" t="n"/>
      <c r="L216" s="49" t="n"/>
      <c r="M216" s="49" t="n"/>
      <c r="N216" s="49" t="n"/>
      <c r="O216" s="49" t="n"/>
      <c r="P216" s="49" t="n"/>
      <c r="Q216" s="16" t="n"/>
      <c r="R216" s="16" t="n"/>
      <c r="S216" s="16" t="n"/>
      <c r="T216" s="16" t="n"/>
      <c r="U216" s="16" t="n"/>
      <c r="V216" s="16" t="n"/>
    </row>
    <row r="217" ht="18.9" customHeight="1">
      <c r="A217" s="97">
        <f>C217&amp;"-"&amp;D217</f>
        <v/>
      </c>
      <c r="C217" s="93" t="n">
        <v>75</v>
      </c>
      <c r="D217" s="7" t="inlineStr">
        <is>
          <t>2020</t>
        </is>
      </c>
      <c r="E217" s="91" t="inlineStr">
        <is>
          <t>2.4.7</t>
        </is>
      </c>
      <c r="F217" s="44" t="n"/>
      <c r="G217" s="82" t="n"/>
      <c r="H217" s="82" t="inlineStr">
        <is>
          <t>Other Level 2B</t>
        </is>
      </c>
      <c r="I217" s="115" t="n"/>
      <c r="J217" s="31" t="n"/>
      <c r="K217" s="49" t="n"/>
      <c r="L217" s="49" t="n"/>
      <c r="M217" s="49" t="n"/>
      <c r="N217" s="16" t="n"/>
      <c r="O217" s="49" t="n"/>
      <c r="P217" s="16" t="n"/>
      <c r="Q217" s="16" t="inlineStr">
        <is>
          <t>0,25</t>
        </is>
      </c>
      <c r="R217" s="15" t="n">
        <v>0.25</v>
      </c>
      <c r="S217" s="16" t="n"/>
      <c r="T217" s="31" t="n"/>
      <c r="U217" s="31" t="n"/>
      <c r="V217" s="31" t="n"/>
    </row>
    <row r="218" ht="18.9" customHeight="1">
      <c r="A218" s="97">
        <f>C218&amp;"-"&amp;D218</f>
        <v/>
      </c>
      <c r="C218" s="93" t="n">
        <v>75</v>
      </c>
      <c r="D218" s="7" t="inlineStr">
        <is>
          <t>2030</t>
        </is>
      </c>
      <c r="E218" s="91" t="inlineStr">
        <is>
          <t>2.4.7.1</t>
        </is>
      </c>
      <c r="F218" s="44" t="n"/>
      <c r="G218" s="82" t="n"/>
      <c r="H218" s="82" t="n"/>
      <c r="I218" s="82" t="inlineStr">
        <is>
          <t>Of which collateral swapped meets operational requirements</t>
        </is>
      </c>
      <c r="J218" s="31" t="n"/>
      <c r="K218" s="49" t="n"/>
      <c r="L218" s="49" t="n"/>
      <c r="M218" s="49" t="n"/>
      <c r="N218" s="49" t="n"/>
      <c r="O218" s="49" t="n"/>
      <c r="P218" s="49" t="n"/>
      <c r="Q218" s="16" t="n"/>
      <c r="R218" s="16" t="n"/>
      <c r="S218" s="16" t="n"/>
      <c r="T218" s="16" t="n"/>
      <c r="U218" s="16" t="n"/>
      <c r="V218" s="16" t="n"/>
    </row>
    <row r="219" ht="18.9" customHeight="1">
      <c r="A219" s="97">
        <f>C219&amp;"-"&amp;D219</f>
        <v/>
      </c>
      <c r="C219" s="93" t="n">
        <v>75</v>
      </c>
      <c r="D219" s="7" t="inlineStr">
        <is>
          <t>2040</t>
        </is>
      </c>
      <c r="E219" s="91" t="inlineStr">
        <is>
          <t>2.4.8</t>
        </is>
      </c>
      <c r="F219" s="44" t="n"/>
      <c r="G219" s="82" t="n"/>
      <c r="H219" s="82" t="inlineStr">
        <is>
          <t>Non-liquid assets</t>
        </is>
      </c>
      <c r="I219" s="115" t="n"/>
      <c r="J219" s="31" t="n"/>
      <c r="K219" s="49" t="n"/>
      <c r="L219" s="49" t="n"/>
      <c r="M219" s="49" t="n"/>
      <c r="N219" s="16" t="n"/>
      <c r="O219" s="49" t="n"/>
      <c r="P219" s="16" t="n"/>
      <c r="Q219" s="16" t="inlineStr">
        <is>
          <t>0,75</t>
        </is>
      </c>
      <c r="R219" s="15" t="n">
        <v>0.75</v>
      </c>
      <c r="S219" s="16" t="n"/>
      <c r="T219" s="31" t="n"/>
      <c r="U219" s="31" t="n"/>
      <c r="V219" s="31" t="n"/>
    </row>
    <row r="220" ht="18.9" customHeight="1">
      <c r="A220" s="97">
        <f>C220&amp;"-"&amp;D220</f>
        <v/>
      </c>
      <c r="C220" s="93" t="n">
        <v>75</v>
      </c>
      <c r="D220" s="7" t="inlineStr">
        <is>
          <t>2050</t>
        </is>
      </c>
      <c r="E220" s="91" t="inlineStr">
        <is>
          <t>2.4.8.1</t>
        </is>
      </c>
      <c r="F220" s="44" t="n"/>
      <c r="G220" s="82" t="n"/>
      <c r="H220" s="82" t="n"/>
      <c r="I220" s="82" t="inlineStr">
        <is>
          <t>Of which collateral swapped meets operational requirements</t>
        </is>
      </c>
      <c r="J220" s="31" t="n"/>
      <c r="K220" s="49" t="n"/>
      <c r="L220" s="49" t="n"/>
      <c r="M220" s="49" t="n"/>
      <c r="N220" s="49" t="n"/>
      <c r="O220" s="49" t="n"/>
      <c r="P220" s="16" t="n"/>
      <c r="Q220" s="16" t="n"/>
      <c r="R220" s="16" t="n"/>
      <c r="S220" s="16" t="n"/>
      <c r="T220" s="16" t="n"/>
      <c r="U220" s="16" t="n"/>
      <c r="V220" s="16" t="n"/>
    </row>
    <row r="221" ht="39" customHeight="1">
      <c r="A221" s="97">
        <f>C221&amp;"-"&amp;D221</f>
        <v/>
      </c>
      <c r="C221" s="93" t="n">
        <v>75</v>
      </c>
      <c r="D221" s="7" t="inlineStr">
        <is>
          <t>2060</t>
        </is>
      </c>
      <c r="E221" s="91" t="inlineStr">
        <is>
          <t>2.5</t>
        </is>
      </c>
      <c r="F221" s="44" t="n"/>
      <c r="G221" s="78" t="inlineStr">
        <is>
          <t>Totals for transactions in which Level 2B: high quality covered bonds are lent and the following collateral is borrowed:</t>
        </is>
      </c>
      <c r="H221" s="115" t="n"/>
      <c r="I221" s="115" t="n"/>
      <c r="J221" s="31" t="n"/>
      <c r="K221" s="31" t="n"/>
      <c r="L221" s="31" t="n"/>
      <c r="M221" s="31" t="n"/>
      <c r="N221" s="16" t="n"/>
      <c r="O221" s="31" t="n"/>
      <c r="P221" s="16" t="n"/>
      <c r="Q221" s="16" t="n"/>
      <c r="R221" s="16" t="n"/>
      <c r="S221" s="31" t="n"/>
      <c r="T221" s="31" t="n"/>
      <c r="U221" s="31" t="n"/>
      <c r="V221" s="31" t="n"/>
    </row>
    <row r="222" ht="18.9" customHeight="1">
      <c r="A222" s="97">
        <f>C222&amp;"-"&amp;D222</f>
        <v/>
      </c>
      <c r="C222" s="93" t="n">
        <v>75</v>
      </c>
      <c r="D222" s="7" t="inlineStr">
        <is>
          <t>2070</t>
        </is>
      </c>
      <c r="E222" s="91" t="inlineStr">
        <is>
          <t>2.5.1</t>
        </is>
      </c>
      <c r="F222" s="44" t="n"/>
      <c r="G222" s="82" t="n"/>
      <c r="H222" s="82" t="inlineStr">
        <is>
          <t>Level 1 assets (excl. EHQ covered bonds)</t>
        </is>
      </c>
      <c r="I222" s="115" t="n"/>
      <c r="J222" s="31" t="n"/>
      <c r="K222" s="49" t="n"/>
      <c r="L222" s="49" t="n"/>
      <c r="M222" s="49" t="n"/>
      <c r="N222" s="16" t="n"/>
      <c r="O222" s="49" t="n"/>
      <c r="P222" s="16" t="n"/>
      <c r="Q222" s="16" t="inlineStr">
        <is>
          <t>0,30</t>
        </is>
      </c>
      <c r="R222" s="15" t="n">
        <v>0.3</v>
      </c>
      <c r="S222" s="31" t="n"/>
      <c r="T222" s="16" t="n"/>
      <c r="U222" s="16" t="n"/>
      <c r="V222" s="16" t="n"/>
    </row>
    <row r="223" ht="18.9" customHeight="1">
      <c r="A223" s="97">
        <f>C223&amp;"-"&amp;D223</f>
        <v/>
      </c>
      <c r="C223" s="93" t="n">
        <v>75</v>
      </c>
      <c r="D223" s="7" t="inlineStr">
        <is>
          <t>2080</t>
        </is>
      </c>
      <c r="E223" s="91" t="inlineStr">
        <is>
          <t>2.5.1.1</t>
        </is>
      </c>
      <c r="F223" s="44" t="n"/>
      <c r="G223" s="82" t="n"/>
      <c r="H223" s="82" t="n"/>
      <c r="I223" s="82" t="inlineStr">
        <is>
          <t>Of which collateral swapped meets operational requirements</t>
        </is>
      </c>
      <c r="J223" s="31" t="n"/>
      <c r="K223" s="49" t="n"/>
      <c r="L223" s="49" t="n"/>
      <c r="M223" s="49" t="n"/>
      <c r="N223" s="49" t="n"/>
      <c r="O223" s="49" t="n"/>
      <c r="P223" s="49" t="n"/>
      <c r="Q223" s="16" t="n"/>
      <c r="R223" s="16" t="n"/>
      <c r="S223" s="16" t="n"/>
      <c r="T223" s="16" t="n"/>
      <c r="U223" s="16" t="n"/>
      <c r="V223" s="16" t="n"/>
    </row>
    <row r="224" ht="18.9" customHeight="1">
      <c r="A224" s="97">
        <f>C224&amp;"-"&amp;D224</f>
        <v/>
      </c>
      <c r="C224" s="93" t="n">
        <v>75</v>
      </c>
      <c r="D224" s="7" t="inlineStr">
        <is>
          <t>2090</t>
        </is>
      </c>
      <c r="E224" s="91" t="inlineStr">
        <is>
          <t>2.5.2</t>
        </is>
      </c>
      <c r="F224" s="44" t="n"/>
      <c r="G224" s="82" t="n"/>
      <c r="H224" s="82" t="inlineStr">
        <is>
          <t>Level 1: extremely high quality covered bonds</t>
        </is>
      </c>
      <c r="I224" s="115" t="n"/>
      <c r="J224" s="31" t="n"/>
      <c r="K224" s="49" t="n"/>
      <c r="L224" s="49" t="n"/>
      <c r="M224" s="49" t="n"/>
      <c r="N224" s="16" t="n"/>
      <c r="O224" s="49" t="n"/>
      <c r="P224" s="16" t="n"/>
      <c r="Q224" s="16" t="inlineStr">
        <is>
          <t>0,23</t>
        </is>
      </c>
      <c r="R224" s="15" t="n">
        <v>0.23</v>
      </c>
      <c r="S224" s="31" t="n"/>
      <c r="T224" s="16" t="n"/>
      <c r="U224" s="16" t="n"/>
      <c r="V224" s="16" t="n"/>
    </row>
    <row r="225" ht="18.9" customHeight="1">
      <c r="A225" s="97">
        <f>C225&amp;"-"&amp;D225</f>
        <v/>
      </c>
      <c r="C225" s="93" t="n">
        <v>75</v>
      </c>
      <c r="D225" s="7" t="inlineStr">
        <is>
          <t>2100</t>
        </is>
      </c>
      <c r="E225" s="91" t="inlineStr">
        <is>
          <t>2.5.2.1</t>
        </is>
      </c>
      <c r="F225" s="44" t="n"/>
      <c r="G225" s="82" t="n"/>
      <c r="H225" s="82" t="n"/>
      <c r="I225" s="82" t="inlineStr">
        <is>
          <t>Of which collateral swapped meets operational requirements</t>
        </is>
      </c>
      <c r="J225" s="31" t="n"/>
      <c r="K225" s="49" t="n"/>
      <c r="L225" s="49" t="n"/>
      <c r="M225" s="49" t="n"/>
      <c r="N225" s="49" t="n"/>
      <c r="O225" s="49" t="n"/>
      <c r="P225" s="49" t="n"/>
      <c r="Q225" s="16" t="n"/>
      <c r="R225" s="16" t="n"/>
      <c r="S225" s="16" t="n"/>
      <c r="T225" s="16" t="n"/>
      <c r="U225" s="16" t="n"/>
      <c r="V225" s="16" t="n"/>
    </row>
    <row r="226" ht="18.9" customHeight="1">
      <c r="A226" s="97">
        <f>C226&amp;"-"&amp;D226</f>
        <v/>
      </c>
      <c r="C226" s="93" t="n">
        <v>75</v>
      </c>
      <c r="D226" s="7" t="inlineStr">
        <is>
          <t>2110</t>
        </is>
      </c>
      <c r="E226" s="91" t="inlineStr">
        <is>
          <t>2.5.3</t>
        </is>
      </c>
      <c r="F226" s="44" t="n"/>
      <c r="G226" s="82" t="n"/>
      <c r="H226" s="82" t="inlineStr">
        <is>
          <t>Level 2A assets</t>
        </is>
      </c>
      <c r="I226" s="115" t="n"/>
      <c r="J226" s="31" t="n"/>
      <c r="K226" s="49" t="n"/>
      <c r="L226" s="49" t="n"/>
      <c r="M226" s="49" t="n"/>
      <c r="N226" s="16" t="n"/>
      <c r="O226" s="49" t="n"/>
      <c r="P226" s="16" t="n"/>
      <c r="Q226" s="16" t="inlineStr">
        <is>
          <t>0,15</t>
        </is>
      </c>
      <c r="R226" s="15" t="n">
        <v>0.15</v>
      </c>
      <c r="S226" s="31" t="n"/>
      <c r="T226" s="16" t="n"/>
      <c r="U226" s="16" t="n"/>
      <c r="V226" s="16" t="n"/>
    </row>
    <row r="227" ht="18.9" customHeight="1">
      <c r="A227" s="97">
        <f>C227&amp;"-"&amp;D227</f>
        <v/>
      </c>
      <c r="C227" s="93" t="n">
        <v>75</v>
      </c>
      <c r="D227" s="7" t="inlineStr">
        <is>
          <t>2120</t>
        </is>
      </c>
      <c r="E227" s="91" t="inlineStr">
        <is>
          <t>2.5.3.1</t>
        </is>
      </c>
      <c r="F227" s="44" t="n"/>
      <c r="G227" s="82" t="n"/>
      <c r="H227" s="82" t="n"/>
      <c r="I227" s="82" t="inlineStr">
        <is>
          <t>Of which collateral swapped meets operational requirements</t>
        </is>
      </c>
      <c r="J227" s="31" t="n"/>
      <c r="K227" s="49" t="n"/>
      <c r="L227" s="49" t="n"/>
      <c r="M227" s="49" t="n"/>
      <c r="N227" s="49" t="n"/>
      <c r="O227" s="49" t="n"/>
      <c r="P227" s="49" t="n"/>
      <c r="Q227" s="16" t="n"/>
      <c r="R227" s="16" t="n"/>
      <c r="S227" s="16" t="n"/>
      <c r="T227" s="16" t="n"/>
      <c r="U227" s="16" t="n"/>
      <c r="V227" s="16" t="n"/>
    </row>
    <row r="228" ht="18.9" customHeight="1">
      <c r="A228" s="97">
        <f>C228&amp;"-"&amp;D228</f>
        <v/>
      </c>
      <c r="C228" s="93" t="n">
        <v>75</v>
      </c>
      <c r="D228" s="7" t="inlineStr">
        <is>
          <t>2130</t>
        </is>
      </c>
      <c r="E228" s="91" t="inlineStr">
        <is>
          <t>2.5.4</t>
        </is>
      </c>
      <c r="F228" s="44" t="n"/>
      <c r="G228" s="82" t="n"/>
      <c r="H228" s="82" t="inlineStr">
        <is>
          <t>Level 2B: asset-backed securities (residential or automobile, CQS1)</t>
        </is>
      </c>
      <c r="I228" s="115" t="n"/>
      <c r="J228" s="31" t="n"/>
      <c r="K228" s="49" t="n"/>
      <c r="L228" s="49" t="n"/>
      <c r="M228" s="49" t="n"/>
      <c r="N228" s="16" t="n"/>
      <c r="O228" s="49" t="n"/>
      <c r="P228" s="16" t="n"/>
      <c r="Q228" s="16" t="inlineStr">
        <is>
          <t>0,05</t>
        </is>
      </c>
      <c r="R228" s="15" t="n">
        <v>0.05</v>
      </c>
      <c r="S228" s="31" t="n"/>
      <c r="T228" s="16" t="n"/>
      <c r="U228" s="16" t="n"/>
      <c r="V228" s="16" t="n"/>
    </row>
    <row r="229" ht="18.9" customHeight="1">
      <c r="A229" s="97">
        <f>C229&amp;"-"&amp;D229</f>
        <v/>
      </c>
      <c r="C229" s="93" t="n">
        <v>75</v>
      </c>
      <c r="D229" s="7" t="inlineStr">
        <is>
          <t>2140</t>
        </is>
      </c>
      <c r="E229" s="91" t="inlineStr">
        <is>
          <t>2.5.4.1</t>
        </is>
      </c>
      <c r="F229" s="44" t="n"/>
      <c r="G229" s="82" t="n"/>
      <c r="H229" s="82" t="n"/>
      <c r="I229" s="82" t="inlineStr">
        <is>
          <t>Of which collateral swapped meets operational requirements</t>
        </is>
      </c>
      <c r="J229" s="31" t="n"/>
      <c r="K229" s="49" t="n"/>
      <c r="L229" s="49" t="n"/>
      <c r="M229" s="49" t="n"/>
      <c r="N229" s="49" t="n"/>
      <c r="O229" s="49" t="n"/>
      <c r="P229" s="49" t="n"/>
      <c r="Q229" s="16" t="n"/>
      <c r="R229" s="16" t="n"/>
      <c r="S229" s="16" t="n"/>
      <c r="T229" s="16" t="n"/>
      <c r="U229" s="16" t="n"/>
      <c r="V229" s="16" t="n"/>
    </row>
    <row r="230" ht="18.9" customHeight="1">
      <c r="A230" s="97">
        <f>C230&amp;"-"&amp;D230</f>
        <v/>
      </c>
      <c r="C230" s="93" t="n">
        <v>75</v>
      </c>
      <c r="D230" s="7" t="inlineStr">
        <is>
          <t>2150</t>
        </is>
      </c>
      <c r="E230" s="91" t="inlineStr">
        <is>
          <t>2.5.5</t>
        </is>
      </c>
      <c r="F230" s="44" t="n"/>
      <c r="G230" s="82" t="n"/>
      <c r="H230" s="82" t="inlineStr">
        <is>
          <t>Level 2B: high quality covered bonds</t>
        </is>
      </c>
      <c r="I230" s="115" t="n"/>
      <c r="J230" s="31" t="n"/>
      <c r="K230" s="49" t="n"/>
      <c r="L230" s="49" t="n"/>
      <c r="M230" s="49" t="n"/>
      <c r="N230" s="16" t="n"/>
      <c r="O230" s="49" t="n"/>
      <c r="P230" s="16" t="n"/>
      <c r="Q230" s="16" t="inlineStr">
        <is>
          <t>0,00</t>
        </is>
      </c>
      <c r="R230" s="15" t="n">
        <v>0</v>
      </c>
      <c r="S230" s="31" t="n"/>
      <c r="T230" s="31" t="n"/>
      <c r="U230" s="31" t="n"/>
      <c r="V230" s="31" t="n"/>
    </row>
    <row r="231" ht="18.9" customHeight="1">
      <c r="A231" s="97">
        <f>C231&amp;"-"&amp;D231</f>
        <v/>
      </c>
      <c r="C231" s="93" t="n">
        <v>75</v>
      </c>
      <c r="D231" s="7" t="inlineStr">
        <is>
          <t>2160</t>
        </is>
      </c>
      <c r="E231" s="91" t="inlineStr">
        <is>
          <t>2.5.5.1</t>
        </is>
      </c>
      <c r="F231" s="44" t="n"/>
      <c r="G231" s="82" t="n"/>
      <c r="H231" s="82" t="n"/>
      <c r="I231" s="82" t="inlineStr">
        <is>
          <t>Of which collateral swapped meets operational requirements</t>
        </is>
      </c>
      <c r="J231" s="31" t="n"/>
      <c r="K231" s="49" t="n"/>
      <c r="L231" s="49" t="n"/>
      <c r="M231" s="49" t="n"/>
      <c r="N231" s="49" t="n"/>
      <c r="O231" s="49" t="n"/>
      <c r="P231" s="49" t="n"/>
      <c r="Q231" s="16" t="n"/>
      <c r="R231" s="16" t="n"/>
      <c r="S231" s="16" t="n"/>
      <c r="T231" s="16" t="n"/>
      <c r="U231" s="16" t="n"/>
      <c r="V231" s="16" t="n"/>
    </row>
    <row r="232" ht="18.9" customHeight="1">
      <c r="A232" s="97">
        <f>C232&amp;"-"&amp;D232</f>
        <v/>
      </c>
      <c r="C232" s="93" t="n">
        <v>75</v>
      </c>
      <c r="D232" s="7" t="inlineStr">
        <is>
          <t>2170</t>
        </is>
      </c>
      <c r="E232" s="91" t="inlineStr">
        <is>
          <t>2.5.6</t>
        </is>
      </c>
      <c r="F232" s="44" t="n"/>
      <c r="G232" s="82" t="n"/>
      <c r="H232" s="82" t="inlineStr">
        <is>
          <t>Level 2B: asset-backed securities (commercial or individuals, Member State, CQS1)</t>
        </is>
      </c>
      <c r="I232" s="115" t="n"/>
      <c r="J232" s="31" t="n"/>
      <c r="K232" s="49" t="n"/>
      <c r="L232" s="49" t="n"/>
      <c r="M232" s="49" t="n"/>
      <c r="N232" s="16" t="n"/>
      <c r="O232" s="49" t="n"/>
      <c r="P232" s="16" t="n"/>
      <c r="Q232" s="16" t="inlineStr">
        <is>
          <t>0,05</t>
        </is>
      </c>
      <c r="R232" s="15" t="n">
        <v>0.05</v>
      </c>
      <c r="S232" s="16" t="n"/>
      <c r="T232" s="31" t="n"/>
      <c r="U232" s="31" t="n"/>
      <c r="V232" s="31" t="n"/>
    </row>
    <row r="233" ht="18.9" customHeight="1">
      <c r="A233" s="97">
        <f>C233&amp;"-"&amp;D233</f>
        <v/>
      </c>
      <c r="C233" s="93" t="n">
        <v>75</v>
      </c>
      <c r="D233" s="7" t="inlineStr">
        <is>
          <t>2180</t>
        </is>
      </c>
      <c r="E233" s="91" t="inlineStr">
        <is>
          <t>2.5.6.1</t>
        </is>
      </c>
      <c r="F233" s="44" t="n"/>
      <c r="G233" s="82" t="n"/>
      <c r="H233" s="82" t="n"/>
      <c r="I233" s="82" t="inlineStr">
        <is>
          <t>Of which collateral swapped meets operational requirements</t>
        </is>
      </c>
      <c r="J233" s="31" t="n"/>
      <c r="K233" s="49" t="n"/>
      <c r="L233" s="49" t="n"/>
      <c r="M233" s="49" t="n"/>
      <c r="N233" s="49" t="n"/>
      <c r="O233" s="49" t="n"/>
      <c r="P233" s="49" t="n"/>
      <c r="Q233" s="16" t="n"/>
      <c r="R233" s="16" t="n"/>
      <c r="S233" s="16" t="n"/>
      <c r="T233" s="16" t="n"/>
      <c r="U233" s="16" t="n"/>
      <c r="V233" s="16" t="n"/>
    </row>
    <row r="234" ht="18.9" customHeight="1">
      <c r="A234" s="97">
        <f>C234&amp;"-"&amp;D234</f>
        <v/>
      </c>
      <c r="C234" s="93" t="n">
        <v>75</v>
      </c>
      <c r="D234" s="7" t="inlineStr">
        <is>
          <t>2190</t>
        </is>
      </c>
      <c r="E234" s="91" t="inlineStr">
        <is>
          <t>2.5.7</t>
        </is>
      </c>
      <c r="F234" s="44" t="n"/>
      <c r="G234" s="82" t="n"/>
      <c r="H234" s="82" t="inlineStr">
        <is>
          <t>Other Level 2B</t>
        </is>
      </c>
      <c r="I234" s="115" t="n"/>
      <c r="J234" s="31" t="n"/>
      <c r="K234" s="49" t="n"/>
      <c r="L234" s="49" t="n"/>
      <c r="M234" s="49" t="n"/>
      <c r="N234" s="16" t="n"/>
      <c r="O234" s="49" t="n"/>
      <c r="P234" s="16" t="n"/>
      <c r="Q234" s="16" t="inlineStr">
        <is>
          <t>0,20</t>
        </is>
      </c>
      <c r="R234" s="15" t="n">
        <v>0.2</v>
      </c>
      <c r="S234" s="16" t="n"/>
      <c r="T234" s="31" t="n"/>
      <c r="U234" s="31" t="n"/>
      <c r="V234" s="31" t="n"/>
    </row>
    <row r="235" ht="18.9" customHeight="1">
      <c r="A235" s="97">
        <f>C235&amp;"-"&amp;D235</f>
        <v/>
      </c>
      <c r="C235" s="93" t="n">
        <v>75</v>
      </c>
      <c r="D235" s="7" t="inlineStr">
        <is>
          <t>2200</t>
        </is>
      </c>
      <c r="E235" s="91" t="inlineStr">
        <is>
          <t>2.5.7.1</t>
        </is>
      </c>
      <c r="F235" s="44" t="n"/>
      <c r="G235" s="82" t="n"/>
      <c r="H235" s="82" t="n"/>
      <c r="I235" s="82" t="inlineStr">
        <is>
          <t>Of which collateral swapped meets operational requirements</t>
        </is>
      </c>
      <c r="J235" s="31" t="n"/>
      <c r="K235" s="49" t="n"/>
      <c r="L235" s="49" t="n"/>
      <c r="M235" s="49" t="n"/>
      <c r="N235" s="49" t="n"/>
      <c r="O235" s="49" t="n"/>
      <c r="P235" s="49" t="n"/>
      <c r="Q235" s="16" t="n"/>
      <c r="R235" s="16" t="n"/>
      <c r="S235" s="16" t="n"/>
      <c r="T235" s="16" t="n"/>
      <c r="U235" s="16" t="n"/>
      <c r="V235" s="16" t="n"/>
    </row>
    <row r="236" ht="18.9" customHeight="1">
      <c r="A236" s="97">
        <f>C236&amp;"-"&amp;D236</f>
        <v/>
      </c>
      <c r="C236" s="93" t="n">
        <v>75</v>
      </c>
      <c r="D236" s="7" t="inlineStr">
        <is>
          <t>2210</t>
        </is>
      </c>
      <c r="E236" s="91" t="inlineStr">
        <is>
          <t>2.5.8</t>
        </is>
      </c>
      <c r="F236" s="44" t="n"/>
      <c r="G236" s="82" t="n"/>
      <c r="H236" s="82" t="inlineStr">
        <is>
          <t>Non-liquid assets</t>
        </is>
      </c>
      <c r="I236" s="115" t="n"/>
      <c r="J236" s="31" t="n"/>
      <c r="K236" s="49" t="n"/>
      <c r="L236" s="49" t="n"/>
      <c r="M236" s="49" t="n"/>
      <c r="N236" s="16" t="n"/>
      <c r="O236" s="49" t="n"/>
      <c r="P236" s="16" t="n"/>
      <c r="Q236" s="16" t="inlineStr">
        <is>
          <t>0,70</t>
        </is>
      </c>
      <c r="R236" s="15" t="n">
        <v>0.7</v>
      </c>
      <c r="S236" s="16" t="n"/>
      <c r="T236" s="31" t="n"/>
      <c r="U236" s="31" t="n"/>
      <c r="V236" s="31" t="n"/>
    </row>
    <row r="237" ht="18.9" customHeight="1">
      <c r="A237" s="97">
        <f>C237&amp;"-"&amp;D237</f>
        <v/>
      </c>
      <c r="C237" s="93" t="n">
        <v>75</v>
      </c>
      <c r="D237" s="7" t="inlineStr">
        <is>
          <t>2220</t>
        </is>
      </c>
      <c r="E237" s="91" t="inlineStr">
        <is>
          <t>2.5.8.1</t>
        </is>
      </c>
      <c r="F237" s="44" t="n"/>
      <c r="G237" s="82" t="n"/>
      <c r="H237" s="82" t="n"/>
      <c r="I237" s="82" t="inlineStr">
        <is>
          <t>Of which collateral swapped meets operational requirements</t>
        </is>
      </c>
      <c r="J237" s="31" t="n"/>
      <c r="K237" s="49" t="n"/>
      <c r="L237" s="49" t="n"/>
      <c r="M237" s="49" t="n"/>
      <c r="N237" s="49" t="n"/>
      <c r="O237" s="49" t="n"/>
      <c r="P237" s="16" t="n"/>
      <c r="Q237" s="16" t="n"/>
      <c r="R237" s="16" t="n"/>
      <c r="S237" s="16" t="n"/>
      <c r="T237" s="16" t="n"/>
      <c r="U237" s="16" t="n"/>
      <c r="V237" s="16" t="n"/>
    </row>
    <row r="238" ht="39.9" customHeight="1">
      <c r="A238" s="97">
        <f>C238&amp;"-"&amp;D238</f>
        <v/>
      </c>
      <c r="C238" s="93" t="n">
        <v>75</v>
      </c>
      <c r="D238" s="7" t="inlineStr">
        <is>
          <t>2230</t>
        </is>
      </c>
      <c r="E238" s="91" t="inlineStr">
        <is>
          <t>2.6</t>
        </is>
      </c>
      <c r="F238" s="44" t="n"/>
      <c r="G238" s="78" t="inlineStr">
        <is>
          <t>Totals for transactions in which Level 2B: asset-backed securities (commercial or individuals, Member State, CQS1) are lent and the following collateral is borrowed:</t>
        </is>
      </c>
      <c r="H238" s="115" t="n"/>
      <c r="I238" s="115" t="n"/>
      <c r="J238" s="31" t="n"/>
      <c r="K238" s="31" t="n"/>
      <c r="L238" s="31" t="n"/>
      <c r="M238" s="31" t="n"/>
      <c r="N238" s="16" t="n"/>
      <c r="O238" s="31" t="n"/>
      <c r="P238" s="16" t="n"/>
      <c r="Q238" s="16" t="n"/>
      <c r="R238" s="16" t="n"/>
      <c r="S238" s="31" t="n"/>
      <c r="T238" s="31" t="n"/>
      <c r="U238" s="31" t="n"/>
      <c r="V238" s="31" t="n"/>
    </row>
    <row r="239" ht="18.9" customHeight="1">
      <c r="A239" s="97">
        <f>C239&amp;"-"&amp;D239</f>
        <v/>
      </c>
      <c r="C239" s="93" t="n">
        <v>75</v>
      </c>
      <c r="D239" s="7" t="inlineStr">
        <is>
          <t>2240</t>
        </is>
      </c>
      <c r="E239" s="91" t="inlineStr">
        <is>
          <t>2.6.1</t>
        </is>
      </c>
      <c r="F239" s="44" t="n"/>
      <c r="G239" s="82" t="n"/>
      <c r="H239" s="82" t="inlineStr">
        <is>
          <t>Level 1 assets (excl. EHQ covered bonds)</t>
        </is>
      </c>
      <c r="I239" s="115" t="n"/>
      <c r="J239" s="31" t="n"/>
      <c r="K239" s="49" t="n"/>
      <c r="L239" s="49" t="n"/>
      <c r="M239" s="49" t="n"/>
      <c r="N239" s="16" t="n"/>
      <c r="O239" s="49" t="n"/>
      <c r="P239" s="16" t="n"/>
      <c r="Q239" s="16" t="inlineStr">
        <is>
          <t>0,35</t>
        </is>
      </c>
      <c r="R239" s="15" t="n">
        <v>0.35</v>
      </c>
      <c r="S239" s="31" t="n"/>
      <c r="T239" s="16" t="n"/>
      <c r="U239" s="16" t="n"/>
      <c r="V239" s="16" t="n"/>
    </row>
    <row r="240" ht="18.9" customHeight="1">
      <c r="A240" s="97">
        <f>C240&amp;"-"&amp;D240</f>
        <v/>
      </c>
      <c r="C240" s="93" t="n">
        <v>75</v>
      </c>
      <c r="D240" s="7" t="inlineStr">
        <is>
          <t>2250</t>
        </is>
      </c>
      <c r="E240" s="91" t="inlineStr">
        <is>
          <t>2.6.1.1</t>
        </is>
      </c>
      <c r="F240" s="44" t="n"/>
      <c r="G240" s="82" t="n"/>
      <c r="H240" s="82" t="n"/>
      <c r="I240" s="82" t="inlineStr">
        <is>
          <t>Of which collateral swapped meets operational requirements</t>
        </is>
      </c>
      <c r="J240" s="31" t="n"/>
      <c r="K240" s="49" t="n"/>
      <c r="L240" s="49" t="n"/>
      <c r="M240" s="49" t="n"/>
      <c r="N240" s="49" t="n"/>
      <c r="O240" s="49" t="n"/>
      <c r="P240" s="49" t="n"/>
      <c r="Q240" s="16" t="n"/>
      <c r="R240" s="16" t="n"/>
      <c r="S240" s="16" t="n"/>
      <c r="T240" s="16" t="n"/>
      <c r="U240" s="16" t="n"/>
      <c r="V240" s="16" t="n"/>
    </row>
    <row r="241" ht="18.9" customHeight="1">
      <c r="A241" s="97">
        <f>C241&amp;"-"&amp;D241</f>
        <v/>
      </c>
      <c r="C241" s="93" t="n">
        <v>75</v>
      </c>
      <c r="D241" s="7" t="inlineStr">
        <is>
          <t>2260</t>
        </is>
      </c>
      <c r="E241" s="91" t="inlineStr">
        <is>
          <t>2.6.2</t>
        </is>
      </c>
      <c r="F241" s="44" t="n"/>
      <c r="G241" s="82" t="n"/>
      <c r="H241" s="82" t="inlineStr">
        <is>
          <t>Level 1: extremely high quality covered bonds</t>
        </is>
      </c>
      <c r="I241" s="115" t="n"/>
      <c r="J241" s="31" t="n"/>
      <c r="K241" s="49" t="n"/>
      <c r="L241" s="49" t="n"/>
      <c r="M241" s="49" t="n"/>
      <c r="N241" s="16" t="n"/>
      <c r="O241" s="49" t="n"/>
      <c r="P241" s="16" t="n"/>
      <c r="Q241" s="16" t="inlineStr">
        <is>
          <t>0,28</t>
        </is>
      </c>
      <c r="R241" s="15" t="n">
        <v>0.28</v>
      </c>
      <c r="S241" s="31" t="n"/>
      <c r="T241" s="16" t="n"/>
      <c r="U241" s="16" t="n"/>
      <c r="V241" s="16" t="n"/>
    </row>
    <row r="242" ht="18.9" customHeight="1">
      <c r="A242" s="97">
        <f>C242&amp;"-"&amp;D242</f>
        <v/>
      </c>
      <c r="C242" s="93" t="n">
        <v>75</v>
      </c>
      <c r="D242" s="7" t="inlineStr">
        <is>
          <t>2270</t>
        </is>
      </c>
      <c r="E242" s="91" t="inlineStr">
        <is>
          <t>2.6.2.1</t>
        </is>
      </c>
      <c r="F242" s="44" t="n"/>
      <c r="G242" s="82" t="n"/>
      <c r="H242" s="82" t="n"/>
      <c r="I242" s="82" t="inlineStr">
        <is>
          <t>Of which collateral swapped meets operational requirements</t>
        </is>
      </c>
      <c r="J242" s="31" t="n"/>
      <c r="K242" s="49" t="n"/>
      <c r="L242" s="49" t="n"/>
      <c r="M242" s="49" t="n"/>
      <c r="N242" s="49" t="n"/>
      <c r="O242" s="49" t="n"/>
      <c r="P242" s="49" t="n"/>
      <c r="Q242" s="16" t="n"/>
      <c r="R242" s="16" t="n"/>
      <c r="S242" s="16" t="n"/>
      <c r="T242" s="16" t="n"/>
      <c r="U242" s="16" t="n"/>
      <c r="V242" s="16" t="n"/>
    </row>
    <row r="243" ht="18.9" customHeight="1">
      <c r="A243" s="97">
        <f>C243&amp;"-"&amp;D243</f>
        <v/>
      </c>
      <c r="C243" s="93" t="n">
        <v>75</v>
      </c>
      <c r="D243" s="7" t="inlineStr">
        <is>
          <t>2280</t>
        </is>
      </c>
      <c r="E243" s="91" t="inlineStr">
        <is>
          <t>2.6.3</t>
        </is>
      </c>
      <c r="F243" s="44" t="n"/>
      <c r="G243" s="82" t="n"/>
      <c r="H243" s="82" t="inlineStr">
        <is>
          <t>Level 2A assets</t>
        </is>
      </c>
      <c r="I243" s="115" t="n"/>
      <c r="J243" s="31" t="n"/>
      <c r="K243" s="49" t="n"/>
      <c r="L243" s="49" t="n"/>
      <c r="M243" s="49" t="n"/>
      <c r="N243" s="16" t="n"/>
      <c r="O243" s="49" t="n"/>
      <c r="P243" s="16" t="n"/>
      <c r="Q243" s="16" t="inlineStr">
        <is>
          <t>0,20</t>
        </is>
      </c>
      <c r="R243" s="15" t="n">
        <v>0.2</v>
      </c>
      <c r="S243" s="31" t="n"/>
      <c r="T243" s="16" t="n"/>
      <c r="U243" s="16" t="n"/>
      <c r="V243" s="16" t="n"/>
    </row>
    <row r="244" ht="18.9" customHeight="1">
      <c r="A244" s="97">
        <f>C244&amp;"-"&amp;D244</f>
        <v/>
      </c>
      <c r="C244" s="93" t="n">
        <v>75</v>
      </c>
      <c r="D244" s="7" t="inlineStr">
        <is>
          <t>2290</t>
        </is>
      </c>
      <c r="E244" s="91" t="inlineStr">
        <is>
          <t>2.6.3.1</t>
        </is>
      </c>
      <c r="F244" s="44" t="n"/>
      <c r="G244" s="82" t="n"/>
      <c r="H244" s="82" t="n"/>
      <c r="I244" s="82" t="inlineStr">
        <is>
          <t>Of which collateral swapped meets operational requirements</t>
        </is>
      </c>
      <c r="J244" s="31" t="n"/>
      <c r="K244" s="49" t="n"/>
      <c r="L244" s="49" t="n"/>
      <c r="M244" s="49" t="n"/>
      <c r="N244" s="49" t="n"/>
      <c r="O244" s="49" t="n"/>
      <c r="P244" s="49" t="n"/>
      <c r="Q244" s="16" t="n"/>
      <c r="R244" s="16" t="n"/>
      <c r="S244" s="16" t="n"/>
      <c r="T244" s="16" t="n"/>
      <c r="U244" s="16" t="n"/>
      <c r="V244" s="16" t="n"/>
    </row>
    <row r="245" ht="18.9" customHeight="1">
      <c r="A245" s="97">
        <f>C245&amp;"-"&amp;D245</f>
        <v/>
      </c>
      <c r="C245" s="93" t="n">
        <v>75</v>
      </c>
      <c r="D245" s="7" t="inlineStr">
        <is>
          <t>2300</t>
        </is>
      </c>
      <c r="E245" s="91" t="inlineStr">
        <is>
          <t>2.6.4</t>
        </is>
      </c>
      <c r="F245" s="44" t="n"/>
      <c r="G245" s="82" t="n"/>
      <c r="H245" s="82" t="inlineStr">
        <is>
          <t>Level 2B: asset-backed securities (residential or automobile, CQS1)</t>
        </is>
      </c>
      <c r="I245" s="115" t="n"/>
      <c r="J245" s="31" t="n"/>
      <c r="K245" s="49" t="n"/>
      <c r="L245" s="49" t="n"/>
      <c r="M245" s="49" t="n"/>
      <c r="N245" s="16" t="n"/>
      <c r="O245" s="49" t="n"/>
      <c r="P245" s="16" t="n"/>
      <c r="Q245" s="16" t="inlineStr">
        <is>
          <t>0,10</t>
        </is>
      </c>
      <c r="R245" s="15" t="n">
        <v>0.1</v>
      </c>
      <c r="S245" s="31" t="n"/>
      <c r="T245" s="16" t="n"/>
      <c r="U245" s="16" t="n"/>
      <c r="V245" s="16" t="n"/>
    </row>
    <row r="246" ht="18.9" customHeight="1">
      <c r="A246" s="97">
        <f>C246&amp;"-"&amp;D246</f>
        <v/>
      </c>
      <c r="C246" s="93" t="n">
        <v>75</v>
      </c>
      <c r="D246" s="7" t="inlineStr">
        <is>
          <t>2310</t>
        </is>
      </c>
      <c r="E246" s="91" t="inlineStr">
        <is>
          <t>2.6.4.1</t>
        </is>
      </c>
      <c r="F246" s="44" t="n"/>
      <c r="G246" s="82" t="n"/>
      <c r="H246" s="82" t="n"/>
      <c r="I246" s="82" t="inlineStr">
        <is>
          <t>Of which collateral swapped meets operational requirements</t>
        </is>
      </c>
      <c r="J246" s="31" t="n"/>
      <c r="K246" s="49" t="n"/>
      <c r="L246" s="49" t="n"/>
      <c r="M246" s="49" t="n"/>
      <c r="N246" s="49" t="n"/>
      <c r="O246" s="49" t="n"/>
      <c r="P246" s="49" t="n"/>
      <c r="Q246" s="16" t="n"/>
      <c r="R246" s="16" t="n"/>
      <c r="S246" s="16" t="n"/>
      <c r="T246" s="16" t="n"/>
      <c r="U246" s="16" t="n"/>
      <c r="V246" s="16" t="n"/>
    </row>
    <row r="247" ht="18.9" customHeight="1">
      <c r="A247" s="97">
        <f>C247&amp;"-"&amp;D247</f>
        <v/>
      </c>
      <c r="C247" s="93" t="n">
        <v>75</v>
      </c>
      <c r="D247" s="7" t="inlineStr">
        <is>
          <t>2320</t>
        </is>
      </c>
      <c r="E247" s="91" t="inlineStr">
        <is>
          <t>2.6.5</t>
        </is>
      </c>
      <c r="F247" s="44" t="n"/>
      <c r="G247" s="82" t="n"/>
      <c r="H247" s="82" t="inlineStr">
        <is>
          <t>Level 2B: high quality covered bonds</t>
        </is>
      </c>
      <c r="I247" s="115" t="n"/>
      <c r="J247" s="31" t="n"/>
      <c r="K247" s="49" t="n"/>
      <c r="L247" s="49" t="n"/>
      <c r="M247" s="49" t="n"/>
      <c r="N247" s="16" t="n"/>
      <c r="O247" s="49" t="n"/>
      <c r="P247" s="16" t="n"/>
      <c r="Q247" s="16" t="inlineStr">
        <is>
          <t>0,05</t>
        </is>
      </c>
      <c r="R247" s="15" t="n">
        <v>0.05</v>
      </c>
      <c r="S247" s="31" t="n"/>
      <c r="T247" s="16" t="n"/>
      <c r="U247" s="16" t="n"/>
      <c r="V247" s="16" t="n"/>
    </row>
    <row r="248" ht="18.9" customHeight="1">
      <c r="A248" s="97">
        <f>C248&amp;"-"&amp;D248</f>
        <v/>
      </c>
      <c r="C248" s="93" t="n">
        <v>75</v>
      </c>
      <c r="D248" s="7" t="inlineStr">
        <is>
          <t>2330</t>
        </is>
      </c>
      <c r="E248" s="91" t="inlineStr">
        <is>
          <t>2.6.5.1</t>
        </is>
      </c>
      <c r="F248" s="44" t="n"/>
      <c r="G248" s="82" t="n"/>
      <c r="H248" s="82" t="n"/>
      <c r="I248" s="82" t="inlineStr">
        <is>
          <t>Of which collateral swapped meets operational requirements</t>
        </is>
      </c>
      <c r="J248" s="31" t="n"/>
      <c r="K248" s="49" t="n"/>
      <c r="L248" s="49" t="n"/>
      <c r="M248" s="49" t="n"/>
      <c r="N248" s="49" t="n"/>
      <c r="O248" s="49" t="n"/>
      <c r="P248" s="49" t="n"/>
      <c r="Q248" s="16" t="n"/>
      <c r="R248" s="16" t="n"/>
      <c r="S248" s="16" t="n"/>
      <c r="T248" s="16" t="n"/>
      <c r="U248" s="16" t="n"/>
      <c r="V248" s="16" t="n"/>
    </row>
    <row r="249" ht="18.9" customHeight="1">
      <c r="A249" s="97">
        <f>C249&amp;"-"&amp;D249</f>
        <v/>
      </c>
      <c r="C249" s="93" t="n">
        <v>75</v>
      </c>
      <c r="D249" s="7" t="inlineStr">
        <is>
          <t>2340</t>
        </is>
      </c>
      <c r="E249" s="91" t="inlineStr">
        <is>
          <t>2.6.6</t>
        </is>
      </c>
      <c r="F249" s="44" t="n"/>
      <c r="G249" s="82" t="n"/>
      <c r="H249" s="82" t="inlineStr">
        <is>
          <t>Level 2B: asset-backed securities (commercial or individuals, Member State, CQS1)</t>
        </is>
      </c>
      <c r="I249" s="115" t="n"/>
      <c r="J249" s="31" t="n"/>
      <c r="K249" s="49" t="n"/>
      <c r="L249" s="49" t="n"/>
      <c r="M249" s="49" t="n"/>
      <c r="N249" s="16" t="n"/>
      <c r="O249" s="49" t="n"/>
      <c r="P249" s="16" t="n"/>
      <c r="Q249" s="16" t="inlineStr">
        <is>
          <t>0,00</t>
        </is>
      </c>
      <c r="R249" s="15" t="n">
        <v>0</v>
      </c>
      <c r="S249" s="31" t="n"/>
      <c r="T249" s="31" t="n"/>
      <c r="U249" s="31" t="n"/>
      <c r="V249" s="31" t="n"/>
    </row>
    <row r="250" ht="18.9" customHeight="1">
      <c r="A250" s="97">
        <f>C250&amp;"-"&amp;D250</f>
        <v/>
      </c>
      <c r="C250" s="93" t="n">
        <v>75</v>
      </c>
      <c r="D250" s="7" t="inlineStr">
        <is>
          <t>2350</t>
        </is>
      </c>
      <c r="E250" s="91" t="inlineStr">
        <is>
          <t>2.6.6.1</t>
        </is>
      </c>
      <c r="F250" s="44" t="n"/>
      <c r="G250" s="82" t="n"/>
      <c r="H250" s="82" t="n"/>
      <c r="I250" s="82" t="inlineStr">
        <is>
          <t>Of which collateral swapped meets operational requirements</t>
        </is>
      </c>
      <c r="J250" s="31" t="n"/>
      <c r="K250" s="49" t="n"/>
      <c r="L250" s="49" t="n"/>
      <c r="M250" s="49" t="n"/>
      <c r="N250" s="49" t="n"/>
      <c r="O250" s="49" t="n"/>
      <c r="P250" s="49" t="n"/>
      <c r="Q250" s="16" t="n"/>
      <c r="R250" s="16" t="n"/>
      <c r="S250" s="16" t="n"/>
      <c r="T250" s="16" t="n"/>
      <c r="U250" s="16" t="n"/>
      <c r="V250" s="16" t="n"/>
    </row>
    <row r="251" ht="18.9" customHeight="1">
      <c r="A251" s="97">
        <f>C251&amp;"-"&amp;D251</f>
        <v/>
      </c>
      <c r="C251" s="93" t="n">
        <v>75</v>
      </c>
      <c r="D251" s="7" t="inlineStr">
        <is>
          <t>2360</t>
        </is>
      </c>
      <c r="E251" s="91" t="inlineStr">
        <is>
          <t>2.6.7</t>
        </is>
      </c>
      <c r="F251" s="44" t="n"/>
      <c r="G251" s="82" t="n"/>
      <c r="H251" s="82" t="inlineStr">
        <is>
          <t>Other Level 2B</t>
        </is>
      </c>
      <c r="I251" s="115" t="n"/>
      <c r="J251" s="31" t="n"/>
      <c r="K251" s="49" t="n"/>
      <c r="L251" s="49" t="n"/>
      <c r="M251" s="49" t="n"/>
      <c r="N251" s="16" t="n"/>
      <c r="O251" s="49" t="n"/>
      <c r="P251" s="16" t="n"/>
      <c r="Q251" s="16" t="inlineStr">
        <is>
          <t>0,15</t>
        </is>
      </c>
      <c r="R251" s="15" t="n">
        <v>0.15</v>
      </c>
      <c r="S251" s="16" t="n"/>
      <c r="T251" s="31" t="n"/>
      <c r="U251" s="31" t="n"/>
      <c r="V251" s="31" t="n"/>
    </row>
    <row r="252" ht="18.9" customHeight="1">
      <c r="A252" s="97">
        <f>C252&amp;"-"&amp;D252</f>
        <v/>
      </c>
      <c r="C252" s="93" t="n">
        <v>75</v>
      </c>
      <c r="D252" s="7" t="inlineStr">
        <is>
          <t>2370</t>
        </is>
      </c>
      <c r="E252" s="91" t="inlineStr">
        <is>
          <t>2.6.7.1</t>
        </is>
      </c>
      <c r="F252" s="44" t="n"/>
      <c r="G252" s="82" t="n"/>
      <c r="H252" s="82" t="n"/>
      <c r="I252" s="82" t="inlineStr">
        <is>
          <t>Of which collateral swapped meets operational requirements</t>
        </is>
      </c>
      <c r="J252" s="31" t="n"/>
      <c r="K252" s="49" t="n"/>
      <c r="L252" s="49" t="n"/>
      <c r="M252" s="49" t="n"/>
      <c r="N252" s="49" t="n"/>
      <c r="O252" s="49" t="n"/>
      <c r="P252" s="49" t="n"/>
      <c r="Q252" s="16" t="n"/>
      <c r="R252" s="16" t="n"/>
      <c r="S252" s="16" t="n"/>
      <c r="T252" s="16" t="n"/>
      <c r="U252" s="16" t="n"/>
      <c r="V252" s="16" t="n"/>
    </row>
    <row r="253" ht="18.9" customHeight="1">
      <c r="A253" s="97">
        <f>C253&amp;"-"&amp;D253</f>
        <v/>
      </c>
      <c r="C253" s="93" t="n">
        <v>75</v>
      </c>
      <c r="D253" s="7" t="inlineStr">
        <is>
          <t>2380</t>
        </is>
      </c>
      <c r="E253" s="91" t="inlineStr">
        <is>
          <t>2.6.8</t>
        </is>
      </c>
      <c r="F253" s="44" t="n"/>
      <c r="G253" s="82" t="n"/>
      <c r="H253" s="82" t="inlineStr">
        <is>
          <t>Non-liquid assets</t>
        </is>
      </c>
      <c r="I253" s="115" t="n"/>
      <c r="J253" s="31" t="n"/>
      <c r="K253" s="49" t="n"/>
      <c r="L253" s="49" t="n"/>
      <c r="M253" s="49" t="n"/>
      <c r="N253" s="16" t="n"/>
      <c r="O253" s="49" t="n"/>
      <c r="P253" s="16" t="n"/>
      <c r="Q253" s="16" t="inlineStr">
        <is>
          <t>0,65</t>
        </is>
      </c>
      <c r="R253" s="15" t="n">
        <v>0.65</v>
      </c>
      <c r="S253" s="16" t="n"/>
      <c r="T253" s="31" t="n"/>
      <c r="U253" s="31" t="n"/>
      <c r="V253" s="31" t="n"/>
    </row>
    <row r="254" ht="18.9" customHeight="1">
      <c r="A254" s="97">
        <f>C254&amp;"-"&amp;D254</f>
        <v/>
      </c>
      <c r="C254" s="93" t="n">
        <v>75</v>
      </c>
      <c r="D254" s="7" t="inlineStr">
        <is>
          <t>2390</t>
        </is>
      </c>
      <c r="E254" s="91" t="inlineStr">
        <is>
          <t>2.6.8.1</t>
        </is>
      </c>
      <c r="F254" s="44" t="n"/>
      <c r="G254" s="82" t="n"/>
      <c r="H254" s="82" t="n"/>
      <c r="I254" s="82" t="inlineStr">
        <is>
          <t>Of which collateral swapped meets operational requirements</t>
        </is>
      </c>
      <c r="J254" s="31" t="n"/>
      <c r="K254" s="49" t="n"/>
      <c r="L254" s="49" t="n"/>
      <c r="M254" s="49" t="n"/>
      <c r="N254" s="49" t="n"/>
      <c r="O254" s="49" t="n"/>
      <c r="P254" s="16" t="n"/>
      <c r="Q254" s="16" t="n"/>
      <c r="R254" s="16" t="n"/>
      <c r="S254" s="16" t="n"/>
      <c r="T254" s="16" t="n"/>
      <c r="U254" s="16" t="n"/>
      <c r="V254" s="16" t="n"/>
    </row>
    <row r="255" ht="18.9" customHeight="1">
      <c r="A255" s="97">
        <f>C255&amp;"-"&amp;D255</f>
        <v/>
      </c>
      <c r="C255" s="93" t="n">
        <v>75</v>
      </c>
      <c r="D255" s="7" t="inlineStr">
        <is>
          <t>2400</t>
        </is>
      </c>
      <c r="E255" s="91" t="inlineStr">
        <is>
          <t>2.7</t>
        </is>
      </c>
      <c r="F255" s="44" t="n"/>
      <c r="G255" s="78" t="inlineStr">
        <is>
          <t>Totals for transactions in which Other Level 2B assets are lent and the following collateral is borrowed:</t>
        </is>
      </c>
      <c r="H255" s="115" t="n"/>
      <c r="I255" s="115" t="n"/>
      <c r="J255" s="31" t="n"/>
      <c r="K255" s="31" t="n"/>
      <c r="L255" s="31" t="n"/>
      <c r="M255" s="31" t="n"/>
      <c r="N255" s="16" t="n"/>
      <c r="O255" s="31" t="n"/>
      <c r="P255" s="16" t="n"/>
      <c r="Q255" s="16" t="n"/>
      <c r="R255" s="16" t="n"/>
      <c r="S255" s="31" t="n"/>
      <c r="T255" s="31" t="n"/>
      <c r="U255" s="31" t="n"/>
      <c r="V255" s="31" t="n"/>
    </row>
    <row r="256" ht="18.9" customHeight="1">
      <c r="A256" s="97">
        <f>C256&amp;"-"&amp;D256</f>
        <v/>
      </c>
      <c r="C256" s="93" t="n">
        <v>75</v>
      </c>
      <c r="D256" s="7" t="inlineStr">
        <is>
          <t>2410</t>
        </is>
      </c>
      <c r="E256" s="91" t="inlineStr">
        <is>
          <t>2.7.1</t>
        </is>
      </c>
      <c r="F256" s="44" t="n"/>
      <c r="G256" s="82" t="n"/>
      <c r="H256" s="82" t="inlineStr">
        <is>
          <t>Level 1 assets (excl. EHQ covered bonds)</t>
        </is>
      </c>
      <c r="I256" s="115" t="n"/>
      <c r="J256" s="31" t="n"/>
      <c r="K256" s="49" t="n"/>
      <c r="L256" s="49" t="n"/>
      <c r="M256" s="49" t="n"/>
      <c r="N256" s="16" t="n"/>
      <c r="O256" s="49" t="n"/>
      <c r="P256" s="16" t="n"/>
      <c r="Q256" s="16" t="inlineStr">
        <is>
          <t>0,50</t>
        </is>
      </c>
      <c r="R256" s="15" t="n">
        <v>0.5</v>
      </c>
      <c r="S256" s="31" t="n"/>
      <c r="T256" s="16" t="n"/>
      <c r="U256" s="16" t="n"/>
      <c r="V256" s="16" t="n"/>
    </row>
    <row r="257" ht="18.9" customHeight="1">
      <c r="A257" s="97">
        <f>C257&amp;"-"&amp;D257</f>
        <v/>
      </c>
      <c r="C257" s="93" t="n">
        <v>75</v>
      </c>
      <c r="D257" s="7" t="inlineStr">
        <is>
          <t>2420</t>
        </is>
      </c>
      <c r="E257" s="91" t="inlineStr">
        <is>
          <t>2.7.1.1</t>
        </is>
      </c>
      <c r="F257" s="44" t="n"/>
      <c r="G257" s="82" t="n"/>
      <c r="H257" s="82" t="n"/>
      <c r="I257" s="82" t="inlineStr">
        <is>
          <t>Of which collateral swapped meets operational requirements</t>
        </is>
      </c>
      <c r="J257" s="31" t="n"/>
      <c r="K257" s="49" t="n"/>
      <c r="L257" s="49" t="n"/>
      <c r="M257" s="49" t="n"/>
      <c r="N257" s="49" t="n"/>
      <c r="O257" s="49" t="n"/>
      <c r="P257" s="49" t="n"/>
      <c r="Q257" s="16" t="n"/>
      <c r="R257" s="16" t="n"/>
      <c r="S257" s="16" t="n"/>
      <c r="T257" s="16" t="n"/>
      <c r="U257" s="16" t="n"/>
      <c r="V257" s="16" t="n"/>
    </row>
    <row r="258" ht="18.9" customHeight="1">
      <c r="A258" s="97">
        <f>C258&amp;"-"&amp;D258</f>
        <v/>
      </c>
      <c r="C258" s="93" t="n">
        <v>75</v>
      </c>
      <c r="D258" s="7" t="inlineStr">
        <is>
          <t>2430</t>
        </is>
      </c>
      <c r="E258" s="91" t="inlineStr">
        <is>
          <t>2.7.2</t>
        </is>
      </c>
      <c r="F258" s="44" t="n"/>
      <c r="G258" s="82" t="n"/>
      <c r="H258" s="82" t="inlineStr">
        <is>
          <t>Level 1: extremely high quality covered bonds</t>
        </is>
      </c>
      <c r="I258" s="115" t="n"/>
      <c r="J258" s="31" t="n"/>
      <c r="K258" s="49" t="n"/>
      <c r="L258" s="49" t="n"/>
      <c r="M258" s="49" t="n"/>
      <c r="N258" s="16" t="n"/>
      <c r="O258" s="49" t="n"/>
      <c r="P258" s="16" t="n"/>
      <c r="Q258" s="16" t="inlineStr">
        <is>
          <t>0,43</t>
        </is>
      </c>
      <c r="R258" s="15" t="n">
        <v>0.43</v>
      </c>
      <c r="S258" s="31" t="n"/>
      <c r="T258" s="16" t="n"/>
      <c r="U258" s="16" t="n"/>
      <c r="V258" s="16" t="n"/>
    </row>
    <row r="259" ht="18.9" customHeight="1">
      <c r="A259" s="97">
        <f>C259&amp;"-"&amp;D259</f>
        <v/>
      </c>
      <c r="C259" s="93" t="n">
        <v>75</v>
      </c>
      <c r="D259" s="7" t="inlineStr">
        <is>
          <t>2440</t>
        </is>
      </c>
      <c r="E259" s="91" t="inlineStr">
        <is>
          <t>2.7.2.1</t>
        </is>
      </c>
      <c r="F259" s="44" t="n"/>
      <c r="G259" s="82" t="n"/>
      <c r="H259" s="82" t="n"/>
      <c r="I259" s="82" t="inlineStr">
        <is>
          <t>Of which collateral swapped meets operational requirements</t>
        </is>
      </c>
      <c r="J259" s="31" t="n"/>
      <c r="K259" s="49" t="n"/>
      <c r="L259" s="49" t="n"/>
      <c r="M259" s="49" t="n"/>
      <c r="N259" s="49" t="n"/>
      <c r="O259" s="49" t="n"/>
      <c r="P259" s="49" t="n"/>
      <c r="Q259" s="16" t="n"/>
      <c r="R259" s="16" t="n"/>
      <c r="S259" s="16" t="n"/>
      <c r="T259" s="16" t="n"/>
      <c r="U259" s="16" t="n"/>
      <c r="V259" s="16" t="n"/>
    </row>
    <row r="260" ht="18.9" customHeight="1">
      <c r="A260" s="97">
        <f>C260&amp;"-"&amp;D260</f>
        <v/>
      </c>
      <c r="C260" s="93" t="n">
        <v>75</v>
      </c>
      <c r="D260" s="7" t="inlineStr">
        <is>
          <t>2450</t>
        </is>
      </c>
      <c r="E260" s="91" t="inlineStr">
        <is>
          <t>2.7.3</t>
        </is>
      </c>
      <c r="F260" s="44" t="n"/>
      <c r="G260" s="82" t="n"/>
      <c r="H260" s="82" t="inlineStr">
        <is>
          <t>Level 2A assets</t>
        </is>
      </c>
      <c r="I260" s="115" t="n"/>
      <c r="J260" s="31" t="n"/>
      <c r="K260" s="49" t="n"/>
      <c r="L260" s="49" t="n"/>
      <c r="M260" s="49" t="n"/>
      <c r="N260" s="16" t="n"/>
      <c r="O260" s="49" t="n"/>
      <c r="P260" s="16" t="n"/>
      <c r="Q260" s="16" t="inlineStr">
        <is>
          <t>0,35</t>
        </is>
      </c>
      <c r="R260" s="15" t="n">
        <v>0.35</v>
      </c>
      <c r="S260" s="31" t="n"/>
      <c r="T260" s="16" t="n"/>
      <c r="U260" s="16" t="n"/>
      <c r="V260" s="16" t="n"/>
    </row>
    <row r="261" ht="18.9" customHeight="1">
      <c r="A261" s="97">
        <f>C261&amp;"-"&amp;D261</f>
        <v/>
      </c>
      <c r="C261" s="93" t="n">
        <v>75</v>
      </c>
      <c r="D261" s="7" t="inlineStr">
        <is>
          <t>2460</t>
        </is>
      </c>
      <c r="E261" s="91" t="inlineStr">
        <is>
          <t>2.7.3.1</t>
        </is>
      </c>
      <c r="F261" s="44" t="n"/>
      <c r="G261" s="82" t="n"/>
      <c r="H261" s="82" t="n"/>
      <c r="I261" s="82" t="inlineStr">
        <is>
          <t>Of which collateral swapped meets operational requirements</t>
        </is>
      </c>
      <c r="J261" s="31" t="n"/>
      <c r="K261" s="49" t="n"/>
      <c r="L261" s="49" t="n"/>
      <c r="M261" s="49" t="n"/>
      <c r="N261" s="49" t="n"/>
      <c r="O261" s="49" t="n"/>
      <c r="P261" s="49" t="n"/>
      <c r="Q261" s="16" t="n"/>
      <c r="R261" s="16" t="n"/>
      <c r="S261" s="16" t="n"/>
      <c r="T261" s="16" t="n"/>
      <c r="U261" s="16" t="n"/>
      <c r="V261" s="16" t="n"/>
    </row>
    <row r="262" ht="18.9" customHeight="1">
      <c r="A262" s="97">
        <f>C262&amp;"-"&amp;D262</f>
        <v/>
      </c>
      <c r="C262" s="93" t="n">
        <v>75</v>
      </c>
      <c r="D262" s="7" t="inlineStr">
        <is>
          <t>2470</t>
        </is>
      </c>
      <c r="E262" s="91" t="inlineStr">
        <is>
          <t>2.7.4</t>
        </is>
      </c>
      <c r="F262" s="44" t="n"/>
      <c r="G262" s="82" t="n"/>
      <c r="H262" s="82" t="inlineStr">
        <is>
          <t>Level 2B: asset-backed securities (residential or automobile, CQS1)</t>
        </is>
      </c>
      <c r="I262" s="115" t="n"/>
      <c r="J262" s="31" t="n"/>
      <c r="K262" s="49" t="n"/>
      <c r="L262" s="49" t="n"/>
      <c r="M262" s="49" t="n"/>
      <c r="N262" s="16" t="n"/>
      <c r="O262" s="49" t="n"/>
      <c r="P262" s="16" t="n"/>
      <c r="Q262" s="16" t="inlineStr">
        <is>
          <t>0,25</t>
        </is>
      </c>
      <c r="R262" s="15" t="n">
        <v>0.25</v>
      </c>
      <c r="S262" s="31" t="n"/>
      <c r="T262" s="16" t="n"/>
      <c r="U262" s="16" t="n"/>
      <c r="V262" s="16" t="n"/>
    </row>
    <row r="263" ht="18.9" customHeight="1">
      <c r="A263" s="97">
        <f>C263&amp;"-"&amp;D263</f>
        <v/>
      </c>
      <c r="C263" s="93" t="n">
        <v>75</v>
      </c>
      <c r="D263" s="7" t="inlineStr">
        <is>
          <t>2480</t>
        </is>
      </c>
      <c r="E263" s="91" t="inlineStr">
        <is>
          <t>2.7.4.1</t>
        </is>
      </c>
      <c r="F263" s="44" t="n"/>
      <c r="G263" s="82" t="n"/>
      <c r="H263" s="82" t="n"/>
      <c r="I263" s="82" t="inlineStr">
        <is>
          <t>Of which collateral swapped meets operational requirements</t>
        </is>
      </c>
      <c r="J263" s="31" t="n"/>
      <c r="K263" s="49" t="n"/>
      <c r="L263" s="49" t="n"/>
      <c r="M263" s="49" t="n"/>
      <c r="N263" s="49" t="n"/>
      <c r="O263" s="49" t="n"/>
      <c r="P263" s="49" t="n"/>
      <c r="Q263" s="16" t="n"/>
      <c r="R263" s="16" t="n"/>
      <c r="S263" s="16" t="n"/>
      <c r="T263" s="16" t="n"/>
      <c r="U263" s="16" t="n"/>
      <c r="V263" s="16" t="n"/>
    </row>
    <row r="264" ht="18.9" customHeight="1">
      <c r="A264" s="97">
        <f>C264&amp;"-"&amp;D264</f>
        <v/>
      </c>
      <c r="C264" s="93" t="n">
        <v>75</v>
      </c>
      <c r="D264" s="7" t="inlineStr">
        <is>
          <t>2490</t>
        </is>
      </c>
      <c r="E264" s="91" t="inlineStr">
        <is>
          <t>2.7.5</t>
        </is>
      </c>
      <c r="F264" s="44" t="n"/>
      <c r="G264" s="82" t="n"/>
      <c r="H264" s="82" t="inlineStr">
        <is>
          <t>Level 2B: high quality covered bonds</t>
        </is>
      </c>
      <c r="I264" s="115" t="n"/>
      <c r="J264" s="31" t="n"/>
      <c r="K264" s="49" t="n"/>
      <c r="L264" s="49" t="n"/>
      <c r="M264" s="49" t="n"/>
      <c r="N264" s="16" t="n"/>
      <c r="O264" s="49" t="n"/>
      <c r="P264" s="16" t="n"/>
      <c r="Q264" s="16" t="inlineStr">
        <is>
          <t>0,20</t>
        </is>
      </c>
      <c r="R264" s="15" t="n">
        <v>0.2</v>
      </c>
      <c r="S264" s="31" t="n"/>
      <c r="T264" s="16" t="n"/>
      <c r="U264" s="16" t="n"/>
      <c r="V264" s="16" t="n"/>
    </row>
    <row r="265" ht="18.9" customHeight="1">
      <c r="A265" s="97">
        <f>C265&amp;"-"&amp;D265</f>
        <v/>
      </c>
      <c r="C265" s="93" t="n">
        <v>75</v>
      </c>
      <c r="D265" s="7" t="inlineStr">
        <is>
          <t>2500</t>
        </is>
      </c>
      <c r="E265" s="91" t="inlineStr">
        <is>
          <t>2.7.5.1</t>
        </is>
      </c>
      <c r="F265" s="44" t="n"/>
      <c r="G265" s="82" t="n"/>
      <c r="H265" s="82" t="n"/>
      <c r="I265" s="82" t="inlineStr">
        <is>
          <t>Of which collateral swapped meets operational requirements</t>
        </is>
      </c>
      <c r="J265" s="31" t="n"/>
      <c r="K265" s="49" t="n"/>
      <c r="L265" s="49" t="n"/>
      <c r="M265" s="49" t="n"/>
      <c r="N265" s="49" t="n"/>
      <c r="O265" s="49" t="n"/>
      <c r="P265" s="49" t="n"/>
      <c r="Q265" s="16" t="n"/>
      <c r="R265" s="16" t="n"/>
      <c r="S265" s="16" t="n"/>
      <c r="T265" s="16" t="n"/>
      <c r="U265" s="16" t="n"/>
      <c r="V265" s="16" t="n"/>
    </row>
    <row r="266" ht="18.9" customHeight="1">
      <c r="A266" s="97">
        <f>C266&amp;"-"&amp;D266</f>
        <v/>
      </c>
      <c r="C266" s="93" t="n">
        <v>75</v>
      </c>
      <c r="D266" s="7" t="inlineStr">
        <is>
          <t>2510</t>
        </is>
      </c>
      <c r="E266" s="91" t="inlineStr">
        <is>
          <t>2.7.6</t>
        </is>
      </c>
      <c r="F266" s="44" t="n"/>
      <c r="G266" s="82" t="n"/>
      <c r="H266" s="82" t="inlineStr">
        <is>
          <t>Level 2B: asset-backed securities (commercial or individuals, Member State, CQS1)</t>
        </is>
      </c>
      <c r="I266" s="115" t="n"/>
      <c r="J266" s="31" t="n"/>
      <c r="K266" s="49" t="n"/>
      <c r="L266" s="49" t="n"/>
      <c r="M266" s="49" t="n"/>
      <c r="N266" s="16" t="n"/>
      <c r="O266" s="49" t="n"/>
      <c r="P266" s="16" t="n"/>
      <c r="Q266" s="16" t="inlineStr">
        <is>
          <t>0,15</t>
        </is>
      </c>
      <c r="R266" s="15" t="n">
        <v>0.15</v>
      </c>
      <c r="S266" s="31" t="n"/>
      <c r="T266" s="16" t="n"/>
      <c r="U266" s="16" t="n"/>
      <c r="V266" s="16" t="n"/>
    </row>
    <row r="267" ht="18.9" customHeight="1">
      <c r="A267" s="97">
        <f>C267&amp;"-"&amp;D267</f>
        <v/>
      </c>
      <c r="C267" s="93" t="n">
        <v>75</v>
      </c>
      <c r="D267" s="7" t="inlineStr">
        <is>
          <t>2520</t>
        </is>
      </c>
      <c r="E267" s="91" t="inlineStr">
        <is>
          <t>2.7.6.1</t>
        </is>
      </c>
      <c r="F267" s="44" t="n"/>
      <c r="G267" s="82" t="n"/>
      <c r="H267" s="82" t="n"/>
      <c r="I267" s="82" t="inlineStr">
        <is>
          <t>Of which collateral swapped meets operational requirements</t>
        </is>
      </c>
      <c r="J267" s="31" t="n"/>
      <c r="K267" s="49" t="n"/>
      <c r="L267" s="49" t="n"/>
      <c r="M267" s="49" t="n"/>
      <c r="N267" s="49" t="n"/>
      <c r="O267" s="49" t="n"/>
      <c r="P267" s="49" t="n"/>
      <c r="Q267" s="16" t="n"/>
      <c r="R267" s="16" t="n"/>
      <c r="S267" s="16" t="n"/>
      <c r="T267" s="16" t="n"/>
      <c r="U267" s="16" t="n"/>
      <c r="V267" s="16" t="n"/>
    </row>
    <row r="268" ht="18.9" customHeight="1">
      <c r="A268" s="97">
        <f>C268&amp;"-"&amp;D268</f>
        <v/>
      </c>
      <c r="C268" s="93" t="n">
        <v>75</v>
      </c>
      <c r="D268" s="7" t="inlineStr">
        <is>
          <t>2530</t>
        </is>
      </c>
      <c r="E268" s="91" t="inlineStr">
        <is>
          <t>2.7.7</t>
        </is>
      </c>
      <c r="F268" s="44" t="n"/>
      <c r="G268" s="82" t="n"/>
      <c r="H268" s="82" t="inlineStr">
        <is>
          <t>Other Level 2B</t>
        </is>
      </c>
      <c r="I268" s="115" t="n"/>
      <c r="J268" s="31" t="n"/>
      <c r="K268" s="49" t="n"/>
      <c r="L268" s="49" t="n"/>
      <c r="M268" s="49" t="n"/>
      <c r="N268" s="16" t="n"/>
      <c r="O268" s="49" t="n"/>
      <c r="P268" s="16" t="n"/>
      <c r="Q268" s="16" t="inlineStr">
        <is>
          <t>0,00</t>
        </is>
      </c>
      <c r="R268" s="15" t="n">
        <v>0</v>
      </c>
      <c r="S268" s="31" t="n"/>
      <c r="T268" s="31" t="n"/>
      <c r="U268" s="31" t="n"/>
      <c r="V268" s="31" t="n"/>
    </row>
    <row r="269" ht="18.9" customHeight="1">
      <c r="A269" s="97">
        <f>C269&amp;"-"&amp;D269</f>
        <v/>
      </c>
      <c r="C269" s="93" t="n">
        <v>75</v>
      </c>
      <c r="D269" s="7" t="inlineStr">
        <is>
          <t>2540</t>
        </is>
      </c>
      <c r="E269" s="91" t="inlineStr">
        <is>
          <t>2.7.7.1</t>
        </is>
      </c>
      <c r="F269" s="44" t="n"/>
      <c r="G269" s="82" t="n"/>
      <c r="H269" s="82" t="n"/>
      <c r="I269" s="82" t="inlineStr">
        <is>
          <t>Of which collateral swapped meets operational requirements</t>
        </is>
      </c>
      <c r="J269" s="31" t="n"/>
      <c r="K269" s="49" t="n"/>
      <c r="L269" s="49" t="n"/>
      <c r="M269" s="49" t="n"/>
      <c r="N269" s="49" t="n"/>
      <c r="O269" s="49" t="n"/>
      <c r="P269" s="49" t="n"/>
      <c r="Q269" s="16" t="n"/>
      <c r="R269" s="16" t="n"/>
      <c r="S269" s="16" t="n"/>
      <c r="T269" s="16" t="n"/>
      <c r="U269" s="16" t="n"/>
      <c r="V269" s="16" t="n"/>
    </row>
    <row r="270" ht="18.9" customHeight="1">
      <c r="A270" s="97">
        <f>C270&amp;"-"&amp;D270</f>
        <v/>
      </c>
      <c r="C270" s="93" t="n">
        <v>75</v>
      </c>
      <c r="D270" s="7" t="inlineStr">
        <is>
          <t>2550</t>
        </is>
      </c>
      <c r="E270" s="91" t="inlineStr">
        <is>
          <t>2.7.8</t>
        </is>
      </c>
      <c r="F270" s="44" t="n"/>
      <c r="G270" s="82" t="n"/>
      <c r="H270" s="82" t="inlineStr">
        <is>
          <t>Non-liquid assets</t>
        </is>
      </c>
      <c r="I270" s="115" t="n"/>
      <c r="J270" s="31" t="n"/>
      <c r="K270" s="49" t="n"/>
      <c r="L270" s="49" t="n"/>
      <c r="M270" s="49" t="n"/>
      <c r="N270" s="16" t="n"/>
      <c r="O270" s="49" t="n"/>
      <c r="P270" s="16" t="n"/>
      <c r="Q270" s="16" t="inlineStr">
        <is>
          <t>0,50</t>
        </is>
      </c>
      <c r="R270" s="15" t="n">
        <v>0.5</v>
      </c>
      <c r="S270" s="16" t="n"/>
      <c r="T270" s="31" t="n"/>
      <c r="U270" s="31" t="n"/>
      <c r="V270" s="31" t="n"/>
    </row>
    <row r="271" ht="18.9" customHeight="1">
      <c r="A271" s="97">
        <f>C271&amp;"-"&amp;D271</f>
        <v/>
      </c>
      <c r="C271" s="93" t="n">
        <v>75</v>
      </c>
      <c r="D271" s="7" t="inlineStr">
        <is>
          <t>2560</t>
        </is>
      </c>
      <c r="E271" s="91" t="inlineStr">
        <is>
          <t>2.7.8.1</t>
        </is>
      </c>
      <c r="F271" s="44" t="n"/>
      <c r="G271" s="82" t="n"/>
      <c r="H271" s="82" t="n"/>
      <c r="I271" s="82" t="inlineStr">
        <is>
          <t>Of which collateral swapped meets operational requirements</t>
        </is>
      </c>
      <c r="J271" s="31" t="n"/>
      <c r="K271" s="49" t="n"/>
      <c r="L271" s="49" t="n"/>
      <c r="M271" s="49" t="n"/>
      <c r="N271" s="49" t="n"/>
      <c r="O271" s="49" t="n"/>
      <c r="P271" s="16" t="n"/>
      <c r="Q271" s="16" t="n"/>
      <c r="R271" s="16" t="n"/>
      <c r="S271" s="16" t="n"/>
      <c r="T271" s="16" t="n"/>
      <c r="U271" s="16" t="n"/>
      <c r="V271" s="16" t="n"/>
    </row>
    <row r="272" ht="39.9" customHeight="1">
      <c r="A272" s="97">
        <f>C272&amp;"-"&amp;D272</f>
        <v/>
      </c>
      <c r="C272" s="93" t="n">
        <v>75</v>
      </c>
      <c r="D272" s="7" t="inlineStr">
        <is>
          <t>2570</t>
        </is>
      </c>
      <c r="E272" s="91" t="inlineStr">
        <is>
          <t>2.8</t>
        </is>
      </c>
      <c r="F272" s="44" t="n"/>
      <c r="G272" s="78" t="inlineStr">
        <is>
          <t>Totals for transactions in which Non-liquid assets are lent and the following collateral is borrowed:</t>
        </is>
      </c>
      <c r="H272" s="115" t="n"/>
      <c r="I272" s="115" t="n"/>
      <c r="J272" s="31" t="n"/>
      <c r="K272" s="31" t="n"/>
      <c r="L272" s="31" t="n"/>
      <c r="M272" s="31" t="n"/>
      <c r="N272" s="16" t="n"/>
      <c r="O272" s="31" t="n"/>
      <c r="P272" s="16" t="n"/>
      <c r="Q272" s="16" t="n"/>
      <c r="R272" s="16" t="n"/>
      <c r="S272" s="31" t="n"/>
      <c r="T272" s="16" t="n"/>
      <c r="U272" s="16" t="n"/>
      <c r="V272" s="16" t="n"/>
    </row>
    <row r="273" ht="18.9" customHeight="1">
      <c r="A273" s="97">
        <f>C273&amp;"-"&amp;D273</f>
        <v/>
      </c>
      <c r="C273" s="93" t="n">
        <v>75</v>
      </c>
      <c r="D273" s="7" t="inlineStr">
        <is>
          <t>2580</t>
        </is>
      </c>
      <c r="E273" s="91" t="inlineStr">
        <is>
          <t>2.8.1</t>
        </is>
      </c>
      <c r="F273" s="44" t="n"/>
      <c r="G273" s="82" t="n"/>
      <c r="H273" s="82" t="inlineStr">
        <is>
          <t>Level 1 assets (excl. EHQ covered bonds)</t>
        </is>
      </c>
      <c r="I273" s="115" t="n"/>
      <c r="J273" s="31" t="n"/>
      <c r="K273" s="49" t="n"/>
      <c r="L273" s="49" t="n"/>
      <c r="M273" s="49" t="n"/>
      <c r="N273" s="16" t="n"/>
      <c r="O273" s="49" t="n"/>
      <c r="P273" s="16" t="n"/>
      <c r="Q273" s="16" t="inlineStr">
        <is>
          <t>1,00</t>
        </is>
      </c>
      <c r="R273" s="15" t="n">
        <v>1</v>
      </c>
      <c r="S273" s="31" t="n"/>
      <c r="T273" s="16" t="n"/>
      <c r="U273" s="16" t="n"/>
      <c r="V273" s="16" t="n"/>
    </row>
    <row r="274" ht="18.9" customHeight="1">
      <c r="A274" s="97">
        <f>C274&amp;"-"&amp;D274</f>
        <v/>
      </c>
      <c r="C274" s="93" t="n">
        <v>75</v>
      </c>
      <c r="D274" s="7" t="inlineStr">
        <is>
          <t>2590</t>
        </is>
      </c>
      <c r="E274" s="91" t="inlineStr">
        <is>
          <t>2.8.1.1</t>
        </is>
      </c>
      <c r="F274" s="44" t="n"/>
      <c r="G274" s="82" t="n"/>
      <c r="H274" s="82" t="n"/>
      <c r="I274" s="82" t="inlineStr">
        <is>
          <t>Of which collateral swapped meets operational requirements</t>
        </is>
      </c>
      <c r="J274" s="31" t="n"/>
      <c r="K274" s="49" t="n"/>
      <c r="L274" s="49" t="n"/>
      <c r="M274" s="49" t="n"/>
      <c r="N274" s="16" t="n"/>
      <c r="O274" s="49" t="n"/>
      <c r="P274" s="49" t="n"/>
      <c r="Q274" s="16" t="n"/>
      <c r="R274" s="16" t="n"/>
      <c r="S274" s="16" t="n"/>
      <c r="T274" s="16" t="n"/>
      <c r="U274" s="16" t="n"/>
      <c r="V274" s="16" t="n"/>
    </row>
    <row r="275" ht="18.9" customHeight="1">
      <c r="A275" s="97">
        <f>C275&amp;"-"&amp;D275</f>
        <v/>
      </c>
      <c r="C275" s="93" t="n">
        <v>75</v>
      </c>
      <c r="D275" s="7" t="inlineStr">
        <is>
          <t>2600</t>
        </is>
      </c>
      <c r="E275" s="91" t="inlineStr">
        <is>
          <t>2.8.2</t>
        </is>
      </c>
      <c r="F275" s="44" t="n"/>
      <c r="G275" s="82" t="n"/>
      <c r="H275" s="82" t="inlineStr">
        <is>
          <t>Level 1: extremely high quality covered bonds</t>
        </is>
      </c>
      <c r="I275" s="115" t="n"/>
      <c r="J275" s="31" t="n"/>
      <c r="K275" s="49" t="n"/>
      <c r="L275" s="49" t="n"/>
      <c r="M275" s="49" t="n"/>
      <c r="N275" s="16" t="n"/>
      <c r="O275" s="49" t="n"/>
      <c r="P275" s="16" t="n"/>
      <c r="Q275" s="16" t="inlineStr">
        <is>
          <t>0,93</t>
        </is>
      </c>
      <c r="R275" s="15" t="n">
        <v>0.93</v>
      </c>
      <c r="S275" s="31" t="n"/>
      <c r="T275" s="16" t="n"/>
      <c r="U275" s="16" t="n"/>
      <c r="V275" s="16" t="n"/>
    </row>
    <row r="276" ht="18.9" customHeight="1">
      <c r="A276" s="97">
        <f>C276&amp;"-"&amp;D276</f>
        <v/>
      </c>
      <c r="C276" s="93" t="n">
        <v>75</v>
      </c>
      <c r="D276" s="7" t="inlineStr">
        <is>
          <t>2610</t>
        </is>
      </c>
      <c r="E276" s="91" t="inlineStr">
        <is>
          <t>2.8.2.1</t>
        </is>
      </c>
      <c r="F276" s="44" t="n"/>
      <c r="G276" s="82" t="n"/>
      <c r="H276" s="82" t="n"/>
      <c r="I276" s="82" t="inlineStr">
        <is>
          <t>Of which collateral swapped meets operational requirements</t>
        </is>
      </c>
      <c r="J276" s="31" t="n"/>
      <c r="K276" s="49" t="n"/>
      <c r="L276" s="49" t="n"/>
      <c r="M276" s="49" t="n"/>
      <c r="N276" s="16" t="n"/>
      <c r="O276" s="49" t="n"/>
      <c r="P276" s="49" t="n"/>
      <c r="Q276" s="16" t="n"/>
      <c r="R276" s="16" t="n"/>
      <c r="S276" s="16" t="n"/>
      <c r="T276" s="16" t="n"/>
      <c r="U276" s="16" t="n"/>
      <c r="V276" s="16" t="n"/>
    </row>
    <row r="277" ht="18.9" customHeight="1">
      <c r="A277" s="97">
        <f>C277&amp;"-"&amp;D277</f>
        <v/>
      </c>
      <c r="C277" s="93" t="n">
        <v>75</v>
      </c>
      <c r="D277" s="7" t="inlineStr">
        <is>
          <t>2620</t>
        </is>
      </c>
      <c r="E277" s="91" t="inlineStr">
        <is>
          <t>2.8.3</t>
        </is>
      </c>
      <c r="F277" s="44" t="n"/>
      <c r="G277" s="82" t="n"/>
      <c r="H277" s="82" t="inlineStr">
        <is>
          <t>Level 2A assets</t>
        </is>
      </c>
      <c r="I277" s="115" t="n"/>
      <c r="J277" s="31" t="n"/>
      <c r="K277" s="49" t="n"/>
      <c r="L277" s="49" t="n"/>
      <c r="M277" s="49" t="n"/>
      <c r="N277" s="16" t="n"/>
      <c r="O277" s="49" t="n"/>
      <c r="P277" s="16" t="n"/>
      <c r="Q277" s="16" t="inlineStr">
        <is>
          <t>0,85</t>
        </is>
      </c>
      <c r="R277" s="15" t="n">
        <v>0.85</v>
      </c>
      <c r="S277" s="31" t="n"/>
      <c r="T277" s="16" t="n"/>
      <c r="U277" s="16" t="n"/>
      <c r="V277" s="16" t="n"/>
    </row>
    <row r="278" ht="18.9" customHeight="1">
      <c r="A278" s="97">
        <f>C278&amp;"-"&amp;D278</f>
        <v/>
      </c>
      <c r="C278" s="93" t="n">
        <v>75</v>
      </c>
      <c r="D278" s="7" t="inlineStr">
        <is>
          <t>2630</t>
        </is>
      </c>
      <c r="E278" s="91" t="inlineStr">
        <is>
          <t>2.8.3.1</t>
        </is>
      </c>
      <c r="F278" s="44" t="n"/>
      <c r="G278" s="82" t="n"/>
      <c r="H278" s="82" t="n"/>
      <c r="I278" s="82" t="inlineStr">
        <is>
          <t>Of which collateral swapped meets operational requirements</t>
        </is>
      </c>
      <c r="J278" s="31" t="n"/>
      <c r="K278" s="49" t="n"/>
      <c r="L278" s="49" t="n"/>
      <c r="M278" s="49" t="n"/>
      <c r="N278" s="16" t="n"/>
      <c r="O278" s="49" t="n"/>
      <c r="P278" s="49" t="n"/>
      <c r="Q278" s="16" t="n"/>
      <c r="R278" s="16" t="n"/>
      <c r="S278" s="16" t="n"/>
      <c r="T278" s="16" t="n"/>
      <c r="U278" s="16" t="n"/>
      <c r="V278" s="16" t="n"/>
    </row>
    <row r="279" ht="18.9" customHeight="1">
      <c r="A279" s="97">
        <f>C279&amp;"-"&amp;D279</f>
        <v/>
      </c>
      <c r="C279" s="93" t="n">
        <v>75</v>
      </c>
      <c r="D279" s="7" t="inlineStr">
        <is>
          <t>2640</t>
        </is>
      </c>
      <c r="E279" s="91" t="inlineStr">
        <is>
          <t>2.8.4</t>
        </is>
      </c>
      <c r="F279" s="44" t="n"/>
      <c r="G279" s="82" t="n"/>
      <c r="H279" s="82" t="inlineStr">
        <is>
          <t>Level 2B: asset-backed securities (residential or automobile, CQS1)</t>
        </is>
      </c>
      <c r="I279" s="115" t="n"/>
      <c r="J279" s="31" t="n"/>
      <c r="K279" s="49" t="n"/>
      <c r="L279" s="49" t="n"/>
      <c r="M279" s="49" t="n"/>
      <c r="N279" s="16" t="n"/>
      <c r="O279" s="49" t="n"/>
      <c r="P279" s="16" t="n"/>
      <c r="Q279" s="16" t="inlineStr">
        <is>
          <t>0,75</t>
        </is>
      </c>
      <c r="R279" s="15" t="n">
        <v>0.75</v>
      </c>
      <c r="S279" s="31" t="n"/>
      <c r="T279" s="16" t="n"/>
      <c r="U279" s="16" t="n"/>
      <c r="V279" s="16" t="n"/>
    </row>
    <row r="280" ht="18.9" customHeight="1">
      <c r="A280" s="97">
        <f>C280&amp;"-"&amp;D280</f>
        <v/>
      </c>
      <c r="C280" s="93" t="n">
        <v>75</v>
      </c>
      <c r="D280" s="7" t="inlineStr">
        <is>
          <t>2650</t>
        </is>
      </c>
      <c r="E280" s="91" t="inlineStr">
        <is>
          <t>2.8.4.1</t>
        </is>
      </c>
      <c r="F280" s="44" t="n"/>
      <c r="G280" s="82" t="n"/>
      <c r="H280" s="82" t="n"/>
      <c r="I280" s="82" t="inlineStr">
        <is>
          <t>Of which collateral swapped meets operational requirements</t>
        </is>
      </c>
      <c r="J280" s="31" t="n"/>
      <c r="K280" s="49" t="n"/>
      <c r="L280" s="49" t="n"/>
      <c r="M280" s="49" t="n"/>
      <c r="N280" s="16" t="n"/>
      <c r="O280" s="49" t="n"/>
      <c r="P280" s="49" t="n"/>
      <c r="Q280" s="16" t="n"/>
      <c r="R280" s="16" t="n"/>
      <c r="S280" s="16" t="n"/>
      <c r="T280" s="16" t="n"/>
      <c r="U280" s="16" t="n"/>
      <c r="V280" s="16" t="n"/>
    </row>
    <row r="281" ht="18.9" customHeight="1">
      <c r="A281" s="97">
        <f>C281&amp;"-"&amp;D281</f>
        <v/>
      </c>
      <c r="C281" s="93" t="n">
        <v>75</v>
      </c>
      <c r="D281" s="7" t="inlineStr">
        <is>
          <t>2660</t>
        </is>
      </c>
      <c r="E281" s="91" t="inlineStr">
        <is>
          <t>2.8.5</t>
        </is>
      </c>
      <c r="F281" s="44" t="n"/>
      <c r="G281" s="82" t="n"/>
      <c r="H281" s="82" t="inlineStr">
        <is>
          <t>Level 2B: high quality covered bonds</t>
        </is>
      </c>
      <c r="I281" s="115" t="n"/>
      <c r="J281" s="31" t="n"/>
      <c r="K281" s="49" t="n"/>
      <c r="L281" s="49" t="n"/>
      <c r="M281" s="49" t="n"/>
      <c r="N281" s="16" t="n"/>
      <c r="O281" s="49" t="n"/>
      <c r="P281" s="16" t="n"/>
      <c r="Q281" s="16" t="inlineStr">
        <is>
          <t>0,70</t>
        </is>
      </c>
      <c r="R281" s="15" t="n">
        <v>0.7</v>
      </c>
      <c r="S281" s="31" t="n"/>
      <c r="T281" s="16" t="n"/>
      <c r="U281" s="16" t="n"/>
      <c r="V281" s="16" t="n"/>
    </row>
    <row r="282" ht="18.9" customHeight="1">
      <c r="A282" s="97">
        <f>C282&amp;"-"&amp;D282</f>
        <v/>
      </c>
      <c r="C282" s="93" t="n">
        <v>75</v>
      </c>
      <c r="D282" s="7" t="inlineStr">
        <is>
          <t>2670</t>
        </is>
      </c>
      <c r="E282" s="91" t="inlineStr">
        <is>
          <t>2.8.5.1</t>
        </is>
      </c>
      <c r="F282" s="44" t="n"/>
      <c r="G282" s="82" t="n"/>
      <c r="H282" s="82" t="n"/>
      <c r="I282" s="82" t="inlineStr">
        <is>
          <t>Of which collateral swapped meets operational requirements</t>
        </is>
      </c>
      <c r="J282" s="31" t="n"/>
      <c r="K282" s="49" t="n"/>
      <c r="L282" s="49" t="n"/>
      <c r="M282" s="49" t="n"/>
      <c r="N282" s="16" t="n"/>
      <c r="O282" s="49" t="n"/>
      <c r="P282" s="49" t="n"/>
      <c r="Q282" s="16" t="n"/>
      <c r="R282" s="16" t="n"/>
      <c r="S282" s="16" t="n"/>
      <c r="T282" s="16" t="n"/>
      <c r="U282" s="16" t="n"/>
      <c r="V282" s="16" t="n"/>
    </row>
    <row r="283" ht="18.9" customHeight="1">
      <c r="A283" s="97">
        <f>C283&amp;"-"&amp;D283</f>
        <v/>
      </c>
      <c r="C283" s="93" t="n">
        <v>75</v>
      </c>
      <c r="D283" s="7" t="inlineStr">
        <is>
          <t>2680</t>
        </is>
      </c>
      <c r="E283" s="91" t="inlineStr">
        <is>
          <t>2.8.6</t>
        </is>
      </c>
      <c r="F283" s="44" t="n"/>
      <c r="G283" s="82" t="n"/>
      <c r="H283" s="82" t="inlineStr">
        <is>
          <t>Level 2B: asset-backed securities (commercial or individuals, Member State, CQS1)</t>
        </is>
      </c>
      <c r="I283" s="115" t="n"/>
      <c r="J283" s="31" t="n"/>
      <c r="K283" s="49" t="n"/>
      <c r="L283" s="49" t="n"/>
      <c r="M283" s="49" t="n"/>
      <c r="N283" s="16" t="n"/>
      <c r="O283" s="49" t="n"/>
      <c r="P283" s="16" t="n"/>
      <c r="Q283" s="16" t="inlineStr">
        <is>
          <t>0,65</t>
        </is>
      </c>
      <c r="R283" s="15" t="n">
        <v>0.65</v>
      </c>
      <c r="S283" s="31" t="n"/>
      <c r="T283" s="16" t="n"/>
      <c r="U283" s="16" t="n"/>
      <c r="V283" s="16" t="n"/>
    </row>
    <row r="284" ht="18.9" customHeight="1">
      <c r="A284" s="97">
        <f>C284&amp;"-"&amp;D284</f>
        <v/>
      </c>
      <c r="C284" s="93" t="n">
        <v>75</v>
      </c>
      <c r="D284" s="7" t="inlineStr">
        <is>
          <t>2690</t>
        </is>
      </c>
      <c r="E284" s="91" t="inlineStr">
        <is>
          <t>2.8.6.1</t>
        </is>
      </c>
      <c r="F284" s="44" t="n"/>
      <c r="G284" s="82" t="n"/>
      <c r="H284" s="82" t="n"/>
      <c r="I284" s="82" t="inlineStr">
        <is>
          <t>Of which collateral swapped meets operational requirements</t>
        </is>
      </c>
      <c r="J284" s="31" t="n"/>
      <c r="K284" s="49" t="n"/>
      <c r="L284" s="49" t="n"/>
      <c r="M284" s="49" t="n"/>
      <c r="N284" s="16" t="n"/>
      <c r="O284" s="49" t="n"/>
      <c r="P284" s="49" t="n"/>
      <c r="Q284" s="16" t="n"/>
      <c r="R284" s="16" t="n"/>
      <c r="S284" s="16" t="n"/>
      <c r="T284" s="16" t="n"/>
      <c r="U284" s="16" t="n"/>
      <c r="V284" s="16" t="n"/>
    </row>
    <row r="285" ht="18.9" customHeight="1">
      <c r="A285" s="97">
        <f>C285&amp;"-"&amp;D285</f>
        <v/>
      </c>
      <c r="C285" s="93" t="n">
        <v>75</v>
      </c>
      <c r="D285" s="7" t="inlineStr">
        <is>
          <t>2700</t>
        </is>
      </c>
      <c r="E285" s="91" t="inlineStr">
        <is>
          <t>2.8.7</t>
        </is>
      </c>
      <c r="F285" s="44" t="n"/>
      <c r="G285" s="82" t="n"/>
      <c r="H285" s="82" t="inlineStr">
        <is>
          <t>Other Level 2B</t>
        </is>
      </c>
      <c r="I285" s="115" t="n"/>
      <c r="J285" s="31" t="n"/>
      <c r="K285" s="49" t="n"/>
      <c r="L285" s="49" t="n"/>
      <c r="M285" s="49" t="n"/>
      <c r="N285" s="16" t="n"/>
      <c r="O285" s="49" t="n"/>
      <c r="P285" s="16" t="n"/>
      <c r="Q285" s="16" t="inlineStr">
        <is>
          <t>0,50</t>
        </is>
      </c>
      <c r="R285" s="15" t="n">
        <v>0.5</v>
      </c>
      <c r="S285" s="31" t="n"/>
      <c r="T285" s="16" t="n"/>
      <c r="U285" s="16" t="n"/>
      <c r="V285" s="16" t="n"/>
    </row>
    <row r="286" ht="18.9" customHeight="1">
      <c r="A286" s="97">
        <f>C286&amp;"-"&amp;D286</f>
        <v/>
      </c>
      <c r="C286" s="93" t="n">
        <v>75</v>
      </c>
      <c r="D286" s="7" t="inlineStr">
        <is>
          <t>2710</t>
        </is>
      </c>
      <c r="E286" s="91" t="inlineStr">
        <is>
          <t>2.8.7.1</t>
        </is>
      </c>
      <c r="F286" s="44" t="n"/>
      <c r="G286" s="82" t="n"/>
      <c r="H286" s="82" t="n"/>
      <c r="I286" s="82" t="inlineStr">
        <is>
          <t>Of which collateral swapped meets operational requirements</t>
        </is>
      </c>
      <c r="J286" s="31" t="n"/>
      <c r="K286" s="49" t="n"/>
      <c r="L286" s="49" t="n"/>
      <c r="M286" s="49" t="n"/>
      <c r="N286" s="16" t="n"/>
      <c r="O286" s="49" t="n"/>
      <c r="P286" s="49" t="n"/>
      <c r="Q286" s="16" t="n"/>
      <c r="R286" s="16" t="n"/>
      <c r="S286" s="16" t="n"/>
      <c r="T286" s="16" t="n"/>
      <c r="U286" s="16" t="n"/>
      <c r="V286" s="16" t="n"/>
    </row>
    <row r="287" ht="18.9" customHeight="1">
      <c r="A287" s="97">
        <f>C287&amp;"-"&amp;D287</f>
        <v/>
      </c>
      <c r="C287" s="93" t="n">
        <v>75</v>
      </c>
      <c r="D287" s="7" t="inlineStr">
        <is>
          <t>2720</t>
        </is>
      </c>
      <c r="E287" s="91" t="inlineStr">
        <is>
          <t>2.8.8</t>
        </is>
      </c>
      <c r="F287" s="44" t="n"/>
      <c r="G287" s="82" t="n"/>
      <c r="H287" s="82" t="inlineStr">
        <is>
          <t>Non-liquid assets</t>
        </is>
      </c>
      <c r="I287" s="115" t="n"/>
      <c r="J287" s="31" t="n"/>
      <c r="K287" s="49" t="n"/>
      <c r="L287" s="49" t="n"/>
      <c r="M287" s="49" t="n"/>
      <c r="N287" s="16" t="n"/>
      <c r="O287" s="49" t="n"/>
      <c r="P287" s="16" t="n"/>
      <c r="Q287" s="16" t="n"/>
      <c r="R287" s="16" t="n"/>
      <c r="S287" s="16" t="n"/>
      <c r="T287" s="16" t="n"/>
      <c r="U287" s="16" t="n"/>
      <c r="V287" s="16" t="n"/>
    </row>
    <row r="288" ht="18.9" customHeight="1">
      <c r="C288" s="93" t="n">
        <v>75</v>
      </c>
      <c r="D288" s="80" t="inlineStr">
        <is>
          <t>MEMORANDUM ITEMS</t>
        </is>
      </c>
      <c r="E288" s="115" t="n"/>
      <c r="F288" s="115" t="n"/>
      <c r="G288" s="115" t="n"/>
      <c r="H288" s="115" t="n"/>
      <c r="I288" s="115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  <c r="S288" s="16" t="n"/>
      <c r="T288" s="16" t="n"/>
      <c r="U288" s="16" t="n"/>
      <c r="V288" s="16" t="n"/>
    </row>
    <row r="289" ht="18.9" customHeight="1">
      <c r="A289" s="97">
        <f>C289&amp;"-"&amp;D289</f>
        <v/>
      </c>
      <c r="C289" s="93" t="n">
        <v>75</v>
      </c>
      <c r="D289" s="7" t="inlineStr">
        <is>
          <t>2730</t>
        </is>
      </c>
      <c r="E289" s="7" t="inlineStr">
        <is>
          <t>3</t>
        </is>
      </c>
      <c r="F289" s="44" t="n"/>
      <c r="G289" s="114" t="inlineStr">
        <is>
          <t>Total collateral swaps (all counterparties) where borrowed collateral has been used to cover short positions</t>
        </is>
      </c>
      <c r="H289" s="118" t="n"/>
      <c r="I289" s="119" t="n"/>
      <c r="J289" s="31" t="n"/>
      <c r="K289" s="49" t="n"/>
      <c r="L289" s="49" t="n"/>
      <c r="M289" s="49" t="n"/>
      <c r="N289" s="16" t="n"/>
      <c r="O289" s="49" t="n"/>
      <c r="P289" s="16" t="n"/>
      <c r="Q289" s="16" t="n"/>
      <c r="R289" s="16" t="n"/>
      <c r="S289" s="16" t="n"/>
      <c r="T289" s="16" t="n"/>
      <c r="U289" s="16" t="n"/>
      <c r="V289" s="16" t="n"/>
    </row>
    <row r="290" ht="18.9" customHeight="1">
      <c r="A290" s="97">
        <f>C290&amp;"-"&amp;D290</f>
        <v/>
      </c>
      <c r="C290" s="93" t="n">
        <v>75</v>
      </c>
      <c r="D290" s="7" t="inlineStr">
        <is>
          <t>2740</t>
        </is>
      </c>
      <c r="E290" s="7" t="inlineStr">
        <is>
          <t>4</t>
        </is>
      </c>
      <c r="F290" s="44" t="n"/>
      <c r="G290" s="83" t="inlineStr">
        <is>
          <t xml:space="preserve">Total collateral swaps with intragroup counterparties </t>
        </is>
      </c>
      <c r="H290" s="115" t="n"/>
      <c r="I290" s="116" t="n"/>
      <c r="J290" s="31" t="n"/>
      <c r="K290" s="49" t="n"/>
      <c r="L290" s="49" t="n"/>
      <c r="M290" s="49" t="n"/>
      <c r="N290" s="16" t="n"/>
      <c r="O290" s="49" t="n"/>
      <c r="P290" s="16" t="n"/>
      <c r="Q290" s="16" t="n"/>
      <c r="R290" s="16" t="n"/>
      <c r="S290" s="49" t="n"/>
      <c r="T290" s="49" t="n"/>
      <c r="U290" s="49" t="n"/>
      <c r="V290" s="49" t="n"/>
    </row>
    <row r="291" ht="18.9" customHeight="1">
      <c r="C291" s="93" t="n">
        <v>75</v>
      </c>
      <c r="D291" s="7" t="n"/>
      <c r="E291" s="7" t="inlineStr">
        <is>
          <t>5</t>
        </is>
      </c>
      <c r="F291" s="44" t="n"/>
      <c r="G291" s="83" t="inlineStr">
        <is>
          <t>Collateral swaps waived from Article 17 (2) and (3)</t>
        </is>
      </c>
      <c r="H291" s="115" t="n"/>
      <c r="I291" s="116" t="n"/>
      <c r="J291" s="60" t="n"/>
      <c r="K291" s="16" t="n"/>
      <c r="L291" s="16" t="n"/>
      <c r="M291" s="16" t="n"/>
      <c r="N291" s="16" t="n"/>
      <c r="O291" s="16" t="n"/>
      <c r="P291" s="16" t="n"/>
      <c r="Q291" s="16" t="n"/>
      <c r="R291" s="16" t="n"/>
      <c r="S291" s="16" t="n"/>
      <c r="T291" s="16" t="n"/>
      <c r="U291" s="16" t="n"/>
      <c r="V291" s="16" t="n"/>
    </row>
    <row r="292" ht="18.9" customHeight="1">
      <c r="A292" s="97">
        <f>C292&amp;"-"&amp;D292</f>
        <v/>
      </c>
      <c r="C292" s="93" t="n">
        <v>75</v>
      </c>
      <c r="D292" s="7" t="inlineStr">
        <is>
          <t>2750</t>
        </is>
      </c>
      <c r="E292" s="7" t="inlineStr">
        <is>
          <t>5.1</t>
        </is>
      </c>
      <c r="F292" s="44" t="n"/>
      <c r="G292" s="113" t="n"/>
      <c r="H292" s="83" t="inlineStr">
        <is>
          <t>of which: collateral borrowed is L1 excl. EHQCB</t>
        </is>
      </c>
      <c r="I292" s="116" t="n"/>
      <c r="J292" s="60" t="n"/>
      <c r="K292" s="16" t="n"/>
      <c r="L292" s="16" t="n"/>
      <c r="M292" s="16" t="n"/>
      <c r="N292" s="16" t="n"/>
      <c r="O292" s="16" t="n"/>
      <c r="P292" s="49" t="n"/>
      <c r="Q292" s="16" t="n"/>
      <c r="R292" s="16" t="n"/>
      <c r="S292" s="16" t="n"/>
      <c r="T292" s="16" t="n"/>
      <c r="U292" s="16" t="n"/>
      <c r="V292" s="16" t="n"/>
    </row>
    <row r="293" ht="18.9" customHeight="1">
      <c r="A293" s="97">
        <f>C293&amp;"-"&amp;D293</f>
        <v/>
      </c>
      <c r="C293" s="93" t="n">
        <v>75</v>
      </c>
      <c r="D293" s="7" t="inlineStr">
        <is>
          <t>2760</t>
        </is>
      </c>
      <c r="E293" s="7" t="inlineStr">
        <is>
          <t>5.2</t>
        </is>
      </c>
      <c r="F293" s="44" t="n"/>
      <c r="G293" s="113" t="n"/>
      <c r="H293" s="83" t="inlineStr">
        <is>
          <t>of which: collateral borrowed is L1 EHQCB</t>
        </is>
      </c>
      <c r="I293" s="116" t="n"/>
      <c r="J293" s="60" t="n"/>
      <c r="K293" s="16" t="n"/>
      <c r="L293" s="16" t="n"/>
      <c r="M293" s="16" t="n"/>
      <c r="N293" s="16" t="n"/>
      <c r="O293" s="16" t="n"/>
      <c r="P293" s="49" t="n"/>
      <c r="Q293" s="16" t="n"/>
      <c r="R293" s="16" t="n"/>
      <c r="S293" s="16" t="n"/>
      <c r="T293" s="16" t="n"/>
      <c r="U293" s="16" t="n"/>
      <c r="V293" s="16" t="n"/>
    </row>
    <row r="294" ht="18.9" customHeight="1">
      <c r="A294" s="97">
        <f>C294&amp;"-"&amp;D294</f>
        <v/>
      </c>
      <c r="C294" s="93" t="n">
        <v>75</v>
      </c>
      <c r="D294" s="7" t="inlineStr">
        <is>
          <t>2770</t>
        </is>
      </c>
      <c r="E294" s="7" t="inlineStr">
        <is>
          <t>5.3</t>
        </is>
      </c>
      <c r="F294" s="44" t="n"/>
      <c r="G294" s="113" t="n"/>
      <c r="H294" s="83" t="inlineStr">
        <is>
          <t>of which: collateral borrowed is L2A</t>
        </is>
      </c>
      <c r="I294" s="116" t="n"/>
      <c r="J294" s="60" t="n"/>
      <c r="K294" s="16" t="n"/>
      <c r="L294" s="16" t="n"/>
      <c r="M294" s="16" t="n"/>
      <c r="N294" s="16" t="n"/>
      <c r="O294" s="16" t="n"/>
      <c r="P294" s="49" t="n"/>
      <c r="Q294" s="16" t="n"/>
      <c r="R294" s="16" t="n"/>
      <c r="S294" s="16" t="n"/>
      <c r="T294" s="16" t="n"/>
      <c r="U294" s="16" t="n"/>
      <c r="V294" s="16" t="n"/>
    </row>
    <row r="295" ht="18.9" customHeight="1">
      <c r="A295" s="97">
        <f>C295&amp;"-"&amp;D295</f>
        <v/>
      </c>
      <c r="C295" s="93" t="n">
        <v>75</v>
      </c>
      <c r="D295" s="7" t="inlineStr">
        <is>
          <t>2780</t>
        </is>
      </c>
      <c r="E295" s="7" t="inlineStr">
        <is>
          <t>5.4</t>
        </is>
      </c>
      <c r="F295" s="44" t="n"/>
      <c r="G295" s="113" t="n"/>
      <c r="H295" s="83" t="inlineStr">
        <is>
          <t>of which: collateral borrowed is L2B</t>
        </is>
      </c>
      <c r="I295" s="116" t="n"/>
      <c r="J295" s="60" t="n"/>
      <c r="K295" s="16" t="n"/>
      <c r="L295" s="16" t="n"/>
      <c r="M295" s="16" t="n"/>
      <c r="N295" s="16" t="n"/>
      <c r="O295" s="16" t="n"/>
      <c r="P295" s="49" t="n"/>
      <c r="Q295" s="16" t="n"/>
      <c r="R295" s="16" t="n"/>
      <c r="S295" s="16" t="n"/>
      <c r="T295" s="16" t="n"/>
      <c r="U295" s="16" t="n"/>
      <c r="V295" s="16" t="n"/>
    </row>
    <row r="296" ht="18.9" customHeight="1">
      <c r="A296" s="97">
        <f>C296&amp;"-"&amp;D296</f>
        <v/>
      </c>
      <c r="C296" s="93" t="n">
        <v>75</v>
      </c>
      <c r="D296" s="7" t="inlineStr">
        <is>
          <t>2790</t>
        </is>
      </c>
      <c r="E296" s="7" t="inlineStr">
        <is>
          <t>5.5</t>
        </is>
      </c>
      <c r="F296" s="44" t="n"/>
      <c r="G296" s="113" t="n"/>
      <c r="H296" s="83" t="inlineStr">
        <is>
          <t>of which: collateral lent is L1 excl. EHQCB</t>
        </is>
      </c>
      <c r="I296" s="116" t="n"/>
      <c r="J296" s="60" t="n"/>
      <c r="K296" s="16" t="n"/>
      <c r="L296" s="16" t="n"/>
      <c r="M296" s="16" t="n"/>
      <c r="N296" s="49" t="n"/>
      <c r="O296" s="16" t="n"/>
      <c r="P296" s="16" t="n"/>
      <c r="Q296" s="16" t="n"/>
      <c r="R296" s="16" t="n"/>
      <c r="S296" s="16" t="n"/>
      <c r="T296" s="16" t="n"/>
      <c r="U296" s="16" t="n"/>
      <c r="V296" s="16" t="n"/>
    </row>
    <row r="297" ht="18.9" customHeight="1">
      <c r="A297" s="97">
        <f>C297&amp;"-"&amp;D297</f>
        <v/>
      </c>
      <c r="C297" s="93" t="n">
        <v>75</v>
      </c>
      <c r="D297" s="7" t="inlineStr">
        <is>
          <t>2800</t>
        </is>
      </c>
      <c r="E297" s="7" t="inlineStr">
        <is>
          <t>5.6</t>
        </is>
      </c>
      <c r="F297" s="44" t="n"/>
      <c r="G297" s="113" t="n"/>
      <c r="H297" s="83" t="inlineStr">
        <is>
          <t>of which: collateral lent is L1 EHQCB</t>
        </is>
      </c>
      <c r="I297" s="116" t="n"/>
      <c r="J297" s="60" t="n"/>
      <c r="K297" s="16" t="n"/>
      <c r="L297" s="16" t="n"/>
      <c r="M297" s="16" t="n"/>
      <c r="N297" s="49" t="n"/>
      <c r="O297" s="16" t="n"/>
      <c r="P297" s="16" t="n"/>
      <c r="Q297" s="16" t="n"/>
      <c r="R297" s="16" t="n"/>
      <c r="S297" s="16" t="n"/>
      <c r="T297" s="16" t="n"/>
      <c r="U297" s="16" t="n"/>
      <c r="V297" s="16" t="n"/>
    </row>
    <row r="298" ht="18.9" customHeight="1">
      <c r="A298" s="97">
        <f>C298&amp;"-"&amp;D298</f>
        <v/>
      </c>
      <c r="C298" s="93" t="n">
        <v>75</v>
      </c>
      <c r="D298" s="7" t="inlineStr">
        <is>
          <t>2810</t>
        </is>
      </c>
      <c r="E298" s="7" t="inlineStr">
        <is>
          <t>5.7</t>
        </is>
      </c>
      <c r="F298" s="44" t="n"/>
      <c r="G298" s="113" t="n"/>
      <c r="H298" s="83" t="inlineStr">
        <is>
          <t>of which: collateral lent is L2A</t>
        </is>
      </c>
      <c r="I298" s="116" t="n"/>
      <c r="J298" s="60" t="n"/>
      <c r="K298" s="16" t="n"/>
      <c r="L298" s="16" t="n"/>
      <c r="M298" s="16" t="n"/>
      <c r="N298" s="49" t="n"/>
      <c r="O298" s="16" t="n"/>
      <c r="P298" s="16" t="n"/>
      <c r="Q298" s="16" t="n"/>
      <c r="R298" s="16" t="n"/>
      <c r="S298" s="16" t="n"/>
      <c r="T298" s="16" t="n"/>
      <c r="U298" s="16" t="n"/>
      <c r="V298" s="16" t="n"/>
    </row>
    <row r="299" ht="18.9" customHeight="1">
      <c r="A299" s="97">
        <f>C299&amp;"-"&amp;D299</f>
        <v/>
      </c>
      <c r="C299" s="93" t="n">
        <v>75</v>
      </c>
      <c r="D299" s="7" t="inlineStr">
        <is>
          <t>2820</t>
        </is>
      </c>
      <c r="E299" s="7" t="inlineStr">
        <is>
          <t>5.8</t>
        </is>
      </c>
      <c r="F299" s="44" t="n"/>
      <c r="G299" s="113" t="n"/>
      <c r="H299" s="83" t="inlineStr">
        <is>
          <t>of which: collateral lent is L2B</t>
        </is>
      </c>
      <c r="I299" s="116" t="n"/>
      <c r="J299" s="60" t="n"/>
      <c r="K299" s="16" t="n"/>
      <c r="L299" s="16" t="n"/>
      <c r="M299" s="16" t="n"/>
      <c r="N299" s="49" t="n"/>
      <c r="O299" s="16" t="n"/>
      <c r="P299" s="16" t="n"/>
      <c r="Q299" s="16" t="n"/>
      <c r="R299" s="16" t="n"/>
      <c r="S299" s="16" t="n"/>
      <c r="T299" s="16" t="n"/>
      <c r="U299" s="16" t="n"/>
      <c r="V299" s="16" t="n"/>
    </row>
  </sheetData>
  <mergeCells count="169">
    <mergeCell ref="D288:I288"/>
    <mergeCell ref="H166:I166"/>
    <mergeCell ref="H35:I35"/>
    <mergeCell ref="H181:I181"/>
    <mergeCell ref="H230:I230"/>
    <mergeCell ref="H168:I168"/>
    <mergeCell ref="H113:I113"/>
    <mergeCell ref="H143:I143"/>
    <mergeCell ref="H236:I236"/>
    <mergeCell ref="H39:I39"/>
    <mergeCell ref="H279:I279"/>
    <mergeCell ref="H232:I232"/>
    <mergeCell ref="H207:I207"/>
    <mergeCell ref="H94:I94"/>
    <mergeCell ref="F16:I16"/>
    <mergeCell ref="G153:I153"/>
    <mergeCell ref="H281:I281"/>
    <mergeCell ref="H52:I52"/>
    <mergeCell ref="H79:I79"/>
    <mergeCell ref="G221:I221"/>
    <mergeCell ref="H45:I45"/>
    <mergeCell ref="H128:I128"/>
    <mergeCell ref="H81:I81"/>
    <mergeCell ref="F15:I15"/>
    <mergeCell ref="H37:I37"/>
    <mergeCell ref="H183:I183"/>
    <mergeCell ref="H96:I96"/>
    <mergeCell ref="H249:I249"/>
    <mergeCell ref="H105:I105"/>
    <mergeCell ref="H139:I139"/>
    <mergeCell ref="H62:I62"/>
    <mergeCell ref="H120:I120"/>
    <mergeCell ref="H298:I298"/>
    <mergeCell ref="H185:I185"/>
    <mergeCell ref="G170:I170"/>
    <mergeCell ref="H154:I154"/>
    <mergeCell ref="H71:I71"/>
    <mergeCell ref="H107:I107"/>
    <mergeCell ref="H285:I285"/>
    <mergeCell ref="H234:I234"/>
    <mergeCell ref="H294:I294"/>
    <mergeCell ref="G289:I289"/>
    <mergeCell ref="F13:I13"/>
    <mergeCell ref="H275:I275"/>
    <mergeCell ref="H162:I162"/>
    <mergeCell ref="H156:I156"/>
    <mergeCell ref="H171:I171"/>
    <mergeCell ref="H54:I54"/>
    <mergeCell ref="H299:I299"/>
    <mergeCell ref="H41:I41"/>
    <mergeCell ref="H130:I130"/>
    <mergeCell ref="H56:I56"/>
    <mergeCell ref="H83:I83"/>
    <mergeCell ref="H117:I117"/>
    <mergeCell ref="H270:I270"/>
    <mergeCell ref="H222:I222"/>
    <mergeCell ref="H251:I251"/>
    <mergeCell ref="H49:I49"/>
    <mergeCell ref="H132:I132"/>
    <mergeCell ref="H247:I247"/>
    <mergeCell ref="G51:I51"/>
    <mergeCell ref="D8:I8"/>
    <mergeCell ref="H69:I69"/>
    <mergeCell ref="G119:I119"/>
    <mergeCell ref="H253:I253"/>
    <mergeCell ref="H109:I109"/>
    <mergeCell ref="H287:I287"/>
    <mergeCell ref="H262:I262"/>
    <mergeCell ref="G291:I291"/>
    <mergeCell ref="H190:I190"/>
    <mergeCell ref="H75:I75"/>
    <mergeCell ref="H28:I28"/>
    <mergeCell ref="H198:I198"/>
    <mergeCell ref="H111:I111"/>
    <mergeCell ref="H239:I239"/>
    <mergeCell ref="H145:I145"/>
    <mergeCell ref="G17:I17"/>
    <mergeCell ref="H200:I200"/>
    <mergeCell ref="H209:I209"/>
    <mergeCell ref="H147:I147"/>
    <mergeCell ref="F152:I152"/>
    <mergeCell ref="H43:I43"/>
    <mergeCell ref="H122:I122"/>
    <mergeCell ref="G34:I34"/>
    <mergeCell ref="H137:I137"/>
    <mergeCell ref="H202:I202"/>
    <mergeCell ref="G187:I187"/>
    <mergeCell ref="H58:I58"/>
    <mergeCell ref="G68:I68"/>
    <mergeCell ref="H211:I211"/>
    <mergeCell ref="C2:E2"/>
    <mergeCell ref="H192:I192"/>
    <mergeCell ref="H226:I226"/>
    <mergeCell ref="H73:I73"/>
    <mergeCell ref="H164:I164"/>
    <mergeCell ref="H173:I173"/>
    <mergeCell ref="H188:I188"/>
    <mergeCell ref="H60:I60"/>
    <mergeCell ref="G290:I290"/>
    <mergeCell ref="H228:I228"/>
    <mergeCell ref="F10:I10"/>
    <mergeCell ref="H100:I100"/>
    <mergeCell ref="G255:I255"/>
    <mergeCell ref="H292:I292"/>
    <mergeCell ref="G102:I102"/>
    <mergeCell ref="H66:I66"/>
    <mergeCell ref="H293:I293"/>
    <mergeCell ref="H22:I22"/>
    <mergeCell ref="H149:I149"/>
    <mergeCell ref="H158:I158"/>
    <mergeCell ref="H77:I77"/>
    <mergeCell ref="H86:I86"/>
    <mergeCell ref="H264:I264"/>
    <mergeCell ref="G136:I136"/>
    <mergeCell ref="H213:I213"/>
    <mergeCell ref="H273:I273"/>
    <mergeCell ref="H151:I151"/>
    <mergeCell ref="C4:E4"/>
    <mergeCell ref="H160:I160"/>
    <mergeCell ref="H141:I141"/>
    <mergeCell ref="H92:I92"/>
    <mergeCell ref="H30:I30"/>
    <mergeCell ref="H175:I175"/>
    <mergeCell ref="H215:I215"/>
    <mergeCell ref="C1:E1"/>
    <mergeCell ref="H224:I224"/>
    <mergeCell ref="H20:I20"/>
    <mergeCell ref="H196:I196"/>
    <mergeCell ref="H103:I103"/>
    <mergeCell ref="H256:I256"/>
    <mergeCell ref="H134:I134"/>
    <mergeCell ref="H205:I205"/>
    <mergeCell ref="G204:I204"/>
    <mergeCell ref="F14:I14"/>
    <mergeCell ref="H295:I295"/>
    <mergeCell ref="H177:I177"/>
    <mergeCell ref="H64:I64"/>
    <mergeCell ref="H98:I98"/>
    <mergeCell ref="F11:I11"/>
    <mergeCell ref="H297:I297"/>
    <mergeCell ref="H88:I88"/>
    <mergeCell ref="H266:I266"/>
    <mergeCell ref="H241:I241"/>
    <mergeCell ref="H219:I219"/>
    <mergeCell ref="G85:I85"/>
    <mergeCell ref="H115:I115"/>
    <mergeCell ref="H296:I296"/>
    <mergeCell ref="H194:I194"/>
    <mergeCell ref="H32:I32"/>
    <mergeCell ref="H90:I90"/>
    <mergeCell ref="H268:I268"/>
    <mergeCell ref="H283:I283"/>
    <mergeCell ref="H243:I243"/>
    <mergeCell ref="H217:I217"/>
    <mergeCell ref="H277:I277"/>
    <mergeCell ref="G238:I238"/>
    <mergeCell ref="C3:E3"/>
    <mergeCell ref="H47:I47"/>
    <mergeCell ref="H258:I258"/>
    <mergeCell ref="H245:I245"/>
    <mergeCell ref="C5:E5"/>
    <mergeCell ref="H124:I124"/>
    <mergeCell ref="H24:I24"/>
    <mergeCell ref="H18:I18"/>
    <mergeCell ref="H260:I260"/>
    <mergeCell ref="G272:I272"/>
    <mergeCell ref="H179:I179"/>
    <mergeCell ref="H126:I126"/>
    <mergeCell ref="H26:I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Feuil6">
    <outlinePr summaryBelow="1" summaryRight="1"/>
    <pageSetUpPr/>
  </sheetPr>
  <dimension ref="A1:J57"/>
  <sheetViews>
    <sheetView topLeftCell="B1" workbookViewId="0">
      <selection activeCell="I1" sqref="I1"/>
    </sheetView>
  </sheetViews>
  <sheetFormatPr baseColWidth="10" defaultColWidth="9.109375" defaultRowHeight="14.4"/>
  <cols>
    <col hidden="1" outlineLevel="1" style="97" min="1" max="1"/>
    <col collapsed="1" width="9.109375" customWidth="1" style="97" min="2" max="2"/>
    <col width="8.6640625" customWidth="1" style="97" min="3" max="3"/>
    <col width="12" customWidth="1" style="97" min="4" max="4"/>
    <col width="11" customWidth="1" style="97" min="5" max="5"/>
    <col width="2.109375" customWidth="1" style="97" min="6" max="7"/>
    <col width="66.6640625" customWidth="1" style="97" min="8" max="8"/>
    <col width="26.33203125" customWidth="1" style="97" min="9" max="9"/>
    <col width="77.6640625" customWidth="1" style="97" min="10" max="10"/>
    <col width="9.109375" customWidth="1" style="97" min="11" max="16384"/>
  </cols>
  <sheetData>
    <row r="1" ht="15" customHeight="1">
      <c r="C1" s="96" t="inlineStr">
        <is>
          <t>Formulaire</t>
        </is>
      </c>
      <c r="F1" s="97" t="inlineStr">
        <is>
          <t>C76.00 - Calculations</t>
        </is>
      </c>
    </row>
    <row r="2" ht="15" customHeight="1">
      <c r="C2" s="96" t="inlineStr">
        <is>
          <t>Currency</t>
        </is>
      </c>
    </row>
    <row r="3" ht="15" customHeight="1">
      <c r="C3" s="96" t="inlineStr">
        <is>
          <t xml:space="preserve">As of date </t>
        </is>
      </c>
    </row>
    <row r="4" ht="15" customHeight="1">
      <c r="C4" s="96" t="inlineStr">
        <is>
          <t xml:space="preserve">Scope </t>
        </is>
      </c>
    </row>
    <row r="5" ht="15" customHeight="1">
      <c r="C5" s="96" t="inlineStr">
        <is>
          <t xml:space="preserve">Export Date </t>
        </is>
      </c>
    </row>
    <row r="8" ht="18.9" customHeight="1">
      <c r="C8" s="57" t="n"/>
      <c r="D8" s="57" t="inlineStr">
        <is>
          <t>C 76.00 - LIQUIDITY COVERAGE - CALCULATIONS</t>
        </is>
      </c>
      <c r="E8" s="115" t="n"/>
      <c r="F8" s="115" t="n"/>
      <c r="G8" s="115" t="n"/>
      <c r="H8" s="116" t="n"/>
      <c r="I8" s="7" t="n"/>
      <c r="J8" s="4" t="n"/>
    </row>
    <row r="9" ht="18.9" customHeight="1">
      <c r="C9" s="4" t="n"/>
      <c r="D9" s="4" t="n"/>
      <c r="E9" s="4" t="n"/>
      <c r="F9" s="4" t="n"/>
      <c r="G9" s="4" t="n"/>
      <c r="H9" s="4" t="n"/>
      <c r="I9" s="4" t="n"/>
      <c r="J9" s="4" t="n"/>
    </row>
    <row r="10" ht="18.9" customHeight="1">
      <c r="C10" s="7" t="inlineStr">
        <is>
          <t>76000</t>
        </is>
      </c>
      <c r="D10" s="91" t="n"/>
      <c r="E10" s="7" t="n"/>
      <c r="F10" s="120" t="inlineStr">
        <is>
          <t>Currency</t>
        </is>
      </c>
      <c r="G10" s="115" t="n"/>
      <c r="H10" s="116" t="n"/>
      <c r="I10" s="8" t="n"/>
      <c r="J10" s="4" t="n"/>
    </row>
    <row r="11" ht="18.9" customHeight="1">
      <c r="C11" s="7" t="inlineStr">
        <is>
          <t>76001</t>
        </is>
      </c>
      <c r="D11" s="91" t="n"/>
      <c r="E11" s="7" t="n"/>
      <c r="F11" s="120" t="inlineStr">
        <is>
          <t>Converted</t>
        </is>
      </c>
      <c r="G11" s="115" t="n"/>
      <c r="H11" s="116" t="n"/>
      <c r="I11" s="8" t="inlineStr">
        <is>
          <t>No</t>
        </is>
      </c>
      <c r="J11" s="4" t="n"/>
    </row>
    <row r="12" ht="18.9" customHeight="1">
      <c r="C12" s="4" t="n"/>
      <c r="D12" s="4" t="n"/>
      <c r="E12" s="4" t="n"/>
      <c r="F12" s="4" t="n"/>
      <c r="G12" s="4" t="n"/>
      <c r="H12" s="4" t="n"/>
      <c r="I12" s="84" t="n"/>
      <c r="J12" s="4" t="n"/>
    </row>
    <row r="13" ht="18.9" customHeight="1">
      <c r="C13" s="101" t="inlineStr">
        <is>
          <t>A/D</t>
        </is>
      </c>
      <c r="D13" s="101" t="inlineStr">
        <is>
          <t>Row</t>
        </is>
      </c>
      <c r="E13" s="101" t="inlineStr">
        <is>
          <t>ID</t>
        </is>
      </c>
      <c r="F13" s="101" t="inlineStr">
        <is>
          <t>Item</t>
        </is>
      </c>
      <c r="G13" s="115" t="n"/>
      <c r="H13" s="116" t="n"/>
      <c r="I13" s="42" t="inlineStr">
        <is>
          <t>Value / Percentage</t>
        </is>
      </c>
      <c r="J13" s="101" t="inlineStr">
        <is>
          <t>Notes</t>
        </is>
      </c>
    </row>
    <row r="14" ht="18.9" customHeight="1">
      <c r="C14" s="7" t="n"/>
      <c r="D14" s="101" t="n"/>
      <c r="E14" s="101" t="n"/>
      <c r="F14" s="101" t="n"/>
      <c r="G14" s="115" t="n"/>
      <c r="H14" s="116" t="n"/>
      <c r="I14" s="42" t="inlineStr">
        <is>
          <t>0010</t>
        </is>
      </c>
      <c r="J14" s="101" t="n"/>
    </row>
    <row r="15" ht="21.9" customHeight="1">
      <c r="C15" s="93" t="n">
        <v>76</v>
      </c>
      <c r="D15" s="80" t="inlineStr">
        <is>
          <t>CALCULATIONS</t>
        </is>
      </c>
      <c r="E15" s="115" t="n"/>
      <c r="F15" s="115" t="n"/>
      <c r="G15" s="115" t="n"/>
      <c r="H15" s="115" t="n"/>
      <c r="I15" s="16" t="n"/>
      <c r="J15" s="61" t="n"/>
    </row>
    <row r="16" ht="27.9" customHeight="1">
      <c r="A16" s="93" t="inlineStr">
        <is>
          <t>Mapping</t>
        </is>
      </c>
      <c r="C16" s="93" t="n">
        <v>76</v>
      </c>
      <c r="D16" s="80" t="inlineStr">
        <is>
          <t>Numerator, denominator, ratio</t>
        </is>
      </c>
      <c r="E16" s="115" t="n"/>
      <c r="F16" s="115" t="n"/>
      <c r="G16" s="115" t="n"/>
      <c r="H16" s="115" t="n"/>
      <c r="I16" s="60" t="n"/>
      <c r="J16" s="52" t="n"/>
    </row>
    <row r="17" ht="18.9" customHeight="1">
      <c r="A17" s="97">
        <f>C17&amp;"-"&amp;D17</f>
        <v/>
      </c>
      <c r="C17" s="93" t="n">
        <v>76</v>
      </c>
      <c r="D17" s="7" t="inlineStr">
        <is>
          <t>0010</t>
        </is>
      </c>
      <c r="E17" s="91" t="inlineStr">
        <is>
          <t>1</t>
        </is>
      </c>
      <c r="F17" s="62" t="n"/>
      <c r="G17" s="50" t="n"/>
      <c r="H17" s="63" t="inlineStr">
        <is>
          <t>Liquidity buffer</t>
        </is>
      </c>
      <c r="I17" s="64">
        <f>I46</f>
        <v/>
      </c>
      <c r="J17" s="65" t="inlineStr">
        <is>
          <t>LB = Z</t>
        </is>
      </c>
    </row>
    <row r="18" ht="18.9" customHeight="1">
      <c r="A18" s="97">
        <f>C18&amp;"-"&amp;D18</f>
        <v/>
      </c>
      <c r="C18" s="93" t="n">
        <v>76</v>
      </c>
      <c r="D18" s="7" t="inlineStr">
        <is>
          <t>0020</t>
        </is>
      </c>
      <c r="E18" s="91" t="inlineStr">
        <is>
          <t>2</t>
        </is>
      </c>
      <c r="F18" s="108" t="n"/>
      <c r="G18" s="78" t="n"/>
      <c r="H18" s="79" t="inlineStr">
        <is>
          <t>Net liquidity outflow</t>
        </is>
      </c>
      <c r="I18" s="64">
        <f>I55</f>
        <v/>
      </c>
      <c r="J18" s="66" t="inlineStr">
        <is>
          <t>NLO</t>
        </is>
      </c>
    </row>
    <row r="19" ht="18.9" customHeight="1">
      <c r="A19" s="97">
        <f>C19&amp;"-"&amp;D19</f>
        <v/>
      </c>
      <c r="C19" s="93" t="n">
        <v>76</v>
      </c>
      <c r="D19" s="7" t="inlineStr">
        <is>
          <t>0030</t>
        </is>
      </c>
      <c r="E19" s="91" t="inlineStr">
        <is>
          <t>3</t>
        </is>
      </c>
      <c r="F19" s="105" t="n"/>
      <c r="G19" s="94" t="n"/>
      <c r="H19" s="95" t="inlineStr">
        <is>
          <t>Liquidity coverage ratio (%)</t>
        </is>
      </c>
      <c r="I19" s="68">
        <f>I17/I18</f>
        <v/>
      </c>
      <c r="J19" s="65" t="inlineStr">
        <is>
          <t>LCR = LB / NLO</t>
        </is>
      </c>
    </row>
    <row r="20" ht="18.9" customHeight="1">
      <c r="C20" s="93" t="n">
        <v>76</v>
      </c>
      <c r="D20" s="80" t="inlineStr">
        <is>
          <t>Numerator calculations</t>
        </is>
      </c>
      <c r="E20" s="115" t="n"/>
      <c r="F20" s="115" t="n"/>
      <c r="G20" s="115" t="n"/>
      <c r="H20" s="115" t="n"/>
      <c r="I20" s="69" t="n"/>
      <c r="J20" s="40" t="n"/>
    </row>
    <row r="21" ht="18.9" customHeight="1">
      <c r="A21" s="97">
        <f>C21&amp;"-"&amp;D21</f>
        <v/>
      </c>
      <c r="C21" s="93" t="n">
        <v>76</v>
      </c>
      <c r="D21" s="7" t="inlineStr">
        <is>
          <t>0040</t>
        </is>
      </c>
      <c r="E21" s="91" t="inlineStr">
        <is>
          <t>4</t>
        </is>
      </c>
      <c r="F21" s="62" t="n"/>
      <c r="G21" s="50" t="n"/>
      <c r="H21" s="25" t="inlineStr">
        <is>
          <t xml:space="preserve">L1 excl. EHQCB liquidity buffer (value according to Article 9): unadjusted </t>
        </is>
      </c>
      <c r="I21" s="70">
        <f>'C72.00'!J17</f>
        <v/>
      </c>
      <c r="J21" s="71" t="inlineStr">
        <is>
          <t>A = from Template C 72.00 of Annex XXIV</t>
        </is>
      </c>
    </row>
    <row r="22" ht="24" customHeight="1">
      <c r="A22" s="97">
        <f>C22&amp;"-"&amp;D22</f>
        <v/>
      </c>
      <c r="C22" s="93" t="n">
        <v>76</v>
      </c>
      <c r="D22" s="7" t="inlineStr">
        <is>
          <t>0050</t>
        </is>
      </c>
      <c r="E22" s="91" t="inlineStr">
        <is>
          <t>5</t>
        </is>
      </c>
      <c r="F22" s="108" t="n"/>
      <c r="G22" s="78" t="n"/>
      <c r="H22" s="83" t="inlineStr">
        <is>
          <t>L1 excl. EHQCB collateral 30 day outflows</t>
        </is>
      </c>
      <c r="I22" s="70">
        <f>'C74.00'!K44</f>
        <v/>
      </c>
      <c r="J22" s="71" t="inlineStr">
        <is>
          <t>B = from Template C 72.00, C 74.00 &amp; C 75.00 of Annex XXIV</t>
        </is>
      </c>
    </row>
    <row r="23" ht="18.9" customHeight="1">
      <c r="A23" s="97">
        <f>C23&amp;"-"&amp;D23</f>
        <v/>
      </c>
      <c r="C23" s="93" t="n">
        <v>76</v>
      </c>
      <c r="D23" s="7" t="inlineStr">
        <is>
          <t>0060</t>
        </is>
      </c>
      <c r="E23" s="91" t="inlineStr">
        <is>
          <t>6</t>
        </is>
      </c>
      <c r="F23" s="108" t="n"/>
      <c r="G23" s="78" t="n"/>
      <c r="H23" s="83" t="inlineStr">
        <is>
          <t>L1 excl. EHQCB collateral 30 day inflows</t>
        </is>
      </c>
      <c r="I23" s="70">
        <f>'C73.00'!L112</f>
        <v/>
      </c>
      <c r="J23" s="71" t="inlineStr">
        <is>
          <t>C = from Template C 73.00 &amp; C 75.00 of Annex XXIV</t>
        </is>
      </c>
    </row>
    <row r="24" ht="18.9" customHeight="1">
      <c r="A24" s="97">
        <f>C24&amp;"-"&amp;D24</f>
        <v/>
      </c>
      <c r="C24" s="93" t="n">
        <v>76</v>
      </c>
      <c r="D24" s="7" t="inlineStr">
        <is>
          <t>0070</t>
        </is>
      </c>
      <c r="E24" s="91" t="inlineStr">
        <is>
          <t>7</t>
        </is>
      </c>
      <c r="F24" s="108" t="n"/>
      <c r="G24" s="78" t="n"/>
      <c r="H24" s="83" t="inlineStr">
        <is>
          <t>Secured cash 30 day ouflows</t>
        </is>
      </c>
      <c r="I24" s="8">
        <f>'C73.00'!L110</f>
        <v/>
      </c>
      <c r="J24" s="71" t="inlineStr">
        <is>
          <t>D = from Template C 73.00 of Annex XXIV</t>
        </is>
      </c>
    </row>
    <row r="25" ht="18.9" customHeight="1">
      <c r="A25" s="97">
        <f>C25&amp;"-"&amp;D25</f>
        <v/>
      </c>
      <c r="C25" s="93" t="n">
        <v>76</v>
      </c>
      <c r="D25" s="7" t="inlineStr">
        <is>
          <t>0080</t>
        </is>
      </c>
      <c r="E25" s="91" t="inlineStr">
        <is>
          <t>8</t>
        </is>
      </c>
      <c r="F25" s="108" t="n"/>
      <c r="G25" s="78" t="n"/>
      <c r="H25" s="83" t="inlineStr">
        <is>
          <t>Secured cash 30 day inflows</t>
        </is>
      </c>
      <c r="I25" s="8">
        <f>'C74.00'!K41</f>
        <v/>
      </c>
      <c r="J25" s="71" t="inlineStr">
        <is>
          <t>E = from Template C 74.00 of Annex XXIV</t>
        </is>
      </c>
    </row>
    <row r="26" ht="18.9" customHeight="1">
      <c r="A26" s="97">
        <f>C26&amp;"-"&amp;D26</f>
        <v/>
      </c>
      <c r="C26" s="93" t="n">
        <v>76</v>
      </c>
      <c r="D26" s="7" t="inlineStr">
        <is>
          <t>0091</t>
        </is>
      </c>
      <c r="E26" s="91" t="inlineStr">
        <is>
          <t>9</t>
        </is>
      </c>
      <c r="F26" s="108" t="n"/>
      <c r="G26" s="78" t="n"/>
      <c r="H26" s="83" t="inlineStr">
        <is>
          <t xml:space="preserve">L1 excl. EHQCB "adjusted amount" </t>
        </is>
      </c>
      <c r="I26" s="70">
        <f>I21-I22+I23-I24+I25</f>
        <v/>
      </c>
      <c r="J26" s="72" t="inlineStr">
        <is>
          <t xml:space="preserve">F = A-B+C-D+E </t>
        </is>
      </c>
    </row>
    <row r="27" ht="18.9" customHeight="1">
      <c r="A27" s="97">
        <f>C27&amp;"-"&amp;D27</f>
        <v/>
      </c>
      <c r="C27" s="93" t="n">
        <v>76</v>
      </c>
      <c r="D27" s="7" t="inlineStr">
        <is>
          <t>0100</t>
        </is>
      </c>
      <c r="E27" s="91" t="inlineStr">
        <is>
          <t>10</t>
        </is>
      </c>
      <c r="F27" s="108" t="n"/>
      <c r="G27" s="78" t="n"/>
      <c r="H27" s="83" t="inlineStr">
        <is>
          <t>L1 EHQCB value according to Article 9: unadjusted</t>
        </is>
      </c>
      <c r="I27" s="70">
        <f>'C72.00'!J32</f>
        <v/>
      </c>
      <c r="J27" s="73" t="inlineStr">
        <is>
          <t>G = from Template C 72.00 of Annex XXIV</t>
        </is>
      </c>
    </row>
    <row r="28" ht="18.9" customHeight="1">
      <c r="A28" s="97">
        <f>C28&amp;"-"&amp;D28</f>
        <v/>
      </c>
      <c r="C28" s="93" t="n">
        <v>76</v>
      </c>
      <c r="D28" s="7" t="inlineStr">
        <is>
          <t>0110</t>
        </is>
      </c>
      <c r="E28" s="91" t="inlineStr">
        <is>
          <t>11</t>
        </is>
      </c>
      <c r="F28" s="108" t="n"/>
      <c r="G28" s="78" t="n"/>
      <c r="H28" s="83" t="inlineStr">
        <is>
          <t>L1 EHQCB collateral 30 day outflows</t>
        </is>
      </c>
      <c r="I28" s="70">
        <f>'C74.00'!K46+'C72.00'!J32</f>
        <v/>
      </c>
      <c r="J28" s="71" t="inlineStr">
        <is>
          <t>H = from Template C 72.00, C 74.00 &amp; C 75.00 of Annex XXIV</t>
        </is>
      </c>
    </row>
    <row r="29" ht="18.9" customHeight="1">
      <c r="A29" s="97">
        <f>C29&amp;"-"&amp;D29</f>
        <v/>
      </c>
      <c r="C29" s="93" t="n">
        <v>76</v>
      </c>
      <c r="D29" s="7" t="inlineStr">
        <is>
          <t>0120</t>
        </is>
      </c>
      <c r="E29" s="91" t="inlineStr">
        <is>
          <t>12</t>
        </is>
      </c>
      <c r="F29" s="108" t="n"/>
      <c r="G29" s="78" t="n"/>
      <c r="H29" s="83" t="inlineStr">
        <is>
          <t>L1 EHQCB collateral 30 day inflows</t>
        </is>
      </c>
      <c r="I29" s="70">
        <f>'C73.00'!L114</f>
        <v/>
      </c>
      <c r="J29" s="71" t="inlineStr">
        <is>
          <t>I = from Template C 73.00 &amp; C 75.00 of Annex XXIV</t>
        </is>
      </c>
    </row>
    <row r="30" ht="18.9" customHeight="1">
      <c r="A30" s="97">
        <f>C30&amp;"-"&amp;D30</f>
        <v/>
      </c>
      <c r="C30" s="93" t="n">
        <v>76</v>
      </c>
      <c r="D30" s="7" t="inlineStr">
        <is>
          <t>0131</t>
        </is>
      </c>
      <c r="E30" s="91" t="inlineStr">
        <is>
          <t>13</t>
        </is>
      </c>
      <c r="F30" s="108" t="n"/>
      <c r="G30" s="78" t="n"/>
      <c r="H30" s="83" t="inlineStr">
        <is>
          <t xml:space="preserve">L1 EHQCB "adjusted amount" </t>
        </is>
      </c>
      <c r="I30" s="8">
        <f>I27-I28+I29</f>
        <v/>
      </c>
      <c r="J30" s="66" t="inlineStr">
        <is>
          <t>J = G-H+I</t>
        </is>
      </c>
    </row>
    <row r="31" ht="18.9" customHeight="1">
      <c r="C31" s="93" t="n">
        <v>76</v>
      </c>
      <c r="D31" s="7" t="n"/>
      <c r="E31" s="91" t="n"/>
      <c r="F31" s="108" t="n"/>
      <c r="G31" s="78" t="n"/>
      <c r="H31" s="83" t="inlineStr">
        <is>
          <t xml:space="preserve">L1 EHQCB "adjusted amount after cap application" </t>
        </is>
      </c>
      <c r="I31" s="8">
        <f>MIN(I30,I26*70/30)</f>
        <v/>
      </c>
      <c r="J31" s="72" t="inlineStr">
        <is>
          <t xml:space="preserve">K= MIN(J, F*70/30)  </t>
        </is>
      </c>
    </row>
    <row r="32" ht="18.9" customHeight="1">
      <c r="C32" s="93" t="n">
        <v>76</v>
      </c>
      <c r="D32" s="7" t="n"/>
      <c r="E32" s="91" t="n"/>
      <c r="F32" s="108" t="n"/>
      <c r="G32" s="78" t="n"/>
      <c r="H32" s="83" t="inlineStr">
        <is>
          <t>L1 EHQCB "excess liquid assets amount"</t>
        </is>
      </c>
      <c r="I32" s="8">
        <f>I30-I31</f>
        <v/>
      </c>
      <c r="J32" s="72" t="inlineStr">
        <is>
          <t>L = J-K</t>
        </is>
      </c>
    </row>
    <row r="33" ht="18.9" customHeight="1">
      <c r="A33" s="97">
        <f>C33&amp;"-"&amp;D33</f>
        <v/>
      </c>
      <c r="C33" s="93" t="n">
        <v>76</v>
      </c>
      <c r="D33" s="7" t="inlineStr">
        <is>
          <t>0160</t>
        </is>
      </c>
      <c r="E33" s="91" t="inlineStr">
        <is>
          <t>14</t>
        </is>
      </c>
      <c r="F33" s="108" t="n"/>
      <c r="G33" s="78" t="n"/>
      <c r="H33" s="83" t="inlineStr">
        <is>
          <t>L2A according to Article 9: unadjusted</t>
        </is>
      </c>
      <c r="I33" s="70">
        <f>'C72.00'!J37</f>
        <v/>
      </c>
      <c r="J33" s="73" t="inlineStr">
        <is>
          <t>M = from Template C 72.00 of Annex XXIV</t>
        </is>
      </c>
    </row>
    <row r="34" ht="18.9" customHeight="1">
      <c r="A34" s="97">
        <f>C34&amp;"-"&amp;D34</f>
        <v/>
      </c>
      <c r="C34" s="93" t="n">
        <v>76</v>
      </c>
      <c r="D34" s="7" t="inlineStr">
        <is>
          <t>0170</t>
        </is>
      </c>
      <c r="E34" s="91" t="inlineStr">
        <is>
          <t>15</t>
        </is>
      </c>
      <c r="F34" s="108" t="n"/>
      <c r="G34" s="78" t="n"/>
      <c r="H34" s="83" t="inlineStr">
        <is>
          <t>L2A collateral 30 day outflows</t>
        </is>
      </c>
      <c r="I34" s="70">
        <f>'C72.00'!J37+'C74.00'!K48</f>
        <v/>
      </c>
      <c r="J34" s="73" t="inlineStr">
        <is>
          <t>N = from Template C 72.00, C 74.00 &amp; C 75.00 of Annex XXIV</t>
        </is>
      </c>
    </row>
    <row r="35" ht="18.9" customHeight="1">
      <c r="A35" s="97">
        <f>C35&amp;"-"&amp;D35</f>
        <v/>
      </c>
      <c r="C35" s="93" t="n">
        <v>76</v>
      </c>
      <c r="D35" s="7" t="inlineStr">
        <is>
          <t>0180</t>
        </is>
      </c>
      <c r="E35" s="91" t="inlineStr">
        <is>
          <t>16</t>
        </is>
      </c>
      <c r="F35" s="108" t="n"/>
      <c r="G35" s="78" t="n"/>
      <c r="H35" s="83" t="inlineStr">
        <is>
          <t>L2A collateral 30 day inflows</t>
        </is>
      </c>
      <c r="I35" s="70">
        <f>'C73.00'!L116</f>
        <v/>
      </c>
      <c r="J35" s="73" t="inlineStr">
        <is>
          <t>O = from Template C 73.00 &amp; C 75.00 of Annex XXIV</t>
        </is>
      </c>
    </row>
    <row r="36" ht="18.9" customHeight="1">
      <c r="A36" s="97">
        <f>C36&amp;"-"&amp;D36</f>
        <v/>
      </c>
      <c r="C36" s="93" t="n">
        <v>76</v>
      </c>
      <c r="D36" s="7" t="inlineStr">
        <is>
          <t>0191</t>
        </is>
      </c>
      <c r="E36" s="91" t="inlineStr">
        <is>
          <t>17</t>
        </is>
      </c>
      <c r="F36" s="108" t="n"/>
      <c r="G36" s="78" t="n"/>
      <c r="H36" s="83" t="inlineStr">
        <is>
          <t xml:space="preserve">L2A "adjusted amount" </t>
        </is>
      </c>
      <c r="I36" s="8">
        <f>I33-I34+I35</f>
        <v/>
      </c>
      <c r="J36" s="65" t="inlineStr">
        <is>
          <t>P = M-N+O</t>
        </is>
      </c>
    </row>
    <row r="37" ht="18.9" customHeight="1">
      <c r="C37" s="93" t="n">
        <v>76</v>
      </c>
      <c r="D37" s="7" t="n"/>
      <c r="E37" s="91" t="n"/>
      <c r="F37" s="108" t="n"/>
      <c r="G37" s="78" t="n"/>
      <c r="H37" s="83" t="inlineStr">
        <is>
          <t xml:space="preserve">L2A "adjusted amount after cap application" </t>
        </is>
      </c>
      <c r="I37" s="8">
        <f>MIN(I36,((I26+I31)*40/60),MAX(I26*70/30-I31,0))</f>
        <v/>
      </c>
      <c r="J37" s="65" t="inlineStr">
        <is>
          <t>Q = MIN(P, (F+K)40/60, MAX(F70/30-K, 0))</t>
        </is>
      </c>
    </row>
    <row r="38" ht="18.9" customHeight="1">
      <c r="C38" s="93" t="n">
        <v>76</v>
      </c>
      <c r="D38" s="7" t="n"/>
      <c r="E38" s="91" t="n"/>
      <c r="F38" s="108" t="n"/>
      <c r="G38" s="78" t="n"/>
      <c r="H38" s="83" t="inlineStr">
        <is>
          <t>L2A "excess liquid assets amount"</t>
        </is>
      </c>
      <c r="I38" s="8">
        <f>I36-I37</f>
        <v/>
      </c>
      <c r="J38" s="65" t="inlineStr">
        <is>
          <t>R = P-Q</t>
        </is>
      </c>
    </row>
    <row r="39" ht="18.9" customHeight="1">
      <c r="A39" s="97">
        <f>C39&amp;"-"&amp;D39</f>
        <v/>
      </c>
      <c r="C39" s="93" t="n">
        <v>76</v>
      </c>
      <c r="D39" s="7" t="inlineStr">
        <is>
          <t>0220</t>
        </is>
      </c>
      <c r="E39" s="91" t="inlineStr">
        <is>
          <t>18</t>
        </is>
      </c>
      <c r="F39" s="108" t="n"/>
      <c r="G39" s="78" t="n"/>
      <c r="H39" s="83" t="inlineStr">
        <is>
          <t>L2B according to Article 9: unadjusted</t>
        </is>
      </c>
      <c r="I39" s="70">
        <f>'C72.00'!J45</f>
        <v/>
      </c>
      <c r="J39" s="73" t="inlineStr">
        <is>
          <t>S = from Template C 72.00 of Annex XXIV</t>
        </is>
      </c>
    </row>
    <row r="40" ht="18.9" customHeight="1">
      <c r="A40" s="97">
        <f>C40&amp;"-"&amp;D40</f>
        <v/>
      </c>
      <c r="C40" s="93" t="n">
        <v>76</v>
      </c>
      <c r="D40" s="7" t="inlineStr">
        <is>
          <t>0230</t>
        </is>
      </c>
      <c r="E40" s="91" t="inlineStr">
        <is>
          <t>19</t>
        </is>
      </c>
      <c r="F40" s="108" t="n"/>
      <c r="G40" s="78" t="n"/>
      <c r="H40" s="83" t="inlineStr">
        <is>
          <t>L2B collateral 30 day outflows</t>
        </is>
      </c>
      <c r="I40" s="70">
        <f>'C72.00'!J45+'C74.00'!K50+'C74.00'!K52+'C74.00'!K54+'C74.00'!K56</f>
        <v/>
      </c>
      <c r="J40" s="73" t="inlineStr">
        <is>
          <t>T = from Template C 72.00, C 74.00 &amp; C 75.00 of Annex XXIV</t>
        </is>
      </c>
    </row>
    <row r="41" ht="18.9" customHeight="1">
      <c r="A41" s="97">
        <f>C41&amp;"-"&amp;D41</f>
        <v/>
      </c>
      <c r="C41" s="93" t="n">
        <v>76</v>
      </c>
      <c r="D41" s="7" t="inlineStr">
        <is>
          <t>0240</t>
        </is>
      </c>
      <c r="E41" s="91" t="inlineStr">
        <is>
          <t>20</t>
        </is>
      </c>
      <c r="F41" s="108" t="n"/>
      <c r="G41" s="78" t="n"/>
      <c r="H41" s="83" t="inlineStr">
        <is>
          <t>L2B collateral 30 day inflows</t>
        </is>
      </c>
      <c r="I41" s="70">
        <f>'C73.00'!L118+'C73.00'!L120+'C73.00'!L122+'C73.00'!L124</f>
        <v/>
      </c>
      <c r="J41" s="73" t="inlineStr">
        <is>
          <t>U = from Template C 73.00 &amp; C 75.00 of Annex XXIV</t>
        </is>
      </c>
    </row>
    <row r="42" ht="18.9" customHeight="1">
      <c r="A42" s="97">
        <f>C42&amp;"-"&amp;D42</f>
        <v/>
      </c>
      <c r="C42" s="93" t="n">
        <v>76</v>
      </c>
      <c r="D42" s="7" t="inlineStr">
        <is>
          <t>0251</t>
        </is>
      </c>
      <c r="E42" s="91" t="inlineStr">
        <is>
          <t>21</t>
        </is>
      </c>
      <c r="F42" s="108" t="n"/>
      <c r="G42" s="78" t="n"/>
      <c r="H42" s="83" t="inlineStr">
        <is>
          <t>L2B "adjusted amount"</t>
        </is>
      </c>
      <c r="I42" s="8">
        <f>I39-I40+I41</f>
        <v/>
      </c>
      <c r="J42" s="65" t="inlineStr">
        <is>
          <t>V = S-T+U</t>
        </is>
      </c>
    </row>
    <row r="43" ht="18.9" customHeight="1">
      <c r="C43" s="93" t="n">
        <v>76</v>
      </c>
      <c r="D43" s="7" t="n"/>
      <c r="E43" s="91" t="n"/>
      <c r="F43" s="108" t="n"/>
      <c r="G43" s="78" t="n"/>
      <c r="H43" s="83" t="inlineStr">
        <is>
          <t xml:space="preserve">L2B "adjusted amount after cap application" </t>
        </is>
      </c>
      <c r="I43" s="8">
        <f>MIN(I42,(I26+I31+I37)*15/85,MAX((I26+I31)*40/60-I37,0),MAX(I26*70/30-I31-I37,0))</f>
        <v/>
      </c>
      <c r="J43" s="65" t="inlineStr">
        <is>
          <t>W = MIN (V, (F+K+Q)15/85, MAX((F+K)40/60-Q,0), MAX(F70/30-K-Q,0))</t>
        </is>
      </c>
    </row>
    <row r="44" ht="18.9" customHeight="1">
      <c r="C44" s="93" t="n">
        <v>76</v>
      </c>
      <c r="D44" s="7" t="n"/>
      <c r="E44" s="91" t="n"/>
      <c r="F44" s="108" t="n"/>
      <c r="G44" s="78" t="n"/>
      <c r="H44" s="83" t="inlineStr">
        <is>
          <t>L2B "excess liquid assets amount"</t>
        </is>
      </c>
      <c r="I44" s="8">
        <f>I42-I43</f>
        <v/>
      </c>
      <c r="J44" s="65" t="inlineStr">
        <is>
          <t>X = V-W</t>
        </is>
      </c>
    </row>
    <row r="45" ht="18.9" customHeight="1">
      <c r="A45" s="97">
        <f>C45&amp;"-"&amp;D45</f>
        <v/>
      </c>
      <c r="C45" s="93" t="n">
        <v>76</v>
      </c>
      <c r="D45" s="7" t="inlineStr">
        <is>
          <t>0280</t>
        </is>
      </c>
      <c r="E45" s="91" t="inlineStr">
        <is>
          <t>22</t>
        </is>
      </c>
      <c r="F45" s="108" t="n"/>
      <c r="G45" s="78" t="n"/>
      <c r="H45" s="83" t="inlineStr">
        <is>
          <t xml:space="preserve">Excess liquid asset amount </t>
        </is>
      </c>
      <c r="I45" s="70">
        <f>I32+I38+I44</f>
        <v/>
      </c>
      <c r="J45" s="65" t="inlineStr">
        <is>
          <t>Y =(F+J+P+V) - MIN ((F+J+P+V, 100/30*F, 100/60*(F+J), 100/85(F+J+P)) = L+R+X</t>
        </is>
      </c>
    </row>
    <row r="46" ht="18.9" customHeight="1">
      <c r="A46" s="97">
        <f>C46&amp;"-"&amp;D46</f>
        <v/>
      </c>
      <c r="C46" s="93" t="n">
        <v>76</v>
      </c>
      <c r="D46" s="7" t="inlineStr">
        <is>
          <t>0290</t>
        </is>
      </c>
      <c r="E46" s="91" t="inlineStr">
        <is>
          <t>23</t>
        </is>
      </c>
      <c r="F46" s="105" t="n"/>
      <c r="G46" s="94" t="n"/>
      <c r="H46" s="95" t="inlineStr">
        <is>
          <t>Liquidity buffer</t>
        </is>
      </c>
      <c r="I46" s="70">
        <f>(I21+I27+I33+I39)-MIN(I21+I27+I33,I45)</f>
        <v/>
      </c>
      <c r="J46" s="74" t="inlineStr">
        <is>
          <t>Z = (A+G+M+S) - MIN(A+G+M+S, Y)</t>
        </is>
      </c>
    </row>
    <row r="47" ht="18.9" customHeight="1">
      <c r="C47" s="93" t="n">
        <v>76</v>
      </c>
      <c r="D47" s="80" t="inlineStr">
        <is>
          <t>Denominator calculations</t>
        </is>
      </c>
      <c r="E47" s="115" t="n"/>
      <c r="F47" s="115" t="n"/>
      <c r="G47" s="115" t="n"/>
      <c r="H47" s="115" t="n"/>
      <c r="I47" s="16" t="n"/>
      <c r="J47" s="57" t="n"/>
    </row>
    <row r="48" ht="18.9" customHeight="1">
      <c r="A48" s="97">
        <f>C48&amp;"-"&amp;D48</f>
        <v/>
      </c>
      <c r="C48" s="93" t="n">
        <v>76</v>
      </c>
      <c r="D48" s="7" t="inlineStr">
        <is>
          <t>0300</t>
        </is>
      </c>
      <c r="E48" s="91" t="inlineStr">
        <is>
          <t>24</t>
        </is>
      </c>
      <c r="F48" s="62" t="n"/>
      <c r="G48" s="50" t="n"/>
      <c r="H48" s="25" t="inlineStr">
        <is>
          <t>Total Outflows</t>
        </is>
      </c>
      <c r="I48" s="75">
        <f>'C73.00'!L16</f>
        <v/>
      </c>
      <c r="J48" s="65" t="inlineStr">
        <is>
          <t>TO = from Template C 73.00 of Annex XXIV</t>
        </is>
      </c>
    </row>
    <row r="49" ht="18.9" customHeight="1">
      <c r="A49" s="97">
        <f>C49&amp;"-"&amp;D49</f>
        <v/>
      </c>
      <c r="C49" s="93" t="n">
        <v>76</v>
      </c>
      <c r="D49" s="7" t="inlineStr">
        <is>
          <t>0310</t>
        </is>
      </c>
      <c r="E49" s="91" t="inlineStr">
        <is>
          <t>25</t>
        </is>
      </c>
      <c r="F49" s="108" t="n"/>
      <c r="G49" s="78" t="n"/>
      <c r="H49" s="83" t="inlineStr">
        <is>
          <t>Fully Exempt Inflows</t>
        </is>
      </c>
      <c r="I49" s="8">
        <f>'C74.00'!M16</f>
        <v/>
      </c>
      <c r="J49" s="66" t="inlineStr">
        <is>
          <t>FEI = from Template C 74.00 of Annex XXIV</t>
        </is>
      </c>
    </row>
    <row r="50" ht="18.9" customHeight="1">
      <c r="A50" s="97">
        <f>C50&amp;"-"&amp;D50</f>
        <v/>
      </c>
      <c r="C50" s="93" t="n">
        <v>76</v>
      </c>
      <c r="D50" s="7" t="inlineStr">
        <is>
          <t>0320</t>
        </is>
      </c>
      <c r="E50" s="91" t="inlineStr">
        <is>
          <t>26</t>
        </is>
      </c>
      <c r="F50" s="108" t="n"/>
      <c r="G50" s="78" t="n"/>
      <c r="H50" s="83" t="inlineStr">
        <is>
          <t>Inflows Subject to 90% Cap</t>
        </is>
      </c>
      <c r="I50" s="8">
        <f>'C74.00'!L16</f>
        <v/>
      </c>
      <c r="J50" s="66" t="inlineStr">
        <is>
          <t>IHC = from Template C 74.00 of Annex XXIV</t>
        </is>
      </c>
    </row>
    <row r="51" ht="18.9" customHeight="1">
      <c r="A51" s="97">
        <f>C51&amp;"-"&amp;D51</f>
        <v/>
      </c>
      <c r="C51" s="93" t="n">
        <v>76</v>
      </c>
      <c r="D51" s="7" t="inlineStr">
        <is>
          <t>0330</t>
        </is>
      </c>
      <c r="E51" s="91" t="inlineStr">
        <is>
          <t>27</t>
        </is>
      </c>
      <c r="F51" s="108" t="n"/>
      <c r="G51" s="78" t="n"/>
      <c r="H51" s="83" t="inlineStr">
        <is>
          <t>Inflows Subject to 75% Cap</t>
        </is>
      </c>
      <c r="I51" s="70">
        <f>'C74.00'!K16</f>
        <v/>
      </c>
      <c r="J51" s="66" t="inlineStr">
        <is>
          <t>IC = from from Template C 74.00 of Annex XXIV</t>
        </is>
      </c>
    </row>
    <row r="52" ht="18.9" customHeight="1">
      <c r="A52" s="97">
        <f>C52&amp;"-"&amp;D52</f>
        <v/>
      </c>
      <c r="C52" s="93" t="n">
        <v>76</v>
      </c>
      <c r="D52" s="7" t="inlineStr">
        <is>
          <t>0340</t>
        </is>
      </c>
      <c r="E52" s="91" t="inlineStr">
        <is>
          <t>28</t>
        </is>
      </c>
      <c r="F52" s="108" t="n"/>
      <c r="G52" s="78" t="n"/>
      <c r="H52" s="83" t="inlineStr">
        <is>
          <t>Reduction for Fully Exempt Inflows</t>
        </is>
      </c>
      <c r="I52" s="75">
        <f>MIN(I49,I48)</f>
        <v/>
      </c>
      <c r="J52" s="66" t="inlineStr">
        <is>
          <t>RFEI = MIN (FEI, TO)</t>
        </is>
      </c>
    </row>
    <row r="53" ht="18.9" customHeight="1">
      <c r="A53" s="97">
        <f>C53&amp;"-"&amp;D53</f>
        <v/>
      </c>
      <c r="C53" s="93" t="n">
        <v>76</v>
      </c>
      <c r="D53" s="7" t="inlineStr">
        <is>
          <t>0350</t>
        </is>
      </c>
      <c r="E53" s="91" t="inlineStr">
        <is>
          <t>29</t>
        </is>
      </c>
      <c r="F53" s="108" t="n"/>
      <c r="G53" s="78" t="n"/>
      <c r="H53" s="83" t="inlineStr">
        <is>
          <t>Reduction for Inflows Subject to 90% Cap</t>
        </is>
      </c>
      <c r="I53" s="8">
        <f>MIN(I50,(0.9*MAX(I48-I49,0)))</f>
        <v/>
      </c>
      <c r="J53" s="66" t="inlineStr">
        <is>
          <t>RIHC = MIN (IHC, 0.9*MAX(TO-FEI, 0))</t>
        </is>
      </c>
    </row>
    <row r="54" ht="18.9" customHeight="1">
      <c r="A54" s="97">
        <f>C54&amp;"-"&amp;D54</f>
        <v/>
      </c>
      <c r="C54" s="93" t="n">
        <v>76</v>
      </c>
      <c r="D54" s="7" t="inlineStr">
        <is>
          <t>0360</t>
        </is>
      </c>
      <c r="E54" s="91" t="inlineStr">
        <is>
          <t>30</t>
        </is>
      </c>
      <c r="F54" s="108" t="n"/>
      <c r="G54" s="78" t="n"/>
      <c r="H54" s="83" t="inlineStr">
        <is>
          <t>Reduction for Inflows Subject to 75% Cap</t>
        </is>
      </c>
      <c r="I54" s="70">
        <f>MIN(I51,0.75*MAX((I48-I49-I50)/0.9,0))</f>
        <v/>
      </c>
      <c r="J54" s="65" t="inlineStr">
        <is>
          <t>RIC = MIN (IC, 0.75*MAX(TO-FEI-IHC/0.9, 0))</t>
        </is>
      </c>
    </row>
    <row r="55" ht="18.9" customHeight="1">
      <c r="A55" s="97">
        <f>C55&amp;"-"&amp;D55</f>
        <v/>
      </c>
      <c r="C55" s="93" t="n">
        <v>76</v>
      </c>
      <c r="D55" s="7" t="inlineStr">
        <is>
          <t>0370</t>
        </is>
      </c>
      <c r="E55" s="91" t="inlineStr">
        <is>
          <t>31</t>
        </is>
      </c>
      <c r="F55" s="105" t="n"/>
      <c r="G55" s="94" t="n"/>
      <c r="H55" s="95" t="inlineStr">
        <is>
          <t>Net liquidity outflow</t>
        </is>
      </c>
      <c r="I55" s="76">
        <f>I48-I49-I53-I54</f>
        <v/>
      </c>
      <c r="J55" s="66" t="inlineStr">
        <is>
          <t>NLO = TO-RFEI-RIHC-RIC</t>
        </is>
      </c>
    </row>
    <row r="56" ht="18.9" customHeight="1">
      <c r="C56" s="93" t="n">
        <v>76</v>
      </c>
      <c r="D56" s="80" t="inlineStr">
        <is>
          <t>Pillar 2</t>
        </is>
      </c>
      <c r="E56" s="115" t="n"/>
      <c r="F56" s="115" t="n"/>
      <c r="G56" s="115" t="n"/>
      <c r="H56" s="115" t="n"/>
      <c r="I56" s="69" t="n"/>
      <c r="J56" s="40" t="n"/>
    </row>
    <row r="57" ht="18.9" customHeight="1">
      <c r="A57" s="97">
        <f>C57&amp;"-"&amp;D57</f>
        <v/>
      </c>
      <c r="C57" s="93" t="n">
        <v>76</v>
      </c>
      <c r="D57" s="7" t="inlineStr">
        <is>
          <t>0380</t>
        </is>
      </c>
      <c r="E57" s="91" t="inlineStr">
        <is>
          <t>32</t>
        </is>
      </c>
      <c r="F57" s="62" t="n"/>
      <c r="G57" s="50" t="n"/>
      <c r="H57" s="63" t="inlineStr">
        <is>
          <t>Pillar 2 requirement as set out in Article 105 CRD</t>
        </is>
      </c>
      <c r="I57" s="49" t="n"/>
      <c r="J57" s="77" t="n"/>
    </row>
  </sheetData>
  <mergeCells count="15">
    <mergeCell ref="C2:E2"/>
    <mergeCell ref="F10:H10"/>
    <mergeCell ref="C1:E1"/>
    <mergeCell ref="D8:H8"/>
    <mergeCell ref="D20:H20"/>
    <mergeCell ref="D47:H47"/>
    <mergeCell ref="F14:H14"/>
    <mergeCell ref="D15:H15"/>
    <mergeCell ref="F13:H13"/>
    <mergeCell ref="D16:H16"/>
    <mergeCell ref="C5:E5"/>
    <mergeCell ref="C4:E4"/>
    <mergeCell ref="C3:E3"/>
    <mergeCell ref="D56:H56"/>
    <mergeCell ref="F11:H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Feuil7">
    <outlinePr summaryBelow="1" summaryRight="1"/>
    <pageSetUpPr/>
  </sheetPr>
  <dimension ref="C1:J11"/>
  <sheetViews>
    <sheetView topLeftCell="B1" workbookViewId="0">
      <selection activeCell="A1" sqref="A1:XFD1048576"/>
    </sheetView>
  </sheetViews>
  <sheetFormatPr baseColWidth="10" defaultColWidth="9.109375" defaultRowHeight="14.4"/>
  <cols>
    <col hidden="1" outlineLevel="1" style="97" min="1" max="1"/>
    <col collapsed="1" width="9.109375" customWidth="1" style="97" min="2" max="2"/>
    <col width="16.44140625" customWidth="1" style="97" min="3" max="3"/>
    <col width="23" customWidth="1" style="97" min="4" max="4"/>
    <col width="76.5546875" customWidth="1" style="97" min="5" max="5"/>
    <col width="23" customWidth="1" style="97" min="6" max="10"/>
    <col width="9.109375" customWidth="1" style="97" min="11" max="16384"/>
  </cols>
  <sheetData>
    <row r="1">
      <c r="C1" s="96" t="inlineStr">
        <is>
          <t>Formular</t>
        </is>
      </c>
      <c r="E1" s="97" t="inlineStr">
        <is>
          <t>C77.00 - Perimeter of Consolidation</t>
        </is>
      </c>
    </row>
    <row r="2">
      <c r="C2" s="96" t="inlineStr">
        <is>
          <t>Meldeeinheit</t>
        </is>
      </c>
    </row>
    <row r="3">
      <c r="C3" s="96" t="inlineStr">
        <is>
          <t>Stichtag</t>
        </is>
      </c>
    </row>
    <row r="4">
      <c r="C4" s="96" t="inlineStr">
        <is>
          <t>Cluster</t>
        </is>
      </c>
    </row>
    <row r="5">
      <c r="C5" s="96" t="inlineStr">
        <is>
          <t>Export Datum</t>
        </is>
      </c>
    </row>
    <row r="8">
      <c r="C8" s="101" t="inlineStr">
        <is>
          <t>C 77.00 - LIQUIDITY COVERAGE - PERIMETER OF CONSOLIDATION</t>
        </is>
      </c>
      <c r="D8" s="115" t="n"/>
      <c r="E8" s="115" t="n"/>
      <c r="F8" s="115" t="n"/>
      <c r="G8" s="115" t="n"/>
      <c r="H8" s="115" t="n"/>
      <c r="I8" s="115" t="n"/>
      <c r="J8" s="116" t="n"/>
    </row>
    <row r="10">
      <c r="D10" s="37" t="inlineStr">
        <is>
          <t>Parent or subsidiary</t>
        </is>
      </c>
      <c r="E10" s="37" t="inlineStr">
        <is>
          <t>Name</t>
        </is>
      </c>
      <c r="F10" s="37" t="inlineStr">
        <is>
          <t>Code</t>
        </is>
      </c>
      <c r="G10" s="37" t="inlineStr">
        <is>
          <t>Type of code</t>
        </is>
      </c>
      <c r="H10" s="37" t="inlineStr">
        <is>
          <t>National code</t>
        </is>
      </c>
      <c r="I10" s="37" t="inlineStr">
        <is>
          <t>Country code</t>
        </is>
      </c>
      <c r="J10" s="37" t="inlineStr">
        <is>
          <t>Type of entity</t>
        </is>
      </c>
    </row>
    <row r="11">
      <c r="C11" s="101" t="inlineStr">
        <is>
          <t>Row</t>
        </is>
      </c>
      <c r="D11" s="101" t="inlineStr">
        <is>
          <t>0005</t>
        </is>
      </c>
      <c r="E11" s="101" t="inlineStr">
        <is>
          <t>0010</t>
        </is>
      </c>
      <c r="F11" s="101" t="inlineStr">
        <is>
          <t>0020</t>
        </is>
      </c>
      <c r="G11" s="101" t="inlineStr">
        <is>
          <t>0021</t>
        </is>
      </c>
      <c r="H11" s="101" t="inlineStr">
        <is>
          <t>0022</t>
        </is>
      </c>
      <c r="I11" s="101" t="inlineStr">
        <is>
          <t>0040</t>
        </is>
      </c>
      <c r="J11" s="101" t="inlineStr">
        <is>
          <t>0050</t>
        </is>
      </c>
    </row>
    <row r="12" hidden="1"/>
  </sheetData>
  <mergeCells count="6">
    <mergeCell ref="C2:D2"/>
    <mergeCell ref="C1:D1"/>
    <mergeCell ref="C5:D5"/>
    <mergeCell ref="C3:D3"/>
    <mergeCell ref="C8:J8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zakariae Zitane</dc:creator>
  <dcterms:created xmlns:dcterms="http://purl.org/dc/terms/" xmlns:xsi="http://www.w3.org/2001/XMLSchema-instance" xsi:type="dcterms:W3CDTF">2024-10-08T21:02:54Z</dcterms:created>
  <dcterms:modified xmlns:dcterms="http://purl.org/dc/terms/" xmlns:xsi="http://www.w3.org/2001/XMLSchema-instance" xsi:type="dcterms:W3CDTF">2024-12-03T22:22:54Z</dcterms:modified>
  <cp:lastModifiedBy>ZITANE Zakariae</cp:lastModifiedBy>
</cp:coreProperties>
</file>

<file path=docProps/custom.xml><?xml version="1.0" encoding="utf-8"?>
<Properties xmlns="http://schemas.openxmlformats.org/officeDocument/2006/custom-properties">
  <property name="Size_Factor" fmtid="{D5CDD505-2E9C-101B-9397-08002B2CF9AE}" pid="2">
    <vt:lpwstr xmlns:vt="http://schemas.openxmlformats.org/officeDocument/2006/docPropsVTypes">Large</vt:lpwstr>
  </property>
  <property name="RibbonPointer" fmtid="{D5CDD505-2E9C-101B-9397-08002B2CF9AE}" pid="3">
    <vt:lpwstr xmlns:vt="http://schemas.openxmlformats.org/officeDocument/2006/docPropsVTypes">2324717552144</vt:lpwstr>
  </property>
  <property name="LargeurPlage" fmtid="{D5CDD505-2E9C-101B-9397-08002B2CF9AE}" pid="4">
    <vt:lpwstr xmlns:vt="http://schemas.openxmlformats.org/officeDocument/2006/docPropsVTypes">17,04</vt:lpwstr>
  </property>
</Properties>
</file>