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blo\MSBA Fall\Marketing Analysis\HW\HW4\"/>
    </mc:Choice>
  </mc:AlternateContent>
  <xr:revisionPtr revIDLastSave="0" documentId="13_ncr:1_{46BB918E-3447-47AD-BB93-9AA5A83EED14}" xr6:coauthVersionLast="45" xr6:coauthVersionMax="45" xr10:uidLastSave="{00000000-0000-0000-0000-000000000000}"/>
  <bookViews>
    <workbookView xWindow="-110" yWindow="-110" windowWidth="19420" windowHeight="10420" firstSheet="3" activeTab="9" xr2:uid="{00000000-000D-0000-FFFF-FFFF00000000}"/>
  </bookViews>
  <sheets>
    <sheet name="Dictionary" sheetId="14" r:id="rId1"/>
    <sheet name="RM Data" sheetId="1" r:id="rId2"/>
    <sheet name="NE Data" sheetId="2" r:id="rId3"/>
    <sheet name="RM+NE Data" sheetId="18" r:id="rId4"/>
    <sheet name="Linear regression" sheetId="33" r:id="rId5"/>
    <sheet name="Q1" sheetId="20" r:id="rId6"/>
    <sheet name="Q2" sheetId="21" r:id="rId7"/>
    <sheet name="Q3" sheetId="22" r:id="rId8"/>
    <sheet name="Q4" sheetId="27" r:id="rId9"/>
    <sheet name="Q5" sheetId="32" r:id="rId10"/>
  </sheets>
  <definedNames>
    <definedName name="xdata1" localSheetId="4" hidden="1">120.038848966176+(ROW(OFFSET('Linear regression'!$B$1,0,0,70,1))-1)*6.18427360522523</definedName>
    <definedName name="xdata1" hidden="1">125.555884556961+(ROW(OFFSET(#REF!,0,0,70,1))-1)*5.32050700924782</definedName>
    <definedName name="xdata3" localSheetId="4" hidden="1">106.356902479795+(ROW(OFFSET('Linear regression'!$B$1,0,0,70,1))-1)*6.38256268473801</definedName>
    <definedName name="xdata3" hidden="1">109.214036023177+(ROW(OFFSET(#REF!,0,0,70,1))-1)*5.55734539379541</definedName>
    <definedName name="ydata2" localSheetId="4" hidden="1">0+1*'Linear regression'!xdata1-172.930505278516*(1.00454545454545+('Linear regression'!xdata1-278.382191825989)^2/1654940.47779848)^0.5</definedName>
    <definedName name="ydata2" hidden="1">0+1*[0]!xdata1-185.966430905549*(1.00454545454545+([0]!xdata1-278.382191825989)^2/1922854.05308614)^0.5</definedName>
    <definedName name="ydata4" localSheetId="4" hidden="1">0+1*'Linear regression'!xdata3+172.930505278516*(1.00454545454545+('Linear regression'!xdata3-278.382191825989)^2/1654940.47779848)^0.5</definedName>
    <definedName name="ydata4" hidden="1">0+1*[0]!xdata3+185.966430905549*(1.00454545454545+([0]!xdata3-278.382191825989)^2/1922854.05308614)^0.5</definedName>
  </definedNames>
  <calcPr calcId="191029"/>
  <pivotCaches>
    <pivotCache cacheId="12" r:id="rId11"/>
    <pivotCache cacheId="1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5" i="27" l="1"/>
  <c r="T106" i="27"/>
  <c r="T107" i="27"/>
  <c r="T108" i="27"/>
  <c r="T109" i="27"/>
  <c r="T110" i="27"/>
  <c r="T111" i="27"/>
  <c r="T112" i="27"/>
  <c r="T113" i="27"/>
  <c r="T114" i="27"/>
  <c r="T115" i="27"/>
  <c r="T116" i="27"/>
  <c r="T117" i="27"/>
  <c r="T118" i="27"/>
  <c r="T119" i="27"/>
  <c r="T120" i="27"/>
  <c r="T121" i="27"/>
  <c r="T122" i="27"/>
  <c r="T123" i="27"/>
  <c r="T104" i="27"/>
  <c r="T85" i="27"/>
  <c r="T86" i="27"/>
  <c r="T87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T101" i="27"/>
  <c r="T102" i="27"/>
  <c r="T103" i="27"/>
  <c r="T84" i="27"/>
  <c r="T65" i="27"/>
  <c r="T66" i="27"/>
  <c r="T67" i="27"/>
  <c r="T68" i="27"/>
  <c r="T69" i="27"/>
  <c r="T70" i="27"/>
  <c r="T71" i="27"/>
  <c r="T72" i="27"/>
  <c r="T73" i="27"/>
  <c r="T74" i="27"/>
  <c r="T75" i="27"/>
  <c r="T76" i="27"/>
  <c r="T77" i="27"/>
  <c r="T78" i="27"/>
  <c r="T79" i="27"/>
  <c r="T80" i="27"/>
  <c r="T81" i="27"/>
  <c r="T82" i="27"/>
  <c r="T83" i="27"/>
  <c r="T64" i="27"/>
  <c r="T45" i="27"/>
  <c r="T46" i="27"/>
  <c r="T47" i="27"/>
  <c r="T48" i="27"/>
  <c r="T49" i="27"/>
  <c r="T50" i="27"/>
  <c r="T51" i="27"/>
  <c r="T52" i="27"/>
  <c r="T53" i="27"/>
  <c r="T54" i="27"/>
  <c r="T55" i="27"/>
  <c r="T56" i="27"/>
  <c r="T57" i="27"/>
  <c r="T58" i="27"/>
  <c r="T59" i="27"/>
  <c r="T60" i="27"/>
  <c r="T61" i="27"/>
  <c r="T62" i="27"/>
  <c r="T63" i="27"/>
  <c r="T4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24" i="27"/>
  <c r="R105" i="32"/>
  <c r="R106" i="32"/>
  <c r="R107" i="32"/>
  <c r="R108" i="32"/>
  <c r="R109" i="32"/>
  <c r="R110" i="32"/>
  <c r="R111" i="32"/>
  <c r="R112" i="32"/>
  <c r="R113" i="32"/>
  <c r="R114" i="32"/>
  <c r="R115" i="32"/>
  <c r="R116" i="32"/>
  <c r="R117" i="32"/>
  <c r="R118" i="32"/>
  <c r="R119" i="32"/>
  <c r="R120" i="32"/>
  <c r="R121" i="32"/>
  <c r="R122" i="32"/>
  <c r="R123" i="32"/>
  <c r="R104" i="32"/>
  <c r="R85" i="32"/>
  <c r="R86" i="32"/>
  <c r="R87" i="32"/>
  <c r="R88" i="32"/>
  <c r="R89" i="32"/>
  <c r="R90" i="32"/>
  <c r="R91" i="32"/>
  <c r="R92" i="32"/>
  <c r="R93" i="32"/>
  <c r="R94" i="32"/>
  <c r="R95" i="32"/>
  <c r="R96" i="32"/>
  <c r="R97" i="32"/>
  <c r="R98" i="32"/>
  <c r="R99" i="32"/>
  <c r="R100" i="32"/>
  <c r="R101" i="32"/>
  <c r="R102" i="32"/>
  <c r="R103" i="32"/>
  <c r="R84" i="32"/>
  <c r="R65" i="32"/>
  <c r="R66" i="32"/>
  <c r="R67" i="32"/>
  <c r="R68" i="32"/>
  <c r="R69" i="32"/>
  <c r="R70" i="32"/>
  <c r="R71" i="32"/>
  <c r="R72" i="32"/>
  <c r="R73" i="32"/>
  <c r="R74" i="32"/>
  <c r="R75" i="32"/>
  <c r="R76" i="32"/>
  <c r="R77" i="32"/>
  <c r="R78" i="32"/>
  <c r="R79" i="32"/>
  <c r="R80" i="32"/>
  <c r="R81" i="32"/>
  <c r="R82" i="32"/>
  <c r="R83" i="32"/>
  <c r="R6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60" i="32"/>
  <c r="R61" i="32"/>
  <c r="R62" i="32"/>
  <c r="R63" i="32"/>
  <c r="R44" i="32"/>
  <c r="R35" i="32"/>
  <c r="R36" i="32"/>
  <c r="R37" i="32"/>
  <c r="R38" i="32"/>
  <c r="R39" i="32"/>
  <c r="R40" i="32"/>
  <c r="R41" i="32"/>
  <c r="R42" i="32"/>
  <c r="R43" i="32"/>
  <c r="R34" i="32"/>
  <c r="Q105" i="32"/>
  <c r="Q106" i="32"/>
  <c r="Q107" i="32"/>
  <c r="Q108" i="32"/>
  <c r="Q109" i="32"/>
  <c r="Q110" i="32"/>
  <c r="Q111" i="32"/>
  <c r="Q112" i="32"/>
  <c r="Q113" i="32"/>
  <c r="Q114" i="32"/>
  <c r="Q115" i="32"/>
  <c r="Q116" i="32"/>
  <c r="Q117" i="32"/>
  <c r="Q118" i="32"/>
  <c r="Q119" i="32"/>
  <c r="Q120" i="32"/>
  <c r="Q121" i="32"/>
  <c r="Q122" i="32"/>
  <c r="Q123" i="32"/>
  <c r="Q104" i="32"/>
  <c r="Q85" i="32"/>
  <c r="Q86" i="32"/>
  <c r="Q87" i="32"/>
  <c r="Q88" i="32"/>
  <c r="Q89" i="32"/>
  <c r="Q90" i="32"/>
  <c r="Q91" i="32"/>
  <c r="Q92" i="32"/>
  <c r="Q93" i="32"/>
  <c r="Q94" i="32"/>
  <c r="Q95" i="32"/>
  <c r="Q96" i="32"/>
  <c r="Q97" i="32"/>
  <c r="Q98" i="32"/>
  <c r="Q99" i="32"/>
  <c r="Q100" i="32"/>
  <c r="Q101" i="32"/>
  <c r="Q102" i="32"/>
  <c r="Q103" i="32"/>
  <c r="Q84" i="32"/>
  <c r="Q83" i="32"/>
  <c r="Q65" i="32"/>
  <c r="Q66" i="32"/>
  <c r="Q67" i="32"/>
  <c r="Q68" i="32"/>
  <c r="Q69" i="32"/>
  <c r="Q70" i="32"/>
  <c r="Q71" i="32"/>
  <c r="Q72" i="32"/>
  <c r="Q73" i="32"/>
  <c r="Q74" i="32"/>
  <c r="Q75" i="32"/>
  <c r="Q76" i="32"/>
  <c r="Q77" i="32"/>
  <c r="Q78" i="32"/>
  <c r="Q79" i="32"/>
  <c r="Q80" i="32"/>
  <c r="Q81" i="32"/>
  <c r="Q82" i="32"/>
  <c r="Q64" i="32"/>
  <c r="Q45" i="32"/>
  <c r="Q46" i="32"/>
  <c r="Q47" i="32"/>
  <c r="Q48" i="32"/>
  <c r="Q49" i="32"/>
  <c r="Q50" i="32"/>
  <c r="Q51" i="32"/>
  <c r="Q52" i="32"/>
  <c r="Q53" i="32"/>
  <c r="Q54" i="32"/>
  <c r="Q55" i="32"/>
  <c r="Q56" i="32"/>
  <c r="Q57" i="32"/>
  <c r="Q58" i="32"/>
  <c r="Q59" i="32"/>
  <c r="Q60" i="32"/>
  <c r="Q61" i="32"/>
  <c r="Q62" i="32"/>
  <c r="Q63" i="32"/>
  <c r="Q44" i="32"/>
  <c r="Q25" i="32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Q40" i="32"/>
  <c r="Q41" i="32"/>
  <c r="Q42" i="32"/>
  <c r="Q43" i="32"/>
  <c r="Q24" i="32"/>
  <c r="P24" i="32"/>
  <c r="O24" i="32"/>
  <c r="R25" i="32"/>
  <c r="P25" i="32" l="1"/>
  <c r="P26" i="32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P42" i="32"/>
  <c r="P43" i="32"/>
  <c r="Q27" i="27" l="1"/>
  <c r="Q41" i="27"/>
  <c r="Q33" i="27"/>
  <c r="Q25" i="27"/>
  <c r="Q26" i="27"/>
  <c r="Q28" i="27"/>
  <c r="Q29" i="27"/>
  <c r="Q30" i="27"/>
  <c r="Q31" i="27"/>
  <c r="Q32" i="27"/>
  <c r="Q34" i="27"/>
  <c r="Q35" i="27"/>
  <c r="Q36" i="27"/>
  <c r="Q37" i="27"/>
  <c r="Q38" i="27"/>
  <c r="Q39" i="27"/>
  <c r="Q40" i="27"/>
  <c r="Q42" i="27"/>
  <c r="Q43" i="27"/>
  <c r="Q24" i="27"/>
  <c r="P24" i="27"/>
  <c r="P123" i="32"/>
  <c r="O123" i="32"/>
  <c r="N123" i="32" s="1"/>
  <c r="S123" i="32" s="1"/>
  <c r="P122" i="32"/>
  <c r="O122" i="32"/>
  <c r="P121" i="32"/>
  <c r="O121" i="32"/>
  <c r="P120" i="32"/>
  <c r="O120" i="32"/>
  <c r="P119" i="32"/>
  <c r="O119" i="32"/>
  <c r="N119" i="32" s="1"/>
  <c r="S119" i="32" s="1"/>
  <c r="P118" i="32"/>
  <c r="O118" i="32"/>
  <c r="P117" i="32"/>
  <c r="O117" i="32"/>
  <c r="P116" i="32"/>
  <c r="O116" i="32"/>
  <c r="P115" i="32"/>
  <c r="O115" i="32"/>
  <c r="N115" i="32" s="1"/>
  <c r="S115" i="32" s="1"/>
  <c r="P114" i="32"/>
  <c r="O114" i="32"/>
  <c r="P113" i="32"/>
  <c r="O113" i="32"/>
  <c r="P112" i="32"/>
  <c r="N112" i="32" s="1"/>
  <c r="S112" i="32" s="1"/>
  <c r="O112" i="32"/>
  <c r="P111" i="32"/>
  <c r="O111" i="32"/>
  <c r="N111" i="32" s="1"/>
  <c r="S111" i="32" s="1"/>
  <c r="P110" i="32"/>
  <c r="O110" i="32"/>
  <c r="P109" i="32"/>
  <c r="O109" i="32"/>
  <c r="N109" i="32" s="1"/>
  <c r="S109" i="32" s="1"/>
  <c r="P108" i="32"/>
  <c r="O108" i="32"/>
  <c r="P107" i="32"/>
  <c r="O107" i="32"/>
  <c r="N107" i="32" s="1"/>
  <c r="S107" i="32" s="1"/>
  <c r="P106" i="32"/>
  <c r="O106" i="32"/>
  <c r="P105" i="32"/>
  <c r="O105" i="32"/>
  <c r="N105" i="32" s="1"/>
  <c r="S105" i="32" s="1"/>
  <c r="P104" i="32"/>
  <c r="N104" i="32" s="1"/>
  <c r="S104" i="32" s="1"/>
  <c r="O104" i="32"/>
  <c r="P103" i="32"/>
  <c r="O103" i="32"/>
  <c r="N103" i="32" s="1"/>
  <c r="S103" i="32" s="1"/>
  <c r="P102" i="32"/>
  <c r="O102" i="32"/>
  <c r="P101" i="32"/>
  <c r="O101" i="32"/>
  <c r="N101" i="32" s="1"/>
  <c r="S101" i="32" s="1"/>
  <c r="P100" i="32"/>
  <c r="O100" i="32"/>
  <c r="P99" i="32"/>
  <c r="O99" i="32"/>
  <c r="P98" i="32"/>
  <c r="N98" i="32" s="1"/>
  <c r="S98" i="32" s="1"/>
  <c r="O98" i="32"/>
  <c r="P97" i="32"/>
  <c r="O97" i="32"/>
  <c r="N97" i="32" s="1"/>
  <c r="S97" i="32" s="1"/>
  <c r="P96" i="32"/>
  <c r="O96" i="32"/>
  <c r="P95" i="32"/>
  <c r="O95" i="32"/>
  <c r="P94" i="32"/>
  <c r="N94" i="32" s="1"/>
  <c r="S94" i="32" s="1"/>
  <c r="O94" i="32"/>
  <c r="P93" i="32"/>
  <c r="O93" i="32"/>
  <c r="N93" i="32" s="1"/>
  <c r="S93" i="32" s="1"/>
  <c r="P92" i="32"/>
  <c r="O92" i="32"/>
  <c r="P91" i="32"/>
  <c r="O91" i="32"/>
  <c r="P90" i="32"/>
  <c r="O90" i="32"/>
  <c r="P89" i="32"/>
  <c r="O89" i="32"/>
  <c r="N89" i="32" s="1"/>
  <c r="S89" i="32" s="1"/>
  <c r="P88" i="32"/>
  <c r="O88" i="32"/>
  <c r="P87" i="32"/>
  <c r="O87" i="32"/>
  <c r="N87" i="32" s="1"/>
  <c r="S87" i="32" s="1"/>
  <c r="P86" i="32"/>
  <c r="O86" i="32"/>
  <c r="P85" i="32"/>
  <c r="O85" i="32"/>
  <c r="N85" i="32" s="1"/>
  <c r="S85" i="32" s="1"/>
  <c r="P84" i="32"/>
  <c r="O84" i="32"/>
  <c r="P83" i="32"/>
  <c r="O83" i="32"/>
  <c r="N83" i="32" s="1"/>
  <c r="S83" i="32" s="1"/>
  <c r="P82" i="32"/>
  <c r="O82" i="32"/>
  <c r="P81" i="32"/>
  <c r="O81" i="32"/>
  <c r="N81" i="32" s="1"/>
  <c r="S81" i="32" s="1"/>
  <c r="P80" i="32"/>
  <c r="O80" i="32"/>
  <c r="P79" i="32"/>
  <c r="O79" i="32"/>
  <c r="N79" i="32" s="1"/>
  <c r="S79" i="32" s="1"/>
  <c r="P78" i="32"/>
  <c r="O78" i="32"/>
  <c r="N78" i="32" s="1"/>
  <c r="S78" i="32" s="1"/>
  <c r="P77" i="32"/>
  <c r="O77" i="32"/>
  <c r="N77" i="32" s="1"/>
  <c r="S77" i="32" s="1"/>
  <c r="P76" i="32"/>
  <c r="O76" i="32"/>
  <c r="P75" i="32"/>
  <c r="O75" i="32"/>
  <c r="N75" i="32" s="1"/>
  <c r="S75" i="32" s="1"/>
  <c r="P74" i="32"/>
  <c r="O74" i="32"/>
  <c r="N74" i="32" s="1"/>
  <c r="S74" i="32" s="1"/>
  <c r="P73" i="32"/>
  <c r="O73" i="32"/>
  <c r="N73" i="32" s="1"/>
  <c r="S73" i="32" s="1"/>
  <c r="P72" i="32"/>
  <c r="O72" i="32"/>
  <c r="P71" i="32"/>
  <c r="O71" i="32"/>
  <c r="N71" i="32" s="1"/>
  <c r="S71" i="32" s="1"/>
  <c r="P70" i="32"/>
  <c r="N70" i="32" s="1"/>
  <c r="S70" i="32" s="1"/>
  <c r="O70" i="32"/>
  <c r="P69" i="32"/>
  <c r="O69" i="32"/>
  <c r="N69" i="32" s="1"/>
  <c r="S69" i="32" s="1"/>
  <c r="P68" i="32"/>
  <c r="O68" i="32"/>
  <c r="P67" i="32"/>
  <c r="O67" i="32"/>
  <c r="N67" i="32" s="1"/>
  <c r="S67" i="32" s="1"/>
  <c r="P66" i="32"/>
  <c r="O66" i="32"/>
  <c r="P65" i="32"/>
  <c r="O65" i="32"/>
  <c r="N65" i="32" s="1"/>
  <c r="S65" i="32" s="1"/>
  <c r="P64" i="32"/>
  <c r="O64" i="32"/>
  <c r="P63" i="32"/>
  <c r="O63" i="32"/>
  <c r="N63" i="32" s="1"/>
  <c r="S63" i="32" s="1"/>
  <c r="P62" i="32"/>
  <c r="O62" i="32"/>
  <c r="P61" i="32"/>
  <c r="O61" i="32"/>
  <c r="N61" i="32" s="1"/>
  <c r="S61" i="32" s="1"/>
  <c r="P60" i="32"/>
  <c r="O60" i="32"/>
  <c r="P59" i="32"/>
  <c r="O59" i="32"/>
  <c r="N59" i="32" s="1"/>
  <c r="S59" i="32" s="1"/>
  <c r="P58" i="32"/>
  <c r="O58" i="32"/>
  <c r="P57" i="32"/>
  <c r="O57" i="32"/>
  <c r="N57" i="32" s="1"/>
  <c r="S57" i="32" s="1"/>
  <c r="P56" i="32"/>
  <c r="O56" i="32"/>
  <c r="P55" i="32"/>
  <c r="O55" i="32"/>
  <c r="N55" i="32" s="1"/>
  <c r="S55" i="32" s="1"/>
  <c r="P54" i="32"/>
  <c r="O54" i="32"/>
  <c r="P53" i="32"/>
  <c r="O53" i="32"/>
  <c r="N53" i="32" s="1"/>
  <c r="S53" i="32" s="1"/>
  <c r="P52" i="32"/>
  <c r="O52" i="32"/>
  <c r="P51" i="32"/>
  <c r="O51" i="32"/>
  <c r="N51" i="32" s="1"/>
  <c r="S51" i="32" s="1"/>
  <c r="P50" i="32"/>
  <c r="O50" i="32"/>
  <c r="P49" i="32"/>
  <c r="O49" i="32"/>
  <c r="N49" i="32" s="1"/>
  <c r="S49" i="32" s="1"/>
  <c r="P48" i="32"/>
  <c r="O48" i="32"/>
  <c r="P47" i="32"/>
  <c r="O47" i="32"/>
  <c r="N47" i="32" s="1"/>
  <c r="S47" i="32" s="1"/>
  <c r="P46" i="32"/>
  <c r="O46" i="32"/>
  <c r="P45" i="32"/>
  <c r="O45" i="32"/>
  <c r="N45" i="32" s="1"/>
  <c r="S45" i="32" s="1"/>
  <c r="P44" i="32"/>
  <c r="O44" i="32"/>
  <c r="O43" i="32"/>
  <c r="N43" i="32" s="1"/>
  <c r="S43" i="32" s="1"/>
  <c r="O42" i="32"/>
  <c r="N42" i="32" s="1"/>
  <c r="S42" i="32" s="1"/>
  <c r="O41" i="32"/>
  <c r="N41" i="32" s="1"/>
  <c r="S41" i="32" s="1"/>
  <c r="O40" i="32"/>
  <c r="N40" i="32" s="1"/>
  <c r="S40" i="32" s="1"/>
  <c r="O39" i="32"/>
  <c r="N39" i="32" s="1"/>
  <c r="S39" i="32" s="1"/>
  <c r="O38" i="32"/>
  <c r="N38" i="32" s="1"/>
  <c r="S38" i="32" s="1"/>
  <c r="O37" i="32"/>
  <c r="N37" i="32" s="1"/>
  <c r="S37" i="32" s="1"/>
  <c r="O36" i="32"/>
  <c r="N36" i="32" s="1"/>
  <c r="S36" i="32" s="1"/>
  <c r="O35" i="32"/>
  <c r="N35" i="32" s="1"/>
  <c r="S35" i="32" s="1"/>
  <c r="O34" i="32"/>
  <c r="N34" i="32" s="1"/>
  <c r="S34" i="32" s="1"/>
  <c r="R33" i="32"/>
  <c r="O33" i="32"/>
  <c r="R32" i="32"/>
  <c r="O32" i="32"/>
  <c r="N32" i="32" s="1"/>
  <c r="S32" i="32" s="1"/>
  <c r="R31" i="32"/>
  <c r="O31" i="32"/>
  <c r="R30" i="32"/>
  <c r="O30" i="32"/>
  <c r="N30" i="32" s="1"/>
  <c r="S30" i="32" s="1"/>
  <c r="R29" i="32"/>
  <c r="O29" i="32"/>
  <c r="R28" i="32"/>
  <c r="O28" i="32"/>
  <c r="N28" i="32" s="1"/>
  <c r="S28" i="32" s="1"/>
  <c r="R27" i="32"/>
  <c r="O27" i="32"/>
  <c r="R26" i="32"/>
  <c r="O26" i="32"/>
  <c r="N26" i="32" s="1"/>
  <c r="S26" i="32" s="1"/>
  <c r="O25" i="32"/>
  <c r="N25" i="32" s="1"/>
  <c r="S25" i="32" s="1"/>
  <c r="R24" i="32"/>
  <c r="N24" i="32" s="1"/>
  <c r="S24" i="32" s="1"/>
  <c r="O24" i="27"/>
  <c r="O105" i="27"/>
  <c r="P105" i="27"/>
  <c r="Q105" i="27"/>
  <c r="R105" i="27"/>
  <c r="S105" i="27"/>
  <c r="O106" i="27"/>
  <c r="P106" i="27"/>
  <c r="Q106" i="27"/>
  <c r="R106" i="27"/>
  <c r="S106" i="27"/>
  <c r="O107" i="27"/>
  <c r="P107" i="27"/>
  <c r="Q107" i="27"/>
  <c r="R107" i="27"/>
  <c r="S107" i="27"/>
  <c r="O108" i="27"/>
  <c r="P108" i="27"/>
  <c r="Q108" i="27"/>
  <c r="R108" i="27"/>
  <c r="S108" i="27"/>
  <c r="O109" i="27"/>
  <c r="P109" i="27"/>
  <c r="Q109" i="27"/>
  <c r="R109" i="27"/>
  <c r="S109" i="27"/>
  <c r="O110" i="27"/>
  <c r="P110" i="27"/>
  <c r="Q110" i="27"/>
  <c r="R110" i="27"/>
  <c r="S110" i="27"/>
  <c r="O111" i="27"/>
  <c r="P111" i="27"/>
  <c r="Q111" i="27"/>
  <c r="R111" i="27"/>
  <c r="S111" i="27"/>
  <c r="O112" i="27"/>
  <c r="P112" i="27"/>
  <c r="Q112" i="27"/>
  <c r="R112" i="27"/>
  <c r="S112" i="27"/>
  <c r="O113" i="27"/>
  <c r="P113" i="27"/>
  <c r="Q113" i="27"/>
  <c r="R113" i="27"/>
  <c r="S113" i="27"/>
  <c r="O114" i="27"/>
  <c r="P114" i="27"/>
  <c r="Q114" i="27"/>
  <c r="R114" i="27"/>
  <c r="S114" i="27"/>
  <c r="O115" i="27"/>
  <c r="P115" i="27"/>
  <c r="Q115" i="27"/>
  <c r="R115" i="27"/>
  <c r="S115" i="27"/>
  <c r="O116" i="27"/>
  <c r="P116" i="27"/>
  <c r="Q116" i="27"/>
  <c r="R116" i="27"/>
  <c r="S116" i="27"/>
  <c r="O117" i="27"/>
  <c r="P117" i="27"/>
  <c r="Q117" i="27"/>
  <c r="R117" i="27"/>
  <c r="S117" i="27"/>
  <c r="O118" i="27"/>
  <c r="P118" i="27"/>
  <c r="Q118" i="27"/>
  <c r="R118" i="27"/>
  <c r="S118" i="27"/>
  <c r="O119" i="27"/>
  <c r="P119" i="27"/>
  <c r="Q119" i="27"/>
  <c r="R119" i="27"/>
  <c r="S119" i="27"/>
  <c r="O120" i="27"/>
  <c r="P120" i="27"/>
  <c r="Q120" i="27"/>
  <c r="R120" i="27"/>
  <c r="S120" i="27"/>
  <c r="O121" i="27"/>
  <c r="P121" i="27"/>
  <c r="Q121" i="27"/>
  <c r="R121" i="27"/>
  <c r="S121" i="27"/>
  <c r="O122" i="27"/>
  <c r="P122" i="27"/>
  <c r="Q122" i="27"/>
  <c r="R122" i="27"/>
  <c r="S122" i="27"/>
  <c r="O123" i="27"/>
  <c r="P123" i="27"/>
  <c r="Q123" i="27"/>
  <c r="R123" i="27"/>
  <c r="S123" i="27"/>
  <c r="S104" i="27"/>
  <c r="R104" i="27"/>
  <c r="Q104" i="27"/>
  <c r="P104" i="27"/>
  <c r="O104" i="27"/>
  <c r="O85" i="27"/>
  <c r="P85" i="27"/>
  <c r="Q85" i="27"/>
  <c r="R85" i="27"/>
  <c r="S85" i="27"/>
  <c r="O86" i="27"/>
  <c r="P86" i="27"/>
  <c r="Q86" i="27"/>
  <c r="R86" i="27"/>
  <c r="S86" i="27"/>
  <c r="O87" i="27"/>
  <c r="P87" i="27"/>
  <c r="Q87" i="27"/>
  <c r="R87" i="27"/>
  <c r="S87" i="27"/>
  <c r="O88" i="27"/>
  <c r="P88" i="27"/>
  <c r="Q88" i="27"/>
  <c r="R88" i="27"/>
  <c r="S88" i="27"/>
  <c r="O89" i="27"/>
  <c r="P89" i="27"/>
  <c r="Q89" i="27"/>
  <c r="R89" i="27"/>
  <c r="S89" i="27"/>
  <c r="O90" i="27"/>
  <c r="P90" i="27"/>
  <c r="Q90" i="27"/>
  <c r="R90" i="27"/>
  <c r="S90" i="27"/>
  <c r="O91" i="27"/>
  <c r="P91" i="27"/>
  <c r="Q91" i="27"/>
  <c r="R91" i="27"/>
  <c r="S91" i="27"/>
  <c r="O92" i="27"/>
  <c r="P92" i="27"/>
  <c r="Q92" i="27"/>
  <c r="R92" i="27"/>
  <c r="S92" i="27"/>
  <c r="O93" i="27"/>
  <c r="P93" i="27"/>
  <c r="Q93" i="27"/>
  <c r="R93" i="27"/>
  <c r="S93" i="27"/>
  <c r="O94" i="27"/>
  <c r="P94" i="27"/>
  <c r="Q94" i="27"/>
  <c r="R94" i="27"/>
  <c r="S94" i="27"/>
  <c r="O95" i="27"/>
  <c r="P95" i="27"/>
  <c r="Q95" i="27"/>
  <c r="R95" i="27"/>
  <c r="S95" i="27"/>
  <c r="O96" i="27"/>
  <c r="P96" i="27"/>
  <c r="Q96" i="27"/>
  <c r="R96" i="27"/>
  <c r="S96" i="27"/>
  <c r="O97" i="27"/>
  <c r="P97" i="27"/>
  <c r="Q97" i="27"/>
  <c r="R97" i="27"/>
  <c r="S97" i="27"/>
  <c r="O98" i="27"/>
  <c r="P98" i="27"/>
  <c r="Q98" i="27"/>
  <c r="R98" i="27"/>
  <c r="S98" i="27"/>
  <c r="O99" i="27"/>
  <c r="P99" i="27"/>
  <c r="Q99" i="27"/>
  <c r="R99" i="27"/>
  <c r="S99" i="27"/>
  <c r="O100" i="27"/>
  <c r="P100" i="27"/>
  <c r="Q100" i="27"/>
  <c r="R100" i="27"/>
  <c r="S100" i="27"/>
  <c r="O101" i="27"/>
  <c r="P101" i="27"/>
  <c r="Q101" i="27"/>
  <c r="R101" i="27"/>
  <c r="S101" i="27"/>
  <c r="O102" i="27"/>
  <c r="P102" i="27"/>
  <c r="Q102" i="27"/>
  <c r="R102" i="27"/>
  <c r="S102" i="27"/>
  <c r="O103" i="27"/>
  <c r="P103" i="27"/>
  <c r="Q103" i="27"/>
  <c r="R103" i="27"/>
  <c r="S103" i="27"/>
  <c r="S84" i="27"/>
  <c r="R84" i="27"/>
  <c r="P84" i="27"/>
  <c r="O84" i="27"/>
  <c r="O65" i="27"/>
  <c r="P65" i="27"/>
  <c r="Q65" i="27"/>
  <c r="R65" i="27"/>
  <c r="S65" i="27"/>
  <c r="O66" i="27"/>
  <c r="P66" i="27"/>
  <c r="Q66" i="27"/>
  <c r="R66" i="27"/>
  <c r="S66" i="27"/>
  <c r="O67" i="27"/>
  <c r="P67" i="27"/>
  <c r="Q67" i="27"/>
  <c r="R67" i="27"/>
  <c r="S67" i="27"/>
  <c r="O68" i="27"/>
  <c r="P68" i="27"/>
  <c r="Q68" i="27"/>
  <c r="R68" i="27"/>
  <c r="S68" i="27"/>
  <c r="O69" i="27"/>
  <c r="P69" i="27"/>
  <c r="Q69" i="27"/>
  <c r="R69" i="27"/>
  <c r="S69" i="27"/>
  <c r="O70" i="27"/>
  <c r="P70" i="27"/>
  <c r="Q70" i="27"/>
  <c r="R70" i="27"/>
  <c r="S70" i="27"/>
  <c r="O71" i="27"/>
  <c r="P71" i="27"/>
  <c r="Q71" i="27"/>
  <c r="R71" i="27"/>
  <c r="S71" i="27"/>
  <c r="O72" i="27"/>
  <c r="P72" i="27"/>
  <c r="Q72" i="27"/>
  <c r="R72" i="27"/>
  <c r="S72" i="27"/>
  <c r="O73" i="27"/>
  <c r="P73" i="27"/>
  <c r="Q73" i="27"/>
  <c r="R73" i="27"/>
  <c r="S73" i="27"/>
  <c r="O74" i="27"/>
  <c r="P74" i="27"/>
  <c r="Q74" i="27"/>
  <c r="R74" i="27"/>
  <c r="S74" i="27"/>
  <c r="O75" i="27"/>
  <c r="P75" i="27"/>
  <c r="Q75" i="27"/>
  <c r="R75" i="27"/>
  <c r="S75" i="27"/>
  <c r="O76" i="27"/>
  <c r="P76" i="27"/>
  <c r="Q76" i="27"/>
  <c r="R76" i="27"/>
  <c r="S76" i="27"/>
  <c r="O77" i="27"/>
  <c r="P77" i="27"/>
  <c r="Q77" i="27"/>
  <c r="R77" i="27"/>
  <c r="S77" i="27"/>
  <c r="O78" i="27"/>
  <c r="P78" i="27"/>
  <c r="Q78" i="27"/>
  <c r="R78" i="27"/>
  <c r="S78" i="27"/>
  <c r="O79" i="27"/>
  <c r="P79" i="27"/>
  <c r="Q79" i="27"/>
  <c r="R79" i="27"/>
  <c r="S79" i="27"/>
  <c r="O80" i="27"/>
  <c r="P80" i="27"/>
  <c r="Q80" i="27"/>
  <c r="R80" i="27"/>
  <c r="S80" i="27"/>
  <c r="O81" i="27"/>
  <c r="P81" i="27"/>
  <c r="Q81" i="27"/>
  <c r="R81" i="27"/>
  <c r="S81" i="27"/>
  <c r="O82" i="27"/>
  <c r="P82" i="27"/>
  <c r="Q82" i="27"/>
  <c r="R82" i="27"/>
  <c r="S82" i="27"/>
  <c r="O83" i="27"/>
  <c r="P83" i="27"/>
  <c r="Q83" i="27"/>
  <c r="R83" i="27"/>
  <c r="S83" i="27"/>
  <c r="S64" i="27"/>
  <c r="R64" i="27"/>
  <c r="P64" i="27"/>
  <c r="O64" i="27"/>
  <c r="Q84" i="27"/>
  <c r="Q64" i="27"/>
  <c r="O45" i="27"/>
  <c r="P45" i="27"/>
  <c r="Q45" i="27"/>
  <c r="R45" i="27"/>
  <c r="S45" i="27"/>
  <c r="O46" i="27"/>
  <c r="P46" i="27"/>
  <c r="Q46" i="27"/>
  <c r="R46" i="27"/>
  <c r="S46" i="27"/>
  <c r="O47" i="27"/>
  <c r="P47" i="27"/>
  <c r="Q47" i="27"/>
  <c r="R47" i="27"/>
  <c r="S47" i="27"/>
  <c r="O48" i="27"/>
  <c r="P48" i="27"/>
  <c r="Q48" i="27"/>
  <c r="R48" i="27"/>
  <c r="S48" i="27"/>
  <c r="O49" i="27"/>
  <c r="P49" i="27"/>
  <c r="Q49" i="27"/>
  <c r="R49" i="27"/>
  <c r="S49" i="27"/>
  <c r="O50" i="27"/>
  <c r="P50" i="27"/>
  <c r="Q50" i="27"/>
  <c r="R50" i="27"/>
  <c r="S50" i="27"/>
  <c r="O51" i="27"/>
  <c r="P51" i="27"/>
  <c r="Q51" i="27"/>
  <c r="R51" i="27"/>
  <c r="S51" i="27"/>
  <c r="O52" i="27"/>
  <c r="P52" i="27"/>
  <c r="Q52" i="27"/>
  <c r="R52" i="27"/>
  <c r="S52" i="27"/>
  <c r="O53" i="27"/>
  <c r="P53" i="27"/>
  <c r="Q53" i="27"/>
  <c r="R53" i="27"/>
  <c r="S53" i="27"/>
  <c r="O54" i="27"/>
  <c r="P54" i="27"/>
  <c r="Q54" i="27"/>
  <c r="R54" i="27"/>
  <c r="S54" i="27"/>
  <c r="O55" i="27"/>
  <c r="P55" i="27"/>
  <c r="Q55" i="27"/>
  <c r="R55" i="27"/>
  <c r="S55" i="27"/>
  <c r="O56" i="27"/>
  <c r="P56" i="27"/>
  <c r="Q56" i="27"/>
  <c r="R56" i="27"/>
  <c r="S56" i="27"/>
  <c r="O57" i="27"/>
  <c r="P57" i="27"/>
  <c r="Q57" i="27"/>
  <c r="R57" i="27"/>
  <c r="S57" i="27"/>
  <c r="O58" i="27"/>
  <c r="P58" i="27"/>
  <c r="Q58" i="27"/>
  <c r="R58" i="27"/>
  <c r="S58" i="27"/>
  <c r="O59" i="27"/>
  <c r="P59" i="27"/>
  <c r="Q59" i="27"/>
  <c r="R59" i="27"/>
  <c r="S59" i="27"/>
  <c r="O60" i="27"/>
  <c r="P60" i="27"/>
  <c r="Q60" i="27"/>
  <c r="R60" i="27"/>
  <c r="S60" i="27"/>
  <c r="O61" i="27"/>
  <c r="P61" i="27"/>
  <c r="Q61" i="27"/>
  <c r="R61" i="27"/>
  <c r="S61" i="27"/>
  <c r="O62" i="27"/>
  <c r="P62" i="27"/>
  <c r="Q62" i="27"/>
  <c r="R62" i="27"/>
  <c r="S62" i="27"/>
  <c r="O63" i="27"/>
  <c r="P63" i="27"/>
  <c r="Q63" i="27"/>
  <c r="R63" i="27"/>
  <c r="S63" i="27"/>
  <c r="S44" i="27"/>
  <c r="R44" i="27"/>
  <c r="Q44" i="27"/>
  <c r="P44" i="27"/>
  <c r="O44" i="27"/>
  <c r="S25" i="27"/>
  <c r="O25" i="27"/>
  <c r="P25" i="27"/>
  <c r="R25" i="27"/>
  <c r="O26" i="27"/>
  <c r="P26" i="27"/>
  <c r="R26" i="27"/>
  <c r="S26" i="27"/>
  <c r="O27" i="27"/>
  <c r="P27" i="27"/>
  <c r="R27" i="27"/>
  <c r="S27" i="27"/>
  <c r="O28" i="27"/>
  <c r="P28" i="27"/>
  <c r="R28" i="27"/>
  <c r="S28" i="27"/>
  <c r="O29" i="27"/>
  <c r="P29" i="27"/>
  <c r="R29" i="27"/>
  <c r="S29" i="27"/>
  <c r="O30" i="27"/>
  <c r="P30" i="27"/>
  <c r="R30" i="27"/>
  <c r="S30" i="27"/>
  <c r="O31" i="27"/>
  <c r="P31" i="27"/>
  <c r="R31" i="27"/>
  <c r="S31" i="27"/>
  <c r="O32" i="27"/>
  <c r="P32" i="27"/>
  <c r="R32" i="27"/>
  <c r="S32" i="27"/>
  <c r="O33" i="27"/>
  <c r="P33" i="27"/>
  <c r="R33" i="27"/>
  <c r="S33" i="27"/>
  <c r="O34" i="27"/>
  <c r="P34" i="27"/>
  <c r="R34" i="27"/>
  <c r="S34" i="27"/>
  <c r="O35" i="27"/>
  <c r="P35" i="27"/>
  <c r="R35" i="27"/>
  <c r="S35" i="27"/>
  <c r="O36" i="27"/>
  <c r="P36" i="27"/>
  <c r="R36" i="27"/>
  <c r="S36" i="27"/>
  <c r="O37" i="27"/>
  <c r="P37" i="27"/>
  <c r="R37" i="27"/>
  <c r="S37" i="27"/>
  <c r="O38" i="27"/>
  <c r="P38" i="27"/>
  <c r="R38" i="27"/>
  <c r="S38" i="27"/>
  <c r="O39" i="27"/>
  <c r="P39" i="27"/>
  <c r="R39" i="27"/>
  <c r="S39" i="27"/>
  <c r="O40" i="27"/>
  <c r="P40" i="27"/>
  <c r="R40" i="27"/>
  <c r="S40" i="27"/>
  <c r="O41" i="27"/>
  <c r="P41" i="27"/>
  <c r="R41" i="27"/>
  <c r="S41" i="27"/>
  <c r="O42" i="27"/>
  <c r="P42" i="27"/>
  <c r="R42" i="27"/>
  <c r="S42" i="27"/>
  <c r="O43" i="27"/>
  <c r="P43" i="27"/>
  <c r="R43" i="27"/>
  <c r="S43" i="27"/>
  <c r="S24" i="27"/>
  <c r="R24" i="27"/>
  <c r="N24" i="27" s="1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112" i="18"/>
  <c r="N29" i="32" l="1"/>
  <c r="S29" i="32" s="1"/>
  <c r="N33" i="32"/>
  <c r="S33" i="32" s="1"/>
  <c r="N46" i="32"/>
  <c r="S46" i="32" s="1"/>
  <c r="N50" i="32"/>
  <c r="S50" i="32" s="1"/>
  <c r="N54" i="32"/>
  <c r="S54" i="32" s="1"/>
  <c r="N58" i="32"/>
  <c r="S58" i="32" s="1"/>
  <c r="N62" i="32"/>
  <c r="S62" i="32" s="1"/>
  <c r="N66" i="32"/>
  <c r="S66" i="32" s="1"/>
  <c r="N82" i="32"/>
  <c r="S82" i="32" s="1"/>
  <c r="N86" i="32"/>
  <c r="S86" i="32" s="1"/>
  <c r="N90" i="32"/>
  <c r="S90" i="32" s="1"/>
  <c r="N102" i="32"/>
  <c r="S102" i="32" s="1"/>
  <c r="N106" i="32"/>
  <c r="S106" i="32" s="1"/>
  <c r="N110" i="32"/>
  <c r="S110" i="32" s="1"/>
  <c r="N27" i="32"/>
  <c r="S27" i="32" s="1"/>
  <c r="N31" i="32"/>
  <c r="S31" i="32" s="1"/>
  <c r="N44" i="32"/>
  <c r="S44" i="32" s="1"/>
  <c r="N48" i="32"/>
  <c r="S48" i="32" s="1"/>
  <c r="N52" i="32"/>
  <c r="S52" i="32" s="1"/>
  <c r="N56" i="32"/>
  <c r="S56" i="32" s="1"/>
  <c r="N60" i="32"/>
  <c r="S60" i="32" s="1"/>
  <c r="N64" i="32"/>
  <c r="S64" i="32" s="1"/>
  <c r="N68" i="32"/>
  <c r="S68" i="32" s="1"/>
  <c r="N72" i="32"/>
  <c r="S72" i="32" s="1"/>
  <c r="N76" i="32"/>
  <c r="S76" i="32" s="1"/>
  <c r="N80" i="32"/>
  <c r="S80" i="32" s="1"/>
  <c r="N84" i="32"/>
  <c r="S84" i="32" s="1"/>
  <c r="N88" i="32"/>
  <c r="S88" i="32" s="1"/>
  <c r="N108" i="32"/>
  <c r="S108" i="32" s="1"/>
  <c r="N116" i="32"/>
  <c r="S116" i="32" s="1"/>
  <c r="N120" i="32"/>
  <c r="S120" i="32" s="1"/>
  <c r="N99" i="32"/>
  <c r="S99" i="32" s="1"/>
  <c r="N121" i="32"/>
  <c r="S121" i="32" s="1"/>
  <c r="N114" i="32"/>
  <c r="S114" i="32" s="1"/>
  <c r="N92" i="32"/>
  <c r="S92" i="32" s="1"/>
  <c r="N118" i="32"/>
  <c r="S118" i="32" s="1"/>
  <c r="N96" i="32"/>
  <c r="S96" i="32" s="1"/>
  <c r="N122" i="32"/>
  <c r="S122" i="32" s="1"/>
  <c r="N100" i="32"/>
  <c r="S100" i="32" s="1"/>
  <c r="N91" i="32"/>
  <c r="S91" i="32" s="1"/>
  <c r="N113" i="32"/>
  <c r="S113" i="32" s="1"/>
  <c r="N117" i="32"/>
  <c r="S117" i="32" s="1"/>
  <c r="N95" i="32"/>
  <c r="S95" i="32" s="1"/>
  <c r="N117" i="27"/>
  <c r="N122" i="27"/>
  <c r="N95" i="27"/>
  <c r="N104" i="27"/>
  <c r="N110" i="27"/>
  <c r="N106" i="27"/>
  <c r="N112" i="27"/>
  <c r="N118" i="27"/>
  <c r="N123" i="27"/>
  <c r="N109" i="27"/>
  <c r="N115" i="27"/>
  <c r="N121" i="27"/>
  <c r="N98" i="27"/>
  <c r="N90" i="27"/>
  <c r="N116" i="27"/>
  <c r="N113" i="27"/>
  <c r="N105" i="27"/>
  <c r="N101" i="27"/>
  <c r="N119" i="27"/>
  <c r="N108" i="27"/>
  <c r="N73" i="27"/>
  <c r="N114" i="27"/>
  <c r="N111" i="27"/>
  <c r="N107" i="27"/>
  <c r="N120" i="27"/>
  <c r="N103" i="27"/>
  <c r="N43" i="27"/>
  <c r="N63" i="27"/>
  <c r="N55" i="27"/>
  <c r="N47" i="27"/>
  <c r="N58" i="27"/>
  <c r="N50" i="27"/>
  <c r="N28" i="27"/>
  <c r="N93" i="27"/>
  <c r="N85" i="27"/>
  <c r="N32" i="27"/>
  <c r="N61" i="27"/>
  <c r="N53" i="27"/>
  <c r="N45" i="27"/>
  <c r="N88" i="27"/>
  <c r="N35" i="27"/>
  <c r="N56" i="27"/>
  <c r="N48" i="27"/>
  <c r="N81" i="27"/>
  <c r="N78" i="27"/>
  <c r="N70" i="27"/>
  <c r="N65" i="27"/>
  <c r="N102" i="27"/>
  <c r="N100" i="27"/>
  <c r="N99" i="27"/>
  <c r="N97" i="27"/>
  <c r="N94" i="27"/>
  <c r="N92" i="27"/>
  <c r="N91" i="27"/>
  <c r="N89" i="27"/>
  <c r="N87" i="27"/>
  <c r="N59" i="27"/>
  <c r="N51" i="27"/>
  <c r="N42" i="27"/>
  <c r="N57" i="27"/>
  <c r="N49" i="27"/>
  <c r="N62" i="27"/>
  <c r="N54" i="27"/>
  <c r="N46" i="27"/>
  <c r="N44" i="27"/>
  <c r="N60" i="27"/>
  <c r="N52" i="27"/>
  <c r="N82" i="27"/>
  <c r="N76" i="27"/>
  <c r="N74" i="27"/>
  <c r="N68" i="27"/>
  <c r="N39" i="27"/>
  <c r="N34" i="27"/>
  <c r="N86" i="27"/>
  <c r="N31" i="27"/>
  <c r="N64" i="27"/>
  <c r="N40" i="27"/>
  <c r="N37" i="27"/>
  <c r="N26" i="27"/>
  <c r="N38" i="27"/>
  <c r="N29" i="27"/>
  <c r="N66" i="27"/>
  <c r="N41" i="27"/>
  <c r="N27" i="27"/>
  <c r="N83" i="27"/>
  <c r="N80" i="27"/>
  <c r="N79" i="27"/>
  <c r="N77" i="27"/>
  <c r="N75" i="27"/>
  <c r="N72" i="27"/>
  <c r="N71" i="27"/>
  <c r="N69" i="27"/>
  <c r="N67" i="27"/>
  <c r="N30" i="27"/>
  <c r="N25" i="27"/>
  <c r="N36" i="27"/>
  <c r="N33" i="27"/>
  <c r="N96" i="27"/>
  <c r="N84" i="27"/>
</calcChain>
</file>

<file path=xl/sharedStrings.xml><?xml version="1.0" encoding="utf-8"?>
<sst xmlns="http://schemas.openxmlformats.org/spreadsheetml/2006/main" count="1976" uniqueCount="358">
  <si>
    <t>Date</t>
  </si>
  <si>
    <t>Region</t>
  </si>
  <si>
    <t>Store</t>
  </si>
  <si>
    <t>Units Sold</t>
  </si>
  <si>
    <t>Average Retail Price</t>
  </si>
  <si>
    <t>Demo</t>
  </si>
  <si>
    <t>Demo1-3</t>
  </si>
  <si>
    <t>RM</t>
  </si>
  <si>
    <t>Academy</t>
  </si>
  <si>
    <t>Belmar</t>
  </si>
  <si>
    <t>Cerrillos (aka Santa Fe)</t>
  </si>
  <si>
    <t>Fort Collins</t>
  </si>
  <si>
    <t>Highlands Ranch</t>
  </si>
  <si>
    <t>Metcalf</t>
  </si>
  <si>
    <t>Pearl</t>
  </si>
  <si>
    <t>Pike's Peak</t>
  </si>
  <si>
    <t>Superior</t>
  </si>
  <si>
    <t>Tamarac</t>
  </si>
  <si>
    <t>NE</t>
  </si>
  <si>
    <t>Bowery</t>
  </si>
  <si>
    <t>Chelsea</t>
  </si>
  <si>
    <t>Columbus Circle</t>
  </si>
  <si>
    <t>Edgewater</t>
  </si>
  <si>
    <t>Jericho</t>
  </si>
  <si>
    <t>Middletown</t>
  </si>
  <si>
    <t>Rose City</t>
  </si>
  <si>
    <t>Union Square</t>
  </si>
  <si>
    <t>West Orange</t>
  </si>
  <si>
    <t>White Plains</t>
  </si>
  <si>
    <t>Variable Definitions</t>
  </si>
  <si>
    <r>
      <rPr>
        <i/>
        <sz val="11"/>
        <rFont val="Calibri"/>
        <family val="2"/>
        <scheme val="minor"/>
      </rPr>
      <t>Weekly Sales (Volume):</t>
    </r>
    <r>
      <rPr>
        <sz val="11"/>
        <rFont val="Calibri"/>
        <family val="2"/>
        <scheme val="minor"/>
      </rPr>
      <t xml:space="preserve"> The number of units sold per store per week.</t>
    </r>
  </si>
  <si>
    <r>
      <rPr>
        <i/>
        <sz val="11"/>
        <rFont val="Calibri"/>
        <family val="2"/>
        <scheme val="minor"/>
      </rPr>
      <t>Average Retail Price:</t>
    </r>
    <r>
      <rPr>
        <sz val="11"/>
        <rFont val="Calibri"/>
        <family val="2"/>
        <scheme val="minor"/>
      </rPr>
      <t xml:space="preserve">  The average retail price for GoodBelly products per store per week.</t>
    </r>
  </si>
  <si>
    <r>
      <rPr>
        <i/>
        <sz val="11"/>
        <rFont val="Calibri"/>
        <family val="2"/>
        <scheme val="minor"/>
      </rPr>
      <t xml:space="preserve">Demo: </t>
    </r>
    <r>
      <rPr>
        <sz val="11"/>
        <rFont val="Calibri"/>
        <family val="2"/>
        <scheme val="minor"/>
      </rPr>
      <t>Defined as 1 if the store had a demo on the corresponding week.</t>
    </r>
  </si>
  <si>
    <r>
      <rPr>
        <i/>
        <sz val="11"/>
        <rFont val="Calibri"/>
        <family val="2"/>
        <scheme val="minor"/>
      </rPr>
      <t>Demo1-3:</t>
    </r>
    <r>
      <rPr>
        <sz val="11"/>
        <rFont val="Calibri"/>
        <family val="2"/>
        <scheme val="minor"/>
      </rPr>
      <t xml:space="preserve"> Defined as 1 if the store had a demo 1-3 weeks ago. </t>
    </r>
  </si>
  <si>
    <t>Source</t>
  </si>
  <si>
    <t>&lt; 0.0001</t>
  </si>
  <si>
    <t>Model parameters (Units Sold):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</si>
  <si>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</si>
  <si>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</si>
  <si>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</si>
  <si>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</si>
  <si>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</si>
  <si>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</si>
  <si>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</si>
  <si>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RM OLS</t>
  </si>
  <si>
    <t>NE OLS</t>
  </si>
  <si>
    <t>The average price coefs are significant and negatively associated with sales which makes sense</t>
  </si>
  <si>
    <t>The Demo variables are also significant and are positively associated with sales which also makes sense</t>
  </si>
  <si>
    <t xml:space="preserve">The RM region seems to be more price and demo elastic since the price coef is lower and demo coefs are higher </t>
  </si>
  <si>
    <t>than the NE region.</t>
  </si>
  <si>
    <t>combined OLS</t>
  </si>
  <si>
    <t>NE dummy</t>
  </si>
  <si>
    <t>Price*NE</t>
  </si>
  <si>
    <t>Demo*NE</t>
  </si>
  <si>
    <t>Demo1-3*NE</t>
  </si>
  <si>
    <t xml:space="preserve">Given these regressions, it seems that the NE  demo coefficients are not </t>
  </si>
  <si>
    <t>interaction term t-values. The NE price interaction term is significant at the 10% level</t>
  </si>
  <si>
    <t>and almost significant at the 5% level so I would argue that the NE price</t>
  </si>
  <si>
    <t>coef is different from the RM coef.</t>
  </si>
  <si>
    <t xml:space="preserve">significantly different from the RM demo coefficents looking at the </t>
  </si>
  <si>
    <t>predicted units sold</t>
  </si>
  <si>
    <t>B1</t>
  </si>
  <si>
    <t>B2</t>
  </si>
  <si>
    <t>B3</t>
  </si>
  <si>
    <t>B4</t>
  </si>
  <si>
    <t>B5</t>
  </si>
  <si>
    <t>week</t>
  </si>
  <si>
    <t>region</t>
  </si>
  <si>
    <t>store</t>
  </si>
  <si>
    <t>Row Labels</t>
  </si>
  <si>
    <t>Grand Total</t>
  </si>
  <si>
    <t>predicted profits</t>
  </si>
  <si>
    <t>Sum of predicted profits</t>
  </si>
  <si>
    <t>20-Jul</t>
  </si>
  <si>
    <t>27-Jul</t>
  </si>
  <si>
    <t>3-Aug</t>
  </si>
  <si>
    <t>10-Aug</t>
  </si>
  <si>
    <t>17-Aug</t>
  </si>
  <si>
    <t>bla</t>
  </si>
  <si>
    <t>Grand Total (5 weeks)</t>
  </si>
  <si>
    <t>Y / Dependent variables: Workbook = bloxsom_truett_hw4.xlsx / Sheet = RM+NE Data / Range = 'RM+NE Data'!$D:$D / 220 rows and 1 column</t>
  </si>
  <si>
    <t>X / Quantitative: Workbook = bloxsom_truett_hw4.xlsx / Sheet = RM+NE Data / Range = 'RM+NE Data'!$E:$F,'RM+NE Data'!$H:$I / 220 rows and 4 columns</t>
  </si>
  <si>
    <t>Confidence interval (%): 95</t>
  </si>
  <si>
    <t>Tolerance: 0.0001</t>
  </si>
  <si>
    <t>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</si>
  <si>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</si>
  <si>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</si>
  <si>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</si>
  <si>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</si>
  <si>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</si>
  <si>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</si>
  <si>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</si>
  <si>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</si>
  <si>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</si>
  <si>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</si>
  <si>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Regression of variable Units Sold:</t>
  </si>
  <si>
    <t>Goodness of fit statistics (Units Sold):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</si>
  <si>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</si>
  <si>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</si>
  <si>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</si>
  <si>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</si>
  <si>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</si>
  <si>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</si>
  <si>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</si>
  <si>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</si>
  <si>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</si>
  <si>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</si>
  <si>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</si>
  <si>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</si>
  <si>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(Units Sold):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</si>
  <si>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</si>
  <si>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</si>
  <si>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</si>
  <si>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</si>
  <si>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</si>
  <si>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</si>
  <si>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</si>
  <si>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</si>
  <si>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Equation of the model (Units Sold):</t>
  </si>
  <si>
    <t>Units Sold = 648.094121341897-82.4033950000439*Average Retail Price+118.077065146801*Demo-225.20314523325*NE dummy+40.3485718683132*Price*NE</t>
  </si>
  <si>
    <t>Standardized coefficients (Units Sold):</t>
  </si>
  <si>
    <t xml:space="preserve"> </t>
  </si>
  <si>
    <t>Predictions and residuals (Units Sold):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</si>
  <si>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</si>
  <si>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</si>
  <si>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</si>
  <si>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</si>
  <si>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</si>
  <si>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</si>
  <si>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</si>
  <si>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</si>
  <si>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</si>
  <si>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</si>
  <si>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</si>
  <si>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</si>
  <si>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</si>
  <si>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</si>
  <si>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</si>
  <si>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</si>
  <si>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</si>
  <si>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</si>
  <si>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</si>
  <si>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</si>
  <si>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</si>
  <si>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</si>
  <si>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</si>
  <si>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</si>
  <si>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</si>
  <si>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</si>
  <si>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</si>
  <si>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</si>
  <si>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</si>
  <si>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</si>
  <si>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</si>
  <si>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</si>
  <si>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</si>
  <si>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</si>
  <si>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</si>
  <si>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</si>
  <si>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</si>
  <si>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</si>
  <si>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</si>
  <si>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</si>
  <si>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</si>
  <si>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</si>
  <si>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</si>
  <si>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</si>
  <si>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</si>
  <si>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</si>
  <si>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</si>
  <si>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</si>
  <si>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</si>
  <si>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</si>
  <si>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</si>
  <si>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</si>
  <si>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</si>
  <si>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</si>
  <si>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</si>
  <si>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</si>
  <si>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</si>
  <si>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</si>
  <si>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</si>
  <si>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</si>
  <si>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</si>
  <si>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</si>
  <si>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</si>
  <si>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</si>
  <si>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</si>
  <si>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</si>
  <si>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</si>
  <si>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</si>
  <si>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</si>
  <si>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</si>
  <si>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</si>
  <si>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</si>
  <si>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</si>
  <si>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</si>
  <si>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</si>
  <si>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</si>
  <si>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</si>
  <si>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</si>
  <si>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</si>
  <si>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</si>
  <si>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</si>
  <si>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</si>
  <si>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</si>
  <si>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</si>
  <si>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</si>
  <si>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</si>
  <si>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</si>
  <si>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</si>
  <si>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</si>
  <si>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</si>
  <si>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</si>
  <si>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</si>
  <si>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</si>
  <si>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</si>
  <si>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</si>
  <si>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</si>
  <si>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</si>
  <si>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</si>
  <si>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</si>
  <si>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</si>
  <si>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</si>
  <si>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</si>
  <si>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</si>
  <si>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</si>
  <si>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</si>
  <si>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</si>
  <si>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</si>
  <si>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</si>
  <si>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</si>
  <si>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</si>
  <si>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</si>
  <si>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</si>
  <si>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</si>
  <si>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</si>
  <si>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</si>
  <si>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</si>
  <si>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</si>
  <si>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</si>
  <si>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</si>
  <si>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</si>
  <si>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</si>
  <si>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</si>
  <si>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</si>
  <si>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</si>
  <si>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</si>
  <si>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</si>
  <si>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</si>
  <si>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</si>
  <si>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</si>
  <si>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</si>
  <si>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</si>
  <si>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</si>
  <si>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</si>
  <si>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</si>
  <si>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</si>
  <si>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</si>
  <si>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</si>
  <si>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</si>
  <si>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</si>
  <si>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</si>
  <si>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</si>
  <si>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</si>
  <si>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</si>
  <si>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</si>
  <si>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</si>
  <si>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</si>
  <si>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</si>
  <si>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</si>
  <si>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</si>
  <si>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</si>
  <si>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</si>
  <si>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</si>
  <si>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</si>
  <si>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</si>
  <si>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</si>
  <si>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</si>
  <si>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</si>
  <si>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</si>
  <si>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</si>
  <si>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</si>
  <si>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</si>
  <si>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</si>
  <si>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</si>
  <si>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</si>
  <si>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</si>
  <si>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</si>
  <si>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</si>
  <si>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</si>
  <si>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</si>
  <si>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</si>
  <si>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</si>
  <si>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</si>
  <si>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</si>
  <si>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</si>
  <si>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</si>
  <si>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</si>
  <si>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</si>
  <si>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</si>
  <si>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</si>
  <si>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</si>
  <si>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</si>
  <si>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</si>
  <si>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</si>
  <si>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</si>
  <si>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</si>
  <si>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</si>
  <si>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</si>
  <si>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</si>
  <si>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</si>
  <si>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</si>
  <si>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</si>
  <si>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</si>
  <si>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</si>
  <si>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</si>
  <si>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</si>
  <si>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</si>
  <si>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</si>
  <si>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</si>
  <si>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</si>
  <si>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</si>
  <si>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</si>
  <si>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</si>
  <si>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</si>
  <si>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</si>
  <si>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</si>
  <si>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</si>
  <si>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</si>
  <si>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</si>
  <si>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</si>
  <si>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</si>
  <si>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</si>
  <si>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</si>
  <si>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</si>
  <si>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</si>
  <si>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</si>
  <si>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</si>
  <si>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</si>
  <si>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</si>
  <si>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</si>
  <si>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</si>
  <si>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</si>
  <si>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</si>
  <si>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Pred(Units Sold)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</si>
  <si>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</si>
  <si>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</si>
  <si>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</si>
  <si>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</si>
  <si>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</si>
  <si>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</si>
  <si>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</si>
  <si>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</si>
  <si>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r>
      <t>XLSTAT 2019.3.1.61082  - Linear regression - Start time: 12/2/2019 at 8:55:41 PM / End time: 12/2/2019 at 8:55:42 PM</t>
    </r>
    <r>
      <rPr>
        <sz val="11"/>
        <color rgb="FFFFFFFF"/>
        <rFont val="Calibri"/>
        <family val="2"/>
        <scheme val="minor"/>
      </rPr>
      <t xml:space="preserve"> / Microsoft Excel 16.012130</t>
    </r>
  </si>
  <si>
    <t xml:space="preserve">So it seems like the dynamic demo effects have some effect on profits </t>
  </si>
  <si>
    <t>take out of the regression. This is a reduction in profits by 9.2% which is a significant amount</t>
  </si>
  <si>
    <t xml:space="preserve">for good belly. The profits reduced from $19,875 to $18,200 over 5 weeks when the dynamic demo effects were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</si>
</sst>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Fill="1" applyBorder="1"/>
    <xf numFmtId="0" fontId="1" fillId="0" borderId="1" xfId="0" applyFont="1" applyFill="1" applyBorder="1"/>
    <xf numFmtId="0" fontId="1" fillId="4" borderId="0" xfId="0" applyFont="1" applyFill="1" applyAlignment="1">
      <alignment horizontal="center" vertical="center"/>
    </xf>
    <xf numFmtId="0" fontId="0" fillId="0" borderId="0" xfId="0" applyNumberFormat="1" applyAlignment="1"/>
    <xf numFmtId="0" fontId="0" fillId="2" borderId="0" xfId="0" applyFill="1"/>
    <xf numFmtId="0" fontId="1" fillId="3" borderId="0" xfId="0" applyFont="1" applyFill="1" applyBorder="1" applyAlignment="1">
      <alignment horizontal="right"/>
    </xf>
    <xf numFmtId="16" fontId="0" fillId="0" borderId="0" xfId="0" applyNumberFormat="1" applyBorder="1"/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6" fontId="0" fillId="5" borderId="2" xfId="0" applyNumberFormat="1" applyFill="1" applyBorder="1"/>
    <xf numFmtId="0" fontId="0" fillId="5" borderId="2" xfId="0" applyFill="1" applyBorder="1"/>
    <xf numFmtId="0" fontId="0" fillId="5" borderId="2" xfId="0" applyNumberFormat="1" applyFill="1" applyBorder="1" applyAlignment="1"/>
    <xf numFmtId="0" fontId="0" fillId="5" borderId="2" xfId="0" applyFill="1" applyBorder="1" applyAlignment="1">
      <alignment horizontal="left"/>
    </xf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44" fontId="0" fillId="0" borderId="0" xfId="0" applyNumberFormat="1"/>
    <xf numFmtId="0" fontId="2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0" fillId="0" borderId="0" xfId="0" applyFont="1"/>
    <xf numFmtId="49" fontId="0" fillId="0" borderId="0" xfId="0" applyNumberFormat="1" applyAlignment="1"/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/>
    <xf numFmtId="49" fontId="0" fillId="0" borderId="5" xfId="0" applyNumberFormat="1" applyBorder="1" applyAlignment="1"/>
    <xf numFmtId="0" fontId="4" fillId="0" borderId="4" xfId="0" applyNumberFormat="1" applyFont="1" applyBorder="1" applyAlignment="1"/>
    <xf numFmtId="0" fontId="0" fillId="0" borderId="5" xfId="0" applyNumberFormat="1" applyBorder="1" applyAlignment="1"/>
    <xf numFmtId="165" fontId="4" fillId="0" borderId="4" xfId="0" applyNumberFormat="1" applyFont="1" applyBorder="1" applyAlignment="1"/>
    <xf numFmtId="165" fontId="0" fillId="0" borderId="0" xfId="0" applyNumberFormat="1" applyAlignment="1"/>
    <xf numFmtId="165" fontId="0" fillId="0" borderId="5" xfId="0" applyNumberFormat="1" applyBorder="1" applyAlignment="1"/>
    <xf numFmtId="49" fontId="4" fillId="0" borderId="3" xfId="0" applyNumberFormat="1" applyFont="1" applyBorder="1" applyAlignment="1">
      <alignment horizontal="center"/>
    </xf>
    <xf numFmtId="49" fontId="0" fillId="0" borderId="4" xfId="0" applyNumberFormat="1" applyBorder="1" applyAlignment="1"/>
    <xf numFmtId="49" fontId="4" fillId="0" borderId="5" xfId="0" applyNumberFormat="1" applyFont="1" applyBorder="1" applyAlignment="1"/>
    <xf numFmtId="165" fontId="0" fillId="0" borderId="4" xfId="0" applyNumberFormat="1" applyBorder="1" applyAlignment="1"/>
    <xf numFmtId="165" fontId="4" fillId="0" borderId="0" xfId="0" applyNumberFormat="1" applyFont="1" applyAlignment="1"/>
    <xf numFmtId="165" fontId="4" fillId="0" borderId="5" xfId="0" applyNumberFormat="1" applyFont="1" applyBorder="1" applyAlignment="1"/>
    <xf numFmtId="165" fontId="1" fillId="0" borderId="0" xfId="0" applyNumberFormat="1" applyFont="1" applyAlignment="1"/>
    <xf numFmtId="0" fontId="1" fillId="0" borderId="4" xfId="0" applyNumberFormat="1" applyFont="1" applyBorder="1" applyAlignment="1"/>
    <xf numFmtId="0" fontId="1" fillId="0" borderId="0" xfId="0" applyNumberFormat="1" applyFont="1" applyAlignment="1"/>
    <xf numFmtId="0" fontId="5" fillId="0" borderId="5" xfId="0" applyNumberFormat="1" applyFont="1" applyBorder="1" applyAlignment="1"/>
    <xf numFmtId="0" fontId="1" fillId="0" borderId="0" xfId="0" applyFont="1"/>
    <xf numFmtId="49" fontId="0" fillId="0" borderId="3" xfId="0" applyNumberFormat="1" applyBorder="1" applyAlignment="1"/>
    <xf numFmtId="165" fontId="0" fillId="0" borderId="3" xfId="0" applyNumberFormat="1" applyBorder="1" applyAlignment="1"/>
    <xf numFmtId="0" fontId="0" fillId="0" borderId="4" xfId="0" applyNumberFormat="1" applyBorder="1" applyAlignment="1"/>
    <xf numFmtId="165" fontId="1" fillId="0" borderId="4" xfId="0" applyNumberFormat="1" applyFont="1" applyBorder="1" applyAlignment="1">
      <alignment horizontal="right"/>
    </xf>
    <xf numFmtId="0" fontId="6" fillId="0" borderId="0" xfId="0" applyFont="1"/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0.15991199697182995</c:v>
                </c:pt>
                <c:pt idx="1">
                  <c:v>0.11442971024238768</c:v>
                </c:pt>
                <c:pt idx="2">
                  <c:v>0.94354675307573366</c:v>
                </c:pt>
                <c:pt idx="3">
                  <c:v>0.92346508697586194</c:v>
                </c:pt>
              </c:numLit>
            </c:plus>
            <c:minus>
              <c:numLit>
                <c:formatCode>General</c:formatCode>
                <c:ptCount val="4"/>
                <c:pt idx="0">
                  <c:v>0.15991199697182995</c:v>
                </c:pt>
                <c:pt idx="1">
                  <c:v>0.11442971024238766</c:v>
                </c:pt>
                <c:pt idx="2">
                  <c:v>0.94354675307573377</c:v>
                </c:pt>
                <c:pt idx="3">
                  <c:v>0.92346508697586194</c:v>
                </c:pt>
              </c:numLit>
            </c:minus>
          </c:errBars>
          <c:cat>
            <c:strRef>
              <c:f>'Linear regression'!$B$76:$B$79</c:f>
              <c:strCache>
                <c:ptCount val="4"/>
                <c:pt idx="0">
                  <c:v>Average Retail Price</c:v>
                </c:pt>
                <c:pt idx="1">
                  <c:v>Demo</c:v>
                </c:pt>
                <c:pt idx="2">
                  <c:v>NE dummy</c:v>
                </c:pt>
                <c:pt idx="3">
                  <c:v>Price*NE</c:v>
                </c:pt>
              </c:strCache>
            </c:strRef>
          </c:cat>
          <c:val>
            <c:numRef>
              <c:f>'Linear regression'!$C$76:$C$79</c:f>
              <c:numCache>
                <c:formatCode>0.000</c:formatCode>
                <c:ptCount val="4"/>
                <c:pt idx="0">
                  <c:v>-0.42269596760422384</c:v>
                </c:pt>
                <c:pt idx="1">
                  <c:v>0.34250313246747344</c:v>
                </c:pt>
                <c:pt idx="2">
                  <c:v>-1.0887350362807382</c:v>
                </c:pt>
                <c:pt idx="3">
                  <c:v>0.82322735828590055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E-4C6B-BF27-42C3F860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16702176"/>
        <c:axId val="1121972448"/>
      </c:barChart>
      <c:catAx>
        <c:axId val="101670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21972448"/>
        <c:crosses val="autoZero"/>
        <c:auto val="1"/>
        <c:lblAlgn val="ctr"/>
        <c:lblOffset val="100"/>
        <c:noMultiLvlLbl val="0"/>
      </c:catAx>
      <c:valAx>
        <c:axId val="112197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167021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regression'!$D$105:$D$324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'Linear regression'!$G$105:$G$324</c:f>
              <c:numCache>
                <c:formatCode>0.000</c:formatCode>
                <c:ptCount val="220"/>
                <c:pt idx="0">
                  <c:v>-0.27166703544920878</c:v>
                </c:pt>
                <c:pt idx="1">
                  <c:v>-1.1187668063061036</c:v>
                </c:pt>
                <c:pt idx="2">
                  <c:v>0.90271344222528993</c:v>
                </c:pt>
                <c:pt idx="3">
                  <c:v>-0.70149124083204561</c:v>
                </c:pt>
                <c:pt idx="4">
                  <c:v>-0.35436849968970296</c:v>
                </c:pt>
                <c:pt idx="5">
                  <c:v>-0.34190843955770045</c:v>
                </c:pt>
                <c:pt idx="6">
                  <c:v>-0.13098892570382628</c:v>
                </c:pt>
                <c:pt idx="7">
                  <c:v>-0.55829182799743782</c:v>
                </c:pt>
                <c:pt idx="8">
                  <c:v>-0.16032548985153494</c:v>
                </c:pt>
                <c:pt idx="9">
                  <c:v>0.29824444658078664</c:v>
                </c:pt>
                <c:pt idx="10">
                  <c:v>0.85263965702711209</c:v>
                </c:pt>
                <c:pt idx="11">
                  <c:v>3.0016912747020646E-2</c:v>
                </c:pt>
                <c:pt idx="12">
                  <c:v>-0.29837631049054708</c:v>
                </c:pt>
                <c:pt idx="13">
                  <c:v>-1.2011149292430174</c:v>
                </c:pt>
                <c:pt idx="14">
                  <c:v>-1.247398118144128</c:v>
                </c:pt>
                <c:pt idx="15">
                  <c:v>-1.047909100858933</c:v>
                </c:pt>
                <c:pt idx="16">
                  <c:v>-1.4330255197271251</c:v>
                </c:pt>
                <c:pt idx="17">
                  <c:v>-0.73124433645175602</c:v>
                </c:pt>
                <c:pt idx="18">
                  <c:v>-0.87107928624015685</c:v>
                </c:pt>
                <c:pt idx="19">
                  <c:v>0.97517986439027105</c:v>
                </c:pt>
                <c:pt idx="20">
                  <c:v>0.21704940954015406</c:v>
                </c:pt>
                <c:pt idx="21">
                  <c:v>-0.32650644736269208</c:v>
                </c:pt>
                <c:pt idx="22">
                  <c:v>-0.66286641425693937</c:v>
                </c:pt>
                <c:pt idx="23">
                  <c:v>0.84921779177786894</c:v>
                </c:pt>
                <c:pt idx="24">
                  <c:v>-0.7267643564729569</c:v>
                </c:pt>
                <c:pt idx="25">
                  <c:v>2.1626886824897742E-2</c:v>
                </c:pt>
                <c:pt idx="26">
                  <c:v>-1.0626905523791357</c:v>
                </c:pt>
                <c:pt idx="27">
                  <c:v>-1.0494603231157427</c:v>
                </c:pt>
                <c:pt idx="28">
                  <c:v>-0.12927118219055306</c:v>
                </c:pt>
                <c:pt idx="29">
                  <c:v>-0.30596937611103631</c:v>
                </c:pt>
                <c:pt idx="30">
                  <c:v>-0.67215725544755633</c:v>
                </c:pt>
                <c:pt idx="31">
                  <c:v>-0.12953319160410703</c:v>
                </c:pt>
                <c:pt idx="32">
                  <c:v>-4.4782545255400923E-2</c:v>
                </c:pt>
                <c:pt idx="33">
                  <c:v>0.5002021293200819</c:v>
                </c:pt>
                <c:pt idx="34">
                  <c:v>1.0123511648481733</c:v>
                </c:pt>
                <c:pt idx="35">
                  <c:v>-0.76746194940740753</c:v>
                </c:pt>
                <c:pt idx="36">
                  <c:v>0.20886098746834297</c:v>
                </c:pt>
                <c:pt idx="37">
                  <c:v>0.9072482160870613</c:v>
                </c:pt>
                <c:pt idx="38">
                  <c:v>0.7842972335655567</c:v>
                </c:pt>
                <c:pt idx="39">
                  <c:v>-0.37936889357105097</c:v>
                </c:pt>
                <c:pt idx="40">
                  <c:v>-6.9396642261917302E-2</c:v>
                </c:pt>
                <c:pt idx="41">
                  <c:v>0.51494212813869789</c:v>
                </c:pt>
                <c:pt idx="42">
                  <c:v>0.34332606043753972</c:v>
                </c:pt>
                <c:pt idx="43">
                  <c:v>-4.3177886680956568E-2</c:v>
                </c:pt>
                <c:pt idx="44">
                  <c:v>-0.30972094164296149</c:v>
                </c:pt>
                <c:pt idx="45">
                  <c:v>-1.8097224019468279</c:v>
                </c:pt>
                <c:pt idx="46">
                  <c:v>-1.2364293286013797</c:v>
                </c:pt>
                <c:pt idx="47">
                  <c:v>-1.7633978661470529</c:v>
                </c:pt>
                <c:pt idx="48">
                  <c:v>-0.19207765258127757</c:v>
                </c:pt>
                <c:pt idx="49">
                  <c:v>0.9961090586989072</c:v>
                </c:pt>
                <c:pt idx="50">
                  <c:v>-0.83562755076757578</c:v>
                </c:pt>
                <c:pt idx="51">
                  <c:v>1.2282319369315153</c:v>
                </c:pt>
                <c:pt idx="52">
                  <c:v>-0.23610478995141548</c:v>
                </c:pt>
                <c:pt idx="53">
                  <c:v>1.45741219566957</c:v>
                </c:pt>
                <c:pt idx="54">
                  <c:v>0.62469293278505755</c:v>
                </c:pt>
                <c:pt idx="55">
                  <c:v>0.2132132767836577</c:v>
                </c:pt>
                <c:pt idx="56">
                  <c:v>-0.8070688443747922</c:v>
                </c:pt>
                <c:pt idx="57">
                  <c:v>-0.81608483924437847</c:v>
                </c:pt>
                <c:pt idx="58">
                  <c:v>-0.96503421520718091</c:v>
                </c:pt>
                <c:pt idx="59">
                  <c:v>-0.80164598319043845</c:v>
                </c:pt>
                <c:pt idx="60">
                  <c:v>3.336291591797099</c:v>
                </c:pt>
                <c:pt idx="61">
                  <c:v>3.7311506895043483</c:v>
                </c:pt>
                <c:pt idx="62">
                  <c:v>0.45468656180906458</c:v>
                </c:pt>
                <c:pt idx="63">
                  <c:v>-2.0015805946763199</c:v>
                </c:pt>
                <c:pt idx="64">
                  <c:v>0.30135527456653333</c:v>
                </c:pt>
                <c:pt idx="65">
                  <c:v>-0.64569658733800106</c:v>
                </c:pt>
                <c:pt idx="66">
                  <c:v>-0.91832414389811989</c:v>
                </c:pt>
                <c:pt idx="67">
                  <c:v>-1.8600774053522642E-2</c:v>
                </c:pt>
                <c:pt idx="68">
                  <c:v>-1.0267811971868721</c:v>
                </c:pt>
                <c:pt idx="69">
                  <c:v>0.4217374989805987</c:v>
                </c:pt>
                <c:pt idx="70">
                  <c:v>1.2542687003439383</c:v>
                </c:pt>
                <c:pt idx="71">
                  <c:v>0.99541332166450847</c:v>
                </c:pt>
                <c:pt idx="72">
                  <c:v>0.29869443978809768</c:v>
                </c:pt>
                <c:pt idx="73">
                  <c:v>6.970160758161617</c:v>
                </c:pt>
                <c:pt idx="74">
                  <c:v>5.0355216289701081</c:v>
                </c:pt>
                <c:pt idx="75">
                  <c:v>-0.73907674025971615</c:v>
                </c:pt>
                <c:pt idx="76">
                  <c:v>0.96151155709492397</c:v>
                </c:pt>
                <c:pt idx="77">
                  <c:v>-0.24006669673465722</c:v>
                </c:pt>
                <c:pt idx="78">
                  <c:v>-0.13186922700402334</c:v>
                </c:pt>
                <c:pt idx="79">
                  <c:v>-0.39110760649145548</c:v>
                </c:pt>
                <c:pt idx="80">
                  <c:v>0.13855112387282045</c:v>
                </c:pt>
                <c:pt idx="81">
                  <c:v>-0.28093485303329996</c:v>
                </c:pt>
                <c:pt idx="82">
                  <c:v>-7.0977333925045849E-2</c:v>
                </c:pt>
                <c:pt idx="83">
                  <c:v>0.29617075629393413</c:v>
                </c:pt>
                <c:pt idx="84">
                  <c:v>0.23781291308097649</c:v>
                </c:pt>
                <c:pt idx="85">
                  <c:v>-0.31363262968796629</c:v>
                </c:pt>
                <c:pt idx="86">
                  <c:v>0.40302651025149233</c:v>
                </c:pt>
                <c:pt idx="87">
                  <c:v>-1.3355506274697775</c:v>
                </c:pt>
                <c:pt idx="88">
                  <c:v>-0.9797244419028357</c:v>
                </c:pt>
                <c:pt idx="89">
                  <c:v>-1.2726960778350624</c:v>
                </c:pt>
                <c:pt idx="90">
                  <c:v>-0.78943050067553822</c:v>
                </c:pt>
                <c:pt idx="91">
                  <c:v>-0.33097353774030597</c:v>
                </c:pt>
                <c:pt idx="92">
                  <c:v>-1.2213198808300259</c:v>
                </c:pt>
                <c:pt idx="93">
                  <c:v>-0.17929125902158224</c:v>
                </c:pt>
                <c:pt idx="94">
                  <c:v>-6.0376665814054285E-2</c:v>
                </c:pt>
                <c:pt idx="95">
                  <c:v>-0.17093578521948338</c:v>
                </c:pt>
                <c:pt idx="96">
                  <c:v>0.16871552612256471</c:v>
                </c:pt>
                <c:pt idx="97">
                  <c:v>-0.82150617477476362</c:v>
                </c:pt>
                <c:pt idx="98">
                  <c:v>0.1308456250636654</c:v>
                </c:pt>
                <c:pt idx="99">
                  <c:v>-0.35956589619918333</c:v>
                </c:pt>
                <c:pt idx="100">
                  <c:v>-1.1434981176991277</c:v>
                </c:pt>
                <c:pt idx="101">
                  <c:v>0.30486771818871927</c:v>
                </c:pt>
                <c:pt idx="102">
                  <c:v>1.080748841867432</c:v>
                </c:pt>
                <c:pt idx="103">
                  <c:v>1.003114979315856</c:v>
                </c:pt>
                <c:pt idx="104">
                  <c:v>1.8459284458605429</c:v>
                </c:pt>
                <c:pt idx="105">
                  <c:v>5.7463274714715504E-2</c:v>
                </c:pt>
                <c:pt idx="106">
                  <c:v>-8.9826455200575445E-2</c:v>
                </c:pt>
                <c:pt idx="107">
                  <c:v>-0.87377550043483909</c:v>
                </c:pt>
                <c:pt idx="108">
                  <c:v>0.34263546429587405</c:v>
                </c:pt>
                <c:pt idx="109">
                  <c:v>0.30914766796472987</c:v>
                </c:pt>
                <c:pt idx="110">
                  <c:v>-1.1406924729038124</c:v>
                </c:pt>
                <c:pt idx="111">
                  <c:v>-0.7195681183136805</c:v>
                </c:pt>
                <c:pt idx="112">
                  <c:v>0.13030733245254933</c:v>
                </c:pt>
                <c:pt idx="113">
                  <c:v>-0.1790907749030772</c:v>
                </c:pt>
                <c:pt idx="114">
                  <c:v>0.14095013055153952</c:v>
                </c:pt>
                <c:pt idx="115">
                  <c:v>-1.2205558588746646</c:v>
                </c:pt>
                <c:pt idx="116">
                  <c:v>-0.24670687105583344</c:v>
                </c:pt>
                <c:pt idx="117">
                  <c:v>0.9450578891907474</c:v>
                </c:pt>
                <c:pt idx="118">
                  <c:v>0.7879391792100271</c:v>
                </c:pt>
                <c:pt idx="119">
                  <c:v>0.57223883895288663</c:v>
                </c:pt>
                <c:pt idx="120">
                  <c:v>0.50991009090319173</c:v>
                </c:pt>
                <c:pt idx="121">
                  <c:v>-0.85458570247138221</c:v>
                </c:pt>
                <c:pt idx="122">
                  <c:v>-0.40658907506022079</c:v>
                </c:pt>
                <c:pt idx="123">
                  <c:v>-0.6671508280989169</c:v>
                </c:pt>
                <c:pt idx="124">
                  <c:v>1.1796753177254973</c:v>
                </c:pt>
                <c:pt idx="125">
                  <c:v>-0.64823091091306584</c:v>
                </c:pt>
                <c:pt idx="126">
                  <c:v>-0.89098868439531731</c:v>
                </c:pt>
                <c:pt idx="127">
                  <c:v>-0.71559258952300087</c:v>
                </c:pt>
                <c:pt idx="128">
                  <c:v>1.1429576138333397</c:v>
                </c:pt>
                <c:pt idx="129">
                  <c:v>1.0906552703947214</c:v>
                </c:pt>
                <c:pt idx="130">
                  <c:v>-3.5498864825835849E-2</c:v>
                </c:pt>
                <c:pt idx="131">
                  <c:v>-0.33655029379326418</c:v>
                </c:pt>
                <c:pt idx="132">
                  <c:v>-0.48194021820006855</c:v>
                </c:pt>
                <c:pt idx="133">
                  <c:v>-8.6060020750193412E-3</c:v>
                </c:pt>
                <c:pt idx="134">
                  <c:v>0.50672392129350941</c:v>
                </c:pt>
                <c:pt idx="135">
                  <c:v>0.91040159540214871</c:v>
                </c:pt>
                <c:pt idx="136">
                  <c:v>-0.67255372561836024</c:v>
                </c:pt>
                <c:pt idx="137">
                  <c:v>-0.24910568769908195</c:v>
                </c:pt>
                <c:pt idx="138">
                  <c:v>0.14563667937526051</c:v>
                </c:pt>
                <c:pt idx="139">
                  <c:v>-4.1422392115537235E-2</c:v>
                </c:pt>
                <c:pt idx="140">
                  <c:v>-0.58452534590409377</c:v>
                </c:pt>
                <c:pt idx="141">
                  <c:v>0.23736957604774553</c:v>
                </c:pt>
                <c:pt idx="142">
                  <c:v>0.4631840232599253</c:v>
                </c:pt>
                <c:pt idx="143">
                  <c:v>0.37365130759335347</c:v>
                </c:pt>
                <c:pt idx="144">
                  <c:v>1.0540038112221608</c:v>
                </c:pt>
                <c:pt idx="145">
                  <c:v>0.41269574119588437</c:v>
                </c:pt>
                <c:pt idx="146">
                  <c:v>3.3618698059236903E-2</c:v>
                </c:pt>
                <c:pt idx="147">
                  <c:v>8.4990826180927903E-3</c:v>
                </c:pt>
                <c:pt idx="148">
                  <c:v>0.55148162111772581</c:v>
                </c:pt>
                <c:pt idx="149">
                  <c:v>-0.73183748797905346</c:v>
                </c:pt>
                <c:pt idx="150">
                  <c:v>6.6397723729700611E-2</c:v>
                </c:pt>
                <c:pt idx="151">
                  <c:v>0.47846112536785856</c:v>
                </c:pt>
                <c:pt idx="152">
                  <c:v>-0.71818560403143517</c:v>
                </c:pt>
                <c:pt idx="153">
                  <c:v>-1.4675630203290686</c:v>
                </c:pt>
                <c:pt idx="154">
                  <c:v>-1.468304030461492</c:v>
                </c:pt>
                <c:pt idx="155">
                  <c:v>-0.5365356570998141</c:v>
                </c:pt>
                <c:pt idx="156">
                  <c:v>-0.48329220402633899</c:v>
                </c:pt>
                <c:pt idx="157">
                  <c:v>0.32988025099708823</c:v>
                </c:pt>
                <c:pt idx="158">
                  <c:v>-0.85901450293594317</c:v>
                </c:pt>
                <c:pt idx="159">
                  <c:v>0.82267582182275312</c:v>
                </c:pt>
                <c:pt idx="160">
                  <c:v>-2.5060147479703448E-2</c:v>
                </c:pt>
                <c:pt idx="161">
                  <c:v>0.86865961441504913</c:v>
                </c:pt>
                <c:pt idx="162">
                  <c:v>0.1452083620571118</c:v>
                </c:pt>
                <c:pt idx="163">
                  <c:v>1.0009635130691483</c:v>
                </c:pt>
                <c:pt idx="164">
                  <c:v>1.2606693416766259</c:v>
                </c:pt>
                <c:pt idx="165">
                  <c:v>0.34287395879089216</c:v>
                </c:pt>
                <c:pt idx="166">
                  <c:v>1.4306185430548335</c:v>
                </c:pt>
                <c:pt idx="167">
                  <c:v>0.53525246676843863</c:v>
                </c:pt>
                <c:pt idx="168">
                  <c:v>-0.30810547310910508</c:v>
                </c:pt>
                <c:pt idx="169">
                  <c:v>1.8633192193928817E-2</c:v>
                </c:pt>
                <c:pt idx="170">
                  <c:v>1.7273620227518793</c:v>
                </c:pt>
                <c:pt idx="171">
                  <c:v>-0.10424949246546213</c:v>
                </c:pt>
                <c:pt idx="172">
                  <c:v>0.90480971371868113</c:v>
                </c:pt>
                <c:pt idx="173">
                  <c:v>-3.3583322325202808E-2</c:v>
                </c:pt>
                <c:pt idx="174">
                  <c:v>-0.32387979884222157</c:v>
                </c:pt>
                <c:pt idx="175">
                  <c:v>-0.53275619868159974</c:v>
                </c:pt>
                <c:pt idx="176">
                  <c:v>-0.78817350133993214</c:v>
                </c:pt>
                <c:pt idx="177">
                  <c:v>-1.5196747610757826</c:v>
                </c:pt>
                <c:pt idx="178">
                  <c:v>0.18380960124744466</c:v>
                </c:pt>
                <c:pt idx="179">
                  <c:v>-0.23397767088644966</c:v>
                </c:pt>
                <c:pt idx="180">
                  <c:v>0.16882683006516383</c:v>
                </c:pt>
                <c:pt idx="181">
                  <c:v>0.25361915811259672</c:v>
                </c:pt>
                <c:pt idx="182">
                  <c:v>-0.72114247144415577</c:v>
                </c:pt>
                <c:pt idx="183">
                  <c:v>0.95212413047503974</c:v>
                </c:pt>
                <c:pt idx="184">
                  <c:v>0.67358675771429111</c:v>
                </c:pt>
                <c:pt idx="185">
                  <c:v>4.2130943081301157E-2</c:v>
                </c:pt>
                <c:pt idx="186">
                  <c:v>0.30213525672360747</c:v>
                </c:pt>
                <c:pt idx="187">
                  <c:v>-0.13349672231584639</c:v>
                </c:pt>
                <c:pt idx="188">
                  <c:v>-7.6064129929756363E-2</c:v>
                </c:pt>
                <c:pt idx="189">
                  <c:v>-0.51325066522637075</c:v>
                </c:pt>
                <c:pt idx="190">
                  <c:v>-0.52367686042568728</c:v>
                </c:pt>
                <c:pt idx="191">
                  <c:v>-0.84835867742704041</c:v>
                </c:pt>
                <c:pt idx="192">
                  <c:v>-1.0950878925147403</c:v>
                </c:pt>
                <c:pt idx="193">
                  <c:v>-1.6710041291470429E-3</c:v>
                </c:pt>
                <c:pt idx="194">
                  <c:v>0.27221683439382066</c:v>
                </c:pt>
                <c:pt idx="195">
                  <c:v>-0.43084490202765269</c:v>
                </c:pt>
                <c:pt idx="196">
                  <c:v>0.62445956241973588</c:v>
                </c:pt>
                <c:pt idx="197">
                  <c:v>0.25682466088376976</c:v>
                </c:pt>
                <c:pt idx="198">
                  <c:v>-0.19372759449789642</c:v>
                </c:pt>
                <c:pt idx="199">
                  <c:v>-1.1983631844967062</c:v>
                </c:pt>
                <c:pt idx="200">
                  <c:v>-0.3618668569876925</c:v>
                </c:pt>
                <c:pt idx="201">
                  <c:v>-0.28108676748750555</c:v>
                </c:pt>
                <c:pt idx="202">
                  <c:v>-0.44216351600986425</c:v>
                </c:pt>
                <c:pt idx="203">
                  <c:v>-0.19902892676842598</c:v>
                </c:pt>
                <c:pt idx="204">
                  <c:v>-0.26208862194406735</c:v>
                </c:pt>
                <c:pt idx="205">
                  <c:v>-7.1956517797372443E-2</c:v>
                </c:pt>
                <c:pt idx="206">
                  <c:v>-0.20268296648637041</c:v>
                </c:pt>
                <c:pt idx="207">
                  <c:v>0.4884141218378612</c:v>
                </c:pt>
                <c:pt idx="208">
                  <c:v>0.69820952310836026</c:v>
                </c:pt>
                <c:pt idx="209">
                  <c:v>-1.451691010262167</c:v>
                </c:pt>
                <c:pt idx="210">
                  <c:v>-0.56931384039902266</c:v>
                </c:pt>
                <c:pt idx="211">
                  <c:v>6.3254517942576666E-2</c:v>
                </c:pt>
                <c:pt idx="212">
                  <c:v>0.37569925175684327</c:v>
                </c:pt>
                <c:pt idx="213">
                  <c:v>0.41911630650714593</c:v>
                </c:pt>
                <c:pt idx="214">
                  <c:v>-0.20704847060159742</c:v>
                </c:pt>
                <c:pt idx="215">
                  <c:v>0.41307184177061029</c:v>
                </c:pt>
                <c:pt idx="216">
                  <c:v>0.61713233823338087</c:v>
                </c:pt>
                <c:pt idx="217">
                  <c:v>0.16839612138491208</c:v>
                </c:pt>
                <c:pt idx="218">
                  <c:v>1.3128003024187715</c:v>
                </c:pt>
                <c:pt idx="219">
                  <c:v>0.60350745810118778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C-4DDB-86F4-F32ED56852B7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-1.1187668063061036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CDC-4DDB-86F4-F32ED568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709376"/>
        <c:axId val="1121992832"/>
      </c:scatterChart>
      <c:valAx>
        <c:axId val="1016709376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21992832"/>
        <c:crosses val="autoZero"/>
        <c:crossBetween val="midCat"/>
      </c:valAx>
      <c:valAx>
        <c:axId val="1121992832"/>
        <c:scaling>
          <c:orientation val="minMax"/>
          <c:max val="7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167093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regression'!$E$105:$E$324</c:f>
              <c:numCache>
                <c:formatCode>0.000</c:formatCode>
                <c:ptCount val="220"/>
                <c:pt idx="0">
                  <c:v>294.58355679170847</c:v>
                </c:pt>
                <c:pt idx="1">
                  <c:v>412.66062193850973</c:v>
                </c:pt>
                <c:pt idx="2">
                  <c:v>311.40758329835188</c:v>
                </c:pt>
                <c:pt idx="3">
                  <c:v>311.40758329835188</c:v>
                </c:pt>
                <c:pt idx="4">
                  <c:v>253.12434868231139</c:v>
                </c:pt>
                <c:pt idx="5">
                  <c:v>306.35547037491523</c:v>
                </c:pt>
                <c:pt idx="6">
                  <c:v>306.35547037491523</c:v>
                </c:pt>
                <c:pt idx="7">
                  <c:v>432.43743673852032</c:v>
                </c:pt>
                <c:pt idx="8">
                  <c:v>314.36037159171906</c:v>
                </c:pt>
                <c:pt idx="9">
                  <c:v>270.57670107583016</c:v>
                </c:pt>
                <c:pt idx="10">
                  <c:v>354.99158404309429</c:v>
                </c:pt>
                <c:pt idx="11">
                  <c:v>294.58355679170847</c:v>
                </c:pt>
                <c:pt idx="12">
                  <c:v>294.58355679170847</c:v>
                </c:pt>
                <c:pt idx="13">
                  <c:v>311.40758329835188</c:v>
                </c:pt>
                <c:pt idx="14">
                  <c:v>311.40758329835188</c:v>
                </c:pt>
                <c:pt idx="15">
                  <c:v>331.66508454172828</c:v>
                </c:pt>
                <c:pt idx="16">
                  <c:v>297.11904588764907</c:v>
                </c:pt>
                <c:pt idx="17">
                  <c:v>236.90118029167769</c:v>
                </c:pt>
                <c:pt idx="18">
                  <c:v>455.62810643893118</c:v>
                </c:pt>
                <c:pt idx="19">
                  <c:v>260.59215635419037</c:v>
                </c:pt>
                <c:pt idx="20">
                  <c:v>352.44251198353885</c:v>
                </c:pt>
                <c:pt idx="21">
                  <c:v>331.25306756672802</c:v>
                </c:pt>
                <c:pt idx="22">
                  <c:v>203.93982229166016</c:v>
                </c:pt>
                <c:pt idx="23">
                  <c:v>234.54679754207501</c:v>
                </c:pt>
                <c:pt idx="24">
                  <c:v>218.36041641666782</c:v>
                </c:pt>
                <c:pt idx="25">
                  <c:v>245.82821472254801</c:v>
                </c:pt>
                <c:pt idx="26">
                  <c:v>321.22732114758821</c:v>
                </c:pt>
                <c:pt idx="27">
                  <c:v>318.67070299713566</c:v>
                </c:pt>
                <c:pt idx="28">
                  <c:v>244.65679393389343</c:v>
                </c:pt>
                <c:pt idx="29">
                  <c:v>242.05139247918044</c:v>
                </c:pt>
                <c:pt idx="30">
                  <c:v>292.38613289757285</c:v>
                </c:pt>
                <c:pt idx="31">
                  <c:v>308.48226277585036</c:v>
                </c:pt>
                <c:pt idx="32">
                  <c:v>262.39129711755686</c:v>
                </c:pt>
                <c:pt idx="33">
                  <c:v>292.33619149599912</c:v>
                </c:pt>
                <c:pt idx="34">
                  <c:v>275.35609798583266</c:v>
                </c:pt>
                <c:pt idx="35">
                  <c:v>358.52793013983444</c:v>
                </c:pt>
                <c:pt idx="36">
                  <c:v>261.30526264439789</c:v>
                </c:pt>
                <c:pt idx="37">
                  <c:v>248.96739166708272</c:v>
                </c:pt>
                <c:pt idx="38">
                  <c:v>260.59215635419037</c:v>
                </c:pt>
                <c:pt idx="39">
                  <c:v>244.65679393389343</c:v>
                </c:pt>
                <c:pt idx="40">
                  <c:v>434.43866202212035</c:v>
                </c:pt>
                <c:pt idx="41">
                  <c:v>367.61343264435124</c:v>
                </c:pt>
                <c:pt idx="42">
                  <c:v>298.09943500584478</c:v>
                </c:pt>
                <c:pt idx="43">
                  <c:v>273.62219318857234</c:v>
                </c:pt>
                <c:pt idx="44">
                  <c:v>313.3116010874266</c:v>
                </c:pt>
                <c:pt idx="45">
                  <c:v>258.8754189858239</c:v>
                </c:pt>
                <c:pt idx="46">
                  <c:v>310.68967486789739</c:v>
                </c:pt>
                <c:pt idx="47">
                  <c:v>431.76322715804775</c:v>
                </c:pt>
                <c:pt idx="48">
                  <c:v>449.74214968852954</c:v>
                </c:pt>
                <c:pt idx="49">
                  <c:v>340.39918323982482</c:v>
                </c:pt>
                <c:pt idx="50">
                  <c:v>314.36037159171906</c:v>
                </c:pt>
                <c:pt idx="51">
                  <c:v>448.79134124665052</c:v>
                </c:pt>
                <c:pt idx="52">
                  <c:v>330.71427609984926</c:v>
                </c:pt>
                <c:pt idx="53">
                  <c:v>281.86989015810263</c:v>
                </c:pt>
                <c:pt idx="54">
                  <c:v>292.55093968757291</c:v>
                </c:pt>
                <c:pt idx="55">
                  <c:v>286.34321729170409</c:v>
                </c:pt>
                <c:pt idx="56">
                  <c:v>290.46338704170631</c:v>
                </c:pt>
                <c:pt idx="57">
                  <c:v>310.65221881671704</c:v>
                </c:pt>
                <c:pt idx="58">
                  <c:v>333.80757281172941</c:v>
                </c:pt>
                <c:pt idx="59">
                  <c:v>333.80757281172941</c:v>
                </c:pt>
                <c:pt idx="60">
                  <c:v>374.02042957175081</c:v>
                </c:pt>
                <c:pt idx="61">
                  <c:v>384.51312850762196</c:v>
                </c:pt>
                <c:pt idx="62">
                  <c:v>288.26596314757069</c:v>
                </c:pt>
                <c:pt idx="63">
                  <c:v>320.20352142648608</c:v>
                </c:pt>
                <c:pt idx="64">
                  <c:v>239.69021828897201</c:v>
                </c:pt>
                <c:pt idx="65">
                  <c:v>333.83753765267363</c:v>
                </c:pt>
                <c:pt idx="66">
                  <c:v>234.54679754207501</c:v>
                </c:pt>
                <c:pt idx="67">
                  <c:v>234.54679754207501</c:v>
                </c:pt>
                <c:pt idx="68">
                  <c:v>398.36120925734838</c:v>
                </c:pt>
                <c:pt idx="69">
                  <c:v>235.20463983061899</c:v>
                </c:pt>
                <c:pt idx="70">
                  <c:v>245.82821472254801</c:v>
                </c:pt>
                <c:pt idx="71">
                  <c:v>249.8433606039921</c:v>
                </c:pt>
                <c:pt idx="72">
                  <c:v>335.15565093795584</c:v>
                </c:pt>
                <c:pt idx="73">
                  <c:v>429.67449935736511</c:v>
                </c:pt>
                <c:pt idx="74">
                  <c:v>311.59743421056385</c:v>
                </c:pt>
                <c:pt idx="75">
                  <c:v>256.92035797938092</c:v>
                </c:pt>
                <c:pt idx="76">
                  <c:v>306.28483888171473</c:v>
                </c:pt>
                <c:pt idx="77">
                  <c:v>277.3537560264632</c:v>
                </c:pt>
                <c:pt idx="78">
                  <c:v>196.2488387857905</c:v>
                </c:pt>
                <c:pt idx="79">
                  <c:v>294.26662064441553</c:v>
                </c:pt>
                <c:pt idx="80">
                  <c:v>313.68616201124649</c:v>
                </c:pt>
                <c:pt idx="81">
                  <c:v>316.42045646672011</c:v>
                </c:pt>
                <c:pt idx="82">
                  <c:v>132.94612809974376</c:v>
                </c:pt>
                <c:pt idx="83">
                  <c:v>180.71704732211987</c:v>
                </c:pt>
                <c:pt idx="84">
                  <c:v>181.12042059300154</c:v>
                </c:pt>
                <c:pt idx="85">
                  <c:v>330.71427609984926</c:v>
                </c:pt>
                <c:pt idx="86">
                  <c:v>307.09857240734016</c:v>
                </c:pt>
                <c:pt idx="87">
                  <c:v>307.09857240734016</c:v>
                </c:pt>
                <c:pt idx="88">
                  <c:v>278.10287779169965</c:v>
                </c:pt>
                <c:pt idx="89">
                  <c:v>278.10287779169965</c:v>
                </c:pt>
                <c:pt idx="90">
                  <c:v>305.04244924036044</c:v>
                </c:pt>
                <c:pt idx="91">
                  <c:v>313.71291633351819</c:v>
                </c:pt>
                <c:pt idx="92">
                  <c:v>321.22732114758821</c:v>
                </c:pt>
                <c:pt idx="93">
                  <c:v>199.50271639436494</c:v>
                </c:pt>
                <c:pt idx="94">
                  <c:v>294.58355679170847</c:v>
                </c:pt>
                <c:pt idx="95">
                  <c:v>412.1456007197595</c:v>
                </c:pt>
                <c:pt idx="96">
                  <c:v>285.24450538583795</c:v>
                </c:pt>
                <c:pt idx="97">
                  <c:v>328.25907757586089</c:v>
                </c:pt>
                <c:pt idx="98">
                  <c:v>307.09857240734016</c:v>
                </c:pt>
                <c:pt idx="99">
                  <c:v>313.3116010874266</c:v>
                </c:pt>
                <c:pt idx="100">
                  <c:v>448.79134124665052</c:v>
                </c:pt>
                <c:pt idx="101">
                  <c:v>351.97163541713763</c:v>
                </c:pt>
                <c:pt idx="102">
                  <c:v>265.48485793231794</c:v>
                </c:pt>
                <c:pt idx="103">
                  <c:v>254.75524923582168</c:v>
                </c:pt>
                <c:pt idx="104">
                  <c:v>198.64246120805831</c:v>
                </c:pt>
                <c:pt idx="105">
                  <c:v>278.65223378583443</c:v>
                </c:pt>
                <c:pt idx="106">
                  <c:v>255.9173483876271</c:v>
                </c:pt>
                <c:pt idx="107">
                  <c:v>455.62810643893118</c:v>
                </c:pt>
                <c:pt idx="108">
                  <c:v>240.14581396980446</c:v>
                </c:pt>
                <c:pt idx="109">
                  <c:v>278.3775557475654</c:v>
                </c:pt>
                <c:pt idx="110">
                  <c:v>228.05698836520676</c:v>
                </c:pt>
                <c:pt idx="111">
                  <c:v>215.66583512704386</c:v>
                </c:pt>
                <c:pt idx="112">
                  <c:v>239.16396755189842</c:v>
                </c:pt>
                <c:pt idx="113">
                  <c:v>245.90024902479681</c:v>
                </c:pt>
                <c:pt idx="114">
                  <c:v>245.90024902479681</c:v>
                </c:pt>
                <c:pt idx="115">
                  <c:v>228.05698836520676</c:v>
                </c:pt>
                <c:pt idx="116">
                  <c:v>345.60002399923934</c:v>
                </c:pt>
                <c:pt idx="117">
                  <c:v>249.62510480591646</c:v>
                </c:pt>
                <c:pt idx="118">
                  <c:v>249.62510480591646</c:v>
                </c:pt>
                <c:pt idx="119">
                  <c:v>283.64278396603362</c:v>
                </c:pt>
                <c:pt idx="120">
                  <c:v>290.54444771309051</c:v>
                </c:pt>
                <c:pt idx="121">
                  <c:v>244.57852603010875</c:v>
                </c:pt>
                <c:pt idx="122">
                  <c:v>245.06916564733061</c:v>
                </c:pt>
                <c:pt idx="123">
                  <c:v>254.8819576973828</c:v>
                </c:pt>
                <c:pt idx="124">
                  <c:v>254.8819576973828</c:v>
                </c:pt>
                <c:pt idx="125">
                  <c:v>254.8819576973828</c:v>
                </c:pt>
                <c:pt idx="126">
                  <c:v>244.57852603010875</c:v>
                </c:pt>
                <c:pt idx="127">
                  <c:v>362.65559117690998</c:v>
                </c:pt>
                <c:pt idx="128">
                  <c:v>244.57852603010875</c:v>
                </c:pt>
                <c:pt idx="129">
                  <c:v>244.57852603010875</c:v>
                </c:pt>
                <c:pt idx="130">
                  <c:v>265.39566348031548</c:v>
                </c:pt>
                <c:pt idx="131">
                  <c:v>265.39566348031548</c:v>
                </c:pt>
                <c:pt idx="132">
                  <c:v>246.08048401111483</c:v>
                </c:pt>
                <c:pt idx="133">
                  <c:v>220.04654588395078</c:v>
                </c:pt>
                <c:pt idx="134">
                  <c:v>249.62510480591646</c:v>
                </c:pt>
                <c:pt idx="135">
                  <c:v>257.8558344879994</c:v>
                </c:pt>
                <c:pt idx="136">
                  <c:v>257.8558344879994</c:v>
                </c:pt>
                <c:pt idx="137">
                  <c:v>246.08048401111483</c:v>
                </c:pt>
                <c:pt idx="138">
                  <c:v>246.08048401111483</c:v>
                </c:pt>
                <c:pt idx="139">
                  <c:v>263.03592063148557</c:v>
                </c:pt>
                <c:pt idx="140">
                  <c:v>257.45781561420131</c:v>
                </c:pt>
                <c:pt idx="141">
                  <c:v>283.64278396603362</c:v>
                </c:pt>
                <c:pt idx="142">
                  <c:v>290.54444771309051</c:v>
                </c:pt>
                <c:pt idx="143">
                  <c:v>247.88283357991114</c:v>
                </c:pt>
                <c:pt idx="144">
                  <c:v>247.88283357991114</c:v>
                </c:pt>
                <c:pt idx="145">
                  <c:v>256.98469885396935</c:v>
                </c:pt>
                <c:pt idx="146">
                  <c:v>244.6986826736358</c:v>
                </c:pt>
                <c:pt idx="147">
                  <c:v>235.48417052787201</c:v>
                </c:pt>
                <c:pt idx="148">
                  <c:v>223.85150605203367</c:v>
                </c:pt>
                <c:pt idx="149">
                  <c:v>247.88283357991114</c:v>
                </c:pt>
                <c:pt idx="150">
                  <c:v>246.68126718669532</c:v>
                </c:pt>
                <c:pt idx="151">
                  <c:v>247.88283357991114</c:v>
                </c:pt>
                <c:pt idx="152">
                  <c:v>263.92374467070488</c:v>
                </c:pt>
                <c:pt idx="153">
                  <c:v>263.92374467070488</c:v>
                </c:pt>
                <c:pt idx="154">
                  <c:v>218.64471841818988</c:v>
                </c:pt>
                <c:pt idx="155">
                  <c:v>218.64471841818988</c:v>
                </c:pt>
                <c:pt idx="156">
                  <c:v>239.95249548561839</c:v>
                </c:pt>
                <c:pt idx="157">
                  <c:v>239.95249548561839</c:v>
                </c:pt>
                <c:pt idx="158">
                  <c:v>248.57373422762322</c:v>
                </c:pt>
                <c:pt idx="159">
                  <c:v>227.75659677741649</c:v>
                </c:pt>
                <c:pt idx="160">
                  <c:v>246.68126718669532</c:v>
                </c:pt>
                <c:pt idx="161">
                  <c:v>364.75833233349658</c:v>
                </c:pt>
                <c:pt idx="162">
                  <c:v>257.194972969628</c:v>
                </c:pt>
                <c:pt idx="163">
                  <c:v>247.14387024114436</c:v>
                </c:pt>
                <c:pt idx="164">
                  <c:v>247.14387024114436</c:v>
                </c:pt>
                <c:pt idx="165">
                  <c:v>200.42096174179153</c:v>
                </c:pt>
                <c:pt idx="166">
                  <c:v>238.27030256034917</c:v>
                </c:pt>
                <c:pt idx="167">
                  <c:v>221.44837330765688</c:v>
                </c:pt>
                <c:pt idx="168">
                  <c:v>238.27030256034917</c:v>
                </c:pt>
                <c:pt idx="169">
                  <c:v>221.44837330765688</c:v>
                </c:pt>
                <c:pt idx="170">
                  <c:v>200.42096174179153</c:v>
                </c:pt>
                <c:pt idx="171">
                  <c:v>177.71135725065693</c:v>
                </c:pt>
                <c:pt idx="172">
                  <c:v>162.57162092323381</c:v>
                </c:pt>
                <c:pt idx="173">
                  <c:v>187.80451480227228</c:v>
                </c:pt>
                <c:pt idx="174">
                  <c:v>228.49255618222179</c:v>
                </c:pt>
                <c:pt idx="175">
                  <c:v>228.49255618222179</c:v>
                </c:pt>
                <c:pt idx="176">
                  <c:v>223.85150605203367</c:v>
                </c:pt>
                <c:pt idx="177">
                  <c:v>253.4100388877722</c:v>
                </c:pt>
                <c:pt idx="178">
                  <c:v>268.70270186005791</c:v>
                </c:pt>
                <c:pt idx="179">
                  <c:v>268.70270186005791</c:v>
                </c:pt>
                <c:pt idx="180">
                  <c:v>263.33497714686069</c:v>
                </c:pt>
                <c:pt idx="181">
                  <c:v>253.4100388877722</c:v>
                </c:pt>
                <c:pt idx="182">
                  <c:v>388.30903328726583</c:v>
                </c:pt>
                <c:pt idx="183">
                  <c:v>253.4100388877722</c:v>
                </c:pt>
                <c:pt idx="184">
                  <c:v>245.74671557089127</c:v>
                </c:pt>
                <c:pt idx="185">
                  <c:v>253.83058711908956</c:v>
                </c:pt>
                <c:pt idx="186">
                  <c:v>253.98829270583352</c:v>
                </c:pt>
                <c:pt idx="187">
                  <c:v>246.08048401111483</c:v>
                </c:pt>
                <c:pt idx="188">
                  <c:v>247.03172403210814</c:v>
                </c:pt>
                <c:pt idx="189">
                  <c:v>257.8558344879994</c:v>
                </c:pt>
                <c:pt idx="190">
                  <c:v>259.53802741326865</c:v>
                </c:pt>
                <c:pt idx="191">
                  <c:v>277.21306878033181</c:v>
                </c:pt>
                <c:pt idx="192">
                  <c:v>268.97032344651257</c:v>
                </c:pt>
                <c:pt idx="193">
                  <c:v>270.51233364202767</c:v>
                </c:pt>
                <c:pt idx="194">
                  <c:v>256.3538765069934</c:v>
                </c:pt>
                <c:pt idx="195">
                  <c:v>388.35108811039754</c:v>
                </c:pt>
                <c:pt idx="196">
                  <c:v>296.51623259779626</c:v>
                </c:pt>
                <c:pt idx="197">
                  <c:v>290.75472182874915</c:v>
                </c:pt>
                <c:pt idx="198">
                  <c:v>223.85150605203367</c:v>
                </c:pt>
                <c:pt idx="199">
                  <c:v>247.88283357991114</c:v>
                </c:pt>
                <c:pt idx="200">
                  <c:v>259.65818405679568</c:v>
                </c:pt>
                <c:pt idx="201">
                  <c:v>248.57373422762322</c:v>
                </c:pt>
                <c:pt idx="202">
                  <c:v>259.65818405679568</c:v>
                </c:pt>
                <c:pt idx="203">
                  <c:v>246.68126718669532</c:v>
                </c:pt>
                <c:pt idx="204">
                  <c:v>247.88283357991114</c:v>
                </c:pt>
                <c:pt idx="205">
                  <c:v>247.88283357991114</c:v>
                </c:pt>
                <c:pt idx="206">
                  <c:v>247.88283357991114</c:v>
                </c:pt>
                <c:pt idx="207">
                  <c:v>265.39566348031548</c:v>
                </c:pt>
                <c:pt idx="208">
                  <c:v>265.39566348031548</c:v>
                </c:pt>
                <c:pt idx="209">
                  <c:v>247.88283357991114</c:v>
                </c:pt>
                <c:pt idx="210">
                  <c:v>249.26463487533528</c:v>
                </c:pt>
                <c:pt idx="211">
                  <c:v>259.65818405679568</c:v>
                </c:pt>
                <c:pt idx="212">
                  <c:v>259.65818405679568</c:v>
                </c:pt>
                <c:pt idx="213">
                  <c:v>259.65818405679568</c:v>
                </c:pt>
                <c:pt idx="214">
                  <c:v>367.46185666566362</c:v>
                </c:pt>
                <c:pt idx="215">
                  <c:v>247.88283357991114</c:v>
                </c:pt>
                <c:pt idx="216">
                  <c:v>247.88283357991114</c:v>
                </c:pt>
                <c:pt idx="217">
                  <c:v>247.88283357991114</c:v>
                </c:pt>
                <c:pt idx="218">
                  <c:v>261.96118624387253</c:v>
                </c:pt>
                <c:pt idx="219">
                  <c:v>274.91807698569102</c:v>
                </c:pt>
              </c:numCache>
            </c:numRef>
          </c:xVal>
          <c:yVal>
            <c:numRef>
              <c:f>'Linear regression'!$G$105:$G$324</c:f>
              <c:numCache>
                <c:formatCode>0.000</c:formatCode>
                <c:ptCount val="220"/>
                <c:pt idx="0">
                  <c:v>-0.27166703544920878</c:v>
                </c:pt>
                <c:pt idx="1">
                  <c:v>-1.1187668063061036</c:v>
                </c:pt>
                <c:pt idx="2">
                  <c:v>0.90271344222528993</c:v>
                </c:pt>
                <c:pt idx="3">
                  <c:v>-0.70149124083204561</c:v>
                </c:pt>
                <c:pt idx="4">
                  <c:v>-0.35436849968970296</c:v>
                </c:pt>
                <c:pt idx="5">
                  <c:v>-0.34190843955770045</c:v>
                </c:pt>
                <c:pt idx="6">
                  <c:v>-0.13098892570382628</c:v>
                </c:pt>
                <c:pt idx="7">
                  <c:v>-0.55829182799743782</c:v>
                </c:pt>
                <c:pt idx="8">
                  <c:v>-0.16032548985153494</c:v>
                </c:pt>
                <c:pt idx="9">
                  <c:v>0.29824444658078664</c:v>
                </c:pt>
                <c:pt idx="10">
                  <c:v>0.85263965702711209</c:v>
                </c:pt>
                <c:pt idx="11">
                  <c:v>3.0016912747020646E-2</c:v>
                </c:pt>
                <c:pt idx="12">
                  <c:v>-0.29837631049054708</c:v>
                </c:pt>
                <c:pt idx="13">
                  <c:v>-1.2011149292430174</c:v>
                </c:pt>
                <c:pt idx="14">
                  <c:v>-1.247398118144128</c:v>
                </c:pt>
                <c:pt idx="15">
                  <c:v>-1.047909100858933</c:v>
                </c:pt>
                <c:pt idx="16">
                  <c:v>-1.4330255197271251</c:v>
                </c:pt>
                <c:pt idx="17">
                  <c:v>-0.73124433645175602</c:v>
                </c:pt>
                <c:pt idx="18">
                  <c:v>-0.87107928624015685</c:v>
                </c:pt>
                <c:pt idx="19">
                  <c:v>0.97517986439027105</c:v>
                </c:pt>
                <c:pt idx="20">
                  <c:v>0.21704940954015406</c:v>
                </c:pt>
                <c:pt idx="21">
                  <c:v>-0.32650644736269208</c:v>
                </c:pt>
                <c:pt idx="22">
                  <c:v>-0.66286641425693937</c:v>
                </c:pt>
                <c:pt idx="23">
                  <c:v>0.84921779177786894</c:v>
                </c:pt>
                <c:pt idx="24">
                  <c:v>-0.7267643564729569</c:v>
                </c:pt>
                <c:pt idx="25">
                  <c:v>2.1626886824897742E-2</c:v>
                </c:pt>
                <c:pt idx="26">
                  <c:v>-1.0626905523791357</c:v>
                </c:pt>
                <c:pt idx="27">
                  <c:v>-1.0494603231157427</c:v>
                </c:pt>
                <c:pt idx="28">
                  <c:v>-0.12927118219055306</c:v>
                </c:pt>
                <c:pt idx="29">
                  <c:v>-0.30596937611103631</c:v>
                </c:pt>
                <c:pt idx="30">
                  <c:v>-0.67215725544755633</c:v>
                </c:pt>
                <c:pt idx="31">
                  <c:v>-0.12953319160410703</c:v>
                </c:pt>
                <c:pt idx="32">
                  <c:v>-4.4782545255400923E-2</c:v>
                </c:pt>
                <c:pt idx="33">
                  <c:v>0.5002021293200819</c:v>
                </c:pt>
                <c:pt idx="34">
                  <c:v>1.0123511648481733</c:v>
                </c:pt>
                <c:pt idx="35">
                  <c:v>-0.76746194940740753</c:v>
                </c:pt>
                <c:pt idx="36">
                  <c:v>0.20886098746834297</c:v>
                </c:pt>
                <c:pt idx="37">
                  <c:v>0.9072482160870613</c:v>
                </c:pt>
                <c:pt idx="38">
                  <c:v>0.7842972335655567</c:v>
                </c:pt>
                <c:pt idx="39">
                  <c:v>-0.37936889357105097</c:v>
                </c:pt>
                <c:pt idx="40">
                  <c:v>-6.9396642261917302E-2</c:v>
                </c:pt>
                <c:pt idx="41">
                  <c:v>0.51494212813869789</c:v>
                </c:pt>
                <c:pt idx="42">
                  <c:v>0.34332606043753972</c:v>
                </c:pt>
                <c:pt idx="43">
                  <c:v>-4.3177886680956568E-2</c:v>
                </c:pt>
                <c:pt idx="44">
                  <c:v>-0.30972094164296149</c:v>
                </c:pt>
                <c:pt idx="45">
                  <c:v>-1.8097224019468279</c:v>
                </c:pt>
                <c:pt idx="46">
                  <c:v>-1.2364293286013797</c:v>
                </c:pt>
                <c:pt idx="47">
                  <c:v>-1.7633978661470529</c:v>
                </c:pt>
                <c:pt idx="48">
                  <c:v>-0.19207765258127757</c:v>
                </c:pt>
                <c:pt idx="49">
                  <c:v>0.9961090586989072</c:v>
                </c:pt>
                <c:pt idx="50">
                  <c:v>-0.83562755076757578</c:v>
                </c:pt>
                <c:pt idx="51">
                  <c:v>1.2282319369315153</c:v>
                </c:pt>
                <c:pt idx="52">
                  <c:v>-0.23610478995141548</c:v>
                </c:pt>
                <c:pt idx="53">
                  <c:v>1.45741219566957</c:v>
                </c:pt>
                <c:pt idx="54">
                  <c:v>0.62469293278505755</c:v>
                </c:pt>
                <c:pt idx="55">
                  <c:v>0.2132132767836577</c:v>
                </c:pt>
                <c:pt idx="56">
                  <c:v>-0.8070688443747922</c:v>
                </c:pt>
                <c:pt idx="57">
                  <c:v>-0.81608483924437847</c:v>
                </c:pt>
                <c:pt idx="58">
                  <c:v>-0.96503421520718091</c:v>
                </c:pt>
                <c:pt idx="59">
                  <c:v>-0.80164598319043845</c:v>
                </c:pt>
                <c:pt idx="60">
                  <c:v>3.336291591797099</c:v>
                </c:pt>
                <c:pt idx="61">
                  <c:v>3.7311506895043483</c:v>
                </c:pt>
                <c:pt idx="62">
                  <c:v>0.45468656180906458</c:v>
                </c:pt>
                <c:pt idx="63">
                  <c:v>-2.0015805946763199</c:v>
                </c:pt>
                <c:pt idx="64">
                  <c:v>0.30135527456653333</c:v>
                </c:pt>
                <c:pt idx="65">
                  <c:v>-0.64569658733800106</c:v>
                </c:pt>
                <c:pt idx="66">
                  <c:v>-0.91832414389811989</c:v>
                </c:pt>
                <c:pt idx="67">
                  <c:v>-1.8600774053522642E-2</c:v>
                </c:pt>
                <c:pt idx="68">
                  <c:v>-1.0267811971868721</c:v>
                </c:pt>
                <c:pt idx="69">
                  <c:v>0.4217374989805987</c:v>
                </c:pt>
                <c:pt idx="70">
                  <c:v>1.2542687003439383</c:v>
                </c:pt>
                <c:pt idx="71">
                  <c:v>0.99541332166450847</c:v>
                </c:pt>
                <c:pt idx="72">
                  <c:v>0.29869443978809768</c:v>
                </c:pt>
                <c:pt idx="73">
                  <c:v>6.970160758161617</c:v>
                </c:pt>
                <c:pt idx="74">
                  <c:v>5.0355216289701081</c:v>
                </c:pt>
                <c:pt idx="75">
                  <c:v>-0.73907674025971615</c:v>
                </c:pt>
                <c:pt idx="76">
                  <c:v>0.96151155709492397</c:v>
                </c:pt>
                <c:pt idx="77">
                  <c:v>-0.24006669673465722</c:v>
                </c:pt>
                <c:pt idx="78">
                  <c:v>-0.13186922700402334</c:v>
                </c:pt>
                <c:pt idx="79">
                  <c:v>-0.39110760649145548</c:v>
                </c:pt>
                <c:pt idx="80">
                  <c:v>0.13855112387282045</c:v>
                </c:pt>
                <c:pt idx="81">
                  <c:v>-0.28093485303329996</c:v>
                </c:pt>
                <c:pt idx="82">
                  <c:v>-7.0977333925045849E-2</c:v>
                </c:pt>
                <c:pt idx="83">
                  <c:v>0.29617075629393413</c:v>
                </c:pt>
                <c:pt idx="84">
                  <c:v>0.23781291308097649</c:v>
                </c:pt>
                <c:pt idx="85">
                  <c:v>-0.31363262968796629</c:v>
                </c:pt>
                <c:pt idx="86">
                  <c:v>0.40302651025149233</c:v>
                </c:pt>
                <c:pt idx="87">
                  <c:v>-1.3355506274697775</c:v>
                </c:pt>
                <c:pt idx="88">
                  <c:v>-0.9797244419028357</c:v>
                </c:pt>
                <c:pt idx="89">
                  <c:v>-1.2726960778350624</c:v>
                </c:pt>
                <c:pt idx="90">
                  <c:v>-0.78943050067553822</c:v>
                </c:pt>
                <c:pt idx="91">
                  <c:v>-0.33097353774030597</c:v>
                </c:pt>
                <c:pt idx="92">
                  <c:v>-1.2213198808300259</c:v>
                </c:pt>
                <c:pt idx="93">
                  <c:v>-0.17929125902158224</c:v>
                </c:pt>
                <c:pt idx="94">
                  <c:v>-6.0376665814054285E-2</c:v>
                </c:pt>
                <c:pt idx="95">
                  <c:v>-0.17093578521948338</c:v>
                </c:pt>
                <c:pt idx="96">
                  <c:v>0.16871552612256471</c:v>
                </c:pt>
                <c:pt idx="97">
                  <c:v>-0.82150617477476362</c:v>
                </c:pt>
                <c:pt idx="98">
                  <c:v>0.1308456250636654</c:v>
                </c:pt>
                <c:pt idx="99">
                  <c:v>-0.35956589619918333</c:v>
                </c:pt>
                <c:pt idx="100">
                  <c:v>-1.1434981176991277</c:v>
                </c:pt>
                <c:pt idx="101">
                  <c:v>0.30486771818871927</c:v>
                </c:pt>
                <c:pt idx="102">
                  <c:v>1.080748841867432</c:v>
                </c:pt>
                <c:pt idx="103">
                  <c:v>1.003114979315856</c:v>
                </c:pt>
                <c:pt idx="104">
                  <c:v>1.8459284458605429</c:v>
                </c:pt>
                <c:pt idx="105">
                  <c:v>5.7463274714715504E-2</c:v>
                </c:pt>
                <c:pt idx="106">
                  <c:v>-8.9826455200575445E-2</c:v>
                </c:pt>
                <c:pt idx="107">
                  <c:v>-0.87377550043483909</c:v>
                </c:pt>
                <c:pt idx="108">
                  <c:v>0.34263546429587405</c:v>
                </c:pt>
                <c:pt idx="109">
                  <c:v>0.30914766796472987</c:v>
                </c:pt>
                <c:pt idx="110">
                  <c:v>-1.1406924729038124</c:v>
                </c:pt>
                <c:pt idx="111">
                  <c:v>-0.7195681183136805</c:v>
                </c:pt>
                <c:pt idx="112">
                  <c:v>0.13030733245254933</c:v>
                </c:pt>
                <c:pt idx="113">
                  <c:v>-0.1790907749030772</c:v>
                </c:pt>
                <c:pt idx="114">
                  <c:v>0.14095013055153952</c:v>
                </c:pt>
                <c:pt idx="115">
                  <c:v>-1.2205558588746646</c:v>
                </c:pt>
                <c:pt idx="116">
                  <c:v>-0.24670687105583344</c:v>
                </c:pt>
                <c:pt idx="117">
                  <c:v>0.9450578891907474</c:v>
                </c:pt>
                <c:pt idx="118">
                  <c:v>0.7879391792100271</c:v>
                </c:pt>
                <c:pt idx="119">
                  <c:v>0.57223883895288663</c:v>
                </c:pt>
                <c:pt idx="120">
                  <c:v>0.50991009090319173</c:v>
                </c:pt>
                <c:pt idx="121">
                  <c:v>-0.85458570247138221</c:v>
                </c:pt>
                <c:pt idx="122">
                  <c:v>-0.40658907506022079</c:v>
                </c:pt>
                <c:pt idx="123">
                  <c:v>-0.6671508280989169</c:v>
                </c:pt>
                <c:pt idx="124">
                  <c:v>1.1796753177254973</c:v>
                </c:pt>
                <c:pt idx="125">
                  <c:v>-0.64823091091306584</c:v>
                </c:pt>
                <c:pt idx="126">
                  <c:v>-0.89098868439531731</c:v>
                </c:pt>
                <c:pt idx="127">
                  <c:v>-0.71559258952300087</c:v>
                </c:pt>
                <c:pt idx="128">
                  <c:v>1.1429576138333397</c:v>
                </c:pt>
                <c:pt idx="129">
                  <c:v>1.0906552703947214</c:v>
                </c:pt>
                <c:pt idx="130">
                  <c:v>-3.5498864825835849E-2</c:v>
                </c:pt>
                <c:pt idx="131">
                  <c:v>-0.33655029379326418</c:v>
                </c:pt>
                <c:pt idx="132">
                  <c:v>-0.48194021820006855</c:v>
                </c:pt>
                <c:pt idx="133">
                  <c:v>-8.6060020750193412E-3</c:v>
                </c:pt>
                <c:pt idx="134">
                  <c:v>0.50672392129350941</c:v>
                </c:pt>
                <c:pt idx="135">
                  <c:v>0.91040159540214871</c:v>
                </c:pt>
                <c:pt idx="136">
                  <c:v>-0.67255372561836024</c:v>
                </c:pt>
                <c:pt idx="137">
                  <c:v>-0.24910568769908195</c:v>
                </c:pt>
                <c:pt idx="138">
                  <c:v>0.14563667937526051</c:v>
                </c:pt>
                <c:pt idx="139">
                  <c:v>-4.1422392115537235E-2</c:v>
                </c:pt>
                <c:pt idx="140">
                  <c:v>-0.58452534590409377</c:v>
                </c:pt>
                <c:pt idx="141">
                  <c:v>0.23736957604774553</c:v>
                </c:pt>
                <c:pt idx="142">
                  <c:v>0.4631840232599253</c:v>
                </c:pt>
                <c:pt idx="143">
                  <c:v>0.37365130759335347</c:v>
                </c:pt>
                <c:pt idx="144">
                  <c:v>1.0540038112221608</c:v>
                </c:pt>
                <c:pt idx="145">
                  <c:v>0.41269574119588437</c:v>
                </c:pt>
                <c:pt idx="146">
                  <c:v>3.3618698059236903E-2</c:v>
                </c:pt>
                <c:pt idx="147">
                  <c:v>8.4990826180927903E-3</c:v>
                </c:pt>
                <c:pt idx="148">
                  <c:v>0.55148162111772581</c:v>
                </c:pt>
                <c:pt idx="149">
                  <c:v>-0.73183748797905346</c:v>
                </c:pt>
                <c:pt idx="150">
                  <c:v>6.6397723729700611E-2</c:v>
                </c:pt>
                <c:pt idx="151">
                  <c:v>0.47846112536785856</c:v>
                </c:pt>
                <c:pt idx="152">
                  <c:v>-0.71818560403143517</c:v>
                </c:pt>
                <c:pt idx="153">
                  <c:v>-1.4675630203290686</c:v>
                </c:pt>
                <c:pt idx="154">
                  <c:v>-1.468304030461492</c:v>
                </c:pt>
                <c:pt idx="155">
                  <c:v>-0.5365356570998141</c:v>
                </c:pt>
                <c:pt idx="156">
                  <c:v>-0.48329220402633899</c:v>
                </c:pt>
                <c:pt idx="157">
                  <c:v>0.32988025099708823</c:v>
                </c:pt>
                <c:pt idx="158">
                  <c:v>-0.85901450293594317</c:v>
                </c:pt>
                <c:pt idx="159">
                  <c:v>0.82267582182275312</c:v>
                </c:pt>
                <c:pt idx="160">
                  <c:v>-2.5060147479703448E-2</c:v>
                </c:pt>
                <c:pt idx="161">
                  <c:v>0.86865961441504913</c:v>
                </c:pt>
                <c:pt idx="162">
                  <c:v>0.1452083620571118</c:v>
                </c:pt>
                <c:pt idx="163">
                  <c:v>1.0009635130691483</c:v>
                </c:pt>
                <c:pt idx="164">
                  <c:v>1.2606693416766259</c:v>
                </c:pt>
                <c:pt idx="165">
                  <c:v>0.34287395879089216</c:v>
                </c:pt>
                <c:pt idx="166">
                  <c:v>1.4306185430548335</c:v>
                </c:pt>
                <c:pt idx="167">
                  <c:v>0.53525246676843863</c:v>
                </c:pt>
                <c:pt idx="168">
                  <c:v>-0.30810547310910508</c:v>
                </c:pt>
                <c:pt idx="169">
                  <c:v>1.8633192193928817E-2</c:v>
                </c:pt>
                <c:pt idx="170">
                  <c:v>1.7273620227518793</c:v>
                </c:pt>
                <c:pt idx="171">
                  <c:v>-0.10424949246546213</c:v>
                </c:pt>
                <c:pt idx="172">
                  <c:v>0.90480971371868113</c:v>
                </c:pt>
                <c:pt idx="173">
                  <c:v>-3.3583322325202808E-2</c:v>
                </c:pt>
                <c:pt idx="174">
                  <c:v>-0.32387979884222157</c:v>
                </c:pt>
                <c:pt idx="175">
                  <c:v>-0.53275619868159974</c:v>
                </c:pt>
                <c:pt idx="176">
                  <c:v>-0.78817350133993214</c:v>
                </c:pt>
                <c:pt idx="177">
                  <c:v>-1.5196747610757826</c:v>
                </c:pt>
                <c:pt idx="178">
                  <c:v>0.18380960124744466</c:v>
                </c:pt>
                <c:pt idx="179">
                  <c:v>-0.23397767088644966</c:v>
                </c:pt>
                <c:pt idx="180">
                  <c:v>0.16882683006516383</c:v>
                </c:pt>
                <c:pt idx="181">
                  <c:v>0.25361915811259672</c:v>
                </c:pt>
                <c:pt idx="182">
                  <c:v>-0.72114247144415577</c:v>
                </c:pt>
                <c:pt idx="183">
                  <c:v>0.95212413047503974</c:v>
                </c:pt>
                <c:pt idx="184">
                  <c:v>0.67358675771429111</c:v>
                </c:pt>
                <c:pt idx="185">
                  <c:v>4.2130943081301157E-2</c:v>
                </c:pt>
                <c:pt idx="186">
                  <c:v>0.30213525672360747</c:v>
                </c:pt>
                <c:pt idx="187">
                  <c:v>-0.13349672231584639</c:v>
                </c:pt>
                <c:pt idx="188">
                  <c:v>-7.6064129929756363E-2</c:v>
                </c:pt>
                <c:pt idx="189">
                  <c:v>-0.51325066522637075</c:v>
                </c:pt>
                <c:pt idx="190">
                  <c:v>-0.52367686042568728</c:v>
                </c:pt>
                <c:pt idx="191">
                  <c:v>-0.84835867742704041</c:v>
                </c:pt>
                <c:pt idx="192">
                  <c:v>-1.0950878925147403</c:v>
                </c:pt>
                <c:pt idx="193">
                  <c:v>-1.6710041291470429E-3</c:v>
                </c:pt>
                <c:pt idx="194">
                  <c:v>0.27221683439382066</c:v>
                </c:pt>
                <c:pt idx="195">
                  <c:v>-0.43084490202765269</c:v>
                </c:pt>
                <c:pt idx="196">
                  <c:v>0.62445956241973588</c:v>
                </c:pt>
                <c:pt idx="197">
                  <c:v>0.25682466088376976</c:v>
                </c:pt>
                <c:pt idx="198">
                  <c:v>-0.19372759449789642</c:v>
                </c:pt>
                <c:pt idx="199">
                  <c:v>-1.1983631844967062</c:v>
                </c:pt>
                <c:pt idx="200">
                  <c:v>-0.3618668569876925</c:v>
                </c:pt>
                <c:pt idx="201">
                  <c:v>-0.28108676748750555</c:v>
                </c:pt>
                <c:pt idx="202">
                  <c:v>-0.44216351600986425</c:v>
                </c:pt>
                <c:pt idx="203">
                  <c:v>-0.19902892676842598</c:v>
                </c:pt>
                <c:pt idx="204">
                  <c:v>-0.26208862194406735</c:v>
                </c:pt>
                <c:pt idx="205">
                  <c:v>-7.1956517797372443E-2</c:v>
                </c:pt>
                <c:pt idx="206">
                  <c:v>-0.20268296648637041</c:v>
                </c:pt>
                <c:pt idx="207">
                  <c:v>0.4884141218378612</c:v>
                </c:pt>
                <c:pt idx="208">
                  <c:v>0.69820952310836026</c:v>
                </c:pt>
                <c:pt idx="209">
                  <c:v>-1.451691010262167</c:v>
                </c:pt>
                <c:pt idx="210">
                  <c:v>-0.56931384039902266</c:v>
                </c:pt>
                <c:pt idx="211">
                  <c:v>6.3254517942576666E-2</c:v>
                </c:pt>
                <c:pt idx="212">
                  <c:v>0.37569925175684327</c:v>
                </c:pt>
                <c:pt idx="213">
                  <c:v>0.41911630650714593</c:v>
                </c:pt>
                <c:pt idx="214">
                  <c:v>-0.20704847060159742</c:v>
                </c:pt>
                <c:pt idx="215">
                  <c:v>0.41307184177061029</c:v>
                </c:pt>
                <c:pt idx="216">
                  <c:v>0.61713233823338087</c:v>
                </c:pt>
                <c:pt idx="217">
                  <c:v>0.16839612138491208</c:v>
                </c:pt>
                <c:pt idx="218">
                  <c:v>1.3128003024187715</c:v>
                </c:pt>
                <c:pt idx="219">
                  <c:v>0.60350745810118778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3-4357-9216-2D776ED2F75B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412.66062193850973</c:v>
              </c:pt>
            </c:numLit>
          </c:xVal>
          <c:yVal>
            <c:numLit>
              <c:formatCode>General</c:formatCode>
              <c:ptCount val="1"/>
              <c:pt idx="0">
                <c:v>-1.1187668063061036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6E3-4357-9216-2D776ED2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707776"/>
        <c:axId val="1121976608"/>
      </c:scatterChart>
      <c:valAx>
        <c:axId val="1016707776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21976608"/>
        <c:crosses val="autoZero"/>
        <c:crossBetween val="midCat"/>
      </c:valAx>
      <c:valAx>
        <c:axId val="1121976608"/>
        <c:scaling>
          <c:orientation val="minMax"/>
          <c:max val="7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167077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'Linear regression'!$E$105:$E$324</c:f>
              <c:numCache>
                <c:formatCode>0.000</c:formatCode>
                <c:ptCount val="220"/>
                <c:pt idx="0">
                  <c:v>294.58355679170847</c:v>
                </c:pt>
                <c:pt idx="1">
                  <c:v>412.66062193850973</c:v>
                </c:pt>
                <c:pt idx="2">
                  <c:v>311.40758329835188</c:v>
                </c:pt>
                <c:pt idx="3">
                  <c:v>311.40758329835188</c:v>
                </c:pt>
                <c:pt idx="4">
                  <c:v>253.12434868231139</c:v>
                </c:pt>
                <c:pt idx="5">
                  <c:v>306.35547037491523</c:v>
                </c:pt>
                <c:pt idx="6">
                  <c:v>306.35547037491523</c:v>
                </c:pt>
                <c:pt idx="7">
                  <c:v>432.43743673852032</c:v>
                </c:pt>
                <c:pt idx="8">
                  <c:v>314.36037159171906</c:v>
                </c:pt>
                <c:pt idx="9">
                  <c:v>270.57670107583016</c:v>
                </c:pt>
                <c:pt idx="10">
                  <c:v>354.99158404309429</c:v>
                </c:pt>
                <c:pt idx="11">
                  <c:v>294.58355679170847</c:v>
                </c:pt>
                <c:pt idx="12">
                  <c:v>294.58355679170847</c:v>
                </c:pt>
                <c:pt idx="13">
                  <c:v>311.40758329835188</c:v>
                </c:pt>
                <c:pt idx="14">
                  <c:v>311.40758329835188</c:v>
                </c:pt>
                <c:pt idx="15">
                  <c:v>331.66508454172828</c:v>
                </c:pt>
                <c:pt idx="16">
                  <c:v>297.11904588764907</c:v>
                </c:pt>
                <c:pt idx="17">
                  <c:v>236.90118029167769</c:v>
                </c:pt>
                <c:pt idx="18">
                  <c:v>455.62810643893118</c:v>
                </c:pt>
                <c:pt idx="19">
                  <c:v>260.59215635419037</c:v>
                </c:pt>
                <c:pt idx="20">
                  <c:v>352.44251198353885</c:v>
                </c:pt>
                <c:pt idx="21">
                  <c:v>331.25306756672802</c:v>
                </c:pt>
                <c:pt idx="22">
                  <c:v>203.93982229166016</c:v>
                </c:pt>
                <c:pt idx="23">
                  <c:v>234.54679754207501</c:v>
                </c:pt>
                <c:pt idx="24">
                  <c:v>218.36041641666782</c:v>
                </c:pt>
                <c:pt idx="25">
                  <c:v>245.82821472254801</c:v>
                </c:pt>
                <c:pt idx="26">
                  <c:v>321.22732114758821</c:v>
                </c:pt>
                <c:pt idx="27">
                  <c:v>318.67070299713566</c:v>
                </c:pt>
                <c:pt idx="28">
                  <c:v>244.65679393389343</c:v>
                </c:pt>
                <c:pt idx="29">
                  <c:v>242.05139247918044</c:v>
                </c:pt>
                <c:pt idx="30">
                  <c:v>292.38613289757285</c:v>
                </c:pt>
                <c:pt idx="31">
                  <c:v>308.48226277585036</c:v>
                </c:pt>
                <c:pt idx="32">
                  <c:v>262.39129711755686</c:v>
                </c:pt>
                <c:pt idx="33">
                  <c:v>292.33619149599912</c:v>
                </c:pt>
                <c:pt idx="34">
                  <c:v>275.35609798583266</c:v>
                </c:pt>
                <c:pt idx="35">
                  <c:v>358.52793013983444</c:v>
                </c:pt>
                <c:pt idx="36">
                  <c:v>261.30526264439789</c:v>
                </c:pt>
                <c:pt idx="37">
                  <c:v>248.96739166708272</c:v>
                </c:pt>
                <c:pt idx="38">
                  <c:v>260.59215635419037</c:v>
                </c:pt>
                <c:pt idx="39">
                  <c:v>244.65679393389343</c:v>
                </c:pt>
                <c:pt idx="40">
                  <c:v>434.43866202212035</c:v>
                </c:pt>
                <c:pt idx="41">
                  <c:v>367.61343264435124</c:v>
                </c:pt>
                <c:pt idx="42">
                  <c:v>298.09943500584478</c:v>
                </c:pt>
                <c:pt idx="43">
                  <c:v>273.62219318857234</c:v>
                </c:pt>
                <c:pt idx="44">
                  <c:v>313.3116010874266</c:v>
                </c:pt>
                <c:pt idx="45">
                  <c:v>258.8754189858239</c:v>
                </c:pt>
                <c:pt idx="46">
                  <c:v>310.68967486789739</c:v>
                </c:pt>
                <c:pt idx="47">
                  <c:v>431.76322715804775</c:v>
                </c:pt>
                <c:pt idx="48">
                  <c:v>449.74214968852954</c:v>
                </c:pt>
                <c:pt idx="49">
                  <c:v>340.39918323982482</c:v>
                </c:pt>
                <c:pt idx="50">
                  <c:v>314.36037159171906</c:v>
                </c:pt>
                <c:pt idx="51">
                  <c:v>448.79134124665052</c:v>
                </c:pt>
                <c:pt idx="52">
                  <c:v>330.71427609984926</c:v>
                </c:pt>
                <c:pt idx="53">
                  <c:v>281.86989015810263</c:v>
                </c:pt>
                <c:pt idx="54">
                  <c:v>292.55093968757291</c:v>
                </c:pt>
                <c:pt idx="55">
                  <c:v>286.34321729170409</c:v>
                </c:pt>
                <c:pt idx="56">
                  <c:v>290.46338704170631</c:v>
                </c:pt>
                <c:pt idx="57">
                  <c:v>310.65221881671704</c:v>
                </c:pt>
                <c:pt idx="58">
                  <c:v>333.80757281172941</c:v>
                </c:pt>
                <c:pt idx="59">
                  <c:v>333.80757281172941</c:v>
                </c:pt>
                <c:pt idx="60">
                  <c:v>374.02042957175081</c:v>
                </c:pt>
                <c:pt idx="61">
                  <c:v>384.51312850762196</c:v>
                </c:pt>
                <c:pt idx="62">
                  <c:v>288.26596314757069</c:v>
                </c:pt>
                <c:pt idx="63">
                  <c:v>320.20352142648608</c:v>
                </c:pt>
                <c:pt idx="64">
                  <c:v>239.69021828897201</c:v>
                </c:pt>
                <c:pt idx="65">
                  <c:v>333.83753765267363</c:v>
                </c:pt>
                <c:pt idx="66">
                  <c:v>234.54679754207501</c:v>
                </c:pt>
                <c:pt idx="67">
                  <c:v>234.54679754207501</c:v>
                </c:pt>
                <c:pt idx="68">
                  <c:v>398.36120925734838</c:v>
                </c:pt>
                <c:pt idx="69">
                  <c:v>235.20463983061899</c:v>
                </c:pt>
                <c:pt idx="70">
                  <c:v>245.82821472254801</c:v>
                </c:pt>
                <c:pt idx="71">
                  <c:v>249.8433606039921</c:v>
                </c:pt>
                <c:pt idx="72">
                  <c:v>335.15565093795584</c:v>
                </c:pt>
                <c:pt idx="73">
                  <c:v>429.67449935736511</c:v>
                </c:pt>
                <c:pt idx="74">
                  <c:v>311.59743421056385</c:v>
                </c:pt>
                <c:pt idx="75">
                  <c:v>256.92035797938092</c:v>
                </c:pt>
                <c:pt idx="76">
                  <c:v>306.28483888171473</c:v>
                </c:pt>
                <c:pt idx="77">
                  <c:v>277.3537560264632</c:v>
                </c:pt>
                <c:pt idx="78">
                  <c:v>196.2488387857905</c:v>
                </c:pt>
                <c:pt idx="79">
                  <c:v>294.26662064441553</c:v>
                </c:pt>
                <c:pt idx="80">
                  <c:v>313.68616201124649</c:v>
                </c:pt>
                <c:pt idx="81">
                  <c:v>316.42045646672011</c:v>
                </c:pt>
                <c:pt idx="82">
                  <c:v>132.94612809974376</c:v>
                </c:pt>
                <c:pt idx="83">
                  <c:v>180.71704732211987</c:v>
                </c:pt>
                <c:pt idx="84">
                  <c:v>181.12042059300154</c:v>
                </c:pt>
                <c:pt idx="85">
                  <c:v>330.71427609984926</c:v>
                </c:pt>
                <c:pt idx="86">
                  <c:v>307.09857240734016</c:v>
                </c:pt>
                <c:pt idx="87">
                  <c:v>307.09857240734016</c:v>
                </c:pt>
                <c:pt idx="88">
                  <c:v>278.10287779169965</c:v>
                </c:pt>
                <c:pt idx="89">
                  <c:v>278.10287779169965</c:v>
                </c:pt>
                <c:pt idx="90">
                  <c:v>305.04244924036044</c:v>
                </c:pt>
                <c:pt idx="91">
                  <c:v>313.71291633351819</c:v>
                </c:pt>
                <c:pt idx="92">
                  <c:v>321.22732114758821</c:v>
                </c:pt>
                <c:pt idx="93">
                  <c:v>199.50271639436494</c:v>
                </c:pt>
                <c:pt idx="94">
                  <c:v>294.58355679170847</c:v>
                </c:pt>
                <c:pt idx="95">
                  <c:v>412.1456007197595</c:v>
                </c:pt>
                <c:pt idx="96">
                  <c:v>285.24450538583795</c:v>
                </c:pt>
                <c:pt idx="97">
                  <c:v>328.25907757586089</c:v>
                </c:pt>
                <c:pt idx="98">
                  <c:v>307.09857240734016</c:v>
                </c:pt>
                <c:pt idx="99">
                  <c:v>313.3116010874266</c:v>
                </c:pt>
                <c:pt idx="100">
                  <c:v>448.79134124665052</c:v>
                </c:pt>
                <c:pt idx="101">
                  <c:v>351.97163541713763</c:v>
                </c:pt>
                <c:pt idx="102">
                  <c:v>265.48485793231794</c:v>
                </c:pt>
                <c:pt idx="103">
                  <c:v>254.75524923582168</c:v>
                </c:pt>
                <c:pt idx="104">
                  <c:v>198.64246120805831</c:v>
                </c:pt>
                <c:pt idx="105">
                  <c:v>278.65223378583443</c:v>
                </c:pt>
                <c:pt idx="106">
                  <c:v>255.9173483876271</c:v>
                </c:pt>
                <c:pt idx="107">
                  <c:v>455.62810643893118</c:v>
                </c:pt>
                <c:pt idx="108">
                  <c:v>240.14581396980446</c:v>
                </c:pt>
                <c:pt idx="109">
                  <c:v>278.3775557475654</c:v>
                </c:pt>
                <c:pt idx="110">
                  <c:v>228.05698836520676</c:v>
                </c:pt>
                <c:pt idx="111">
                  <c:v>215.66583512704386</c:v>
                </c:pt>
                <c:pt idx="112">
                  <c:v>239.16396755189842</c:v>
                </c:pt>
                <c:pt idx="113">
                  <c:v>245.90024902479681</c:v>
                </c:pt>
                <c:pt idx="114">
                  <c:v>245.90024902479681</c:v>
                </c:pt>
                <c:pt idx="115">
                  <c:v>228.05698836520676</c:v>
                </c:pt>
                <c:pt idx="116">
                  <c:v>345.60002399923934</c:v>
                </c:pt>
                <c:pt idx="117">
                  <c:v>249.62510480591646</c:v>
                </c:pt>
                <c:pt idx="118">
                  <c:v>249.62510480591646</c:v>
                </c:pt>
                <c:pt idx="119">
                  <c:v>283.64278396603362</c:v>
                </c:pt>
                <c:pt idx="120">
                  <c:v>290.54444771309051</c:v>
                </c:pt>
                <c:pt idx="121">
                  <c:v>244.57852603010875</c:v>
                </c:pt>
                <c:pt idx="122">
                  <c:v>245.06916564733061</c:v>
                </c:pt>
                <c:pt idx="123">
                  <c:v>254.8819576973828</c:v>
                </c:pt>
                <c:pt idx="124">
                  <c:v>254.8819576973828</c:v>
                </c:pt>
                <c:pt idx="125">
                  <c:v>254.8819576973828</c:v>
                </c:pt>
                <c:pt idx="126">
                  <c:v>244.57852603010875</c:v>
                </c:pt>
                <c:pt idx="127">
                  <c:v>362.65559117690998</c:v>
                </c:pt>
                <c:pt idx="128">
                  <c:v>244.57852603010875</c:v>
                </c:pt>
                <c:pt idx="129">
                  <c:v>244.57852603010875</c:v>
                </c:pt>
                <c:pt idx="130">
                  <c:v>265.39566348031548</c:v>
                </c:pt>
                <c:pt idx="131">
                  <c:v>265.39566348031548</c:v>
                </c:pt>
                <c:pt idx="132">
                  <c:v>246.08048401111483</c:v>
                </c:pt>
                <c:pt idx="133">
                  <c:v>220.04654588395078</c:v>
                </c:pt>
                <c:pt idx="134">
                  <c:v>249.62510480591646</c:v>
                </c:pt>
                <c:pt idx="135">
                  <c:v>257.8558344879994</c:v>
                </c:pt>
                <c:pt idx="136">
                  <c:v>257.8558344879994</c:v>
                </c:pt>
                <c:pt idx="137">
                  <c:v>246.08048401111483</c:v>
                </c:pt>
                <c:pt idx="138">
                  <c:v>246.08048401111483</c:v>
                </c:pt>
                <c:pt idx="139">
                  <c:v>263.03592063148557</c:v>
                </c:pt>
                <c:pt idx="140">
                  <c:v>257.45781561420131</c:v>
                </c:pt>
                <c:pt idx="141">
                  <c:v>283.64278396603362</c:v>
                </c:pt>
                <c:pt idx="142">
                  <c:v>290.54444771309051</c:v>
                </c:pt>
                <c:pt idx="143">
                  <c:v>247.88283357991114</c:v>
                </c:pt>
                <c:pt idx="144">
                  <c:v>247.88283357991114</c:v>
                </c:pt>
                <c:pt idx="145">
                  <c:v>256.98469885396935</c:v>
                </c:pt>
                <c:pt idx="146">
                  <c:v>244.6986826736358</c:v>
                </c:pt>
                <c:pt idx="147">
                  <c:v>235.48417052787201</c:v>
                </c:pt>
                <c:pt idx="148">
                  <c:v>223.85150605203367</c:v>
                </c:pt>
                <c:pt idx="149">
                  <c:v>247.88283357991114</c:v>
                </c:pt>
                <c:pt idx="150">
                  <c:v>246.68126718669532</c:v>
                </c:pt>
                <c:pt idx="151">
                  <c:v>247.88283357991114</c:v>
                </c:pt>
                <c:pt idx="152">
                  <c:v>263.92374467070488</c:v>
                </c:pt>
                <c:pt idx="153">
                  <c:v>263.92374467070488</c:v>
                </c:pt>
                <c:pt idx="154">
                  <c:v>218.64471841818988</c:v>
                </c:pt>
                <c:pt idx="155">
                  <c:v>218.64471841818988</c:v>
                </c:pt>
                <c:pt idx="156">
                  <c:v>239.95249548561839</c:v>
                </c:pt>
                <c:pt idx="157">
                  <c:v>239.95249548561839</c:v>
                </c:pt>
                <c:pt idx="158">
                  <c:v>248.57373422762322</c:v>
                </c:pt>
                <c:pt idx="159">
                  <c:v>227.75659677741649</c:v>
                </c:pt>
                <c:pt idx="160">
                  <c:v>246.68126718669532</c:v>
                </c:pt>
                <c:pt idx="161">
                  <c:v>364.75833233349658</c:v>
                </c:pt>
                <c:pt idx="162">
                  <c:v>257.194972969628</c:v>
                </c:pt>
                <c:pt idx="163">
                  <c:v>247.14387024114436</c:v>
                </c:pt>
                <c:pt idx="164">
                  <c:v>247.14387024114436</c:v>
                </c:pt>
                <c:pt idx="165">
                  <c:v>200.42096174179153</c:v>
                </c:pt>
                <c:pt idx="166">
                  <c:v>238.27030256034917</c:v>
                </c:pt>
                <c:pt idx="167">
                  <c:v>221.44837330765688</c:v>
                </c:pt>
                <c:pt idx="168">
                  <c:v>238.27030256034917</c:v>
                </c:pt>
                <c:pt idx="169">
                  <c:v>221.44837330765688</c:v>
                </c:pt>
                <c:pt idx="170">
                  <c:v>200.42096174179153</c:v>
                </c:pt>
                <c:pt idx="171">
                  <c:v>177.71135725065693</c:v>
                </c:pt>
                <c:pt idx="172">
                  <c:v>162.57162092323381</c:v>
                </c:pt>
                <c:pt idx="173">
                  <c:v>187.80451480227228</c:v>
                </c:pt>
                <c:pt idx="174">
                  <c:v>228.49255618222179</c:v>
                </c:pt>
                <c:pt idx="175">
                  <c:v>228.49255618222179</c:v>
                </c:pt>
                <c:pt idx="176">
                  <c:v>223.85150605203367</c:v>
                </c:pt>
                <c:pt idx="177">
                  <c:v>253.4100388877722</c:v>
                </c:pt>
                <c:pt idx="178">
                  <c:v>268.70270186005791</c:v>
                </c:pt>
                <c:pt idx="179">
                  <c:v>268.70270186005791</c:v>
                </c:pt>
                <c:pt idx="180">
                  <c:v>263.33497714686069</c:v>
                </c:pt>
                <c:pt idx="181">
                  <c:v>253.4100388877722</c:v>
                </c:pt>
                <c:pt idx="182">
                  <c:v>388.30903328726583</c:v>
                </c:pt>
                <c:pt idx="183">
                  <c:v>253.4100388877722</c:v>
                </c:pt>
                <c:pt idx="184">
                  <c:v>245.74671557089127</c:v>
                </c:pt>
                <c:pt idx="185">
                  <c:v>253.83058711908956</c:v>
                </c:pt>
                <c:pt idx="186">
                  <c:v>253.98829270583352</c:v>
                </c:pt>
                <c:pt idx="187">
                  <c:v>246.08048401111483</c:v>
                </c:pt>
                <c:pt idx="188">
                  <c:v>247.03172403210814</c:v>
                </c:pt>
                <c:pt idx="189">
                  <c:v>257.8558344879994</c:v>
                </c:pt>
                <c:pt idx="190">
                  <c:v>259.53802741326865</c:v>
                </c:pt>
                <c:pt idx="191">
                  <c:v>277.21306878033181</c:v>
                </c:pt>
                <c:pt idx="192">
                  <c:v>268.97032344651257</c:v>
                </c:pt>
                <c:pt idx="193">
                  <c:v>270.51233364202767</c:v>
                </c:pt>
                <c:pt idx="194">
                  <c:v>256.3538765069934</c:v>
                </c:pt>
                <c:pt idx="195">
                  <c:v>388.35108811039754</c:v>
                </c:pt>
                <c:pt idx="196">
                  <c:v>296.51623259779626</c:v>
                </c:pt>
                <c:pt idx="197">
                  <c:v>290.75472182874915</c:v>
                </c:pt>
                <c:pt idx="198">
                  <c:v>223.85150605203367</c:v>
                </c:pt>
                <c:pt idx="199">
                  <c:v>247.88283357991114</c:v>
                </c:pt>
                <c:pt idx="200">
                  <c:v>259.65818405679568</c:v>
                </c:pt>
                <c:pt idx="201">
                  <c:v>248.57373422762322</c:v>
                </c:pt>
                <c:pt idx="202">
                  <c:v>259.65818405679568</c:v>
                </c:pt>
                <c:pt idx="203">
                  <c:v>246.68126718669532</c:v>
                </c:pt>
                <c:pt idx="204">
                  <c:v>247.88283357991114</c:v>
                </c:pt>
                <c:pt idx="205">
                  <c:v>247.88283357991114</c:v>
                </c:pt>
                <c:pt idx="206">
                  <c:v>247.88283357991114</c:v>
                </c:pt>
                <c:pt idx="207">
                  <c:v>265.39566348031548</c:v>
                </c:pt>
                <c:pt idx="208">
                  <c:v>265.39566348031548</c:v>
                </c:pt>
                <c:pt idx="209">
                  <c:v>247.88283357991114</c:v>
                </c:pt>
                <c:pt idx="210">
                  <c:v>249.26463487533528</c:v>
                </c:pt>
                <c:pt idx="211">
                  <c:v>259.65818405679568</c:v>
                </c:pt>
                <c:pt idx="212">
                  <c:v>259.65818405679568</c:v>
                </c:pt>
                <c:pt idx="213">
                  <c:v>259.65818405679568</c:v>
                </c:pt>
                <c:pt idx="214">
                  <c:v>367.46185666566362</c:v>
                </c:pt>
                <c:pt idx="215">
                  <c:v>247.88283357991114</c:v>
                </c:pt>
                <c:pt idx="216">
                  <c:v>247.88283357991114</c:v>
                </c:pt>
                <c:pt idx="217">
                  <c:v>247.88283357991114</c:v>
                </c:pt>
                <c:pt idx="218">
                  <c:v>261.96118624387253</c:v>
                </c:pt>
                <c:pt idx="219">
                  <c:v>274.91807698569102</c:v>
                </c:pt>
              </c:numCache>
            </c:numRef>
          </c:xVal>
          <c:yVal>
            <c:numRef>
              <c:f>'Linear regression'!$D$105:$D$324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0-4584-9698-660AE78CAD60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412.66062193850973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3F0-4584-9698-660AE78CAD60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regression'!xdata1</c:f>
              <c:numCache>
                <c:formatCode>General</c:formatCode>
                <c:ptCount val="70"/>
                <c:pt idx="0">
                  <c:v>120.038848966176</c:v>
                </c:pt>
                <c:pt idx="1">
                  <c:v>126.22312257140123</c:v>
                </c:pt>
                <c:pt idx="2">
                  <c:v>132.40739617662646</c:v>
                </c:pt>
                <c:pt idx="3">
                  <c:v>138.59166978185169</c:v>
                </c:pt>
                <c:pt idx="4">
                  <c:v>144.77594338707692</c:v>
                </c:pt>
                <c:pt idx="5">
                  <c:v>150.96021699230215</c:v>
                </c:pt>
                <c:pt idx="6">
                  <c:v>157.14449059752738</c:v>
                </c:pt>
                <c:pt idx="7">
                  <c:v>163.32876420275261</c:v>
                </c:pt>
                <c:pt idx="8">
                  <c:v>169.51303780797784</c:v>
                </c:pt>
                <c:pt idx="9">
                  <c:v>175.69731141320307</c:v>
                </c:pt>
                <c:pt idx="10">
                  <c:v>181.8815850184283</c:v>
                </c:pt>
                <c:pt idx="11">
                  <c:v>188.06585862365353</c:v>
                </c:pt>
                <c:pt idx="12">
                  <c:v>194.25013222887878</c:v>
                </c:pt>
                <c:pt idx="13">
                  <c:v>200.43440583410398</c:v>
                </c:pt>
                <c:pt idx="14">
                  <c:v>206.61867943932924</c:v>
                </c:pt>
                <c:pt idx="15">
                  <c:v>212.80295304455444</c:v>
                </c:pt>
                <c:pt idx="16">
                  <c:v>218.9872266497797</c:v>
                </c:pt>
                <c:pt idx="17">
                  <c:v>225.1715002550049</c:v>
                </c:pt>
                <c:pt idx="18">
                  <c:v>231.35577386023016</c:v>
                </c:pt>
                <c:pt idx="19">
                  <c:v>237.54004746545536</c:v>
                </c:pt>
                <c:pt idx="20">
                  <c:v>243.72432107068062</c:v>
                </c:pt>
                <c:pt idx="21">
                  <c:v>249.90859467590585</c:v>
                </c:pt>
                <c:pt idx="22">
                  <c:v>256.09286828113108</c:v>
                </c:pt>
                <c:pt idx="23">
                  <c:v>262.27714188635628</c:v>
                </c:pt>
                <c:pt idx="24">
                  <c:v>268.46141549158153</c:v>
                </c:pt>
                <c:pt idx="25">
                  <c:v>274.64568909680679</c:v>
                </c:pt>
                <c:pt idx="26">
                  <c:v>280.82996270203199</c:v>
                </c:pt>
                <c:pt idx="27">
                  <c:v>287.01423630725719</c:v>
                </c:pt>
                <c:pt idx="28">
                  <c:v>293.19850991248245</c:v>
                </c:pt>
                <c:pt idx="29">
                  <c:v>299.38278351770771</c:v>
                </c:pt>
                <c:pt idx="30">
                  <c:v>305.56705712293291</c:v>
                </c:pt>
                <c:pt idx="31">
                  <c:v>311.75133072815811</c:v>
                </c:pt>
                <c:pt idx="32">
                  <c:v>317.93560433338337</c:v>
                </c:pt>
                <c:pt idx="33">
                  <c:v>324.11987793860862</c:v>
                </c:pt>
                <c:pt idx="34">
                  <c:v>330.30415154383383</c:v>
                </c:pt>
                <c:pt idx="35">
                  <c:v>336.48842514905903</c:v>
                </c:pt>
                <c:pt idx="36">
                  <c:v>342.67269875428428</c:v>
                </c:pt>
                <c:pt idx="37">
                  <c:v>348.85697235950954</c:v>
                </c:pt>
                <c:pt idx="38">
                  <c:v>355.04124596473474</c:v>
                </c:pt>
                <c:pt idx="39">
                  <c:v>361.22551956995994</c:v>
                </c:pt>
                <c:pt idx="40">
                  <c:v>367.4097931751852</c:v>
                </c:pt>
                <c:pt idx="41">
                  <c:v>373.59406678041046</c:v>
                </c:pt>
                <c:pt idx="42">
                  <c:v>379.77834038563572</c:v>
                </c:pt>
                <c:pt idx="43">
                  <c:v>385.96261399086086</c:v>
                </c:pt>
                <c:pt idx="44">
                  <c:v>392.14688759608612</c:v>
                </c:pt>
                <c:pt idx="45">
                  <c:v>398.33116120131137</c:v>
                </c:pt>
                <c:pt idx="46">
                  <c:v>404.51543480653663</c:v>
                </c:pt>
                <c:pt idx="47">
                  <c:v>410.69970841176178</c:v>
                </c:pt>
                <c:pt idx="48">
                  <c:v>416.88398201698703</c:v>
                </c:pt>
                <c:pt idx="49">
                  <c:v>423.06825562221229</c:v>
                </c:pt>
                <c:pt idx="50">
                  <c:v>429.25252922743755</c:v>
                </c:pt>
                <c:pt idx="51">
                  <c:v>435.43680283266269</c:v>
                </c:pt>
                <c:pt idx="52">
                  <c:v>441.62107643788795</c:v>
                </c:pt>
                <c:pt idx="53">
                  <c:v>447.80535004311321</c:v>
                </c:pt>
                <c:pt idx="54">
                  <c:v>453.98962364833847</c:v>
                </c:pt>
                <c:pt idx="55">
                  <c:v>460.17389725356361</c:v>
                </c:pt>
                <c:pt idx="56">
                  <c:v>466.35817085878887</c:v>
                </c:pt>
                <c:pt idx="57">
                  <c:v>472.54244446401412</c:v>
                </c:pt>
                <c:pt idx="58">
                  <c:v>478.72671806923938</c:v>
                </c:pt>
                <c:pt idx="59">
                  <c:v>484.91099167446453</c:v>
                </c:pt>
                <c:pt idx="60">
                  <c:v>491.09526527968978</c:v>
                </c:pt>
                <c:pt idx="61">
                  <c:v>497.27953888491504</c:v>
                </c:pt>
                <c:pt idx="62">
                  <c:v>503.4638124901403</c:v>
                </c:pt>
                <c:pt idx="63">
                  <c:v>509.64808609536544</c:v>
                </c:pt>
                <c:pt idx="64">
                  <c:v>515.8323597005907</c:v>
                </c:pt>
                <c:pt idx="65">
                  <c:v>522.01663330581596</c:v>
                </c:pt>
                <c:pt idx="66">
                  <c:v>528.20090691104122</c:v>
                </c:pt>
                <c:pt idx="67">
                  <c:v>534.38518051626647</c:v>
                </c:pt>
                <c:pt idx="68">
                  <c:v>540.56945412149162</c:v>
                </c:pt>
                <c:pt idx="69">
                  <c:v>546.75372772671687</c:v>
                </c:pt>
              </c:numCache>
            </c:numRef>
          </c:xVal>
          <c:yVal>
            <c:numRef>
              <c:f>'Linear regression'!ydata2</c:f>
              <c:numCache>
                <c:formatCode>General</c:formatCode>
                <c:ptCount val="70"/>
                <c:pt idx="0">
                  <c:v>-54.586338896075262</c:v>
                </c:pt>
                <c:pt idx="1">
                  <c:v>-48.302684778380467</c:v>
                </c:pt>
                <c:pt idx="2">
                  <c:v>-42.022936099027419</c:v>
                </c:pt>
                <c:pt idx="3">
                  <c:v>-35.747099274351882</c:v>
                </c:pt>
                <c:pt idx="4">
                  <c:v>-29.475180471005842</c:v>
                </c:pt>
                <c:pt idx="5">
                  <c:v>-23.20718560391515</c:v>
                </c:pt>
                <c:pt idx="6">
                  <c:v>-16.943120334313875</c:v>
                </c:pt>
                <c:pt idx="7">
                  <c:v>-10.682990067856252</c:v>
                </c:pt>
                <c:pt idx="8">
                  <c:v>-4.4267999528086932</c:v>
                </c:pt>
                <c:pt idx="9">
                  <c:v>1.8254451216777454</c:v>
                </c:pt>
                <c:pt idx="10">
                  <c:v>8.0737405272122658</c:v>
                </c:pt>
                <c:pt idx="11">
                  <c:v>14.318081897726046</c:v>
                </c:pt>
                <c:pt idx="12">
                  <c:v>20.558465130948889</c:v>
                </c:pt>
                <c:pt idx="13">
                  <c:v>26.79488638980007</c:v>
                </c:pt>
                <c:pt idx="14">
                  <c:v>33.02734210369249</c:v>
                </c:pt>
                <c:pt idx="15">
                  <c:v>39.25582896974808</c:v>
                </c:pt>
                <c:pt idx="16">
                  <c:v>45.480343953925342</c:v>
                </c:pt>
                <c:pt idx="17">
                  <c:v>51.700884292055605</c:v>
                </c:pt>
                <c:pt idx="18">
                  <c:v>57.917447490789954</c:v>
                </c:pt>
                <c:pt idx="19">
                  <c:v>64.130031328453555</c:v>
                </c:pt>
                <c:pt idx="20">
                  <c:v>70.338633855808865</c:v>
                </c:pt>
                <c:pt idx="21">
                  <c:v>76.543253396725135</c:v>
                </c:pt>
                <c:pt idx="22">
                  <c:v>82.743888548755393</c:v>
                </c:pt>
                <c:pt idx="23">
                  <c:v>88.940538183619168</c:v>
                </c:pt>
                <c:pt idx="24">
                  <c:v>95.133201447591489</c:v>
                </c:pt>
                <c:pt idx="25">
                  <c:v>101.32187776179705</c:v>
                </c:pt>
                <c:pt idx="26">
                  <c:v>107.50656682240984</c:v>
                </c:pt>
                <c:pt idx="27">
                  <c:v>113.68726860075819</c:v>
                </c:pt>
                <c:pt idx="28">
                  <c:v>119.86398334333464</c:v>
                </c:pt>
                <c:pt idx="29">
                  <c:v>126.03671157171055</c:v>
                </c:pt>
                <c:pt idx="30">
                  <c:v>132.20545408235657</c:v>
                </c:pt>
                <c:pt idx="31">
                  <c:v>138.37021194636782</c:v>
                </c:pt>
                <c:pt idx="32">
                  <c:v>144.53098650909499</c:v>
                </c:pt>
                <c:pt idx="33">
                  <c:v>150.68777938968057</c:v>
                </c:pt>
                <c:pt idx="34">
                  <c:v>156.84059248050195</c:v>
                </c:pt>
                <c:pt idx="35">
                  <c:v>162.989427946521</c:v>
                </c:pt>
                <c:pt idx="36">
                  <c:v>169.13428822454046</c:v>
                </c:pt>
                <c:pt idx="37">
                  <c:v>175.27517602236802</c:v>
                </c:pt>
                <c:pt idx="38">
                  <c:v>181.41209431788951</c:v>
                </c:pt>
                <c:pt idx="39">
                  <c:v>187.54504635805037</c:v>
                </c:pt>
                <c:pt idx="40">
                  <c:v>193.67403565774771</c:v>
                </c:pt>
                <c:pt idx="41">
                  <c:v>199.79906599863261</c:v>
                </c:pt>
                <c:pt idx="42">
                  <c:v>205.92014142782457</c:v>
                </c:pt>
                <c:pt idx="43">
                  <c:v>212.03726625653871</c:v>
                </c:pt>
                <c:pt idx="44">
                  <c:v>218.15044505862718</c:v>
                </c:pt>
                <c:pt idx="45">
                  <c:v>224.25968266903439</c:v>
                </c:pt>
                <c:pt idx="46">
                  <c:v>230.36498418216979</c:v>
                </c:pt>
                <c:pt idx="47">
                  <c:v>236.4663549501974</c:v>
                </c:pt>
                <c:pt idx="48">
                  <c:v>242.56380058124455</c:v>
                </c:pt>
                <c:pt idx="49">
                  <c:v>248.65732693753017</c:v>
                </c:pt>
                <c:pt idx="50">
                  <c:v>254.74694013341536</c:v>
                </c:pt>
                <c:pt idx="51">
                  <c:v>260.8326465333767</c:v>
                </c:pt>
                <c:pt idx="52">
                  <c:v>266.91445274990463</c:v>
                </c:pt>
                <c:pt idx="53">
                  <c:v>272.99236564132718</c:v>
                </c:pt>
                <c:pt idx="54">
                  <c:v>279.06639230956262</c:v>
                </c:pt>
                <c:pt idx="55">
                  <c:v>285.13654009780083</c:v>
                </c:pt>
                <c:pt idx="56">
                  <c:v>291.202816588117</c:v>
                </c:pt>
                <c:pt idx="57">
                  <c:v>297.26522959901689</c:v>
                </c:pt>
                <c:pt idx="58">
                  <c:v>303.32378718291807</c:v>
                </c:pt>
                <c:pt idx="59">
                  <c:v>309.37849762356768</c:v>
                </c:pt>
                <c:pt idx="60">
                  <c:v>315.42936943339862</c:v>
                </c:pt>
                <c:pt idx="61">
                  <c:v>321.47641135082586</c:v>
                </c:pt>
                <c:pt idx="62">
                  <c:v>327.51963233748563</c:v>
                </c:pt>
                <c:pt idx="63">
                  <c:v>333.55904157541886</c:v>
                </c:pt>
                <c:pt idx="64">
                  <c:v>339.59464846420133</c:v>
                </c:pt>
                <c:pt idx="65">
                  <c:v>345.62646261802058</c:v>
                </c:pt>
                <c:pt idx="66">
                  <c:v>351.65449386270564</c:v>
                </c:pt>
                <c:pt idx="67">
                  <c:v>357.67875223270681</c:v>
                </c:pt>
                <c:pt idx="68">
                  <c:v>363.69924796803161</c:v>
                </c:pt>
                <c:pt idx="69">
                  <c:v>369.71599151113651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0-4584-9698-660AE78CAD60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'Linear regression'!xdata3</c:f>
              <c:numCache>
                <c:formatCode>General</c:formatCode>
                <c:ptCount val="70"/>
                <c:pt idx="0">
                  <c:v>106.356902479795</c:v>
                </c:pt>
                <c:pt idx="1">
                  <c:v>112.739465164533</c:v>
                </c:pt>
                <c:pt idx="2">
                  <c:v>119.12202784927102</c:v>
                </c:pt>
                <c:pt idx="3">
                  <c:v>125.50459053400903</c:v>
                </c:pt>
                <c:pt idx="4">
                  <c:v>131.88715321874705</c:v>
                </c:pt>
                <c:pt idx="5">
                  <c:v>138.26971590348506</c:v>
                </c:pt>
                <c:pt idx="6">
                  <c:v>144.65227858822306</c:v>
                </c:pt>
                <c:pt idx="7">
                  <c:v>151.03484127296107</c:v>
                </c:pt>
                <c:pt idx="8">
                  <c:v>157.41740395769909</c:v>
                </c:pt>
                <c:pt idx="9">
                  <c:v>163.79996664243708</c:v>
                </c:pt>
                <c:pt idx="10">
                  <c:v>170.1825293271751</c:v>
                </c:pt>
                <c:pt idx="11">
                  <c:v>176.56509201191312</c:v>
                </c:pt>
                <c:pt idx="12">
                  <c:v>182.94765469665111</c:v>
                </c:pt>
                <c:pt idx="13">
                  <c:v>189.33021738138913</c:v>
                </c:pt>
                <c:pt idx="14">
                  <c:v>195.71278006612715</c:v>
                </c:pt>
                <c:pt idx="15">
                  <c:v>202.09534275086514</c:v>
                </c:pt>
                <c:pt idx="16">
                  <c:v>208.47790543560316</c:v>
                </c:pt>
                <c:pt idx="17">
                  <c:v>214.86046812034118</c:v>
                </c:pt>
                <c:pt idx="18">
                  <c:v>221.24303080507917</c:v>
                </c:pt>
                <c:pt idx="19">
                  <c:v>227.62559348981719</c:v>
                </c:pt>
                <c:pt idx="20">
                  <c:v>234.00815617455521</c:v>
                </c:pt>
                <c:pt idx="21">
                  <c:v>240.3907188592932</c:v>
                </c:pt>
                <c:pt idx="22">
                  <c:v>246.77328154403122</c:v>
                </c:pt>
                <c:pt idx="23">
                  <c:v>253.15584422876924</c:v>
                </c:pt>
                <c:pt idx="24">
                  <c:v>259.53840691350723</c:v>
                </c:pt>
                <c:pt idx="25">
                  <c:v>265.92096959824528</c:v>
                </c:pt>
                <c:pt idx="26">
                  <c:v>272.30353228298327</c:v>
                </c:pt>
                <c:pt idx="27">
                  <c:v>278.68609496772126</c:v>
                </c:pt>
                <c:pt idx="28">
                  <c:v>285.06865765245925</c:v>
                </c:pt>
                <c:pt idx="29">
                  <c:v>291.4512203371973</c:v>
                </c:pt>
                <c:pt idx="30">
                  <c:v>297.83378302193535</c:v>
                </c:pt>
                <c:pt idx="31">
                  <c:v>304.21634570667334</c:v>
                </c:pt>
                <c:pt idx="32">
                  <c:v>310.59890839141133</c:v>
                </c:pt>
                <c:pt idx="33">
                  <c:v>316.98147107614932</c:v>
                </c:pt>
                <c:pt idx="34">
                  <c:v>323.36403376088731</c:v>
                </c:pt>
                <c:pt idx="35">
                  <c:v>329.74659644562536</c:v>
                </c:pt>
                <c:pt idx="36">
                  <c:v>336.1291591303634</c:v>
                </c:pt>
                <c:pt idx="37">
                  <c:v>342.5117218151014</c:v>
                </c:pt>
                <c:pt idx="38">
                  <c:v>348.89428449983939</c:v>
                </c:pt>
                <c:pt idx="39">
                  <c:v>355.27684718457738</c:v>
                </c:pt>
                <c:pt idx="40">
                  <c:v>361.65940986931543</c:v>
                </c:pt>
                <c:pt idx="41">
                  <c:v>368.04197255405342</c:v>
                </c:pt>
                <c:pt idx="42">
                  <c:v>374.42453523879141</c:v>
                </c:pt>
                <c:pt idx="43">
                  <c:v>380.80709792352945</c:v>
                </c:pt>
                <c:pt idx="44">
                  <c:v>387.18966060826745</c:v>
                </c:pt>
                <c:pt idx="45">
                  <c:v>393.57222329300544</c:v>
                </c:pt>
                <c:pt idx="46">
                  <c:v>399.95478597774348</c:v>
                </c:pt>
                <c:pt idx="47">
                  <c:v>406.33734866248147</c:v>
                </c:pt>
                <c:pt idx="48">
                  <c:v>412.71991134721947</c:v>
                </c:pt>
                <c:pt idx="49">
                  <c:v>419.10247403195751</c:v>
                </c:pt>
                <c:pt idx="50">
                  <c:v>425.4850367166955</c:v>
                </c:pt>
                <c:pt idx="51">
                  <c:v>431.86759940143355</c:v>
                </c:pt>
                <c:pt idx="52">
                  <c:v>438.25016208617154</c:v>
                </c:pt>
                <c:pt idx="53">
                  <c:v>444.63272477090953</c:v>
                </c:pt>
                <c:pt idx="54">
                  <c:v>451.01528745564758</c:v>
                </c:pt>
                <c:pt idx="55">
                  <c:v>457.39785014038557</c:v>
                </c:pt>
                <c:pt idx="56">
                  <c:v>463.78041282512356</c:v>
                </c:pt>
                <c:pt idx="57">
                  <c:v>470.16297550986161</c:v>
                </c:pt>
                <c:pt idx="58">
                  <c:v>476.5455381945996</c:v>
                </c:pt>
                <c:pt idx="59">
                  <c:v>482.92810087933759</c:v>
                </c:pt>
                <c:pt idx="60">
                  <c:v>489.31066356407564</c:v>
                </c:pt>
                <c:pt idx="61">
                  <c:v>495.69322624881363</c:v>
                </c:pt>
                <c:pt idx="62">
                  <c:v>502.07578893355162</c:v>
                </c:pt>
                <c:pt idx="63">
                  <c:v>508.45835161828967</c:v>
                </c:pt>
                <c:pt idx="64">
                  <c:v>514.8409143030276</c:v>
                </c:pt>
                <c:pt idx="65">
                  <c:v>521.22347698776571</c:v>
                </c:pt>
                <c:pt idx="66">
                  <c:v>527.6060396725037</c:v>
                </c:pt>
                <c:pt idx="67">
                  <c:v>533.98860235724169</c:v>
                </c:pt>
                <c:pt idx="68">
                  <c:v>540.37116504197968</c:v>
                </c:pt>
                <c:pt idx="69">
                  <c:v>546.75372772671767</c:v>
                </c:pt>
              </c:numCache>
            </c:numRef>
          </c:xVal>
          <c:yVal>
            <c:numRef>
              <c:f>'Linear regression'!ydata4</c:f>
              <c:numCache>
                <c:formatCode>General</c:formatCode>
                <c:ptCount val="70"/>
                <c:pt idx="0">
                  <c:v>281.21580186690971</c:v>
                </c:pt>
                <c:pt idx="1">
                  <c:v>287.48696935138872</c:v>
                </c:pt>
                <c:pt idx="2">
                  <c:v>293.76228091923781</c:v>
                </c:pt>
                <c:pt idx="3">
                  <c:v>300.0417442099349</c:v>
                </c:pt>
                <c:pt idx="4">
                  <c:v>306.32536658494246</c:v>
                </c:pt>
                <c:pt idx="5">
                  <c:v>312.61315512513096</c:v>
                </c:pt>
                <c:pt idx="6">
                  <c:v>318.90511662829044</c:v>
                </c:pt>
                <c:pt idx="7">
                  <c:v>325.20125760673375</c:v>
                </c:pt>
                <c:pt idx="8">
                  <c:v>331.50158428499054</c:v>
                </c:pt>
                <c:pt idx="9">
                  <c:v>337.8061025975972</c:v>
                </c:pt>
                <c:pt idx="10">
                  <c:v>344.11481818698178</c:v>
                </c:pt>
                <c:pt idx="11">
                  <c:v>350.42773640144742</c:v>
                </c:pt>
                <c:pt idx="12">
                  <c:v>356.74486229325464</c:v>
                </c:pt>
                <c:pt idx="13">
                  <c:v>363.06620061680576</c:v>
                </c:pt>
                <c:pt idx="14">
                  <c:v>369.39175582693099</c:v>
                </c:pt>
                <c:pt idx="15">
                  <c:v>375.72153207727871</c:v>
                </c:pt>
                <c:pt idx="16">
                  <c:v>382.055533218812</c:v>
                </c:pt>
                <c:pt idx="17">
                  <c:v>388.39376279841042</c:v>
                </c:pt>
                <c:pt idx="18">
                  <c:v>394.73622405758078</c:v>
                </c:pt>
                <c:pt idx="19">
                  <c:v>401.08291993127636</c:v>
                </c:pt>
                <c:pt idx="20">
                  <c:v>407.4338530468263</c:v>
                </c:pt>
                <c:pt idx="21">
                  <c:v>413.78902572297517</c:v>
                </c:pt>
                <c:pt idx="22">
                  <c:v>420.14843996903517</c:v>
                </c:pt>
                <c:pt idx="23">
                  <c:v>426.51209748414976</c:v>
                </c:pt>
                <c:pt idx="24">
                  <c:v>432.87999965667109</c:v>
                </c:pt>
                <c:pt idx="25">
                  <c:v>439.25214756365051</c:v>
                </c:pt>
                <c:pt idx="26">
                  <c:v>445.62854197044271</c:v>
                </c:pt>
                <c:pt idx="27">
                  <c:v>452.00918333042512</c:v>
                </c:pt>
                <c:pt idx="28">
                  <c:v>458.39407178483123</c:v>
                </c:pt>
                <c:pt idx="29">
                  <c:v>464.78320716269843</c:v>
                </c:pt>
                <c:pt idx="30">
                  <c:v>471.17658898093083</c:v>
                </c:pt>
                <c:pt idx="31">
                  <c:v>477.57421644447703</c:v>
                </c:pt>
                <c:pt idx="32">
                  <c:v>483.97608844662216</c:v>
                </c:pt>
                <c:pt idx="33">
                  <c:v>490.38220356939394</c:v>
                </c:pt>
                <c:pt idx="34">
                  <c:v>496.79256008408299</c:v>
                </c:pt>
                <c:pt idx="35">
                  <c:v>503.20715595187687</c:v>
                </c:pt>
                <c:pt idx="36">
                  <c:v>509.62598882460617</c:v>
                </c:pt>
                <c:pt idx="37">
                  <c:v>516.04905604560406</c:v>
                </c:pt>
                <c:pt idx="38">
                  <c:v>522.47635465067651</c:v>
                </c:pt>
                <c:pt idx="39">
                  <c:v>528.90788136918366</c:v>
                </c:pt>
                <c:pt idx="40">
                  <c:v>535.34363262523107</c:v>
                </c:pt>
                <c:pt idx="41">
                  <c:v>541.78360453896937</c:v>
                </c:pt>
                <c:pt idx="42">
                  <c:v>548.22779292800237</c:v>
                </c:pt>
                <c:pt idx="43">
                  <c:v>554.67619330890091</c:v>
                </c:pt>
                <c:pt idx="44">
                  <c:v>561.12880089882231</c:v>
                </c:pt>
                <c:pt idx="45">
                  <c:v>567.58561061723435</c:v>
                </c:pt>
                <c:pt idx="46">
                  <c:v>574.04661708774051</c:v>
                </c:pt>
                <c:pt idx="47">
                  <c:v>580.51181464000706</c:v>
                </c:pt>
                <c:pt idx="48">
                  <c:v>586.98119731178906</c:v>
                </c:pt>
                <c:pt idx="49">
                  <c:v>593.45475885105475</c:v>
                </c:pt>
                <c:pt idx="50">
                  <c:v>599.93249271820491</c:v>
                </c:pt>
                <c:pt idx="51">
                  <c:v>606.41439208838722</c:v>
                </c:pt>
                <c:pt idx="52">
                  <c:v>612.90044985390182</c:v>
                </c:pt>
                <c:pt idx="53">
                  <c:v>619.39065862669895</c:v>
                </c:pt>
                <c:pt idx="54">
                  <c:v>625.88501074096291</c:v>
                </c:pt>
                <c:pt idx="55">
                  <c:v>632.38349825578359</c:v>
                </c:pt>
                <c:pt idx="56">
                  <c:v>638.88611295791156</c:v>
                </c:pt>
                <c:pt idx="57">
                  <c:v>645.39284636459536</c:v>
                </c:pt>
                <c:pt idx="58">
                  <c:v>651.90368972649821</c:v>
                </c:pt>
                <c:pt idx="59">
                  <c:v>658.41863403069249</c:v>
                </c:pt>
                <c:pt idx="60">
                  <c:v>664.93767000372918</c:v>
                </c:pt>
                <c:pt idx="61">
                  <c:v>671.4607881147798</c:v>
                </c:pt>
                <c:pt idx="62">
                  <c:v>677.98797857884938</c:v>
                </c:pt>
                <c:pt idx="63">
                  <c:v>684.51923136005689</c:v>
                </c:pt>
                <c:pt idx="64">
                  <c:v>691.05453617498074</c:v>
                </c:pt>
                <c:pt idx="65">
                  <c:v>697.59388249606855</c:v>
                </c:pt>
                <c:pt idx="66">
                  <c:v>704.1372595551054</c:v>
                </c:pt>
                <c:pt idx="67">
                  <c:v>710.6846563467426</c:v>
                </c:pt>
                <c:pt idx="68">
                  <c:v>717.23606163207933</c:v>
                </c:pt>
                <c:pt idx="69">
                  <c:v>723.79146394229815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F0-4584-9698-660AE78CAD60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3F0-4584-9698-660AE78C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704976"/>
        <c:axId val="1121995328"/>
      </c:scatterChart>
      <c:valAx>
        <c:axId val="1016704976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21995328"/>
        <c:crosses val="autoZero"/>
        <c:crossBetween val="midCat"/>
      </c:valAx>
      <c:valAx>
        <c:axId val="1121995328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167049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'Linear regression'!$B$105:$B$324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'Linear regression'!$G$105:$G$324</c:f>
              <c:numCache>
                <c:formatCode>0.000</c:formatCode>
                <c:ptCount val="220"/>
                <c:pt idx="0">
                  <c:v>-0.27166703544920878</c:v>
                </c:pt>
                <c:pt idx="1">
                  <c:v>-1.1187668063061036</c:v>
                </c:pt>
                <c:pt idx="2">
                  <c:v>0.90271344222528993</c:v>
                </c:pt>
                <c:pt idx="3">
                  <c:v>-0.70149124083204561</c:v>
                </c:pt>
                <c:pt idx="4">
                  <c:v>-0.35436849968970296</c:v>
                </c:pt>
                <c:pt idx="5">
                  <c:v>-0.34190843955770045</c:v>
                </c:pt>
                <c:pt idx="6">
                  <c:v>-0.13098892570382628</c:v>
                </c:pt>
                <c:pt idx="7">
                  <c:v>-0.55829182799743782</c:v>
                </c:pt>
                <c:pt idx="8">
                  <c:v>-0.16032548985153494</c:v>
                </c:pt>
                <c:pt idx="9">
                  <c:v>0.29824444658078664</c:v>
                </c:pt>
                <c:pt idx="10">
                  <c:v>0.85263965702711209</c:v>
                </c:pt>
                <c:pt idx="11">
                  <c:v>3.0016912747020646E-2</c:v>
                </c:pt>
                <c:pt idx="12">
                  <c:v>-0.29837631049054708</c:v>
                </c:pt>
                <c:pt idx="13">
                  <c:v>-1.2011149292430174</c:v>
                </c:pt>
                <c:pt idx="14">
                  <c:v>-1.247398118144128</c:v>
                </c:pt>
                <c:pt idx="15">
                  <c:v>-1.047909100858933</c:v>
                </c:pt>
                <c:pt idx="16">
                  <c:v>-1.4330255197271251</c:v>
                </c:pt>
                <c:pt idx="17">
                  <c:v>-0.73124433645175602</c:v>
                </c:pt>
                <c:pt idx="18">
                  <c:v>-0.87107928624015685</c:v>
                </c:pt>
                <c:pt idx="19">
                  <c:v>0.97517986439027105</c:v>
                </c:pt>
                <c:pt idx="20">
                  <c:v>0.21704940954015406</c:v>
                </c:pt>
                <c:pt idx="21">
                  <c:v>-0.32650644736269208</c:v>
                </c:pt>
                <c:pt idx="22">
                  <c:v>-0.66286641425693937</c:v>
                </c:pt>
                <c:pt idx="23">
                  <c:v>0.84921779177786894</c:v>
                </c:pt>
                <c:pt idx="24">
                  <c:v>-0.7267643564729569</c:v>
                </c:pt>
                <c:pt idx="25">
                  <c:v>2.1626886824897742E-2</c:v>
                </c:pt>
                <c:pt idx="26">
                  <c:v>-1.0626905523791357</c:v>
                </c:pt>
                <c:pt idx="27">
                  <c:v>-1.0494603231157427</c:v>
                </c:pt>
                <c:pt idx="28">
                  <c:v>-0.12927118219055306</c:v>
                </c:pt>
                <c:pt idx="29">
                  <c:v>-0.30596937611103631</c:v>
                </c:pt>
                <c:pt idx="30">
                  <c:v>-0.67215725544755633</c:v>
                </c:pt>
                <c:pt idx="31">
                  <c:v>-0.12953319160410703</c:v>
                </c:pt>
                <c:pt idx="32">
                  <c:v>-4.4782545255400923E-2</c:v>
                </c:pt>
                <c:pt idx="33">
                  <c:v>0.5002021293200819</c:v>
                </c:pt>
                <c:pt idx="34">
                  <c:v>1.0123511648481733</c:v>
                </c:pt>
                <c:pt idx="35">
                  <c:v>-0.76746194940740753</c:v>
                </c:pt>
                <c:pt idx="36">
                  <c:v>0.20886098746834297</c:v>
                </c:pt>
                <c:pt idx="37">
                  <c:v>0.9072482160870613</c:v>
                </c:pt>
                <c:pt idx="38">
                  <c:v>0.7842972335655567</c:v>
                </c:pt>
                <c:pt idx="39">
                  <c:v>-0.37936889357105097</c:v>
                </c:pt>
                <c:pt idx="40">
                  <c:v>-6.9396642261917302E-2</c:v>
                </c:pt>
                <c:pt idx="41">
                  <c:v>0.51494212813869789</c:v>
                </c:pt>
                <c:pt idx="42">
                  <c:v>0.34332606043753972</c:v>
                </c:pt>
                <c:pt idx="43">
                  <c:v>-4.3177886680956568E-2</c:v>
                </c:pt>
                <c:pt idx="44">
                  <c:v>-0.30972094164296149</c:v>
                </c:pt>
                <c:pt idx="45">
                  <c:v>-1.8097224019468279</c:v>
                </c:pt>
                <c:pt idx="46">
                  <c:v>-1.2364293286013797</c:v>
                </c:pt>
                <c:pt idx="47">
                  <c:v>-1.7633978661470529</c:v>
                </c:pt>
                <c:pt idx="48">
                  <c:v>-0.19207765258127757</c:v>
                </c:pt>
                <c:pt idx="49">
                  <c:v>0.9961090586989072</c:v>
                </c:pt>
                <c:pt idx="50">
                  <c:v>-0.83562755076757578</c:v>
                </c:pt>
                <c:pt idx="51">
                  <c:v>1.2282319369315153</c:v>
                </c:pt>
                <c:pt idx="52">
                  <c:v>-0.23610478995141548</c:v>
                </c:pt>
                <c:pt idx="53">
                  <c:v>1.45741219566957</c:v>
                </c:pt>
                <c:pt idx="54">
                  <c:v>0.62469293278505755</c:v>
                </c:pt>
                <c:pt idx="55">
                  <c:v>0.2132132767836577</c:v>
                </c:pt>
                <c:pt idx="56">
                  <c:v>-0.8070688443747922</c:v>
                </c:pt>
                <c:pt idx="57">
                  <c:v>-0.81608483924437847</c:v>
                </c:pt>
                <c:pt idx="58">
                  <c:v>-0.96503421520718091</c:v>
                </c:pt>
                <c:pt idx="59">
                  <c:v>-0.80164598319043845</c:v>
                </c:pt>
                <c:pt idx="60">
                  <c:v>3.336291591797099</c:v>
                </c:pt>
                <c:pt idx="61">
                  <c:v>3.7311506895043483</c:v>
                </c:pt>
                <c:pt idx="62">
                  <c:v>0.45468656180906458</c:v>
                </c:pt>
                <c:pt idx="63">
                  <c:v>-2.0015805946763199</c:v>
                </c:pt>
                <c:pt idx="64">
                  <c:v>0.30135527456653333</c:v>
                </c:pt>
                <c:pt idx="65">
                  <c:v>-0.64569658733800106</c:v>
                </c:pt>
                <c:pt idx="66">
                  <c:v>-0.91832414389811989</c:v>
                </c:pt>
                <c:pt idx="67">
                  <c:v>-1.8600774053522642E-2</c:v>
                </c:pt>
                <c:pt idx="68">
                  <c:v>-1.0267811971868721</c:v>
                </c:pt>
                <c:pt idx="69">
                  <c:v>0.4217374989805987</c:v>
                </c:pt>
                <c:pt idx="70">
                  <c:v>1.2542687003439383</c:v>
                </c:pt>
                <c:pt idx="71">
                  <c:v>0.99541332166450847</c:v>
                </c:pt>
                <c:pt idx="72">
                  <c:v>0.29869443978809768</c:v>
                </c:pt>
                <c:pt idx="73">
                  <c:v>6.970160758161617</c:v>
                </c:pt>
                <c:pt idx="74">
                  <c:v>5.0355216289701081</c:v>
                </c:pt>
                <c:pt idx="75">
                  <c:v>-0.73907674025971615</c:v>
                </c:pt>
                <c:pt idx="76">
                  <c:v>0.96151155709492397</c:v>
                </c:pt>
                <c:pt idx="77">
                  <c:v>-0.24006669673465722</c:v>
                </c:pt>
                <c:pt idx="78">
                  <c:v>-0.13186922700402334</c:v>
                </c:pt>
                <c:pt idx="79">
                  <c:v>-0.39110760649145548</c:v>
                </c:pt>
                <c:pt idx="80">
                  <c:v>0.13855112387282045</c:v>
                </c:pt>
                <c:pt idx="81">
                  <c:v>-0.28093485303329996</c:v>
                </c:pt>
                <c:pt idx="82">
                  <c:v>-7.0977333925045849E-2</c:v>
                </c:pt>
                <c:pt idx="83">
                  <c:v>0.29617075629393413</c:v>
                </c:pt>
                <c:pt idx="84">
                  <c:v>0.23781291308097649</c:v>
                </c:pt>
                <c:pt idx="85">
                  <c:v>-0.31363262968796629</c:v>
                </c:pt>
                <c:pt idx="86">
                  <c:v>0.40302651025149233</c:v>
                </c:pt>
                <c:pt idx="87">
                  <c:v>-1.3355506274697775</c:v>
                </c:pt>
                <c:pt idx="88">
                  <c:v>-0.9797244419028357</c:v>
                </c:pt>
                <c:pt idx="89">
                  <c:v>-1.2726960778350624</c:v>
                </c:pt>
                <c:pt idx="90">
                  <c:v>-0.78943050067553822</c:v>
                </c:pt>
                <c:pt idx="91">
                  <c:v>-0.33097353774030597</c:v>
                </c:pt>
                <c:pt idx="92">
                  <c:v>-1.2213198808300259</c:v>
                </c:pt>
                <c:pt idx="93">
                  <c:v>-0.17929125902158224</c:v>
                </c:pt>
                <c:pt idx="94">
                  <c:v>-6.0376665814054285E-2</c:v>
                </c:pt>
                <c:pt idx="95">
                  <c:v>-0.17093578521948338</c:v>
                </c:pt>
                <c:pt idx="96">
                  <c:v>0.16871552612256471</c:v>
                </c:pt>
                <c:pt idx="97">
                  <c:v>-0.82150617477476362</c:v>
                </c:pt>
                <c:pt idx="98">
                  <c:v>0.1308456250636654</c:v>
                </c:pt>
                <c:pt idx="99">
                  <c:v>-0.35956589619918333</c:v>
                </c:pt>
                <c:pt idx="100">
                  <c:v>-1.1434981176991277</c:v>
                </c:pt>
                <c:pt idx="101">
                  <c:v>0.30486771818871927</c:v>
                </c:pt>
                <c:pt idx="102">
                  <c:v>1.080748841867432</c:v>
                </c:pt>
                <c:pt idx="103">
                  <c:v>1.003114979315856</c:v>
                </c:pt>
                <c:pt idx="104">
                  <c:v>1.8459284458605429</c:v>
                </c:pt>
                <c:pt idx="105">
                  <c:v>5.7463274714715504E-2</c:v>
                </c:pt>
                <c:pt idx="106">
                  <c:v>-8.9826455200575445E-2</c:v>
                </c:pt>
                <c:pt idx="107">
                  <c:v>-0.87377550043483909</c:v>
                </c:pt>
                <c:pt idx="108">
                  <c:v>0.34263546429587405</c:v>
                </c:pt>
                <c:pt idx="109">
                  <c:v>0.30914766796472987</c:v>
                </c:pt>
                <c:pt idx="110">
                  <c:v>-1.1406924729038124</c:v>
                </c:pt>
                <c:pt idx="111">
                  <c:v>-0.7195681183136805</c:v>
                </c:pt>
                <c:pt idx="112">
                  <c:v>0.13030733245254933</c:v>
                </c:pt>
                <c:pt idx="113">
                  <c:v>-0.1790907749030772</c:v>
                </c:pt>
                <c:pt idx="114">
                  <c:v>0.14095013055153952</c:v>
                </c:pt>
                <c:pt idx="115">
                  <c:v>-1.2205558588746646</c:v>
                </c:pt>
                <c:pt idx="116">
                  <c:v>-0.24670687105583344</c:v>
                </c:pt>
                <c:pt idx="117">
                  <c:v>0.9450578891907474</c:v>
                </c:pt>
                <c:pt idx="118">
                  <c:v>0.7879391792100271</c:v>
                </c:pt>
                <c:pt idx="119">
                  <c:v>0.57223883895288663</c:v>
                </c:pt>
                <c:pt idx="120">
                  <c:v>0.50991009090319173</c:v>
                </c:pt>
                <c:pt idx="121">
                  <c:v>-0.85458570247138221</c:v>
                </c:pt>
                <c:pt idx="122">
                  <c:v>-0.40658907506022079</c:v>
                </c:pt>
                <c:pt idx="123">
                  <c:v>-0.6671508280989169</c:v>
                </c:pt>
                <c:pt idx="124">
                  <c:v>1.1796753177254973</c:v>
                </c:pt>
                <c:pt idx="125">
                  <c:v>-0.64823091091306584</c:v>
                </c:pt>
                <c:pt idx="126">
                  <c:v>-0.89098868439531731</c:v>
                </c:pt>
                <c:pt idx="127">
                  <c:v>-0.71559258952300087</c:v>
                </c:pt>
                <c:pt idx="128">
                  <c:v>1.1429576138333397</c:v>
                </c:pt>
                <c:pt idx="129">
                  <c:v>1.0906552703947214</c:v>
                </c:pt>
                <c:pt idx="130">
                  <c:v>-3.5498864825835849E-2</c:v>
                </c:pt>
                <c:pt idx="131">
                  <c:v>-0.33655029379326418</c:v>
                </c:pt>
                <c:pt idx="132">
                  <c:v>-0.48194021820006855</c:v>
                </c:pt>
                <c:pt idx="133">
                  <c:v>-8.6060020750193412E-3</c:v>
                </c:pt>
                <c:pt idx="134">
                  <c:v>0.50672392129350941</c:v>
                </c:pt>
                <c:pt idx="135">
                  <c:v>0.91040159540214871</c:v>
                </c:pt>
                <c:pt idx="136">
                  <c:v>-0.67255372561836024</c:v>
                </c:pt>
                <c:pt idx="137">
                  <c:v>-0.24910568769908195</c:v>
                </c:pt>
                <c:pt idx="138">
                  <c:v>0.14563667937526051</c:v>
                </c:pt>
                <c:pt idx="139">
                  <c:v>-4.1422392115537235E-2</c:v>
                </c:pt>
                <c:pt idx="140">
                  <c:v>-0.58452534590409377</c:v>
                </c:pt>
                <c:pt idx="141">
                  <c:v>0.23736957604774553</c:v>
                </c:pt>
                <c:pt idx="142">
                  <c:v>0.4631840232599253</c:v>
                </c:pt>
                <c:pt idx="143">
                  <c:v>0.37365130759335347</c:v>
                </c:pt>
                <c:pt idx="144">
                  <c:v>1.0540038112221608</c:v>
                </c:pt>
                <c:pt idx="145">
                  <c:v>0.41269574119588437</c:v>
                </c:pt>
                <c:pt idx="146">
                  <c:v>3.3618698059236903E-2</c:v>
                </c:pt>
                <c:pt idx="147">
                  <c:v>8.4990826180927903E-3</c:v>
                </c:pt>
                <c:pt idx="148">
                  <c:v>0.55148162111772581</c:v>
                </c:pt>
                <c:pt idx="149">
                  <c:v>-0.73183748797905346</c:v>
                </c:pt>
                <c:pt idx="150">
                  <c:v>6.6397723729700611E-2</c:v>
                </c:pt>
                <c:pt idx="151">
                  <c:v>0.47846112536785856</c:v>
                </c:pt>
                <c:pt idx="152">
                  <c:v>-0.71818560403143517</c:v>
                </c:pt>
                <c:pt idx="153">
                  <c:v>-1.4675630203290686</c:v>
                </c:pt>
                <c:pt idx="154">
                  <c:v>-1.468304030461492</c:v>
                </c:pt>
                <c:pt idx="155">
                  <c:v>-0.5365356570998141</c:v>
                </c:pt>
                <c:pt idx="156">
                  <c:v>-0.48329220402633899</c:v>
                </c:pt>
                <c:pt idx="157">
                  <c:v>0.32988025099708823</c:v>
                </c:pt>
                <c:pt idx="158">
                  <c:v>-0.85901450293594317</c:v>
                </c:pt>
                <c:pt idx="159">
                  <c:v>0.82267582182275312</c:v>
                </c:pt>
                <c:pt idx="160">
                  <c:v>-2.5060147479703448E-2</c:v>
                </c:pt>
                <c:pt idx="161">
                  <c:v>0.86865961441504913</c:v>
                </c:pt>
                <c:pt idx="162">
                  <c:v>0.1452083620571118</c:v>
                </c:pt>
                <c:pt idx="163">
                  <c:v>1.0009635130691483</c:v>
                </c:pt>
                <c:pt idx="164">
                  <c:v>1.2606693416766259</c:v>
                </c:pt>
                <c:pt idx="165">
                  <c:v>0.34287395879089216</c:v>
                </c:pt>
                <c:pt idx="166">
                  <c:v>1.4306185430548335</c:v>
                </c:pt>
                <c:pt idx="167">
                  <c:v>0.53525246676843863</c:v>
                </c:pt>
                <c:pt idx="168">
                  <c:v>-0.30810547310910508</c:v>
                </c:pt>
                <c:pt idx="169">
                  <c:v>1.8633192193928817E-2</c:v>
                </c:pt>
                <c:pt idx="170">
                  <c:v>1.7273620227518793</c:v>
                </c:pt>
                <c:pt idx="171">
                  <c:v>-0.10424949246546213</c:v>
                </c:pt>
                <c:pt idx="172">
                  <c:v>0.90480971371868113</c:v>
                </c:pt>
                <c:pt idx="173">
                  <c:v>-3.3583322325202808E-2</c:v>
                </c:pt>
                <c:pt idx="174">
                  <c:v>-0.32387979884222157</c:v>
                </c:pt>
                <c:pt idx="175">
                  <c:v>-0.53275619868159974</c:v>
                </c:pt>
                <c:pt idx="176">
                  <c:v>-0.78817350133993214</c:v>
                </c:pt>
                <c:pt idx="177">
                  <c:v>-1.5196747610757826</c:v>
                </c:pt>
                <c:pt idx="178">
                  <c:v>0.18380960124744466</c:v>
                </c:pt>
                <c:pt idx="179">
                  <c:v>-0.23397767088644966</c:v>
                </c:pt>
                <c:pt idx="180">
                  <c:v>0.16882683006516383</c:v>
                </c:pt>
                <c:pt idx="181">
                  <c:v>0.25361915811259672</c:v>
                </c:pt>
                <c:pt idx="182">
                  <c:v>-0.72114247144415577</c:v>
                </c:pt>
                <c:pt idx="183">
                  <c:v>0.95212413047503974</c:v>
                </c:pt>
                <c:pt idx="184">
                  <c:v>0.67358675771429111</c:v>
                </c:pt>
                <c:pt idx="185">
                  <c:v>4.2130943081301157E-2</c:v>
                </c:pt>
                <c:pt idx="186">
                  <c:v>0.30213525672360747</c:v>
                </c:pt>
                <c:pt idx="187">
                  <c:v>-0.13349672231584639</c:v>
                </c:pt>
                <c:pt idx="188">
                  <c:v>-7.6064129929756363E-2</c:v>
                </c:pt>
                <c:pt idx="189">
                  <c:v>-0.51325066522637075</c:v>
                </c:pt>
                <c:pt idx="190">
                  <c:v>-0.52367686042568728</c:v>
                </c:pt>
                <c:pt idx="191">
                  <c:v>-0.84835867742704041</c:v>
                </c:pt>
                <c:pt idx="192">
                  <c:v>-1.0950878925147403</c:v>
                </c:pt>
                <c:pt idx="193">
                  <c:v>-1.6710041291470429E-3</c:v>
                </c:pt>
                <c:pt idx="194">
                  <c:v>0.27221683439382066</c:v>
                </c:pt>
                <c:pt idx="195">
                  <c:v>-0.43084490202765269</c:v>
                </c:pt>
                <c:pt idx="196">
                  <c:v>0.62445956241973588</c:v>
                </c:pt>
                <c:pt idx="197">
                  <c:v>0.25682466088376976</c:v>
                </c:pt>
                <c:pt idx="198">
                  <c:v>-0.19372759449789642</c:v>
                </c:pt>
                <c:pt idx="199">
                  <c:v>-1.1983631844967062</c:v>
                </c:pt>
                <c:pt idx="200">
                  <c:v>-0.3618668569876925</c:v>
                </c:pt>
                <c:pt idx="201">
                  <c:v>-0.28108676748750555</c:v>
                </c:pt>
                <c:pt idx="202">
                  <c:v>-0.44216351600986425</c:v>
                </c:pt>
                <c:pt idx="203">
                  <c:v>-0.19902892676842598</c:v>
                </c:pt>
                <c:pt idx="204">
                  <c:v>-0.26208862194406735</c:v>
                </c:pt>
                <c:pt idx="205">
                  <c:v>-7.1956517797372443E-2</c:v>
                </c:pt>
                <c:pt idx="206">
                  <c:v>-0.20268296648637041</c:v>
                </c:pt>
                <c:pt idx="207">
                  <c:v>0.4884141218378612</c:v>
                </c:pt>
                <c:pt idx="208">
                  <c:v>0.69820952310836026</c:v>
                </c:pt>
                <c:pt idx="209">
                  <c:v>-1.451691010262167</c:v>
                </c:pt>
                <c:pt idx="210">
                  <c:v>-0.56931384039902266</c:v>
                </c:pt>
                <c:pt idx="211">
                  <c:v>6.3254517942576666E-2</c:v>
                </c:pt>
                <c:pt idx="212">
                  <c:v>0.37569925175684327</c:v>
                </c:pt>
                <c:pt idx="213">
                  <c:v>0.41911630650714593</c:v>
                </c:pt>
                <c:pt idx="214">
                  <c:v>-0.20704847060159742</c:v>
                </c:pt>
                <c:pt idx="215">
                  <c:v>0.41307184177061029</c:v>
                </c:pt>
                <c:pt idx="216">
                  <c:v>0.61713233823338087</c:v>
                </c:pt>
                <c:pt idx="217">
                  <c:v>0.16839612138491208</c:v>
                </c:pt>
                <c:pt idx="218">
                  <c:v>1.3128003024187715</c:v>
                </c:pt>
                <c:pt idx="219">
                  <c:v>0.60350745810118778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5-473B-88E6-0E4398BE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16698176"/>
        <c:axId val="1121993664"/>
      </c:barChart>
      <c:catAx>
        <c:axId val="101669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21993664"/>
        <c:crosses val="autoZero"/>
        <c:auto val="1"/>
        <c:lblAlgn val="ctr"/>
        <c:lblOffset val="100"/>
        <c:noMultiLvlLbl val="0"/>
      </c:catAx>
      <c:valAx>
        <c:axId val="1121993664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166981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11111" hidden="1">
          <a:extLst>
            <a:ext uri="{FF2B5EF4-FFF2-40B4-BE49-F238E27FC236}">
              <a16:creationId xmlns:a16="http://schemas.microsoft.com/office/drawing/2014/main" id="{753CDD94-A8E8-4D37-ADB5-62FF8C515539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I/III SS,False,
CheckBoxMultiCo,CheckBox,False,True,500000000200_Outputs|General,True,Multicolinearity statistics,False,
CheckBoxInterpret,CheckBox,False,True,500000000600_Outputs|General,True,Interpretation,False,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CheckBoxWelch,CheckBox,False,False,500000000601_Outputs|General,False,Welch statistic,False,
CheckBoxDispX,CheckBox,False,True,500000000201_Outputs|General,True,X,False,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CheckBoxLevene,CheckBox,False,False,530000000000_Outputs|Test assumptions,False,Levene's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RefEdit_QPred,RefEdit0,,True,300000000602_Prediction,True,Qualitative:,False,
RefEdit_XPred,RefEdit0,,True,300000000402_Prediction,True,Quantitative:,False,
CheckBox_XPred,CheckBox,True,True,300000000302_Prediction,True,Quantitative,False,
CheckBox_QPred,CheckBox,False,True,300000000502_Prediction,True,Qualitative,False,
CheckBox_ObsLabelsPred,CheckBox,False,True,300000000702_Prediction,True,Observation labels,False,
RefEdit_PredLabels,RefEdit0,,True,300000000802_Prediction,True,,False,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RefEdit_Wr,RefEdit0,,True,000000060301_General,True,Regression weights:,False,
CheckBox_Wr,CheckBox,False,True,000000050301_General,True,Regression weights,False,
RefEdit_ObsLabels,RefEdit0,,True,000000020301_General,True,Observation labels:,False,
CheckBox_W,CheckBox,False,True,000000030301_General,True,Observation weights,False,
RefEdit_W,RefEdit0,,True,000000040301_General,True,Observation weights:,False,
FileSelect2,CommandButton,,False,300000000902_Prediction,False,,False,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RefEdit_Y,RefEdit0,'RM+NE Data'!$D:$D,True,000000010200_General,True,Y / Dependent variables:,False,
FileSelect1,CommandButton,,False,000000020200_General,False,,False,
ScrollBarSelect,ScrollBar,0,False,05,False,,,
CheckBox_X,CheckBox,True,True,000000050200_General,True,Quantitative,False,
RefEdit_X,RefEdit0,'RM+NE Data'!$E:$E&lt;CM&gt;'RM+NE Data'!$F:$F&lt;CM&gt;'RM+NE Data'!$H:$H&lt;CM&gt;'RM+NE Data'!$I:$I,True,000002050200_General,True,X / Explanatory variables:,False,
CheckBox_Q,CheckBox,False,True,000003050200_General,True,Qualitative,False,
RefEdit_Q,RefEdit0,,True,000004050200_General,True,Qualitative:,False,
CheckBoxMeansCharts,CheckBox,True,True,600000000400_Charts,True,Means charts,False,
CheckBoxMeanConf,CheckBox,False,True,600000010400_Charts,True,Confidence intervals,False,
CheckBoxSumCharts,CheckBox,True,True,600000020400_Charts,True,Summary charts,False,
CheckBoxFilterY,CheckBox,False,True,600000030400_Charts,True,Filter Ys,False,
CheckBoxBar,CheckBox,False,True,600000040400_Charts,True,Bar chart,False,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611378</xdr:colOff>
      <xdr:row>6</xdr:row>
      <xdr:rowOff>0</xdr:rowOff>
    </xdr:to>
    <xdr:sp macro="" textlink="">
      <xdr:nvSpPr>
        <xdr:cNvPr id="3" name="BK611111">
          <a:extLst>
            <a:ext uri="{FF2B5EF4-FFF2-40B4-BE49-F238E27FC236}">
              <a16:creationId xmlns:a16="http://schemas.microsoft.com/office/drawing/2014/main" id="{01749F32-3C44-4171-BAD8-25F29957BA03}"/>
            </a:ext>
          </a:extLst>
        </xdr:cNvPr>
        <xdr:cNvSpPr/>
      </xdr:nvSpPr>
      <xdr:spPr>
        <a:xfrm>
          <a:off x="330200" y="92710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611111">
          <a:extLst>
            <a:ext uri="{FF2B5EF4-FFF2-40B4-BE49-F238E27FC236}">
              <a16:creationId xmlns:a16="http://schemas.microsoft.com/office/drawing/2014/main" id="{1F52AC9B-5902-4D9D-996F-2E8F54D5887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634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0]!AddRemovGrid">
      <xdr:nvPicPr>
        <xdr:cNvPr id="5" name="RM611111">
          <a:extLst>
            <a:ext uri="{FF2B5EF4-FFF2-40B4-BE49-F238E27FC236}">
              <a16:creationId xmlns:a16="http://schemas.microsoft.com/office/drawing/2014/main" id="{F49C7C15-DCD8-4C00-B242-038C5FAB06A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611111" hidden="1">
          <a:extLst>
            <a:ext uri="{FF2B5EF4-FFF2-40B4-BE49-F238E27FC236}">
              <a16:creationId xmlns:a16="http://schemas.microsoft.com/office/drawing/2014/main" id="{4F1382B9-5EDB-4A0E-AB7B-18AAF192551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08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0]!SendToOfficeLocal">
      <xdr:nvPicPr>
        <xdr:cNvPr id="7" name="WD611111">
          <a:extLst>
            <a:ext uri="{FF2B5EF4-FFF2-40B4-BE49-F238E27FC236}">
              <a16:creationId xmlns:a16="http://schemas.microsoft.com/office/drawing/2014/main" id="{82425EA4-10DB-47DC-8E2A-1B48883B55C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18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0]!SendToOfficeLocal">
      <xdr:nvPicPr>
        <xdr:cNvPr id="8" name="PT611111">
          <a:extLst>
            <a:ext uri="{FF2B5EF4-FFF2-40B4-BE49-F238E27FC236}">
              <a16:creationId xmlns:a16="http://schemas.microsoft.com/office/drawing/2014/main" id="{B8D633BA-5D4C-41A6-BB3E-07C44C977F6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522" y="96418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81</xdr:row>
      <xdr:rowOff>0</xdr:rowOff>
    </xdr:from>
    <xdr:to>
      <xdr:col>7</xdr:col>
      <xdr:colOff>0</xdr:colOff>
      <xdr:row>99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9C4E17-ABAD-437A-8290-91FC64BBD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326</xdr:row>
      <xdr:rowOff>0</xdr:rowOff>
    </xdr:from>
    <xdr:to>
      <xdr:col>7</xdr:col>
      <xdr:colOff>0</xdr:colOff>
      <xdr:row>344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1DCFA7-017F-4864-BF74-B76E8AC9B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326</xdr:row>
      <xdr:rowOff>0</xdr:rowOff>
    </xdr:from>
    <xdr:to>
      <xdr:col>13</xdr:col>
      <xdr:colOff>425450</xdr:colOff>
      <xdr:row>344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5DA05B-1907-4D95-B467-6679E25D3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552450</xdr:colOff>
      <xdr:row>326</xdr:row>
      <xdr:rowOff>0</xdr:rowOff>
    </xdr:from>
    <xdr:to>
      <xdr:col>20</xdr:col>
      <xdr:colOff>241300</xdr:colOff>
      <xdr:row>344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E2C823-8E0C-4CD6-97A5-460CA614D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346</xdr:row>
      <xdr:rowOff>0</xdr:rowOff>
    </xdr:from>
    <xdr:to>
      <xdr:col>7</xdr:col>
      <xdr:colOff>0</xdr:colOff>
      <xdr:row>364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9E1DAC-A42C-4405-BF11-4635FCC21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ett bloxsom" refreshedDate="43801.887444560183" createdVersion="6" refreshedVersion="6" minRefreshableVersion="3" recordCount="100" xr:uid="{EC85E68B-E370-4FB8-ADE3-28D13F85E076}">
  <cacheSource type="worksheet">
    <worksheetSource ref="K23:T123" sheet="Q4"/>
  </cacheSource>
  <cacheFields count="11">
    <cacheField name="week" numFmtId="14">
      <sharedItems containsSemiMixedTypes="0" containsNonDate="0" containsDate="1" containsString="0" minDate="2010-07-20T00:00:00" maxDate="2010-08-18T00:00:00" count="5">
        <d v="2010-07-20T00:00:00"/>
        <d v="2010-07-27T00:00:00"/>
        <d v="2010-08-03T00:00:00"/>
        <d v="2010-08-10T00:00:00"/>
        <d v="2010-08-17T00:00:00"/>
      </sharedItems>
      <fieldGroup par="10" base="0">
        <rangePr groupBy="days" startDate="2010-07-20T00:00:00" endDate="2010-08-18T00:00:00"/>
        <groupItems count="368">
          <s v="&lt;7/20/201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8/2010"/>
        </groupItems>
      </fieldGroup>
    </cacheField>
    <cacheField name="region" numFmtId="0">
      <sharedItems/>
    </cacheField>
    <cacheField name="store" numFmtId="0">
      <sharedItems count="20">
        <s v="Academy"/>
        <s v="Belmar"/>
        <s v="Cerrillos (aka Santa Fe)"/>
        <s v="Fort Collins"/>
        <s v="Highlands Ranch"/>
        <s v="Metcalf"/>
        <s v="Pearl"/>
        <s v="Pike's Peak"/>
        <s v="Superior"/>
        <s v="Tamarac"/>
        <s v="Bowery"/>
        <s v="Chelsea"/>
        <s v="Columbus Circle"/>
        <s v="Edgewater"/>
        <s v="Jericho"/>
        <s v="Middletown"/>
        <s v="Rose City"/>
        <s v="Union Square"/>
        <s v="West Orange"/>
        <s v="White Plains"/>
      </sharedItems>
    </cacheField>
    <cacheField name="predicted units sold" numFmtId="0">
      <sharedItems containsSemiMixedTypes="0" containsString="0" containsNumber="1" minValue="217.89314316094067" maxValue="473.24731722803403"/>
    </cacheField>
    <cacheField name="B1" numFmtId="0">
      <sharedItems containsSemiMixedTypes="0" containsString="0" containsNumber="1" minValue="-364.43961746734874" maxValue="-244.63807392127839"/>
    </cacheField>
    <cacheField name="B2" numFmtId="0">
      <sharedItems containsSemiMixedTypes="0" containsString="0" containsNumber="1" minValue="0" maxValue="124.58623018478579"/>
    </cacheField>
    <cacheField name="B3" numFmtId="0">
      <sharedItems containsSemiMixedTypes="0" containsString="0" containsNumber="1" minValue="0" maxValue="79.890891531566069"/>
    </cacheField>
    <cacheField name="B4" numFmtId="0">
      <sharedItems containsSemiMixedTypes="0" containsString="0" containsNumber="1" minValue="-223.5256601602299" maxValue="0"/>
    </cacheField>
    <cacheField name="B5" numFmtId="0">
      <sharedItems containsSemiMixedTypes="0" containsString="0" containsNumber="1" minValue="0" maxValue="201.05954291301845"/>
    </cacheField>
    <cacheField name="predicted profits" numFmtId="44">
      <sharedItems containsSemiMixedTypes="0" containsString="0" containsNumber="1" minValue="126.67139314465584" maxValue="307.37192037816709"/>
    </cacheField>
    <cacheField name="Months" numFmtId="0" databaseField="0">
      <fieldGroup base="0">
        <rangePr groupBy="months" startDate="2010-07-20T00:00:00" endDate="2010-08-18T00:00:00"/>
        <groupItems count="14">
          <s v="&lt;7/20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8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ett bloxsom" refreshedDate="43801.890001273146" createdVersion="6" refreshedVersion="6" minRefreshableVersion="3" recordCount="100" xr:uid="{FFC05500-FC34-4AED-ABC6-56202CCBF864}">
  <cacheSource type="worksheet">
    <worksheetSource ref="K23:S123" sheet="Q5"/>
  </cacheSource>
  <cacheFields count="10">
    <cacheField name="week" numFmtId="14">
      <sharedItems containsSemiMixedTypes="0" containsNonDate="0" containsDate="1" containsString="0" minDate="2010-07-20T00:00:00" maxDate="2010-08-18T00:00:00" count="5">
        <d v="2010-07-20T00:00:00"/>
        <d v="2010-07-27T00:00:00"/>
        <d v="2010-08-03T00:00:00"/>
        <d v="2010-08-10T00:00:00"/>
        <d v="2010-08-17T00:00:00"/>
      </sharedItems>
      <fieldGroup par="9" base="0">
        <rangePr groupBy="days" startDate="2010-07-20T00:00:00" endDate="2010-08-18T00:00:00"/>
        <groupItems count="368">
          <s v="&lt;7/20/201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8/2010"/>
        </groupItems>
      </fieldGroup>
    </cacheField>
    <cacheField name="region" numFmtId="0">
      <sharedItems/>
    </cacheField>
    <cacheField name="store" numFmtId="0">
      <sharedItems/>
    </cacheField>
    <cacheField name="predicted units sold" numFmtId="165">
      <sharedItems containsSemiMixedTypes="0" containsString="0" containsNumber="1" minValue="228.49255618222179" maxValue="473.06864918989555"/>
    </cacheField>
    <cacheField name="B1" numFmtId="0">
      <sharedItems containsSemiMixedTypes="0" containsString="0" containsNumber="1" minValue="-385.70282422434013" maxValue="-258.91146709013805"/>
    </cacheField>
    <cacheField name="B2" numFmtId="0">
      <sharedItems containsSemiMixedTypes="0" containsString="0" containsNumber="1" minValue="0" maxValue="118.07706514680126"/>
    </cacheField>
    <cacheField name="B3" numFmtId="0">
      <sharedItems containsSemiMixedTypes="0" containsString="0" containsNumber="1" minValue="-225.2031452332499" maxValue="0"/>
    </cacheField>
    <cacheField name="B4" numFmtId="0">
      <sharedItems containsSemiMixedTypes="0" containsString="0" containsNumber="1" minValue="0" maxValue="186.5112734612778"/>
    </cacheField>
    <cacheField name="predicted profits" numFmtId="164">
      <sharedItems containsSemiMixedTypes="0" containsString="0" containsNumber="1" minValue="137.03270039788947" maxValue="267.12683716482923"/>
    </cacheField>
    <cacheField name="Months" numFmtId="0" databaseField="0">
      <fieldGroup base="0">
        <rangePr groupBy="months" startDate="2010-07-20T00:00:00" endDate="2010-08-18T00:00:00"/>
        <groupItems count="14">
          <s v="&lt;7/20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8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RM"/>
    <x v="0"/>
    <n v="447.91197246998513"/>
    <n v="-276.94424272547008"/>
    <n v="124.58623018478579"/>
    <n v="0"/>
    <n v="0"/>
    <n v="0"/>
    <n v="238.9782647014618"/>
  </r>
  <r>
    <x v="0"/>
    <s v="RM"/>
    <x v="1"/>
    <n v="425.48212409828284"/>
    <n v="-299.37409109717237"/>
    <n v="124.58623018478579"/>
    <n v="0"/>
    <n v="0"/>
    <n v="0"/>
    <n v="245.39681507368465"/>
  </r>
  <r>
    <x v="0"/>
    <s v="RM"/>
    <x v="2"/>
    <n v="360.41659772810647"/>
    <n v="-364.43961746734874"/>
    <n v="124.58623018478579"/>
    <n v="0"/>
    <n v="0"/>
    <n v="0"/>
    <n v="253.04849328292434"/>
  </r>
  <r>
    <x v="0"/>
    <s v="RM"/>
    <x v="3"/>
    <n v="450.9192432082404"/>
    <n v="-353.82786351878087"/>
    <n v="124.58623018478579"/>
    <n v="79.890891531566069"/>
    <n v="0"/>
    <n v="0"/>
    <n v="307.37192037816709"/>
  </r>
  <r>
    <x v="0"/>
    <s v="RM"/>
    <x v="4"/>
    <n v="388.91358533319487"/>
    <n v="-335.94262986226033"/>
    <n v="124.58623018478579"/>
    <n v="0"/>
    <n v="0"/>
    <n v="0"/>
    <n v="251.7048724470894"/>
  </r>
  <r>
    <x v="0"/>
    <s v="RM"/>
    <x v="5"/>
    <n v="427.92411630140447"/>
    <n v="-296.93209889405074"/>
    <n v="124.58623018478579"/>
    <n v="0"/>
    <n v="0"/>
    <n v="0"/>
    <n v="244.79204564394018"/>
  </r>
  <r>
    <x v="0"/>
    <s v="RM"/>
    <x v="6"/>
    <n v="401.89035567111949"/>
    <n v="-322.96585952433571"/>
    <n v="124.58623018478579"/>
    <n v="0"/>
    <n v="0"/>
    <n v="0"/>
    <n v="250.05617929857053"/>
  </r>
  <r>
    <x v="0"/>
    <s v="RM"/>
    <x v="7"/>
    <n v="402.65922931210383"/>
    <n v="-322.19698588335137"/>
    <n v="124.58623018478579"/>
    <n v="0"/>
    <n v="0"/>
    <n v="0"/>
    <n v="249.93813349457241"/>
  </r>
  <r>
    <x v="0"/>
    <s v="RM"/>
    <x v="8"/>
    <n v="402.65922931210383"/>
    <n v="-322.19698588335137"/>
    <n v="124.58623018478579"/>
    <n v="0"/>
    <n v="0"/>
    <n v="0"/>
    <n v="249.93813349457241"/>
  </r>
  <r>
    <x v="0"/>
    <s v="RM"/>
    <x v="9"/>
    <n v="455.41244990280683"/>
    <n v="-349.33465682421445"/>
    <n v="124.58623018478579"/>
    <n v="79.890891531566069"/>
    <n v="0"/>
    <n v="0"/>
    <n v="306.49257880735962"/>
  </r>
  <r>
    <x v="0"/>
    <s v="NE"/>
    <x v="10"/>
    <n v="393.18460181146048"/>
    <n v="-245.02737703063752"/>
    <n v="124.58623018478579"/>
    <n v="0"/>
    <n v="-223.5256601602299"/>
    <n v="136.8814238068727"/>
    <n v="185.60279128509993"/>
  </r>
  <r>
    <x v="0"/>
    <s v="NE"/>
    <x v="11"/>
    <n v="372.63446516455508"/>
    <n v="-291.5880289099897"/>
    <n v="124.58623018478579"/>
    <n v="0"/>
    <n v="-223.5256601602299"/>
    <n v="162.89193903931945"/>
    <n v="209.32741080618882"/>
  </r>
  <r>
    <x v="0"/>
    <s v="NE"/>
    <x v="12"/>
    <n v="393.18460181146048"/>
    <n v="-245.02737703063752"/>
    <n v="124.58623018478579"/>
    <n v="0"/>
    <n v="-223.5256601602299"/>
    <n v="136.8814238068727"/>
    <n v="185.60279128509993"/>
  </r>
  <r>
    <x v="0"/>
    <s v="NE"/>
    <x v="13"/>
    <n v="371.43169796950207"/>
    <n v="-294.31315067550361"/>
    <n v="124.58623018478579"/>
    <n v="0"/>
    <n v="-223.5256601602299"/>
    <n v="164.41429360978037"/>
    <n v="210.60177274870765"/>
  </r>
  <r>
    <x v="0"/>
    <s v="NE"/>
    <x v="14"/>
    <n v="357.72015194589795"/>
    <n v="-325.37953880236233"/>
    <n v="124.58623018478579"/>
    <n v="0"/>
    <n v="-223.5256601602299"/>
    <n v="181.76913571303498"/>
    <n v="224.23687724728615"/>
  </r>
  <r>
    <x v="0"/>
    <s v="NE"/>
    <x v="15"/>
    <n v="342.47937334572646"/>
    <n v="-359.91072460251729"/>
    <n v="124.58623018478579"/>
    <n v="0"/>
    <n v="-223.5256601602299"/>
    <n v="201.05954291301845"/>
    <n v="237.46663549359306"/>
  </r>
  <r>
    <x v="0"/>
    <s v="NE"/>
    <x v="16"/>
    <n v="363.31301940289433"/>
    <n v="-312.70772259272263"/>
    <n v="124.58623018478579"/>
    <n v="0"/>
    <n v="-223.5256601602299"/>
    <n v="174.69018696039166"/>
    <n v="218.87338712653116"/>
  </r>
  <r>
    <x v="0"/>
    <s v="NE"/>
    <x v="17"/>
    <n v="473.24731722803403"/>
    <n v="-244.63807392127839"/>
    <n v="124.58623018478579"/>
    <n v="79.890891531566069"/>
    <n v="-223.5256601602299"/>
    <n v="136.66394458252114"/>
    <n v="223.04146060957245"/>
  </r>
  <r>
    <x v="0"/>
    <s v="NE"/>
    <x v="18"/>
    <n v="372.63446516455508"/>
    <n v="-291.5880289099897"/>
    <n v="124.58623018478579"/>
    <n v="0"/>
    <n v="-223.5256601602299"/>
    <n v="162.89193903931945"/>
    <n v="209.32741080618882"/>
  </r>
  <r>
    <x v="0"/>
    <s v="NE"/>
    <x v="19"/>
    <n v="380.41563251374157"/>
    <n v="-273.95815956238073"/>
    <n v="124.58623018478579"/>
    <n v="0"/>
    <n v="-223.5256601602299"/>
    <n v="153.04323704089697"/>
    <n v="200.77793635617218"/>
  </r>
  <r>
    <x v="1"/>
    <s v="RM"/>
    <x v="0"/>
    <n v="403.21663381676541"/>
    <n v="-276.94424272547008"/>
    <n v="0"/>
    <n v="79.890891531566069"/>
    <n v="0"/>
    <n v="0"/>
    <n v="215.1315824779667"/>
  </r>
  <r>
    <x v="1"/>
    <s v="RM"/>
    <x v="1"/>
    <n v="380.78678544506312"/>
    <n v="-299.37409109717237"/>
    <n v="0"/>
    <n v="79.890891531566069"/>
    <n v="0"/>
    <n v="0"/>
    <n v="219.61877850544013"/>
  </r>
  <r>
    <x v="1"/>
    <s v="RM"/>
    <x v="2"/>
    <n v="315.72125907488675"/>
    <n v="-364.43961746734874"/>
    <n v="0"/>
    <n v="79.890891531566069"/>
    <n v="0"/>
    <n v="0"/>
    <n v="221.66789601226404"/>
  </r>
  <r>
    <x v="1"/>
    <s v="RM"/>
    <x v="3"/>
    <n v="326.33301302345461"/>
    <n v="-353.82786351878087"/>
    <n v="0"/>
    <n v="79.890891531566069"/>
    <n v="0"/>
    <n v="0"/>
    <n v="222.4469379087692"/>
  </r>
  <r>
    <x v="1"/>
    <s v="RM"/>
    <x v="4"/>
    <n v="344.21824667997515"/>
    <n v="-335.94262986226033"/>
    <n v="0"/>
    <n v="79.890891531566069"/>
    <n v="0"/>
    <n v="0"/>
    <n v="222.77804926849083"/>
  </r>
  <r>
    <x v="1"/>
    <s v="RM"/>
    <x v="5"/>
    <n v="383.22877764818475"/>
    <n v="-296.93209889405074"/>
    <n v="0"/>
    <n v="79.890891531566069"/>
    <n v="0"/>
    <n v="0"/>
    <n v="219.22428032555817"/>
  </r>
  <r>
    <x v="1"/>
    <s v="RM"/>
    <x v="6"/>
    <n v="357.19501701789977"/>
    <n v="-322.96585952433571"/>
    <n v="0"/>
    <n v="79.890891531566069"/>
    <n v="0"/>
    <n v="0"/>
    <n v="222.24673958853722"/>
  </r>
  <r>
    <x v="1"/>
    <s v="RM"/>
    <x v="7"/>
    <n v="357.96389065888411"/>
    <n v="-322.19698588335137"/>
    <n v="0"/>
    <n v="79.890891531566069"/>
    <n v="0"/>
    <n v="0"/>
    <n v="222.19489875491919"/>
  </r>
  <r>
    <x v="1"/>
    <s v="RM"/>
    <x v="8"/>
    <n v="357.96389065888411"/>
    <n v="-322.19698588335137"/>
    <n v="0"/>
    <n v="79.890891531566069"/>
    <n v="0"/>
    <n v="0"/>
    <n v="222.19489875491919"/>
  </r>
  <r>
    <x v="1"/>
    <s v="RM"/>
    <x v="9"/>
    <n v="330.82621971802104"/>
    <n v="-349.33465682421445"/>
    <n v="0"/>
    <n v="79.890891531566069"/>
    <n v="0"/>
    <n v="0"/>
    <n v="222.64604588676946"/>
  </r>
  <r>
    <x v="1"/>
    <s v="NE"/>
    <x v="10"/>
    <n v="348.48926315824076"/>
    <n v="-245.02737703063752"/>
    <n v="0"/>
    <n v="79.890891531566069"/>
    <n v="-223.5256601602299"/>
    <n v="136.8814238068727"/>
    <n v="164.50435667384752"/>
  </r>
  <r>
    <x v="1"/>
    <s v="NE"/>
    <x v="11"/>
    <n v="327.9391265113353"/>
    <n v="-291.5880289099897"/>
    <n v="0"/>
    <n v="79.890891531566069"/>
    <n v="-223.5256601602299"/>
    <n v="162.89193903931945"/>
    <n v="184.21980431774261"/>
  </r>
  <r>
    <x v="1"/>
    <s v="NE"/>
    <x v="12"/>
    <n v="348.48926315824076"/>
    <n v="-245.02737703063752"/>
    <n v="0"/>
    <n v="79.890891531566069"/>
    <n v="-223.5256601602299"/>
    <n v="136.8814238068727"/>
    <n v="164.50435667384752"/>
  </r>
  <r>
    <x v="1"/>
    <s v="NE"/>
    <x v="13"/>
    <n v="326.73635931628235"/>
    <n v="-294.31315067550361"/>
    <n v="0"/>
    <n v="79.890891531566069"/>
    <n v="-223.5256601602299"/>
    <n v="164.41429360978037"/>
    <n v="185.25951573233206"/>
  </r>
  <r>
    <x v="1"/>
    <s v="NE"/>
    <x v="14"/>
    <n v="313.02481329267823"/>
    <n v="-325.37953880236233"/>
    <n v="0"/>
    <n v="79.890891531566069"/>
    <n v="-223.5256601602299"/>
    <n v="181.76913571303498"/>
    <n v="196.21960421251538"/>
  </r>
  <r>
    <x v="1"/>
    <s v="NE"/>
    <x v="15"/>
    <n v="297.78403469250674"/>
    <n v="-359.91072460251729"/>
    <n v="0"/>
    <n v="79.890891531566069"/>
    <n v="-223.5256601602299"/>
    <n v="201.05954291301845"/>
    <n v="206.47600505491684"/>
  </r>
  <r>
    <x v="1"/>
    <s v="NE"/>
    <x v="16"/>
    <n v="318.61768074967461"/>
    <n v="-312.70772259272263"/>
    <n v="0"/>
    <n v="79.890891531566069"/>
    <n v="-223.5256601602299"/>
    <n v="174.69018696039166"/>
    <n v="191.94723904663209"/>
  </r>
  <r>
    <x v="1"/>
    <s v="NE"/>
    <x v="17"/>
    <n v="348.6610870432483"/>
    <n v="-244.63807392127839"/>
    <n v="0"/>
    <n v="79.890891531566069"/>
    <n v="-223.5256601602299"/>
    <n v="136.66394458252114"/>
    <n v="164.32397032348291"/>
  </r>
  <r>
    <x v="1"/>
    <s v="NE"/>
    <x v="18"/>
    <n v="327.9391265113353"/>
    <n v="-291.5880289099897"/>
    <n v="0"/>
    <n v="79.890891531566069"/>
    <n v="-223.5256601602299"/>
    <n v="162.89193903931945"/>
    <n v="184.21980431774261"/>
  </r>
  <r>
    <x v="1"/>
    <s v="NE"/>
    <x v="19"/>
    <n v="335.72029386052179"/>
    <n v="-273.95815956238073"/>
    <n v="0"/>
    <n v="79.890891531566069"/>
    <n v="-223.5256601602299"/>
    <n v="153.04323704089697"/>
    <n v="177.18837511696742"/>
  </r>
  <r>
    <x v="2"/>
    <s v="RM"/>
    <x v="0"/>
    <n v="403.21663381676541"/>
    <n v="-276.94424272547008"/>
    <n v="0"/>
    <n v="79.890891531566069"/>
    <n v="0"/>
    <n v="0"/>
    <n v="215.1315824779667"/>
  </r>
  <r>
    <x v="2"/>
    <s v="RM"/>
    <x v="1"/>
    <n v="380.78678544506312"/>
    <n v="-299.37409109717237"/>
    <n v="0"/>
    <n v="79.890891531566069"/>
    <n v="0"/>
    <n v="0"/>
    <n v="219.61877850544013"/>
  </r>
  <r>
    <x v="2"/>
    <s v="RM"/>
    <x v="2"/>
    <n v="315.72125907488675"/>
    <n v="-364.43961746734874"/>
    <n v="0"/>
    <n v="79.890891531566069"/>
    <n v="0"/>
    <n v="0"/>
    <n v="221.66789601226404"/>
  </r>
  <r>
    <x v="2"/>
    <s v="RM"/>
    <x v="3"/>
    <n v="326.33301302345461"/>
    <n v="-353.82786351878087"/>
    <n v="0"/>
    <n v="79.890891531566069"/>
    <n v="0"/>
    <n v="0"/>
    <n v="222.4469379087692"/>
  </r>
  <r>
    <x v="2"/>
    <s v="RM"/>
    <x v="4"/>
    <n v="344.21824667997515"/>
    <n v="-335.94262986226033"/>
    <n v="0"/>
    <n v="79.890891531566069"/>
    <n v="0"/>
    <n v="0"/>
    <n v="222.77804926849083"/>
  </r>
  <r>
    <x v="2"/>
    <s v="RM"/>
    <x v="5"/>
    <n v="383.22877764818475"/>
    <n v="-296.93209889405074"/>
    <n v="0"/>
    <n v="79.890891531566069"/>
    <n v="0"/>
    <n v="0"/>
    <n v="219.22428032555817"/>
  </r>
  <r>
    <x v="2"/>
    <s v="RM"/>
    <x v="6"/>
    <n v="357.19501701789977"/>
    <n v="-322.96585952433571"/>
    <n v="0"/>
    <n v="79.890891531566069"/>
    <n v="0"/>
    <n v="0"/>
    <n v="222.24673958853722"/>
  </r>
  <r>
    <x v="2"/>
    <s v="RM"/>
    <x v="7"/>
    <n v="357.96389065888411"/>
    <n v="-322.19698588335137"/>
    <n v="0"/>
    <n v="79.890891531566069"/>
    <n v="0"/>
    <n v="0"/>
    <n v="222.19489875491919"/>
  </r>
  <r>
    <x v="2"/>
    <s v="RM"/>
    <x v="8"/>
    <n v="357.96389065888411"/>
    <n v="-322.19698588335137"/>
    <n v="0"/>
    <n v="79.890891531566069"/>
    <n v="0"/>
    <n v="0"/>
    <n v="222.19489875491919"/>
  </r>
  <r>
    <x v="2"/>
    <s v="RM"/>
    <x v="9"/>
    <n v="330.82621971802104"/>
    <n v="-349.33465682421445"/>
    <n v="0"/>
    <n v="79.890891531566069"/>
    <n v="0"/>
    <n v="0"/>
    <n v="222.64604588676946"/>
  </r>
  <r>
    <x v="2"/>
    <s v="NE"/>
    <x v="10"/>
    <n v="348.48926315824076"/>
    <n v="-245.02737703063752"/>
    <n v="0"/>
    <n v="79.890891531566069"/>
    <n v="-223.5256601602299"/>
    <n v="136.8814238068727"/>
    <n v="164.50435667384752"/>
  </r>
  <r>
    <x v="2"/>
    <s v="NE"/>
    <x v="11"/>
    <n v="327.9391265113353"/>
    <n v="-291.5880289099897"/>
    <n v="0"/>
    <n v="79.890891531566069"/>
    <n v="-223.5256601602299"/>
    <n v="162.89193903931945"/>
    <n v="184.21980431774261"/>
  </r>
  <r>
    <x v="2"/>
    <s v="NE"/>
    <x v="12"/>
    <n v="348.48926315824076"/>
    <n v="-245.02737703063752"/>
    <n v="0"/>
    <n v="79.890891531566069"/>
    <n v="-223.5256601602299"/>
    <n v="136.8814238068727"/>
    <n v="164.50435667384752"/>
  </r>
  <r>
    <x v="2"/>
    <s v="NE"/>
    <x v="13"/>
    <n v="326.73635931628235"/>
    <n v="-294.31315067550361"/>
    <n v="0"/>
    <n v="79.890891531566069"/>
    <n v="-223.5256601602299"/>
    <n v="164.41429360978037"/>
    <n v="185.25951573233206"/>
  </r>
  <r>
    <x v="2"/>
    <s v="NE"/>
    <x v="14"/>
    <n v="313.02481329267823"/>
    <n v="-325.37953880236233"/>
    <n v="0"/>
    <n v="79.890891531566069"/>
    <n v="-223.5256601602299"/>
    <n v="181.76913571303498"/>
    <n v="196.21960421251538"/>
  </r>
  <r>
    <x v="2"/>
    <s v="NE"/>
    <x v="15"/>
    <n v="297.78403469250674"/>
    <n v="-359.91072460251729"/>
    <n v="0"/>
    <n v="79.890891531566069"/>
    <n v="-223.5256601602299"/>
    <n v="201.05954291301845"/>
    <n v="206.47600505491684"/>
  </r>
  <r>
    <x v="2"/>
    <s v="NE"/>
    <x v="16"/>
    <n v="318.61768074967461"/>
    <n v="-312.70772259272263"/>
    <n v="0"/>
    <n v="79.890891531566069"/>
    <n v="-223.5256601602299"/>
    <n v="174.69018696039166"/>
    <n v="191.94723904663209"/>
  </r>
  <r>
    <x v="2"/>
    <s v="NE"/>
    <x v="17"/>
    <n v="348.6610870432483"/>
    <n v="-244.63807392127839"/>
    <n v="0"/>
    <n v="79.890891531566069"/>
    <n v="-223.5256601602299"/>
    <n v="136.66394458252114"/>
    <n v="164.32397032348291"/>
  </r>
  <r>
    <x v="2"/>
    <s v="NE"/>
    <x v="18"/>
    <n v="327.9391265113353"/>
    <n v="-291.5880289099897"/>
    <n v="0"/>
    <n v="79.890891531566069"/>
    <n v="-223.5256601602299"/>
    <n v="162.89193903931945"/>
    <n v="184.21980431774261"/>
  </r>
  <r>
    <x v="2"/>
    <s v="NE"/>
    <x v="19"/>
    <n v="335.72029386052179"/>
    <n v="-273.95815956238073"/>
    <n v="0"/>
    <n v="79.890891531566069"/>
    <n v="-223.5256601602299"/>
    <n v="153.04323704089697"/>
    <n v="177.18837511696742"/>
  </r>
  <r>
    <x v="3"/>
    <s v="RM"/>
    <x v="0"/>
    <n v="403.21663381676541"/>
    <n v="-276.94424272547008"/>
    <n v="0"/>
    <n v="79.890891531566069"/>
    <n v="0"/>
    <n v="0"/>
    <n v="215.1315824779667"/>
  </r>
  <r>
    <x v="3"/>
    <s v="RM"/>
    <x v="1"/>
    <n v="380.78678544506312"/>
    <n v="-299.37409109717237"/>
    <n v="0"/>
    <n v="79.890891531566069"/>
    <n v="0"/>
    <n v="0"/>
    <n v="219.61877850544013"/>
  </r>
  <r>
    <x v="3"/>
    <s v="RM"/>
    <x v="2"/>
    <n v="315.72125907488675"/>
    <n v="-364.43961746734874"/>
    <n v="0"/>
    <n v="79.890891531566069"/>
    <n v="0"/>
    <n v="0"/>
    <n v="221.66789601226404"/>
  </r>
  <r>
    <x v="3"/>
    <s v="RM"/>
    <x v="3"/>
    <n v="326.33301302345461"/>
    <n v="-353.82786351878087"/>
    <n v="0"/>
    <n v="79.890891531566069"/>
    <n v="0"/>
    <n v="0"/>
    <n v="222.4469379087692"/>
  </r>
  <r>
    <x v="3"/>
    <s v="RM"/>
    <x v="4"/>
    <n v="344.21824667997515"/>
    <n v="-335.94262986226033"/>
    <n v="0"/>
    <n v="79.890891531566069"/>
    <n v="0"/>
    <n v="0"/>
    <n v="222.77804926849083"/>
  </r>
  <r>
    <x v="3"/>
    <s v="RM"/>
    <x v="5"/>
    <n v="383.22877764818475"/>
    <n v="-296.93209889405074"/>
    <n v="0"/>
    <n v="79.890891531566069"/>
    <n v="0"/>
    <n v="0"/>
    <n v="219.22428032555817"/>
  </r>
  <r>
    <x v="3"/>
    <s v="RM"/>
    <x v="6"/>
    <n v="357.19501701789977"/>
    <n v="-322.96585952433571"/>
    <n v="0"/>
    <n v="79.890891531566069"/>
    <n v="0"/>
    <n v="0"/>
    <n v="222.24673958853722"/>
  </r>
  <r>
    <x v="3"/>
    <s v="RM"/>
    <x v="7"/>
    <n v="357.96389065888411"/>
    <n v="-322.19698588335137"/>
    <n v="0"/>
    <n v="79.890891531566069"/>
    <n v="0"/>
    <n v="0"/>
    <n v="222.19489875491919"/>
  </r>
  <r>
    <x v="3"/>
    <s v="RM"/>
    <x v="8"/>
    <n v="357.96389065888411"/>
    <n v="-322.19698588335137"/>
    <n v="0"/>
    <n v="79.890891531566069"/>
    <n v="0"/>
    <n v="0"/>
    <n v="222.19489875491919"/>
  </r>
  <r>
    <x v="3"/>
    <s v="RM"/>
    <x v="9"/>
    <n v="330.82621971802104"/>
    <n v="-349.33465682421445"/>
    <n v="0"/>
    <n v="79.890891531566069"/>
    <n v="0"/>
    <n v="0"/>
    <n v="222.64604588676946"/>
  </r>
  <r>
    <x v="3"/>
    <s v="NE"/>
    <x v="10"/>
    <n v="348.48926315824076"/>
    <n v="-245.02737703063752"/>
    <n v="0"/>
    <n v="79.890891531566069"/>
    <n v="-223.5256601602299"/>
    <n v="136.8814238068727"/>
    <n v="164.50435667384752"/>
  </r>
  <r>
    <x v="3"/>
    <s v="NE"/>
    <x v="11"/>
    <n v="327.9391265113353"/>
    <n v="-291.5880289099897"/>
    <n v="0"/>
    <n v="79.890891531566069"/>
    <n v="-223.5256601602299"/>
    <n v="162.89193903931945"/>
    <n v="184.21980431774261"/>
  </r>
  <r>
    <x v="3"/>
    <s v="NE"/>
    <x v="12"/>
    <n v="348.48926315824076"/>
    <n v="-245.02737703063752"/>
    <n v="0"/>
    <n v="79.890891531566069"/>
    <n v="-223.5256601602299"/>
    <n v="136.8814238068727"/>
    <n v="164.50435667384752"/>
  </r>
  <r>
    <x v="3"/>
    <s v="NE"/>
    <x v="13"/>
    <n v="326.73635931628235"/>
    <n v="-294.31315067550361"/>
    <n v="0"/>
    <n v="79.890891531566069"/>
    <n v="-223.5256601602299"/>
    <n v="164.41429360978037"/>
    <n v="185.25951573233206"/>
  </r>
  <r>
    <x v="3"/>
    <s v="NE"/>
    <x v="14"/>
    <n v="313.02481329267823"/>
    <n v="-325.37953880236233"/>
    <n v="0"/>
    <n v="79.890891531566069"/>
    <n v="-223.5256601602299"/>
    <n v="181.76913571303498"/>
    <n v="196.21960421251538"/>
  </r>
  <r>
    <x v="3"/>
    <s v="NE"/>
    <x v="15"/>
    <n v="297.78403469250674"/>
    <n v="-359.91072460251729"/>
    <n v="0"/>
    <n v="79.890891531566069"/>
    <n v="-223.5256601602299"/>
    <n v="201.05954291301845"/>
    <n v="206.47600505491684"/>
  </r>
  <r>
    <x v="3"/>
    <s v="NE"/>
    <x v="16"/>
    <n v="318.61768074967461"/>
    <n v="-312.70772259272263"/>
    <n v="0"/>
    <n v="79.890891531566069"/>
    <n v="-223.5256601602299"/>
    <n v="174.69018696039166"/>
    <n v="191.94723904663209"/>
  </r>
  <r>
    <x v="3"/>
    <s v="NE"/>
    <x v="17"/>
    <n v="348.6610870432483"/>
    <n v="-244.63807392127839"/>
    <n v="0"/>
    <n v="79.890891531566069"/>
    <n v="-223.5256601602299"/>
    <n v="136.66394458252114"/>
    <n v="164.32397032348291"/>
  </r>
  <r>
    <x v="3"/>
    <s v="NE"/>
    <x v="18"/>
    <n v="327.9391265113353"/>
    <n v="-291.5880289099897"/>
    <n v="0"/>
    <n v="79.890891531566069"/>
    <n v="-223.5256601602299"/>
    <n v="162.89193903931945"/>
    <n v="184.21980431774261"/>
  </r>
  <r>
    <x v="3"/>
    <s v="NE"/>
    <x v="19"/>
    <n v="335.72029386052179"/>
    <n v="-273.95815956238073"/>
    <n v="0"/>
    <n v="79.890891531566069"/>
    <n v="-223.5256601602299"/>
    <n v="153.04323704089697"/>
    <n v="177.18837511696742"/>
  </r>
  <r>
    <x v="4"/>
    <s v="RM"/>
    <x v="0"/>
    <n v="323.32574228519934"/>
    <n v="-276.94424272547008"/>
    <n v="0"/>
    <n v="0"/>
    <n v="0"/>
    <n v="0"/>
    <n v="172.50671911835701"/>
  </r>
  <r>
    <x v="4"/>
    <s v="RM"/>
    <x v="1"/>
    <n v="300.89589391349705"/>
    <n v="-299.37409109717237"/>
    <n v="0"/>
    <n v="0"/>
    <n v="0"/>
    <n v="0"/>
    <n v="173.54170681460943"/>
  </r>
  <r>
    <x v="4"/>
    <s v="RM"/>
    <x v="2"/>
    <n v="235.83036754332068"/>
    <n v="-364.43961746734874"/>
    <n v="0"/>
    <n v="0"/>
    <n v="0"/>
    <n v="0"/>
    <n v="165.57650106395695"/>
  </r>
  <r>
    <x v="4"/>
    <s v="RM"/>
    <x v="3"/>
    <n v="246.44212149188854"/>
    <n v="-353.82786351878087"/>
    <n v="0"/>
    <n v="0"/>
    <n v="0"/>
    <n v="0"/>
    <n v="167.98881237820515"/>
  </r>
  <r>
    <x v="4"/>
    <s v="RM"/>
    <x v="4"/>
    <n v="264.32735514840908"/>
    <n v="-335.94262986226033"/>
    <n v="0"/>
    <n v="0"/>
    <n v="0"/>
    <n v="0"/>
    <n v="171.07266426526672"/>
  </r>
  <r>
    <x v="4"/>
    <s v="RM"/>
    <x v="5"/>
    <n v="303.33788611661868"/>
    <n v="-296.93209889405074"/>
    <n v="0"/>
    <n v="0"/>
    <n v="0"/>
    <n v="0"/>
    <n v="173.52305896098414"/>
  </r>
  <r>
    <x v="4"/>
    <s v="RM"/>
    <x v="6"/>
    <n v="277.3041254863337"/>
    <n v="-322.96585952433571"/>
    <n v="0"/>
    <n v="0"/>
    <n v="0"/>
    <n v="0"/>
    <n v="172.53862687759681"/>
  </r>
  <r>
    <x v="4"/>
    <s v="RM"/>
    <x v="7"/>
    <n v="278.07299912731804"/>
    <n v="-322.19698588335137"/>
    <n v="0"/>
    <n v="0"/>
    <n v="0"/>
    <n v="0"/>
    <n v="172.60512442705993"/>
  </r>
  <r>
    <x v="4"/>
    <s v="RM"/>
    <x v="8"/>
    <n v="278.07299912731804"/>
    <n v="-322.19698588335137"/>
    <n v="0"/>
    <n v="0"/>
    <n v="0"/>
    <n v="0"/>
    <n v="172.60512442705993"/>
  </r>
  <r>
    <x v="4"/>
    <s v="RM"/>
    <x v="9"/>
    <n v="250.93532818645497"/>
    <n v="-349.33465682421445"/>
    <n v="0"/>
    <n v="0"/>
    <n v="0"/>
    <n v="0"/>
    <n v="168.87947588203096"/>
  </r>
  <r>
    <x v="4"/>
    <s v="NE"/>
    <x v="10"/>
    <n v="268.59837162667469"/>
    <n v="-245.02737703063752"/>
    <n v="0"/>
    <n v="0"/>
    <n v="-223.5256601602299"/>
    <n v="136.8814238068727"/>
    <n v="126.79186132637177"/>
  </r>
  <r>
    <x v="4"/>
    <s v="NE"/>
    <x v="11"/>
    <n v="248.04823497976926"/>
    <n v="-291.5880289099897"/>
    <n v="0"/>
    <n v="0"/>
    <n v="-223.5256601602299"/>
    <n v="162.89193903931945"/>
    <n v="139.3410959998854"/>
  </r>
  <r>
    <x v="4"/>
    <s v="NE"/>
    <x v="12"/>
    <n v="268.59837162667469"/>
    <n v="-245.02737703063752"/>
    <n v="0"/>
    <n v="0"/>
    <n v="-223.5256601602299"/>
    <n v="136.8814238068727"/>
    <n v="126.79186132637177"/>
  </r>
  <r>
    <x v="4"/>
    <s v="NE"/>
    <x v="13"/>
    <n v="246.84546778471628"/>
    <n v="-294.31315067550361"/>
    <n v="0"/>
    <n v="0"/>
    <n v="-223.5256601602299"/>
    <n v="164.41429360978037"/>
    <n v="139.96138023393411"/>
  </r>
  <r>
    <x v="4"/>
    <s v="NE"/>
    <x v="14"/>
    <n v="233.13392176111216"/>
    <n v="-325.37953880236233"/>
    <n v="0"/>
    <n v="0"/>
    <n v="-223.5256601602299"/>
    <n v="181.76913571303498"/>
    <n v="146.13999885595317"/>
  </r>
  <r>
    <x v="4"/>
    <s v="NE"/>
    <x v="15"/>
    <n v="217.89314316094067"/>
    <n v="-359.91072460251729"/>
    <n v="0"/>
    <n v="0"/>
    <n v="-223.5256601602299"/>
    <n v="201.05954291301845"/>
    <n v="151.08165813921721"/>
  </r>
  <r>
    <x v="4"/>
    <s v="NE"/>
    <x v="16"/>
    <n v="238.72678921810854"/>
    <n v="-312.70772259272263"/>
    <n v="0"/>
    <n v="0"/>
    <n v="-223.5256601602299"/>
    <n v="174.69018696039166"/>
    <n v="143.81797007958426"/>
  </r>
  <r>
    <x v="4"/>
    <s v="NE"/>
    <x v="17"/>
    <n v="268.77019551168223"/>
    <n v="-244.63807392127839"/>
    <n v="0"/>
    <n v="0"/>
    <n v="-223.5256601602299"/>
    <n v="136.66394458252114"/>
    <n v="126.67139314465584"/>
  </r>
  <r>
    <x v="4"/>
    <s v="NE"/>
    <x v="18"/>
    <n v="248.04823497976926"/>
    <n v="-291.5880289099897"/>
    <n v="0"/>
    <n v="0"/>
    <n v="-223.5256601602299"/>
    <n v="162.89193903931945"/>
    <n v="139.3410959998854"/>
  </r>
  <r>
    <x v="4"/>
    <s v="NE"/>
    <x v="19"/>
    <n v="255.82940232895575"/>
    <n v="-273.95815956238073"/>
    <n v="0"/>
    <n v="0"/>
    <n v="-223.5256601602299"/>
    <n v="153.04323704089697"/>
    <n v="135.023103859921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RM"/>
    <s v="Academy"/>
    <n v="473.06864918989555"/>
    <n v="-293.1025372988027"/>
    <n v="118.07706514680126"/>
    <n v="0"/>
    <n v="0"/>
    <n v="252.40031929631351"/>
  </r>
  <r>
    <x v="0"/>
    <s v="RM"/>
    <s v="Belmar"/>
    <n v="449.33013271352928"/>
    <n v="-316.84105377516897"/>
    <n v="118.07706514680126"/>
    <n v="0"/>
    <n v="0"/>
    <n v="259.15115404252799"/>
  </r>
  <r>
    <x v="0"/>
    <s v="RM"/>
    <s v="Cerrillos (aka Santa Fe)"/>
    <n v="380.46836226435812"/>
    <n v="-385.70282422434013"/>
    <n v="118.07706514680126"/>
    <n v="0"/>
    <n v="0"/>
    <n v="267.12683716482923"/>
  </r>
  <r>
    <x v="0"/>
    <s v="RM"/>
    <s v="Fort Collins"/>
    <n v="391.6992583353736"/>
    <n v="-374.47192815332465"/>
    <n v="118.07706514680126"/>
    <n v="0"/>
    <n v="0"/>
    <n v="267.00424756467197"/>
  </r>
  <r>
    <x v="0"/>
    <s v="RM"/>
    <s v="Highlands Ranch"/>
    <n v="410.62800483437417"/>
    <n v="-355.54318165432409"/>
    <n v="118.07706514680126"/>
    <n v="0"/>
    <n v="0"/>
    <n v="265.75844474933837"/>
  </r>
  <r>
    <x v="0"/>
    <s v="RM"/>
    <s v="Metcalf"/>
    <n v="451.91460279947489"/>
    <n v="-314.25658368922336"/>
    <n v="118.07706514680126"/>
    <n v="0"/>
    <n v="0"/>
    <n v="258.51569439880404"/>
  </r>
  <r>
    <x v="0"/>
    <s v="RM"/>
    <s v="Pearl"/>
    <n v="424.36190402851599"/>
    <n v="-341.80928246018226"/>
    <n v="118.07706514680126"/>
    <n v="0"/>
    <n v="0"/>
    <n v="264.03797668654261"/>
  </r>
  <r>
    <x v="0"/>
    <s v="RM"/>
    <s v="Pike's Peak"/>
    <n v="425.17563755414142"/>
    <n v="-340.99554893455684"/>
    <n v="118.07706514680126"/>
    <n v="0"/>
    <n v="0"/>
    <n v="263.9144902730597"/>
  </r>
  <r>
    <x v="0"/>
    <s v="RM"/>
    <s v="Superior"/>
    <n v="425.17563755414142"/>
    <n v="-340.99554893455684"/>
    <n v="118.07706514680126"/>
    <n v="0"/>
    <n v="0"/>
    <n v="263.9144902730597"/>
  </r>
  <r>
    <x v="0"/>
    <s v="RM"/>
    <s v="Tamarac"/>
    <n v="396.45462089436666"/>
    <n v="-369.7165655943316"/>
    <n v="118.07706514680126"/>
    <n v="0"/>
    <n v="0"/>
    <n v="266.81395988173148"/>
  </r>
  <r>
    <x v="0"/>
    <s v="NE"/>
    <s v="Bowery"/>
    <n v="408.62151285989182"/>
    <n v="-259.32348406513825"/>
    <n v="118.07706514680126"/>
    <n v="-225.2031452332499"/>
    <n v="126.97695566958166"/>
    <n v="192.88978514551192"/>
  </r>
  <r>
    <x v="0"/>
    <s v="NE"/>
    <s v="Chelsea"/>
    <n v="383.47272862711674"/>
    <n v="-308.60071427516459"/>
    <n v="118.07706514680126"/>
    <n v="-225.2031452332499"/>
    <n v="151.10540164683297"/>
    <n v="215.41580530628283"/>
  </r>
  <r>
    <x v="0"/>
    <s v="NE"/>
    <s v="Columbus Circle"/>
    <n v="408.62151285989182"/>
    <n v="-259.32348406513825"/>
    <n v="118.07706514680126"/>
    <n v="-225.2031452332499"/>
    <n v="126.97695566958166"/>
    <n v="192.88978514551192"/>
  </r>
  <r>
    <x v="0"/>
    <s v="NE"/>
    <s v="Edgewater"/>
    <n v="382.00080981750614"/>
    <n v="-311.4848331001661"/>
    <n v="118.07706514680126"/>
    <n v="-225.2031452332499"/>
    <n v="152.51760166222391"/>
    <n v="216.59445916652595"/>
  </r>
  <r>
    <x v="0"/>
    <s v="NE"/>
    <s v="Jericho"/>
    <n v="365.22093538794559"/>
    <n v="-344.36378770518365"/>
    <n v="118.07706514680126"/>
    <n v="-225.2031452332499"/>
    <n v="168.61668183768091"/>
    <n v="228.93874334793372"/>
  </r>
  <r>
    <x v="0"/>
    <s v="NE"/>
    <s v="Middletown"/>
    <n v="346.56962132902305"/>
    <n v="-380.9096933877031"/>
    <n v="118.07706514680126"/>
    <n v="-225.2031452332499"/>
    <n v="186.5112734612778"/>
    <n v="240.30271118901132"/>
  </r>
  <r>
    <x v="0"/>
    <s v="NE"/>
    <s v="Rose City"/>
    <n v="372.06535785263475"/>
    <n v="-330.95263516892652"/>
    <n v="118.07706514680126"/>
    <n v="-225.2031452332499"/>
    <n v="162.04995176611294"/>
    <n v="224.14612402134665"/>
  </r>
  <r>
    <x v="0"/>
    <s v="NE"/>
    <s v="Union Square"/>
    <n v="408.83178697555036"/>
    <n v="-258.91146709013805"/>
    <n v="118.07706514680126"/>
    <n v="-225.2031452332499"/>
    <n v="126.77521281024009"/>
    <n v="192.68242120157686"/>
  </r>
  <r>
    <x v="0"/>
    <s v="NE"/>
    <s v="West Orange"/>
    <n v="383.47272862711674"/>
    <n v="-308.60071427516459"/>
    <n v="118.07706514680126"/>
    <n v="-225.2031452332499"/>
    <n v="151.10540164683297"/>
    <n v="215.41580530628283"/>
  </r>
  <r>
    <x v="0"/>
    <s v="NE"/>
    <s v="White Plains"/>
    <n v="392.99514213249228"/>
    <n v="-289.94223129975609"/>
    <n v="118.07706514680126"/>
    <n v="-225.2031452332499"/>
    <n v="141.96933217680001"/>
    <n v="207.4172218264772"/>
  </r>
  <r>
    <x v="1"/>
    <s v="RM"/>
    <s v="Academy"/>
    <n v="354.99158404309429"/>
    <n v="-293.1025372988027"/>
    <n v="0"/>
    <n v="0"/>
    <n v="0"/>
    <n v="189.40166361355003"/>
  </r>
  <r>
    <x v="1"/>
    <s v="RM"/>
    <s v="Belmar"/>
    <n v="331.25306756672802"/>
    <n v="-316.84105377516897"/>
    <n v="0"/>
    <n v="0"/>
    <n v="0"/>
    <n v="191.05020671911038"/>
  </r>
  <r>
    <x v="1"/>
    <s v="RM"/>
    <s v="Cerrillos (aka Santa Fe)"/>
    <n v="262.39129711755686"/>
    <n v="-385.70282422434013"/>
    <n v="0"/>
    <n v="0"/>
    <n v="0"/>
    <n v="184.22492971935623"/>
  </r>
  <r>
    <x v="1"/>
    <s v="RM"/>
    <s v="Fort Collins"/>
    <n v="273.62219318857234"/>
    <n v="-374.47192815332465"/>
    <n v="0"/>
    <n v="0"/>
    <n v="0"/>
    <n v="186.51627812569774"/>
  </r>
  <r>
    <x v="1"/>
    <s v="RM"/>
    <s v="Highlands Ranch"/>
    <n v="292.55093968757291"/>
    <n v="-355.54318165432409"/>
    <n v="0"/>
    <n v="0"/>
    <n v="0"/>
    <n v="189.33896818042473"/>
  </r>
  <r>
    <x v="1"/>
    <s v="RM"/>
    <s v="Metcalf"/>
    <n v="333.83753765267363"/>
    <n v="-314.25658368922336"/>
    <n v="0"/>
    <n v="0"/>
    <n v="0"/>
    <n v="190.9702459890683"/>
  </r>
  <r>
    <x v="1"/>
    <s v="RM"/>
    <s v="Pearl"/>
    <n v="306.28483888171473"/>
    <n v="-341.80928246018226"/>
    <n v="0"/>
    <n v="0"/>
    <n v="0"/>
    <n v="190.57042675220291"/>
  </r>
  <r>
    <x v="1"/>
    <s v="RM"/>
    <s v="Pike's Peak"/>
    <n v="307.09857240734016"/>
    <n v="-340.99554893455684"/>
    <n v="0"/>
    <n v="0"/>
    <n v="0"/>
    <n v="190.62184199146864"/>
  </r>
  <r>
    <x v="1"/>
    <s v="RM"/>
    <s v="Superior"/>
    <n v="307.09857240734016"/>
    <n v="-340.99554893455684"/>
    <n v="0"/>
    <n v="0"/>
    <n v="0"/>
    <n v="190.62184199146864"/>
  </r>
  <r>
    <x v="1"/>
    <s v="RM"/>
    <s v="Tamarac"/>
    <n v="278.3775557475654"/>
    <n v="-369.7165655943316"/>
    <n v="0"/>
    <n v="0"/>
    <n v="0"/>
    <n v="187.34809503203036"/>
  </r>
  <r>
    <x v="1"/>
    <s v="NE"/>
    <s v="Bowery"/>
    <n v="290.54444771309051"/>
    <n v="-259.32348406513825"/>
    <n v="0"/>
    <n v="-225.2031452332499"/>
    <n v="126.97695566958166"/>
    <n v="137.15150654296437"/>
  </r>
  <r>
    <x v="1"/>
    <s v="NE"/>
    <s v="Chelsea"/>
    <n v="265.39566348031548"/>
    <n v="-308.60071427516459"/>
    <n v="0"/>
    <n v="-225.2031452332499"/>
    <n v="151.10540164683297"/>
    <n v="149.08601396006722"/>
  </r>
  <r>
    <x v="1"/>
    <s v="NE"/>
    <s v="Columbus Circle"/>
    <n v="290.54444771309051"/>
    <n v="-259.32348406513825"/>
    <n v="0"/>
    <n v="-225.2031452332499"/>
    <n v="126.97695566958166"/>
    <n v="137.15150654296437"/>
  </r>
  <r>
    <x v="1"/>
    <s v="NE"/>
    <s v="Edgewater"/>
    <n v="263.92374467070488"/>
    <n v="-311.4848331001661"/>
    <n v="0"/>
    <n v="-225.2031452332499"/>
    <n v="152.51760166222391"/>
    <n v="149.64476322828966"/>
  </r>
  <r>
    <x v="1"/>
    <s v="NE"/>
    <s v="Jericho"/>
    <n v="247.14387024114436"/>
    <n v="-344.36378770518365"/>
    <n v="0"/>
    <n v="-225.2031452332499"/>
    <n v="168.61668183768091"/>
    <n v="154.92213506066133"/>
  </r>
  <r>
    <x v="1"/>
    <s v="NE"/>
    <s v="Middletown"/>
    <n v="228.49255618222179"/>
    <n v="-380.9096933877031"/>
    <n v="0"/>
    <n v="-225.2031452332499"/>
    <n v="186.5112734612778"/>
    <n v="158.43102614284803"/>
  </r>
  <r>
    <x v="1"/>
    <s v="NE"/>
    <s v="Rose City"/>
    <n v="253.98829270583352"/>
    <n v="-330.95263516892652"/>
    <n v="0"/>
    <n v="-225.2031452332499"/>
    <n v="162.04995176611294"/>
    <n v="153.01207208697056"/>
  </r>
  <r>
    <x v="1"/>
    <s v="NE"/>
    <s v="Union Square"/>
    <n v="290.75472182874915"/>
    <n v="-258.91146709013805"/>
    <n v="0"/>
    <n v="-225.2031452332499"/>
    <n v="126.77521281024009"/>
    <n v="137.03270039788947"/>
  </r>
  <r>
    <x v="1"/>
    <s v="NE"/>
    <s v="West Orange"/>
    <n v="265.39566348031548"/>
    <n v="-308.60071427516459"/>
    <n v="0"/>
    <n v="-225.2031452332499"/>
    <n v="151.10540164683297"/>
    <n v="149.08601396006722"/>
  </r>
  <r>
    <x v="1"/>
    <s v="NE"/>
    <s v="White Plains"/>
    <n v="274.91807698569102"/>
    <n v="-289.94223129975609"/>
    <n v="0"/>
    <n v="-225.2031452332499"/>
    <n v="141.96933217680001"/>
    <n v="145.09783364962121"/>
  </r>
  <r>
    <x v="2"/>
    <s v="RM"/>
    <s v="Academy"/>
    <n v="354.99158404309429"/>
    <n v="-293.1025372988027"/>
    <n v="0"/>
    <n v="0"/>
    <n v="0"/>
    <n v="189.40166361355003"/>
  </r>
  <r>
    <x v="2"/>
    <s v="RM"/>
    <s v="Belmar"/>
    <n v="331.25306756672802"/>
    <n v="-316.84105377516897"/>
    <n v="0"/>
    <n v="0"/>
    <n v="0"/>
    <n v="191.05020671911038"/>
  </r>
  <r>
    <x v="2"/>
    <s v="RM"/>
    <s v="Cerrillos (aka Santa Fe)"/>
    <n v="262.39129711755686"/>
    <n v="-385.70282422434013"/>
    <n v="0"/>
    <n v="0"/>
    <n v="0"/>
    <n v="184.22492971935623"/>
  </r>
  <r>
    <x v="2"/>
    <s v="RM"/>
    <s v="Fort Collins"/>
    <n v="273.62219318857234"/>
    <n v="-374.47192815332465"/>
    <n v="0"/>
    <n v="0"/>
    <n v="0"/>
    <n v="186.51627812569774"/>
  </r>
  <r>
    <x v="2"/>
    <s v="RM"/>
    <s v="Highlands Ranch"/>
    <n v="292.55093968757291"/>
    <n v="-355.54318165432409"/>
    <n v="0"/>
    <n v="0"/>
    <n v="0"/>
    <n v="189.33896818042473"/>
  </r>
  <r>
    <x v="2"/>
    <s v="RM"/>
    <s v="Metcalf"/>
    <n v="333.83753765267363"/>
    <n v="-314.25658368922336"/>
    <n v="0"/>
    <n v="0"/>
    <n v="0"/>
    <n v="190.9702459890683"/>
  </r>
  <r>
    <x v="2"/>
    <s v="RM"/>
    <s v="Pearl"/>
    <n v="306.28483888171473"/>
    <n v="-341.80928246018226"/>
    <n v="0"/>
    <n v="0"/>
    <n v="0"/>
    <n v="190.57042675220291"/>
  </r>
  <r>
    <x v="2"/>
    <s v="RM"/>
    <s v="Pike's Peak"/>
    <n v="307.09857240734016"/>
    <n v="-340.99554893455684"/>
    <n v="0"/>
    <n v="0"/>
    <n v="0"/>
    <n v="190.62184199146864"/>
  </r>
  <r>
    <x v="2"/>
    <s v="RM"/>
    <s v="Superior"/>
    <n v="307.09857240734016"/>
    <n v="-340.99554893455684"/>
    <n v="0"/>
    <n v="0"/>
    <n v="0"/>
    <n v="190.62184199146864"/>
  </r>
  <r>
    <x v="2"/>
    <s v="RM"/>
    <s v="Tamarac"/>
    <n v="278.3775557475654"/>
    <n v="-369.7165655943316"/>
    <n v="0"/>
    <n v="0"/>
    <n v="0"/>
    <n v="187.34809503203036"/>
  </r>
  <r>
    <x v="2"/>
    <s v="NE"/>
    <s v="Bowery"/>
    <n v="290.54444771309051"/>
    <n v="-259.32348406513825"/>
    <n v="0"/>
    <n v="-225.2031452332499"/>
    <n v="126.97695566958166"/>
    <n v="137.15150654296437"/>
  </r>
  <r>
    <x v="2"/>
    <s v="NE"/>
    <s v="Chelsea"/>
    <n v="265.39566348031548"/>
    <n v="-308.60071427516459"/>
    <n v="0"/>
    <n v="-225.2031452332499"/>
    <n v="151.10540164683297"/>
    <n v="149.08601396006722"/>
  </r>
  <r>
    <x v="2"/>
    <s v="NE"/>
    <s v="Columbus Circle"/>
    <n v="290.54444771309051"/>
    <n v="-259.32348406513825"/>
    <n v="0"/>
    <n v="-225.2031452332499"/>
    <n v="126.97695566958166"/>
    <n v="137.15150654296437"/>
  </r>
  <r>
    <x v="2"/>
    <s v="NE"/>
    <s v="Edgewater"/>
    <n v="263.92374467070488"/>
    <n v="-311.4848331001661"/>
    <n v="0"/>
    <n v="-225.2031452332499"/>
    <n v="152.51760166222391"/>
    <n v="149.64476322828966"/>
  </r>
  <r>
    <x v="2"/>
    <s v="NE"/>
    <s v="Jericho"/>
    <n v="247.14387024114436"/>
    <n v="-344.36378770518365"/>
    <n v="0"/>
    <n v="-225.2031452332499"/>
    <n v="168.61668183768091"/>
    <n v="154.92213506066133"/>
  </r>
  <r>
    <x v="2"/>
    <s v="NE"/>
    <s v="Middletown"/>
    <n v="228.49255618222179"/>
    <n v="-380.9096933877031"/>
    <n v="0"/>
    <n v="-225.2031452332499"/>
    <n v="186.5112734612778"/>
    <n v="158.43102614284803"/>
  </r>
  <r>
    <x v="2"/>
    <s v="NE"/>
    <s v="Rose City"/>
    <n v="253.98829270583352"/>
    <n v="-330.95263516892652"/>
    <n v="0"/>
    <n v="-225.2031452332499"/>
    <n v="162.04995176611294"/>
    <n v="153.01207208697056"/>
  </r>
  <r>
    <x v="2"/>
    <s v="NE"/>
    <s v="Union Square"/>
    <n v="290.75472182874915"/>
    <n v="-258.91146709013805"/>
    <n v="0"/>
    <n v="-225.2031452332499"/>
    <n v="126.77521281024009"/>
    <n v="137.03270039788947"/>
  </r>
  <r>
    <x v="2"/>
    <s v="NE"/>
    <s v="West Orange"/>
    <n v="265.39566348031548"/>
    <n v="-308.60071427516459"/>
    <n v="0"/>
    <n v="-225.2031452332499"/>
    <n v="151.10540164683297"/>
    <n v="149.08601396006722"/>
  </r>
  <r>
    <x v="2"/>
    <s v="NE"/>
    <s v="White Plains"/>
    <n v="274.91807698569102"/>
    <n v="-289.94223129975609"/>
    <n v="0"/>
    <n v="-225.2031452332499"/>
    <n v="141.96933217680001"/>
    <n v="145.09783364962121"/>
  </r>
  <r>
    <x v="3"/>
    <s v="RM"/>
    <s v="Academy"/>
    <n v="354.99158404309429"/>
    <n v="-293.1025372988027"/>
    <n v="0"/>
    <n v="0"/>
    <n v="0"/>
    <n v="189.40166361355003"/>
  </r>
  <r>
    <x v="3"/>
    <s v="RM"/>
    <s v="Belmar"/>
    <n v="331.25306756672802"/>
    <n v="-316.84105377516897"/>
    <n v="0"/>
    <n v="0"/>
    <n v="0"/>
    <n v="191.05020671911038"/>
  </r>
  <r>
    <x v="3"/>
    <s v="RM"/>
    <s v="Cerrillos (aka Santa Fe)"/>
    <n v="262.39129711755686"/>
    <n v="-385.70282422434013"/>
    <n v="0"/>
    <n v="0"/>
    <n v="0"/>
    <n v="184.22492971935623"/>
  </r>
  <r>
    <x v="3"/>
    <s v="RM"/>
    <s v="Fort Collins"/>
    <n v="273.62219318857234"/>
    <n v="-374.47192815332465"/>
    <n v="0"/>
    <n v="0"/>
    <n v="0"/>
    <n v="186.51627812569774"/>
  </r>
  <r>
    <x v="3"/>
    <s v="RM"/>
    <s v="Highlands Ranch"/>
    <n v="292.55093968757291"/>
    <n v="-355.54318165432409"/>
    <n v="0"/>
    <n v="0"/>
    <n v="0"/>
    <n v="189.33896818042473"/>
  </r>
  <r>
    <x v="3"/>
    <s v="RM"/>
    <s v="Metcalf"/>
    <n v="333.83753765267363"/>
    <n v="-314.25658368922336"/>
    <n v="0"/>
    <n v="0"/>
    <n v="0"/>
    <n v="190.9702459890683"/>
  </r>
  <r>
    <x v="3"/>
    <s v="RM"/>
    <s v="Pearl"/>
    <n v="306.28483888171473"/>
    <n v="-341.80928246018226"/>
    <n v="0"/>
    <n v="0"/>
    <n v="0"/>
    <n v="190.57042675220291"/>
  </r>
  <r>
    <x v="3"/>
    <s v="RM"/>
    <s v="Pike's Peak"/>
    <n v="307.09857240734016"/>
    <n v="-340.99554893455684"/>
    <n v="0"/>
    <n v="0"/>
    <n v="0"/>
    <n v="190.62184199146864"/>
  </r>
  <r>
    <x v="3"/>
    <s v="RM"/>
    <s v="Superior"/>
    <n v="307.09857240734016"/>
    <n v="-340.99554893455684"/>
    <n v="0"/>
    <n v="0"/>
    <n v="0"/>
    <n v="190.62184199146864"/>
  </r>
  <r>
    <x v="3"/>
    <s v="RM"/>
    <s v="Tamarac"/>
    <n v="278.3775557475654"/>
    <n v="-369.7165655943316"/>
    <n v="0"/>
    <n v="0"/>
    <n v="0"/>
    <n v="187.34809503203036"/>
  </r>
  <r>
    <x v="3"/>
    <s v="NE"/>
    <s v="Bowery"/>
    <n v="290.54444771309051"/>
    <n v="-259.32348406513825"/>
    <n v="0"/>
    <n v="-225.2031452332499"/>
    <n v="126.97695566958166"/>
    <n v="137.15150654296437"/>
  </r>
  <r>
    <x v="3"/>
    <s v="NE"/>
    <s v="Chelsea"/>
    <n v="265.39566348031548"/>
    <n v="-308.60071427516459"/>
    <n v="0"/>
    <n v="-225.2031452332499"/>
    <n v="151.10540164683297"/>
    <n v="149.08601396006722"/>
  </r>
  <r>
    <x v="3"/>
    <s v="NE"/>
    <s v="Columbus Circle"/>
    <n v="290.54444771309051"/>
    <n v="-259.32348406513825"/>
    <n v="0"/>
    <n v="-225.2031452332499"/>
    <n v="126.97695566958166"/>
    <n v="137.15150654296437"/>
  </r>
  <r>
    <x v="3"/>
    <s v="NE"/>
    <s v="Edgewater"/>
    <n v="263.92374467070488"/>
    <n v="-311.4848331001661"/>
    <n v="0"/>
    <n v="-225.2031452332499"/>
    <n v="152.51760166222391"/>
    <n v="149.64476322828966"/>
  </r>
  <r>
    <x v="3"/>
    <s v="NE"/>
    <s v="Jericho"/>
    <n v="247.14387024114436"/>
    <n v="-344.36378770518365"/>
    <n v="0"/>
    <n v="-225.2031452332499"/>
    <n v="168.61668183768091"/>
    <n v="154.92213506066133"/>
  </r>
  <r>
    <x v="3"/>
    <s v="NE"/>
    <s v="Middletown"/>
    <n v="228.49255618222179"/>
    <n v="-380.9096933877031"/>
    <n v="0"/>
    <n v="-225.2031452332499"/>
    <n v="186.5112734612778"/>
    <n v="158.43102614284803"/>
  </r>
  <r>
    <x v="3"/>
    <s v="NE"/>
    <s v="Rose City"/>
    <n v="253.98829270583352"/>
    <n v="-330.95263516892652"/>
    <n v="0"/>
    <n v="-225.2031452332499"/>
    <n v="162.04995176611294"/>
    <n v="153.01207208697056"/>
  </r>
  <r>
    <x v="3"/>
    <s v="NE"/>
    <s v="Union Square"/>
    <n v="290.75472182874915"/>
    <n v="-258.91146709013805"/>
    <n v="0"/>
    <n v="-225.2031452332499"/>
    <n v="126.77521281024009"/>
    <n v="137.03270039788947"/>
  </r>
  <r>
    <x v="3"/>
    <s v="NE"/>
    <s v="West Orange"/>
    <n v="265.39566348031548"/>
    <n v="-308.60071427516459"/>
    <n v="0"/>
    <n v="-225.2031452332499"/>
    <n v="151.10540164683297"/>
    <n v="149.08601396006722"/>
  </r>
  <r>
    <x v="3"/>
    <s v="NE"/>
    <s v="White Plains"/>
    <n v="274.91807698569102"/>
    <n v="-289.94223129975609"/>
    <n v="0"/>
    <n v="-225.2031452332499"/>
    <n v="141.96933217680001"/>
    <n v="145.09783364962121"/>
  </r>
  <r>
    <x v="4"/>
    <s v="RM"/>
    <s v="Academy"/>
    <n v="354.99158404309429"/>
    <n v="-293.1025372988027"/>
    <n v="0"/>
    <n v="0"/>
    <n v="0"/>
    <n v="189.40166361355003"/>
  </r>
  <r>
    <x v="4"/>
    <s v="RM"/>
    <s v="Belmar"/>
    <n v="331.25306756672802"/>
    <n v="-316.84105377516897"/>
    <n v="0"/>
    <n v="0"/>
    <n v="0"/>
    <n v="191.05020671911038"/>
  </r>
  <r>
    <x v="4"/>
    <s v="RM"/>
    <s v="Cerrillos (aka Santa Fe)"/>
    <n v="262.39129711755686"/>
    <n v="-385.70282422434013"/>
    <n v="0"/>
    <n v="0"/>
    <n v="0"/>
    <n v="184.22492971935623"/>
  </r>
  <r>
    <x v="4"/>
    <s v="RM"/>
    <s v="Fort Collins"/>
    <n v="273.62219318857234"/>
    <n v="-374.47192815332465"/>
    <n v="0"/>
    <n v="0"/>
    <n v="0"/>
    <n v="186.51627812569774"/>
  </r>
  <r>
    <x v="4"/>
    <s v="RM"/>
    <s v="Highlands Ranch"/>
    <n v="292.55093968757291"/>
    <n v="-355.54318165432409"/>
    <n v="0"/>
    <n v="0"/>
    <n v="0"/>
    <n v="189.33896818042473"/>
  </r>
  <r>
    <x v="4"/>
    <s v="RM"/>
    <s v="Metcalf"/>
    <n v="333.83753765267363"/>
    <n v="-314.25658368922336"/>
    <n v="0"/>
    <n v="0"/>
    <n v="0"/>
    <n v="190.9702459890683"/>
  </r>
  <r>
    <x v="4"/>
    <s v="RM"/>
    <s v="Pearl"/>
    <n v="306.28483888171473"/>
    <n v="-341.80928246018226"/>
    <n v="0"/>
    <n v="0"/>
    <n v="0"/>
    <n v="190.57042675220291"/>
  </r>
  <r>
    <x v="4"/>
    <s v="RM"/>
    <s v="Pike's Peak"/>
    <n v="307.09857240734016"/>
    <n v="-340.99554893455684"/>
    <n v="0"/>
    <n v="0"/>
    <n v="0"/>
    <n v="190.62184199146864"/>
  </r>
  <r>
    <x v="4"/>
    <s v="RM"/>
    <s v="Superior"/>
    <n v="307.09857240734016"/>
    <n v="-340.99554893455684"/>
    <n v="0"/>
    <n v="0"/>
    <n v="0"/>
    <n v="190.62184199146864"/>
  </r>
  <r>
    <x v="4"/>
    <s v="RM"/>
    <s v="Tamarac"/>
    <n v="278.3775557475654"/>
    <n v="-369.7165655943316"/>
    <n v="0"/>
    <n v="0"/>
    <n v="0"/>
    <n v="187.34809503203036"/>
  </r>
  <r>
    <x v="4"/>
    <s v="NE"/>
    <s v="Bowery"/>
    <n v="290.54444771309051"/>
    <n v="-259.32348406513825"/>
    <n v="0"/>
    <n v="-225.2031452332499"/>
    <n v="126.97695566958166"/>
    <n v="137.15150654296437"/>
  </r>
  <r>
    <x v="4"/>
    <s v="NE"/>
    <s v="Chelsea"/>
    <n v="265.39566348031548"/>
    <n v="-308.60071427516459"/>
    <n v="0"/>
    <n v="-225.2031452332499"/>
    <n v="151.10540164683297"/>
    <n v="149.08601396006722"/>
  </r>
  <r>
    <x v="4"/>
    <s v="NE"/>
    <s v="Columbus Circle"/>
    <n v="290.54444771309051"/>
    <n v="-259.32348406513825"/>
    <n v="0"/>
    <n v="-225.2031452332499"/>
    <n v="126.97695566958166"/>
    <n v="137.15150654296437"/>
  </r>
  <r>
    <x v="4"/>
    <s v="NE"/>
    <s v="Edgewater"/>
    <n v="263.92374467070488"/>
    <n v="-311.4848331001661"/>
    <n v="0"/>
    <n v="-225.2031452332499"/>
    <n v="152.51760166222391"/>
    <n v="149.64476322828966"/>
  </r>
  <r>
    <x v="4"/>
    <s v="NE"/>
    <s v="Jericho"/>
    <n v="247.14387024114436"/>
    <n v="-344.36378770518365"/>
    <n v="0"/>
    <n v="-225.2031452332499"/>
    <n v="168.61668183768091"/>
    <n v="154.92213506066133"/>
  </r>
  <r>
    <x v="4"/>
    <s v="NE"/>
    <s v="Middletown"/>
    <n v="228.49255618222179"/>
    <n v="-380.9096933877031"/>
    <n v="0"/>
    <n v="-225.2031452332499"/>
    <n v="186.5112734612778"/>
    <n v="158.43102614284803"/>
  </r>
  <r>
    <x v="4"/>
    <s v="NE"/>
    <s v="Rose City"/>
    <n v="253.98829270583352"/>
    <n v="-330.95263516892652"/>
    <n v="0"/>
    <n v="-225.2031452332499"/>
    <n v="162.04995176611294"/>
    <n v="153.01207208697056"/>
  </r>
  <r>
    <x v="4"/>
    <s v="NE"/>
    <s v="Union Square"/>
    <n v="290.75472182874915"/>
    <n v="-258.91146709013805"/>
    <n v="0"/>
    <n v="-225.2031452332499"/>
    <n v="126.77521281024009"/>
    <n v="137.03270039788947"/>
  </r>
  <r>
    <x v="4"/>
    <s v="NE"/>
    <s v="West Orange"/>
    <n v="265.39566348031548"/>
    <n v="-308.60071427516459"/>
    <n v="0"/>
    <n v="-225.2031452332499"/>
    <n v="151.10540164683297"/>
    <n v="149.08601396006722"/>
  </r>
  <r>
    <x v="4"/>
    <s v="NE"/>
    <s v="White Plains"/>
    <n v="274.91807698569102"/>
    <n v="-289.94223129975609"/>
    <n v="0"/>
    <n v="-225.2031452332499"/>
    <n v="141.96933217680001"/>
    <n v="145.097833649621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818A0-8081-4D91-8889-105470C1DE14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X1:Y22" firstHeaderRow="1" firstDataRow="1" firstDataCol="1"/>
  <pivotFields count="11">
    <pivotField numFmtId="14" showAll="0"/>
    <pivotField showAll="0"/>
    <pivotField axis="axisRow" showAll="0">
      <items count="21">
        <item x="0"/>
        <item x="1"/>
        <item x="10"/>
        <item x="2"/>
        <item x="11"/>
        <item x="12"/>
        <item x="13"/>
        <item x="3"/>
        <item x="4"/>
        <item x="14"/>
        <item x="5"/>
        <item x="15"/>
        <item x="6"/>
        <item x="7"/>
        <item x="16"/>
        <item x="8"/>
        <item x="9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4" showAll="0"/>
    <pivotField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edicted profi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77584-43CC-4A27-8B09-75553230F651}" name="PivotTable3" cacheId="12" applyNumberFormats="0" applyBorderFormats="0" applyFontFormats="0" applyPatternFormats="0" applyAlignmentFormats="0" applyWidthHeightFormats="1" dataCaption="Values" grandTotalCaption="Grand Total (5 weeks)" updatedVersion="6" minRefreshableVersion="3" useAutoFormatting="1" itemPrintTitles="1" createdVersion="6" indent="0" outline="1" outlineData="1" multipleFieldFilters="0">
  <location ref="U1:V7" firstHeaderRow="1" firstDataRow="1" firstDataCol="1"/>
  <pivotFields count="11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">
    <i>
      <x v="202"/>
    </i>
    <i>
      <x v="209"/>
    </i>
    <i>
      <x v="216"/>
    </i>
    <i>
      <x v="223"/>
    </i>
    <i>
      <x v="230"/>
    </i>
    <i t="grand">
      <x/>
    </i>
  </rowItems>
  <colItems count="1">
    <i/>
  </colItems>
  <dataFields count="1">
    <dataField name="Sum of predicted profi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CD2B2-4DB0-4832-99AA-AA3E37FC60B0}" name="PivotTable6" cacheId="16" applyNumberFormats="0" applyBorderFormats="0" applyFontFormats="0" applyPatternFormats="0" applyAlignmentFormats="0" applyWidthHeightFormats="1" dataCaption="Values" grandTotalCaption="Grand Total (5 weeks)" updatedVersion="6" minRefreshableVersion="3" useAutoFormatting="1" itemPrintTitles="1" createdVersion="6" indent="0" outline="1" outlineData="1" multipleFieldFilters="0">
  <location ref="T1:U7" firstHeaderRow="1" firstDataRow="1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5" showAll="0"/>
    <pivotField showAll="0"/>
    <pivotField showAll="0"/>
    <pivotField showAll="0"/>
    <pivotField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">
    <i>
      <x v="202"/>
    </i>
    <i>
      <x v="209"/>
    </i>
    <i>
      <x v="216"/>
    </i>
    <i>
      <x v="223"/>
    </i>
    <i>
      <x v="230"/>
    </i>
    <i t="grand">
      <x/>
    </i>
  </rowItems>
  <colItems count="1">
    <i/>
  </colItems>
  <dataFields count="1">
    <dataField name="Sum of predicted profi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11"/>
  <sheetViews>
    <sheetView workbookViewId="0">
      <selection activeCell="C32" sqref="C31:C32"/>
    </sheetView>
  </sheetViews>
  <sheetFormatPr defaultRowHeight="14.5" x14ac:dyDescent="0.35"/>
  <cols>
    <col min="3" max="3" width="60.54296875" customWidth="1"/>
  </cols>
  <sheetData>
    <row r="2" spans="2:4" x14ac:dyDescent="0.35">
      <c r="B2" s="27" t="s">
        <v>29</v>
      </c>
      <c r="C2" s="27"/>
      <c r="D2" s="27"/>
    </row>
    <row r="3" spans="2:4" x14ac:dyDescent="0.35">
      <c r="B3" s="9">
        <v>1</v>
      </c>
      <c r="C3" s="26" t="s">
        <v>30</v>
      </c>
      <c r="D3" s="26"/>
    </row>
    <row r="4" spans="2:4" x14ac:dyDescent="0.35">
      <c r="B4" s="9">
        <v>2</v>
      </c>
      <c r="C4" s="26" t="s">
        <v>31</v>
      </c>
      <c r="D4" s="26"/>
    </row>
    <row r="5" spans="2:4" ht="14.4" customHeight="1" x14ac:dyDescent="0.35">
      <c r="B5" s="9">
        <v>3</v>
      </c>
      <c r="C5" s="26" t="s">
        <v>32</v>
      </c>
      <c r="D5" s="26"/>
    </row>
    <row r="6" spans="2:4" x14ac:dyDescent="0.35">
      <c r="B6" s="9">
        <v>4</v>
      </c>
      <c r="C6" s="26" t="s">
        <v>33</v>
      </c>
      <c r="D6" s="26"/>
    </row>
    <row r="10" spans="2:4" ht="14.4" customHeight="1" x14ac:dyDescent="0.35"/>
    <row r="11" spans="2:4" ht="14.4" customHeight="1" x14ac:dyDescent="0.35"/>
  </sheetData>
  <mergeCells count="5">
    <mergeCell ref="C6:D6"/>
    <mergeCell ref="B2:D2"/>
    <mergeCell ref="C3:D3"/>
    <mergeCell ref="C4:D4"/>
    <mergeCell ref="C5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63F1-C5B6-4D0A-92E5-A1CFFDAC810A}">
  <dimension ref="A1:AG123"/>
  <sheetViews>
    <sheetView tabSelected="1" topLeftCell="R1" zoomScaleNormal="100" workbookViewId="0">
      <selection activeCell="W5" sqref="W5"/>
    </sheetView>
  </sheetViews>
  <sheetFormatPr defaultRowHeight="14.5" x14ac:dyDescent="0.35"/>
  <cols>
    <col min="1" max="1" width="28.08984375" bestFit="1" customWidth="1"/>
    <col min="10" max="11" width="14.08984375" bestFit="1" customWidth="1"/>
    <col min="12" max="12" width="13.08984375" bestFit="1" customWidth="1"/>
    <col min="13" max="13" width="19.90625" bestFit="1" customWidth="1"/>
    <col min="14" max="14" width="17.36328125" bestFit="1" customWidth="1"/>
    <col min="15" max="15" width="14.08984375" customWidth="1"/>
    <col min="19" max="19" width="14.7265625" bestFit="1" customWidth="1"/>
    <col min="20" max="20" width="19.36328125" bestFit="1" customWidth="1"/>
    <col min="21" max="21" width="21.36328125" bestFit="1" customWidth="1"/>
  </cols>
  <sheetData>
    <row r="1" spans="1:33" x14ac:dyDescent="0.35">
      <c r="A1" s="28" t="s">
        <v>36</v>
      </c>
      <c r="J1" s="13"/>
      <c r="K1" s="18" t="s">
        <v>0</v>
      </c>
      <c r="L1" s="18" t="s">
        <v>1</v>
      </c>
      <c r="M1" s="18" t="s">
        <v>2</v>
      </c>
      <c r="N1" s="18" t="s">
        <v>3</v>
      </c>
      <c r="O1" s="18" t="s">
        <v>4</v>
      </c>
      <c r="P1" s="18" t="s">
        <v>5</v>
      </c>
      <c r="Q1" s="19" t="s">
        <v>51</v>
      </c>
      <c r="R1" s="19" t="s">
        <v>52</v>
      </c>
      <c r="T1" s="23" t="s">
        <v>69</v>
      </c>
      <c r="U1" t="s">
        <v>72</v>
      </c>
      <c r="Y1" t="s">
        <v>78</v>
      </c>
    </row>
    <row r="2" spans="1:33" ht="15" thickBot="1" x14ac:dyDescent="0.4">
      <c r="J2" s="6"/>
      <c r="K2" s="14">
        <v>40372</v>
      </c>
      <c r="L2" s="10" t="s">
        <v>7</v>
      </c>
      <c r="M2" s="17" t="s">
        <v>8</v>
      </c>
      <c r="N2" s="6">
        <v>429.79776568141511</v>
      </c>
      <c r="O2" s="6">
        <v>3.556923077</v>
      </c>
      <c r="P2">
        <v>0</v>
      </c>
      <c r="Q2">
        <v>0</v>
      </c>
      <c r="R2">
        <v>0</v>
      </c>
      <c r="T2" s="24" t="s">
        <v>73</v>
      </c>
      <c r="U2" s="16">
        <v>4755.3304759873408</v>
      </c>
      <c r="W2" s="11" t="s">
        <v>355</v>
      </c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x14ac:dyDescent="0.35">
      <c r="A3" s="30" t="s">
        <v>34</v>
      </c>
      <c r="B3" s="31" t="s">
        <v>37</v>
      </c>
      <c r="C3" s="31" t="s">
        <v>38</v>
      </c>
      <c r="D3" s="31" t="s">
        <v>39</v>
      </c>
      <c r="E3" s="31" t="s">
        <v>40</v>
      </c>
      <c r="F3" s="31" t="s">
        <v>41</v>
      </c>
      <c r="G3" s="31" t="s">
        <v>42</v>
      </c>
      <c r="J3" s="6"/>
      <c r="K3" s="14">
        <v>40372</v>
      </c>
      <c r="L3" s="10" t="s">
        <v>7</v>
      </c>
      <c r="M3" s="17" t="s">
        <v>9</v>
      </c>
      <c r="N3" s="6">
        <v>302.60708516818738</v>
      </c>
      <c r="O3" s="6">
        <v>3.8450000000000002</v>
      </c>
      <c r="P3">
        <v>0</v>
      </c>
      <c r="Q3">
        <v>0</v>
      </c>
      <c r="R3">
        <v>0</v>
      </c>
      <c r="T3" s="24" t="s">
        <v>74</v>
      </c>
      <c r="U3" s="16">
        <v>3361.2800696867221</v>
      </c>
      <c r="W3" s="11" t="s">
        <v>357</v>
      </c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x14ac:dyDescent="0.35">
      <c r="A4" s="40" t="s">
        <v>43</v>
      </c>
      <c r="B4" s="42">
        <v>648.09412134189699</v>
      </c>
      <c r="C4" s="42">
        <v>70.437425441372909</v>
      </c>
      <c r="D4" s="42">
        <v>9.2009910538442998</v>
      </c>
      <c r="E4" s="53" t="s">
        <v>35</v>
      </c>
      <c r="F4" s="42">
        <v>509.25779138607027</v>
      </c>
      <c r="G4" s="42">
        <v>786.93045129772372</v>
      </c>
      <c r="J4" s="6"/>
      <c r="K4" s="14">
        <v>40372</v>
      </c>
      <c r="L4" s="10" t="s">
        <v>7</v>
      </c>
      <c r="M4" s="17" t="s">
        <v>10</v>
      </c>
      <c r="N4" s="6">
        <v>258.46230884332823</v>
      </c>
      <c r="O4" s="6">
        <v>4.6806666669999997</v>
      </c>
      <c r="P4">
        <v>0</v>
      </c>
      <c r="Q4">
        <v>0</v>
      </c>
      <c r="R4">
        <v>0</v>
      </c>
      <c r="T4" s="24" t="s">
        <v>75</v>
      </c>
      <c r="U4" s="16">
        <v>3361.2800696867221</v>
      </c>
      <c r="W4" s="11" t="s">
        <v>356</v>
      </c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35">
      <c r="A5" s="29" t="s">
        <v>4</v>
      </c>
      <c r="B5" s="37">
        <v>-82.403395000043943</v>
      </c>
      <c r="C5" s="37">
        <v>15.81606334330772</v>
      </c>
      <c r="D5" s="37">
        <v>-5.2101078006185046</v>
      </c>
      <c r="E5" s="55" t="s">
        <v>35</v>
      </c>
      <c r="F5" s="37">
        <v>-113.57779092911423</v>
      </c>
      <c r="G5" s="37">
        <v>-51.228999070973664</v>
      </c>
      <c r="J5" s="6"/>
      <c r="K5" s="14">
        <v>40372</v>
      </c>
      <c r="L5" s="10" t="s">
        <v>7</v>
      </c>
      <c r="M5" s="17" t="s">
        <v>11</v>
      </c>
      <c r="N5" s="6">
        <v>269.83398933575558</v>
      </c>
      <c r="O5" s="6">
        <v>4.5443749999999996</v>
      </c>
      <c r="P5">
        <v>0</v>
      </c>
      <c r="Q5">
        <v>0</v>
      </c>
      <c r="R5">
        <v>0</v>
      </c>
      <c r="T5" s="24" t="s">
        <v>76</v>
      </c>
      <c r="U5" s="16">
        <v>3361.2800696867221</v>
      </c>
      <c r="W5" s="11"/>
    </row>
    <row r="6" spans="1:33" x14ac:dyDescent="0.35">
      <c r="A6" s="29" t="s">
        <v>5</v>
      </c>
      <c r="B6" s="37">
        <v>118.07706514680126</v>
      </c>
      <c r="C6" s="37">
        <v>20.014288202715811</v>
      </c>
      <c r="D6" s="37">
        <v>5.8996384958011623</v>
      </c>
      <c r="E6" s="55" t="s">
        <v>35</v>
      </c>
      <c r="F6" s="37">
        <v>78.62771981182641</v>
      </c>
      <c r="G6" s="37">
        <v>157.52641048177611</v>
      </c>
      <c r="K6" s="15">
        <v>40372</v>
      </c>
      <c r="L6" s="10" t="s">
        <v>7</v>
      </c>
      <c r="M6" s="17" t="s">
        <v>12</v>
      </c>
      <c r="N6">
        <v>347.35825789398893</v>
      </c>
      <c r="O6">
        <v>4.314666667</v>
      </c>
      <c r="P6">
        <v>0</v>
      </c>
      <c r="Q6">
        <v>0</v>
      </c>
      <c r="R6">
        <v>0</v>
      </c>
      <c r="T6" s="24" t="s">
        <v>77</v>
      </c>
      <c r="U6" s="16">
        <v>3361.2800696867221</v>
      </c>
    </row>
    <row r="7" spans="1:33" x14ac:dyDescent="0.35">
      <c r="A7" s="29" t="s">
        <v>51</v>
      </c>
      <c r="B7" s="37">
        <v>-225.2031452332499</v>
      </c>
      <c r="C7" s="37">
        <v>99.018427690464605</v>
      </c>
      <c r="D7" s="37">
        <v>-2.2743559000678495</v>
      </c>
      <c r="E7" s="45">
        <v>2.3931355974042168E-2</v>
      </c>
      <c r="F7" s="37">
        <v>-420.37432039187115</v>
      </c>
      <c r="G7" s="37">
        <v>-30.031970074628646</v>
      </c>
      <c r="K7" s="15">
        <v>40372</v>
      </c>
      <c r="L7" s="10" t="s">
        <v>7</v>
      </c>
      <c r="M7" s="17" t="s">
        <v>13</v>
      </c>
      <c r="N7">
        <v>277.18746772270498</v>
      </c>
      <c r="O7">
        <v>3.8136363640000002</v>
      </c>
      <c r="P7">
        <v>0</v>
      </c>
      <c r="Q7">
        <v>0</v>
      </c>
      <c r="R7">
        <v>0</v>
      </c>
      <c r="T7" s="24" t="s">
        <v>79</v>
      </c>
      <c r="U7" s="16">
        <v>18200.450754734229</v>
      </c>
    </row>
    <row r="8" spans="1:33" ht="15" thickBot="1" x14ac:dyDescent="0.4">
      <c r="A8" s="33" t="s">
        <v>52</v>
      </c>
      <c r="B8" s="38">
        <v>40.348571868313208</v>
      </c>
      <c r="C8" s="38">
        <v>22.963030485635478</v>
      </c>
      <c r="D8" s="38">
        <v>1.7571100597350708</v>
      </c>
      <c r="E8" s="38">
        <v>8.0322432669752253E-2</v>
      </c>
      <c r="F8" s="38">
        <v>-4.9129188422316474</v>
      </c>
      <c r="G8" s="38">
        <v>85.610062578858063</v>
      </c>
      <c r="K8" s="15">
        <v>40372</v>
      </c>
      <c r="L8" s="10" t="s">
        <v>7</v>
      </c>
      <c r="M8" s="17" t="s">
        <v>14</v>
      </c>
      <c r="N8">
        <v>390.64287641209955</v>
      </c>
      <c r="O8">
        <v>4.1479999999999997</v>
      </c>
      <c r="P8">
        <v>0</v>
      </c>
      <c r="Q8">
        <v>0</v>
      </c>
      <c r="R8">
        <v>0</v>
      </c>
    </row>
    <row r="9" spans="1:33" x14ac:dyDescent="0.35">
      <c r="K9" s="15">
        <v>40372</v>
      </c>
      <c r="L9" s="10" t="s">
        <v>7</v>
      </c>
      <c r="M9" s="17" t="s">
        <v>15</v>
      </c>
      <c r="N9">
        <v>189.92428664396911</v>
      </c>
      <c r="O9">
        <v>4.1381249999999996</v>
      </c>
      <c r="P9">
        <v>0</v>
      </c>
      <c r="Q9">
        <v>0</v>
      </c>
      <c r="R9">
        <v>0</v>
      </c>
    </row>
    <row r="10" spans="1:33" x14ac:dyDescent="0.35">
      <c r="K10" s="15">
        <v>40372</v>
      </c>
      <c r="L10" s="10" t="s">
        <v>7</v>
      </c>
      <c r="M10" s="17" t="s">
        <v>16</v>
      </c>
      <c r="N10">
        <v>318.5782889727414</v>
      </c>
      <c r="O10">
        <v>4.1381249999999996</v>
      </c>
      <c r="P10">
        <v>0</v>
      </c>
      <c r="Q10">
        <v>0</v>
      </c>
      <c r="R10">
        <v>0</v>
      </c>
    </row>
    <row r="11" spans="1:33" x14ac:dyDescent="0.35">
      <c r="K11" s="15">
        <v>40372</v>
      </c>
      <c r="L11" s="10" t="s">
        <v>7</v>
      </c>
      <c r="M11" s="17" t="s">
        <v>17</v>
      </c>
      <c r="N11">
        <v>305.50056886598702</v>
      </c>
      <c r="O11">
        <v>4.4866666669999997</v>
      </c>
      <c r="P11">
        <v>0</v>
      </c>
      <c r="Q11">
        <v>0</v>
      </c>
      <c r="R11">
        <v>0</v>
      </c>
    </row>
    <row r="12" spans="1:33" x14ac:dyDescent="0.35">
      <c r="K12" s="15">
        <v>40372</v>
      </c>
      <c r="L12" s="10" t="s">
        <v>18</v>
      </c>
      <c r="M12" s="17" t="s">
        <v>19</v>
      </c>
      <c r="N12">
        <v>335.28131464737612</v>
      </c>
      <c r="O12">
        <v>3.1469999999999998</v>
      </c>
      <c r="P12">
        <v>0</v>
      </c>
      <c r="Q12">
        <v>1</v>
      </c>
      <c r="R12">
        <v>3.1469999999999998</v>
      </c>
    </row>
    <row r="13" spans="1:33" x14ac:dyDescent="0.35">
      <c r="K13" s="15">
        <v>40372</v>
      </c>
      <c r="L13" s="10" t="s">
        <v>18</v>
      </c>
      <c r="M13" s="17" t="s">
        <v>20</v>
      </c>
      <c r="N13">
        <v>235.86848608428613</v>
      </c>
      <c r="O13">
        <v>3.7450000000000001</v>
      </c>
      <c r="P13">
        <v>0</v>
      </c>
      <c r="Q13">
        <v>1</v>
      </c>
      <c r="R13">
        <v>3.7450000000000001</v>
      </c>
    </row>
    <row r="14" spans="1:33" x14ac:dyDescent="0.35">
      <c r="K14" s="15">
        <v>40372</v>
      </c>
      <c r="L14" s="10" t="s">
        <v>18</v>
      </c>
      <c r="M14" s="17" t="s">
        <v>21</v>
      </c>
      <c r="N14">
        <v>331.18181179812558</v>
      </c>
      <c r="O14">
        <v>3.1469999999999998</v>
      </c>
      <c r="P14">
        <v>0</v>
      </c>
      <c r="Q14">
        <v>1</v>
      </c>
      <c r="R14">
        <v>3.1469999999999998</v>
      </c>
    </row>
    <row r="15" spans="1:33" x14ac:dyDescent="0.35">
      <c r="K15" s="15">
        <v>40372</v>
      </c>
      <c r="L15" s="10" t="s">
        <v>18</v>
      </c>
      <c r="M15" s="17" t="s">
        <v>22</v>
      </c>
      <c r="N15">
        <v>135.1673761865116</v>
      </c>
      <c r="O15">
        <v>3.78</v>
      </c>
      <c r="P15">
        <v>0</v>
      </c>
      <c r="Q15">
        <v>1</v>
      </c>
      <c r="R15">
        <v>3.78</v>
      </c>
    </row>
    <row r="16" spans="1:33" x14ac:dyDescent="0.35">
      <c r="K16" s="15">
        <v>40372</v>
      </c>
      <c r="L16" s="10" t="s">
        <v>18</v>
      </c>
      <c r="M16" s="17" t="s">
        <v>23</v>
      </c>
      <c r="N16">
        <v>357.7484603303962</v>
      </c>
      <c r="O16">
        <v>4.1790000000000003</v>
      </c>
      <c r="P16">
        <v>0</v>
      </c>
      <c r="Q16">
        <v>1</v>
      </c>
      <c r="R16">
        <v>4.1790000000000003</v>
      </c>
    </row>
    <row r="17" spans="11:19" x14ac:dyDescent="0.35">
      <c r="K17" s="15">
        <v>40372</v>
      </c>
      <c r="L17" s="10" t="s">
        <v>18</v>
      </c>
      <c r="M17" s="17" t="s">
        <v>24</v>
      </c>
      <c r="N17">
        <v>181.75129023351653</v>
      </c>
      <c r="O17">
        <v>4.6224999999999996</v>
      </c>
      <c r="P17">
        <v>0</v>
      </c>
      <c r="Q17">
        <v>1</v>
      </c>
      <c r="R17">
        <v>4.6224999999999996</v>
      </c>
    </row>
    <row r="18" spans="11:19" x14ac:dyDescent="0.35">
      <c r="K18" s="15">
        <v>40372</v>
      </c>
      <c r="L18" s="10" t="s">
        <v>18</v>
      </c>
      <c r="M18" s="17" t="s">
        <v>25</v>
      </c>
      <c r="N18">
        <v>280.49607322898152</v>
      </c>
      <c r="O18">
        <v>4.0162500000000003</v>
      </c>
      <c r="P18">
        <v>0</v>
      </c>
      <c r="Q18">
        <v>1</v>
      </c>
      <c r="R18">
        <v>4.0162500000000003</v>
      </c>
    </row>
    <row r="19" spans="11:19" x14ac:dyDescent="0.35">
      <c r="K19" s="15">
        <v>40372</v>
      </c>
      <c r="L19" s="10" t="s">
        <v>18</v>
      </c>
      <c r="M19" s="17" t="s">
        <v>26</v>
      </c>
      <c r="N19">
        <v>313.2871856579099</v>
      </c>
      <c r="O19">
        <v>3.1419999999999999</v>
      </c>
      <c r="P19">
        <v>0</v>
      </c>
      <c r="Q19">
        <v>1</v>
      </c>
      <c r="R19">
        <v>3.1419999999999999</v>
      </c>
    </row>
    <row r="20" spans="11:19" x14ac:dyDescent="0.35">
      <c r="K20" s="15">
        <v>40372</v>
      </c>
      <c r="L20" s="10" t="s">
        <v>18</v>
      </c>
      <c r="M20" s="17" t="s">
        <v>27</v>
      </c>
      <c r="N20">
        <v>326.65294605776489</v>
      </c>
      <c r="O20">
        <v>3.7450000000000001</v>
      </c>
      <c r="P20">
        <v>0</v>
      </c>
      <c r="Q20">
        <v>1</v>
      </c>
      <c r="R20">
        <v>3.7450000000000001</v>
      </c>
    </row>
    <row r="21" spans="11:19" x14ac:dyDescent="0.35">
      <c r="K21" s="15">
        <v>40372</v>
      </c>
      <c r="L21" s="10" t="s">
        <v>18</v>
      </c>
      <c r="M21" s="17" t="s">
        <v>28</v>
      </c>
      <c r="N21">
        <v>327.86669151320319</v>
      </c>
      <c r="O21">
        <v>3.5185714290000001</v>
      </c>
      <c r="P21">
        <v>0</v>
      </c>
      <c r="Q21">
        <v>1</v>
      </c>
      <c r="R21">
        <v>3.5185714290000001</v>
      </c>
    </row>
    <row r="22" spans="11:19" x14ac:dyDescent="0.35">
      <c r="K22" s="15"/>
      <c r="L22" s="10"/>
      <c r="M22" s="17"/>
    </row>
    <row r="23" spans="11:19" x14ac:dyDescent="0.35">
      <c r="K23" s="19" t="s">
        <v>66</v>
      </c>
      <c r="L23" s="20" t="s">
        <v>67</v>
      </c>
      <c r="M23" s="21" t="s">
        <v>68</v>
      </c>
      <c r="N23" s="19" t="s">
        <v>60</v>
      </c>
      <c r="O23" s="19" t="s">
        <v>61</v>
      </c>
      <c r="P23" s="19" t="s">
        <v>62</v>
      </c>
      <c r="Q23" s="19" t="s">
        <v>63</v>
      </c>
      <c r="R23" s="19" t="s">
        <v>64</v>
      </c>
      <c r="S23" s="19" t="s">
        <v>71</v>
      </c>
    </row>
    <row r="24" spans="11:19" x14ac:dyDescent="0.35">
      <c r="K24" s="15">
        <v>40379</v>
      </c>
      <c r="L24" s="10" t="s">
        <v>7</v>
      </c>
      <c r="M24" s="17" t="s">
        <v>8</v>
      </c>
      <c r="N24" s="56">
        <f>$B$4+O24+P24+Q24+R24</f>
        <v>473.06864918989555</v>
      </c>
      <c r="O24" s="6">
        <f>O2*$B$5</f>
        <v>-293.1025372988027</v>
      </c>
      <c r="P24">
        <f>1*$B$6</f>
        <v>118.07706514680126</v>
      </c>
      <c r="Q24">
        <f>Q2*$B$7</f>
        <v>0</v>
      </c>
      <c r="R24">
        <f>R2*$B$9</f>
        <v>0</v>
      </c>
      <c r="S24" s="22">
        <f>N24*0.5*0.3*O2</f>
        <v>252.40031929631351</v>
      </c>
    </row>
    <row r="25" spans="11:19" x14ac:dyDescent="0.35">
      <c r="K25" s="15">
        <v>40379</v>
      </c>
      <c r="L25" s="10" t="s">
        <v>7</v>
      </c>
      <c r="M25" s="17" t="s">
        <v>9</v>
      </c>
      <c r="N25" s="56">
        <f t="shared" ref="N25:N88" si="0">$B$4+O25+P25+Q25+R25</f>
        <v>449.33013271352928</v>
      </c>
      <c r="O25" s="6">
        <f t="shared" ref="O25:O43" si="1">O3*$B$5</f>
        <v>-316.84105377516897</v>
      </c>
      <c r="P25">
        <f t="shared" ref="P25:P43" si="2">1*$B$6</f>
        <v>118.07706514680126</v>
      </c>
      <c r="Q25">
        <f t="shared" ref="Q25:Q43" si="3">Q3*$B$7</f>
        <v>0</v>
      </c>
      <c r="R25">
        <f>R3*$B$9</f>
        <v>0</v>
      </c>
      <c r="S25" s="22">
        <f t="shared" ref="S25:S43" si="4">N25*0.5*0.3*O3</f>
        <v>259.15115404252799</v>
      </c>
    </row>
    <row r="26" spans="11:19" x14ac:dyDescent="0.35">
      <c r="K26" s="15">
        <v>40379</v>
      </c>
      <c r="L26" s="10" t="s">
        <v>7</v>
      </c>
      <c r="M26" s="17" t="s">
        <v>10</v>
      </c>
      <c r="N26" s="56">
        <f t="shared" si="0"/>
        <v>380.46836226435812</v>
      </c>
      <c r="O26" s="6">
        <f t="shared" si="1"/>
        <v>-385.70282422434013</v>
      </c>
      <c r="P26">
        <f t="shared" si="2"/>
        <v>118.07706514680126</v>
      </c>
      <c r="Q26">
        <f t="shared" si="3"/>
        <v>0</v>
      </c>
      <c r="R26">
        <f>R4*$B$9</f>
        <v>0</v>
      </c>
      <c r="S26" s="22">
        <f t="shared" si="4"/>
        <v>267.12683716482923</v>
      </c>
    </row>
    <row r="27" spans="11:19" x14ac:dyDescent="0.35">
      <c r="K27" s="15">
        <v>40379</v>
      </c>
      <c r="L27" s="10" t="s">
        <v>7</v>
      </c>
      <c r="M27" s="17" t="s">
        <v>11</v>
      </c>
      <c r="N27" s="56">
        <f t="shared" si="0"/>
        <v>391.6992583353736</v>
      </c>
      <c r="O27" s="6">
        <f t="shared" si="1"/>
        <v>-374.47192815332465</v>
      </c>
      <c r="P27">
        <f t="shared" si="2"/>
        <v>118.07706514680126</v>
      </c>
      <c r="Q27">
        <f t="shared" si="3"/>
        <v>0</v>
      </c>
      <c r="R27">
        <f>R5*$B$9</f>
        <v>0</v>
      </c>
      <c r="S27" s="22">
        <f t="shared" si="4"/>
        <v>267.00424756467197</v>
      </c>
    </row>
    <row r="28" spans="11:19" x14ac:dyDescent="0.35">
      <c r="K28" s="15">
        <v>40379</v>
      </c>
      <c r="L28" s="10" t="s">
        <v>7</v>
      </c>
      <c r="M28" s="17" t="s">
        <v>12</v>
      </c>
      <c r="N28" s="56">
        <f t="shared" si="0"/>
        <v>410.62800483437417</v>
      </c>
      <c r="O28" s="6">
        <f t="shared" si="1"/>
        <v>-355.54318165432409</v>
      </c>
      <c r="P28">
        <f t="shared" si="2"/>
        <v>118.07706514680126</v>
      </c>
      <c r="Q28">
        <f t="shared" si="3"/>
        <v>0</v>
      </c>
      <c r="R28">
        <f>R6*$B$9</f>
        <v>0</v>
      </c>
      <c r="S28" s="22">
        <f t="shared" si="4"/>
        <v>265.75844474933837</v>
      </c>
    </row>
    <row r="29" spans="11:19" x14ac:dyDescent="0.35">
      <c r="K29" s="15">
        <v>40379</v>
      </c>
      <c r="L29" s="10" t="s">
        <v>7</v>
      </c>
      <c r="M29" s="17" t="s">
        <v>13</v>
      </c>
      <c r="N29" s="56">
        <f t="shared" si="0"/>
        <v>451.91460279947489</v>
      </c>
      <c r="O29" s="6">
        <f t="shared" si="1"/>
        <v>-314.25658368922336</v>
      </c>
      <c r="P29">
        <f t="shared" si="2"/>
        <v>118.07706514680126</v>
      </c>
      <c r="Q29">
        <f t="shared" si="3"/>
        <v>0</v>
      </c>
      <c r="R29">
        <f>R7*$B$9</f>
        <v>0</v>
      </c>
      <c r="S29" s="22">
        <f t="shared" si="4"/>
        <v>258.51569439880404</v>
      </c>
    </row>
    <row r="30" spans="11:19" x14ac:dyDescent="0.35">
      <c r="K30" s="15">
        <v>40379</v>
      </c>
      <c r="L30" s="10" t="s">
        <v>7</v>
      </c>
      <c r="M30" s="17" t="s">
        <v>14</v>
      </c>
      <c r="N30" s="56">
        <f t="shared" si="0"/>
        <v>424.36190402851599</v>
      </c>
      <c r="O30" s="6">
        <f t="shared" si="1"/>
        <v>-341.80928246018226</v>
      </c>
      <c r="P30">
        <f t="shared" si="2"/>
        <v>118.07706514680126</v>
      </c>
      <c r="Q30">
        <f t="shared" si="3"/>
        <v>0</v>
      </c>
      <c r="R30">
        <f>R8*$B$9</f>
        <v>0</v>
      </c>
      <c r="S30" s="22">
        <f t="shared" si="4"/>
        <v>264.03797668654261</v>
      </c>
    </row>
    <row r="31" spans="11:19" x14ac:dyDescent="0.35">
      <c r="K31" s="15">
        <v>40379</v>
      </c>
      <c r="L31" s="10" t="s">
        <v>7</v>
      </c>
      <c r="M31" s="17" t="s">
        <v>15</v>
      </c>
      <c r="N31" s="56">
        <f t="shared" si="0"/>
        <v>425.17563755414142</v>
      </c>
      <c r="O31" s="6">
        <f>O9*$B$5</f>
        <v>-340.99554893455684</v>
      </c>
      <c r="P31">
        <f t="shared" si="2"/>
        <v>118.07706514680126</v>
      </c>
      <c r="Q31">
        <f t="shared" si="3"/>
        <v>0</v>
      </c>
      <c r="R31">
        <f>R9*$B$9</f>
        <v>0</v>
      </c>
      <c r="S31" s="22">
        <f t="shared" si="4"/>
        <v>263.9144902730597</v>
      </c>
    </row>
    <row r="32" spans="11:19" x14ac:dyDescent="0.35">
      <c r="K32" s="15">
        <v>40379</v>
      </c>
      <c r="L32" s="10" t="s">
        <v>7</v>
      </c>
      <c r="M32" s="17" t="s">
        <v>16</v>
      </c>
      <c r="N32" s="56">
        <f t="shared" si="0"/>
        <v>425.17563755414142</v>
      </c>
      <c r="O32" s="6">
        <f t="shared" si="1"/>
        <v>-340.99554893455684</v>
      </c>
      <c r="P32">
        <f t="shared" si="2"/>
        <v>118.07706514680126</v>
      </c>
      <c r="Q32">
        <f t="shared" si="3"/>
        <v>0</v>
      </c>
      <c r="R32">
        <f>R10*$B$9</f>
        <v>0</v>
      </c>
      <c r="S32" s="22">
        <f t="shared" si="4"/>
        <v>263.9144902730597</v>
      </c>
    </row>
    <row r="33" spans="11:19" x14ac:dyDescent="0.35">
      <c r="K33" s="15">
        <v>40379</v>
      </c>
      <c r="L33" s="10" t="s">
        <v>7</v>
      </c>
      <c r="M33" s="17" t="s">
        <v>17</v>
      </c>
      <c r="N33" s="56">
        <f t="shared" si="0"/>
        <v>396.45462089436666</v>
      </c>
      <c r="O33" s="6">
        <f t="shared" si="1"/>
        <v>-369.7165655943316</v>
      </c>
      <c r="P33">
        <f t="shared" si="2"/>
        <v>118.07706514680126</v>
      </c>
      <c r="Q33">
        <f t="shared" si="3"/>
        <v>0</v>
      </c>
      <c r="R33">
        <f>R11*$B$9</f>
        <v>0</v>
      </c>
      <c r="S33" s="22">
        <f t="shared" si="4"/>
        <v>266.81395988173148</v>
      </c>
    </row>
    <row r="34" spans="11:19" x14ac:dyDescent="0.35">
      <c r="K34" s="15">
        <v>40379</v>
      </c>
      <c r="L34" s="10" t="s">
        <v>18</v>
      </c>
      <c r="M34" s="17" t="s">
        <v>19</v>
      </c>
      <c r="N34" s="56">
        <f t="shared" si="0"/>
        <v>408.62151285989182</v>
      </c>
      <c r="O34" s="6">
        <f t="shared" si="1"/>
        <v>-259.32348406513825</v>
      </c>
      <c r="P34">
        <f t="shared" si="2"/>
        <v>118.07706514680126</v>
      </c>
      <c r="Q34">
        <f t="shared" si="3"/>
        <v>-225.2031452332499</v>
      </c>
      <c r="R34">
        <f>R12*$B$8</f>
        <v>126.97695566958166</v>
      </c>
      <c r="S34" s="22">
        <f t="shared" si="4"/>
        <v>192.88978514551192</v>
      </c>
    </row>
    <row r="35" spans="11:19" x14ac:dyDescent="0.35">
      <c r="K35" s="15">
        <v>40379</v>
      </c>
      <c r="L35" s="10" t="s">
        <v>18</v>
      </c>
      <c r="M35" s="17" t="s">
        <v>20</v>
      </c>
      <c r="N35" s="56">
        <f t="shared" si="0"/>
        <v>383.47272862711674</v>
      </c>
      <c r="O35" s="6">
        <f t="shared" si="1"/>
        <v>-308.60071427516459</v>
      </c>
      <c r="P35">
        <f t="shared" si="2"/>
        <v>118.07706514680126</v>
      </c>
      <c r="Q35">
        <f t="shared" si="3"/>
        <v>-225.2031452332499</v>
      </c>
      <c r="R35">
        <f t="shared" ref="R35:R43" si="5">R13*$B$8</f>
        <v>151.10540164683297</v>
      </c>
      <c r="S35" s="22">
        <f t="shared" si="4"/>
        <v>215.41580530628283</v>
      </c>
    </row>
    <row r="36" spans="11:19" x14ac:dyDescent="0.35">
      <c r="K36" s="15">
        <v>40379</v>
      </c>
      <c r="L36" s="10" t="s">
        <v>18</v>
      </c>
      <c r="M36" s="17" t="s">
        <v>21</v>
      </c>
      <c r="N36" s="56">
        <f t="shared" si="0"/>
        <v>408.62151285989182</v>
      </c>
      <c r="O36" s="6">
        <f t="shared" si="1"/>
        <v>-259.32348406513825</v>
      </c>
      <c r="P36">
        <f t="shared" si="2"/>
        <v>118.07706514680126</v>
      </c>
      <c r="Q36">
        <f t="shared" si="3"/>
        <v>-225.2031452332499</v>
      </c>
      <c r="R36">
        <f t="shared" si="5"/>
        <v>126.97695566958166</v>
      </c>
      <c r="S36" s="22">
        <f t="shared" si="4"/>
        <v>192.88978514551192</v>
      </c>
    </row>
    <row r="37" spans="11:19" x14ac:dyDescent="0.35">
      <c r="K37" s="15">
        <v>40379</v>
      </c>
      <c r="L37" s="10" t="s">
        <v>18</v>
      </c>
      <c r="M37" s="17" t="s">
        <v>22</v>
      </c>
      <c r="N37" s="56">
        <f t="shared" si="0"/>
        <v>382.00080981750614</v>
      </c>
      <c r="O37" s="6">
        <f t="shared" si="1"/>
        <v>-311.4848331001661</v>
      </c>
      <c r="P37">
        <f t="shared" si="2"/>
        <v>118.07706514680126</v>
      </c>
      <c r="Q37">
        <f t="shared" si="3"/>
        <v>-225.2031452332499</v>
      </c>
      <c r="R37">
        <f t="shared" si="5"/>
        <v>152.51760166222391</v>
      </c>
      <c r="S37" s="22">
        <f t="shared" si="4"/>
        <v>216.59445916652595</v>
      </c>
    </row>
    <row r="38" spans="11:19" x14ac:dyDescent="0.35">
      <c r="K38" s="15">
        <v>40379</v>
      </c>
      <c r="L38" s="10" t="s">
        <v>18</v>
      </c>
      <c r="M38" s="17" t="s">
        <v>23</v>
      </c>
      <c r="N38" s="56">
        <f t="shared" si="0"/>
        <v>365.22093538794559</v>
      </c>
      <c r="O38" s="6">
        <f t="shared" si="1"/>
        <v>-344.36378770518365</v>
      </c>
      <c r="P38">
        <f t="shared" si="2"/>
        <v>118.07706514680126</v>
      </c>
      <c r="Q38">
        <f t="shared" si="3"/>
        <v>-225.2031452332499</v>
      </c>
      <c r="R38">
        <f t="shared" si="5"/>
        <v>168.61668183768091</v>
      </c>
      <c r="S38" s="22">
        <f t="shared" si="4"/>
        <v>228.93874334793372</v>
      </c>
    </row>
    <row r="39" spans="11:19" x14ac:dyDescent="0.35">
      <c r="K39" s="15">
        <v>40379</v>
      </c>
      <c r="L39" s="10" t="s">
        <v>18</v>
      </c>
      <c r="M39" s="17" t="s">
        <v>24</v>
      </c>
      <c r="N39" s="56">
        <f t="shared" si="0"/>
        <v>346.56962132902305</v>
      </c>
      <c r="O39" s="6">
        <f t="shared" si="1"/>
        <v>-380.9096933877031</v>
      </c>
      <c r="P39">
        <f t="shared" si="2"/>
        <v>118.07706514680126</v>
      </c>
      <c r="Q39">
        <f t="shared" si="3"/>
        <v>-225.2031452332499</v>
      </c>
      <c r="R39">
        <f t="shared" si="5"/>
        <v>186.5112734612778</v>
      </c>
      <c r="S39" s="22">
        <f t="shared" si="4"/>
        <v>240.30271118901132</v>
      </c>
    </row>
    <row r="40" spans="11:19" x14ac:dyDescent="0.35">
      <c r="K40" s="15">
        <v>40379</v>
      </c>
      <c r="L40" s="10" t="s">
        <v>18</v>
      </c>
      <c r="M40" s="17" t="s">
        <v>25</v>
      </c>
      <c r="N40" s="56">
        <f t="shared" si="0"/>
        <v>372.06535785263475</v>
      </c>
      <c r="O40" s="6">
        <f t="shared" si="1"/>
        <v>-330.95263516892652</v>
      </c>
      <c r="P40">
        <f t="shared" si="2"/>
        <v>118.07706514680126</v>
      </c>
      <c r="Q40">
        <f t="shared" si="3"/>
        <v>-225.2031452332499</v>
      </c>
      <c r="R40">
        <f t="shared" si="5"/>
        <v>162.04995176611294</v>
      </c>
      <c r="S40" s="22">
        <f t="shared" si="4"/>
        <v>224.14612402134665</v>
      </c>
    </row>
    <row r="41" spans="11:19" x14ac:dyDescent="0.35">
      <c r="K41" s="15">
        <v>40379</v>
      </c>
      <c r="L41" s="10" t="s">
        <v>18</v>
      </c>
      <c r="M41" s="17" t="s">
        <v>26</v>
      </c>
      <c r="N41" s="56">
        <f t="shared" si="0"/>
        <v>408.83178697555036</v>
      </c>
      <c r="O41" s="6">
        <f t="shared" si="1"/>
        <v>-258.91146709013805</v>
      </c>
      <c r="P41">
        <f t="shared" si="2"/>
        <v>118.07706514680126</v>
      </c>
      <c r="Q41">
        <f t="shared" si="3"/>
        <v>-225.2031452332499</v>
      </c>
      <c r="R41">
        <f t="shared" si="5"/>
        <v>126.77521281024009</v>
      </c>
      <c r="S41" s="22">
        <f t="shared" si="4"/>
        <v>192.68242120157686</v>
      </c>
    </row>
    <row r="42" spans="11:19" x14ac:dyDescent="0.35">
      <c r="K42" s="15">
        <v>40379</v>
      </c>
      <c r="L42" s="10" t="s">
        <v>18</v>
      </c>
      <c r="M42" s="17" t="s">
        <v>27</v>
      </c>
      <c r="N42" s="56">
        <f t="shared" si="0"/>
        <v>383.47272862711674</v>
      </c>
      <c r="O42" s="6">
        <f t="shared" si="1"/>
        <v>-308.60071427516459</v>
      </c>
      <c r="P42">
        <f t="shared" si="2"/>
        <v>118.07706514680126</v>
      </c>
      <c r="Q42">
        <f t="shared" si="3"/>
        <v>-225.2031452332499</v>
      </c>
      <c r="R42">
        <f t="shared" si="5"/>
        <v>151.10540164683297</v>
      </c>
      <c r="S42" s="22">
        <f t="shared" si="4"/>
        <v>215.41580530628283</v>
      </c>
    </row>
    <row r="43" spans="11:19" x14ac:dyDescent="0.35">
      <c r="K43" s="15">
        <v>40379</v>
      </c>
      <c r="L43" s="10" t="s">
        <v>18</v>
      </c>
      <c r="M43" s="17" t="s">
        <v>28</v>
      </c>
      <c r="N43" s="56">
        <f t="shared" si="0"/>
        <v>392.99514213249228</v>
      </c>
      <c r="O43" s="6">
        <f t="shared" si="1"/>
        <v>-289.94223129975609</v>
      </c>
      <c r="P43">
        <f t="shared" si="2"/>
        <v>118.07706514680126</v>
      </c>
      <c r="Q43">
        <f t="shared" si="3"/>
        <v>-225.2031452332499</v>
      </c>
      <c r="R43">
        <f t="shared" si="5"/>
        <v>141.96933217680001</v>
      </c>
      <c r="S43" s="22">
        <f t="shared" si="4"/>
        <v>207.4172218264772</v>
      </c>
    </row>
    <row r="44" spans="11:19" x14ac:dyDescent="0.35">
      <c r="K44" s="15">
        <v>40386</v>
      </c>
      <c r="L44" s="10" t="s">
        <v>7</v>
      </c>
      <c r="M44" s="17" t="s">
        <v>8</v>
      </c>
      <c r="N44" s="56">
        <f t="shared" si="0"/>
        <v>354.99158404309429</v>
      </c>
      <c r="O44">
        <f>$B$5*O2</f>
        <v>-293.1025372988027</v>
      </c>
      <c r="P44">
        <f>P2*$B$6</f>
        <v>0</v>
      </c>
      <c r="Q44">
        <f>Q2*$B$7</f>
        <v>0</v>
      </c>
      <c r="R44">
        <f>R2*$B$8</f>
        <v>0</v>
      </c>
      <c r="S44" s="22">
        <f>N44*0.5*0.3*O2</f>
        <v>189.40166361355003</v>
      </c>
    </row>
    <row r="45" spans="11:19" x14ac:dyDescent="0.35">
      <c r="K45" s="15">
        <v>40386</v>
      </c>
      <c r="L45" s="10" t="s">
        <v>7</v>
      </c>
      <c r="M45" s="17" t="s">
        <v>9</v>
      </c>
      <c r="N45" s="56">
        <f t="shared" si="0"/>
        <v>331.25306756672802</v>
      </c>
      <c r="O45">
        <f t="shared" ref="O45:O63" si="6">$B$5*O3</f>
        <v>-316.84105377516897</v>
      </c>
      <c r="P45">
        <f t="shared" ref="P45:P63" si="7">P3*$B$6</f>
        <v>0</v>
      </c>
      <c r="Q45">
        <f t="shared" ref="Q45:Q63" si="8">Q3*$B$7</f>
        <v>0</v>
      </c>
      <c r="R45">
        <f t="shared" ref="R45:R63" si="9">R3*$B$8</f>
        <v>0</v>
      </c>
      <c r="S45" s="22">
        <f t="shared" ref="S45:S63" si="10">N45*0.5*0.3*O3</f>
        <v>191.05020671911038</v>
      </c>
    </row>
    <row r="46" spans="11:19" x14ac:dyDescent="0.35">
      <c r="K46" s="15">
        <v>40386</v>
      </c>
      <c r="L46" s="10" t="s">
        <v>7</v>
      </c>
      <c r="M46" s="17" t="s">
        <v>10</v>
      </c>
      <c r="N46" s="56">
        <f t="shared" si="0"/>
        <v>262.39129711755686</v>
      </c>
      <c r="O46">
        <f t="shared" si="6"/>
        <v>-385.70282422434013</v>
      </c>
      <c r="P46">
        <f t="shared" si="7"/>
        <v>0</v>
      </c>
      <c r="Q46">
        <f t="shared" si="8"/>
        <v>0</v>
      </c>
      <c r="R46">
        <f t="shared" si="9"/>
        <v>0</v>
      </c>
      <c r="S46" s="22">
        <f t="shared" si="10"/>
        <v>184.22492971935623</v>
      </c>
    </row>
    <row r="47" spans="11:19" x14ac:dyDescent="0.35">
      <c r="K47" s="15">
        <v>40386</v>
      </c>
      <c r="L47" s="10" t="s">
        <v>7</v>
      </c>
      <c r="M47" s="17" t="s">
        <v>11</v>
      </c>
      <c r="N47" s="56">
        <f t="shared" si="0"/>
        <v>273.62219318857234</v>
      </c>
      <c r="O47">
        <f t="shared" si="6"/>
        <v>-374.47192815332465</v>
      </c>
      <c r="P47">
        <f t="shared" si="7"/>
        <v>0</v>
      </c>
      <c r="Q47">
        <f t="shared" si="8"/>
        <v>0</v>
      </c>
      <c r="R47">
        <f t="shared" si="9"/>
        <v>0</v>
      </c>
      <c r="S47" s="22">
        <f t="shared" si="10"/>
        <v>186.51627812569774</v>
      </c>
    </row>
    <row r="48" spans="11:19" x14ac:dyDescent="0.35">
      <c r="K48" s="15">
        <v>40386</v>
      </c>
      <c r="L48" s="10" t="s">
        <v>7</v>
      </c>
      <c r="M48" s="17" t="s">
        <v>12</v>
      </c>
      <c r="N48" s="56">
        <f t="shared" si="0"/>
        <v>292.55093968757291</v>
      </c>
      <c r="O48">
        <f t="shared" si="6"/>
        <v>-355.54318165432409</v>
      </c>
      <c r="P48">
        <f t="shared" si="7"/>
        <v>0</v>
      </c>
      <c r="Q48">
        <f t="shared" si="8"/>
        <v>0</v>
      </c>
      <c r="R48">
        <f t="shared" si="9"/>
        <v>0</v>
      </c>
      <c r="S48" s="22">
        <f t="shared" si="10"/>
        <v>189.33896818042473</v>
      </c>
    </row>
    <row r="49" spans="11:19" x14ac:dyDescent="0.35">
      <c r="K49" s="15">
        <v>40386</v>
      </c>
      <c r="L49" s="10" t="s">
        <v>7</v>
      </c>
      <c r="M49" s="17" t="s">
        <v>13</v>
      </c>
      <c r="N49" s="56">
        <f t="shared" si="0"/>
        <v>333.83753765267363</v>
      </c>
      <c r="O49">
        <f t="shared" si="6"/>
        <v>-314.25658368922336</v>
      </c>
      <c r="P49">
        <f t="shared" si="7"/>
        <v>0</v>
      </c>
      <c r="Q49">
        <f t="shared" si="8"/>
        <v>0</v>
      </c>
      <c r="R49">
        <f t="shared" si="9"/>
        <v>0</v>
      </c>
      <c r="S49" s="22">
        <f t="shared" si="10"/>
        <v>190.9702459890683</v>
      </c>
    </row>
    <row r="50" spans="11:19" x14ac:dyDescent="0.35">
      <c r="K50" s="15">
        <v>40386</v>
      </c>
      <c r="L50" s="10" t="s">
        <v>7</v>
      </c>
      <c r="M50" s="17" t="s">
        <v>14</v>
      </c>
      <c r="N50" s="56">
        <f t="shared" si="0"/>
        <v>306.28483888171473</v>
      </c>
      <c r="O50">
        <f t="shared" si="6"/>
        <v>-341.80928246018226</v>
      </c>
      <c r="P50">
        <f t="shared" si="7"/>
        <v>0</v>
      </c>
      <c r="Q50">
        <f t="shared" si="8"/>
        <v>0</v>
      </c>
      <c r="R50">
        <f t="shared" si="9"/>
        <v>0</v>
      </c>
      <c r="S50" s="22">
        <f t="shared" si="10"/>
        <v>190.57042675220291</v>
      </c>
    </row>
    <row r="51" spans="11:19" x14ac:dyDescent="0.35">
      <c r="K51" s="15">
        <v>40386</v>
      </c>
      <c r="L51" s="10" t="s">
        <v>7</v>
      </c>
      <c r="M51" s="17" t="s">
        <v>15</v>
      </c>
      <c r="N51" s="56">
        <f t="shared" si="0"/>
        <v>307.09857240734016</v>
      </c>
      <c r="O51">
        <f>$B$5*O9</f>
        <v>-340.99554893455684</v>
      </c>
      <c r="P51">
        <f>P9*$B$6</f>
        <v>0</v>
      </c>
      <c r="Q51">
        <f t="shared" si="8"/>
        <v>0</v>
      </c>
      <c r="R51">
        <f t="shared" si="9"/>
        <v>0</v>
      </c>
      <c r="S51" s="22">
        <f t="shared" si="10"/>
        <v>190.62184199146864</v>
      </c>
    </row>
    <row r="52" spans="11:19" x14ac:dyDescent="0.35">
      <c r="K52" s="15">
        <v>40386</v>
      </c>
      <c r="L52" s="10" t="s">
        <v>7</v>
      </c>
      <c r="M52" s="17" t="s">
        <v>16</v>
      </c>
      <c r="N52" s="56">
        <f t="shared" si="0"/>
        <v>307.09857240734016</v>
      </c>
      <c r="O52">
        <f t="shared" si="6"/>
        <v>-340.99554893455684</v>
      </c>
      <c r="P52">
        <f t="shared" si="7"/>
        <v>0</v>
      </c>
      <c r="Q52">
        <f t="shared" si="8"/>
        <v>0</v>
      </c>
      <c r="R52">
        <f t="shared" si="9"/>
        <v>0</v>
      </c>
      <c r="S52" s="22">
        <f t="shared" si="10"/>
        <v>190.62184199146864</v>
      </c>
    </row>
    <row r="53" spans="11:19" x14ac:dyDescent="0.35">
      <c r="K53" s="15">
        <v>40386</v>
      </c>
      <c r="L53" s="10" t="s">
        <v>7</v>
      </c>
      <c r="M53" s="17" t="s">
        <v>17</v>
      </c>
      <c r="N53" s="56">
        <f t="shared" si="0"/>
        <v>278.3775557475654</v>
      </c>
      <c r="O53">
        <f t="shared" si="6"/>
        <v>-369.7165655943316</v>
      </c>
      <c r="P53">
        <f t="shared" si="7"/>
        <v>0</v>
      </c>
      <c r="Q53">
        <f t="shared" si="8"/>
        <v>0</v>
      </c>
      <c r="R53">
        <f t="shared" si="9"/>
        <v>0</v>
      </c>
      <c r="S53" s="22">
        <f t="shared" si="10"/>
        <v>187.34809503203036</v>
      </c>
    </row>
    <row r="54" spans="11:19" x14ac:dyDescent="0.35">
      <c r="K54" s="15">
        <v>40386</v>
      </c>
      <c r="L54" s="10" t="s">
        <v>18</v>
      </c>
      <c r="M54" s="17" t="s">
        <v>19</v>
      </c>
      <c r="N54" s="56">
        <f t="shared" si="0"/>
        <v>290.54444771309051</v>
      </c>
      <c r="O54">
        <f t="shared" si="6"/>
        <v>-259.32348406513825</v>
      </c>
      <c r="P54">
        <f t="shared" si="7"/>
        <v>0</v>
      </c>
      <c r="Q54">
        <f t="shared" si="8"/>
        <v>-225.2031452332499</v>
      </c>
      <c r="R54">
        <f t="shared" si="9"/>
        <v>126.97695566958166</v>
      </c>
      <c r="S54" s="22">
        <f t="shared" si="10"/>
        <v>137.15150654296437</v>
      </c>
    </row>
    <row r="55" spans="11:19" x14ac:dyDescent="0.35">
      <c r="K55" s="15">
        <v>40386</v>
      </c>
      <c r="L55" s="10" t="s">
        <v>18</v>
      </c>
      <c r="M55" s="17" t="s">
        <v>20</v>
      </c>
      <c r="N55" s="56">
        <f t="shared" si="0"/>
        <v>265.39566348031548</v>
      </c>
      <c r="O55">
        <f t="shared" si="6"/>
        <v>-308.60071427516459</v>
      </c>
      <c r="P55">
        <f t="shared" si="7"/>
        <v>0</v>
      </c>
      <c r="Q55">
        <f t="shared" si="8"/>
        <v>-225.2031452332499</v>
      </c>
      <c r="R55">
        <f t="shared" si="9"/>
        <v>151.10540164683297</v>
      </c>
      <c r="S55" s="22">
        <f t="shared" si="10"/>
        <v>149.08601396006722</v>
      </c>
    </row>
    <row r="56" spans="11:19" x14ac:dyDescent="0.35">
      <c r="K56" s="15">
        <v>40386</v>
      </c>
      <c r="L56" s="10" t="s">
        <v>18</v>
      </c>
      <c r="M56" s="17" t="s">
        <v>21</v>
      </c>
      <c r="N56" s="56">
        <f t="shared" si="0"/>
        <v>290.54444771309051</v>
      </c>
      <c r="O56">
        <f t="shared" si="6"/>
        <v>-259.32348406513825</v>
      </c>
      <c r="P56">
        <f t="shared" si="7"/>
        <v>0</v>
      </c>
      <c r="Q56">
        <f t="shared" si="8"/>
        <v>-225.2031452332499</v>
      </c>
      <c r="R56">
        <f t="shared" si="9"/>
        <v>126.97695566958166</v>
      </c>
      <c r="S56" s="22">
        <f t="shared" si="10"/>
        <v>137.15150654296437</v>
      </c>
    </row>
    <row r="57" spans="11:19" x14ac:dyDescent="0.35">
      <c r="K57" s="15">
        <v>40386</v>
      </c>
      <c r="L57" s="10" t="s">
        <v>18</v>
      </c>
      <c r="M57" s="17" t="s">
        <v>22</v>
      </c>
      <c r="N57" s="56">
        <f t="shared" si="0"/>
        <v>263.92374467070488</v>
      </c>
      <c r="O57">
        <f t="shared" si="6"/>
        <v>-311.4848331001661</v>
      </c>
      <c r="P57">
        <f t="shared" si="7"/>
        <v>0</v>
      </c>
      <c r="Q57">
        <f t="shared" si="8"/>
        <v>-225.2031452332499</v>
      </c>
      <c r="R57">
        <f t="shared" si="9"/>
        <v>152.51760166222391</v>
      </c>
      <c r="S57" s="22">
        <f t="shared" si="10"/>
        <v>149.64476322828966</v>
      </c>
    </row>
    <row r="58" spans="11:19" x14ac:dyDescent="0.35">
      <c r="K58" s="15">
        <v>40386</v>
      </c>
      <c r="L58" s="10" t="s">
        <v>18</v>
      </c>
      <c r="M58" s="17" t="s">
        <v>23</v>
      </c>
      <c r="N58" s="56">
        <f t="shared" si="0"/>
        <v>247.14387024114436</v>
      </c>
      <c r="O58">
        <f t="shared" si="6"/>
        <v>-344.36378770518365</v>
      </c>
      <c r="P58">
        <f t="shared" si="7"/>
        <v>0</v>
      </c>
      <c r="Q58">
        <f t="shared" si="8"/>
        <v>-225.2031452332499</v>
      </c>
      <c r="R58">
        <f t="shared" si="9"/>
        <v>168.61668183768091</v>
      </c>
      <c r="S58" s="22">
        <f t="shared" si="10"/>
        <v>154.92213506066133</v>
      </c>
    </row>
    <row r="59" spans="11:19" x14ac:dyDescent="0.35">
      <c r="K59" s="15">
        <v>40386</v>
      </c>
      <c r="L59" s="10" t="s">
        <v>18</v>
      </c>
      <c r="M59" s="17" t="s">
        <v>24</v>
      </c>
      <c r="N59" s="56">
        <f t="shared" si="0"/>
        <v>228.49255618222179</v>
      </c>
      <c r="O59">
        <f t="shared" si="6"/>
        <v>-380.9096933877031</v>
      </c>
      <c r="P59">
        <f t="shared" si="7"/>
        <v>0</v>
      </c>
      <c r="Q59">
        <f t="shared" si="8"/>
        <v>-225.2031452332499</v>
      </c>
      <c r="R59">
        <f t="shared" si="9"/>
        <v>186.5112734612778</v>
      </c>
      <c r="S59" s="22">
        <f t="shared" si="10"/>
        <v>158.43102614284803</v>
      </c>
    </row>
    <row r="60" spans="11:19" x14ac:dyDescent="0.35">
      <c r="K60" s="15">
        <v>40386</v>
      </c>
      <c r="L60" s="10" t="s">
        <v>18</v>
      </c>
      <c r="M60" s="17" t="s">
        <v>25</v>
      </c>
      <c r="N60" s="56">
        <f t="shared" si="0"/>
        <v>253.98829270583352</v>
      </c>
      <c r="O60">
        <f t="shared" si="6"/>
        <v>-330.95263516892652</v>
      </c>
      <c r="P60">
        <f t="shared" si="7"/>
        <v>0</v>
      </c>
      <c r="Q60">
        <f t="shared" si="8"/>
        <v>-225.2031452332499</v>
      </c>
      <c r="R60">
        <f t="shared" si="9"/>
        <v>162.04995176611294</v>
      </c>
      <c r="S60" s="22">
        <f t="shared" si="10"/>
        <v>153.01207208697056</v>
      </c>
    </row>
    <row r="61" spans="11:19" x14ac:dyDescent="0.35">
      <c r="K61" s="15">
        <v>40386</v>
      </c>
      <c r="L61" s="10" t="s">
        <v>18</v>
      </c>
      <c r="M61" s="17" t="s">
        <v>26</v>
      </c>
      <c r="N61" s="56">
        <f t="shared" si="0"/>
        <v>290.75472182874915</v>
      </c>
      <c r="O61">
        <f t="shared" si="6"/>
        <v>-258.91146709013805</v>
      </c>
      <c r="P61">
        <f t="shared" si="7"/>
        <v>0</v>
      </c>
      <c r="Q61">
        <f t="shared" si="8"/>
        <v>-225.2031452332499</v>
      </c>
      <c r="R61">
        <f t="shared" si="9"/>
        <v>126.77521281024009</v>
      </c>
      <c r="S61" s="22">
        <f t="shared" si="10"/>
        <v>137.03270039788947</v>
      </c>
    </row>
    <row r="62" spans="11:19" x14ac:dyDescent="0.35">
      <c r="K62" s="15">
        <v>40386</v>
      </c>
      <c r="L62" s="10" t="s">
        <v>18</v>
      </c>
      <c r="M62" s="17" t="s">
        <v>27</v>
      </c>
      <c r="N62" s="56">
        <f t="shared" si="0"/>
        <v>265.39566348031548</v>
      </c>
      <c r="O62">
        <f t="shared" si="6"/>
        <v>-308.60071427516459</v>
      </c>
      <c r="P62">
        <f t="shared" si="7"/>
        <v>0</v>
      </c>
      <c r="Q62">
        <f t="shared" si="8"/>
        <v>-225.2031452332499</v>
      </c>
      <c r="R62">
        <f t="shared" si="9"/>
        <v>151.10540164683297</v>
      </c>
      <c r="S62" s="22">
        <f t="shared" si="10"/>
        <v>149.08601396006722</v>
      </c>
    </row>
    <row r="63" spans="11:19" x14ac:dyDescent="0.35">
      <c r="K63" s="15">
        <v>40386</v>
      </c>
      <c r="L63" s="10" t="s">
        <v>18</v>
      </c>
      <c r="M63" s="17" t="s">
        <v>28</v>
      </c>
      <c r="N63" s="56">
        <f t="shared" si="0"/>
        <v>274.91807698569102</v>
      </c>
      <c r="O63">
        <f t="shared" si="6"/>
        <v>-289.94223129975609</v>
      </c>
      <c r="P63">
        <f t="shared" si="7"/>
        <v>0</v>
      </c>
      <c r="Q63">
        <f t="shared" si="8"/>
        <v>-225.2031452332499</v>
      </c>
      <c r="R63">
        <f t="shared" si="9"/>
        <v>141.96933217680001</v>
      </c>
      <c r="S63" s="22">
        <f t="shared" si="10"/>
        <v>145.09783364962121</v>
      </c>
    </row>
    <row r="64" spans="11:19" x14ac:dyDescent="0.35">
      <c r="K64" s="15">
        <v>40393</v>
      </c>
      <c r="L64" s="10" t="s">
        <v>7</v>
      </c>
      <c r="M64" s="17" t="s">
        <v>8</v>
      </c>
      <c r="N64" s="56">
        <f t="shared" si="0"/>
        <v>354.99158404309429</v>
      </c>
      <c r="O64">
        <f>$B$5*O2</f>
        <v>-293.1025372988027</v>
      </c>
      <c r="P64">
        <f>P2*$B$6</f>
        <v>0</v>
      </c>
      <c r="Q64">
        <f>Q2*$B$7</f>
        <v>0</v>
      </c>
      <c r="R64">
        <f>R2*$B$8</f>
        <v>0</v>
      </c>
      <c r="S64" s="22">
        <f>N64*0.5*0.3*O2</f>
        <v>189.40166361355003</v>
      </c>
    </row>
    <row r="65" spans="11:19" x14ac:dyDescent="0.35">
      <c r="K65" s="15">
        <v>40393</v>
      </c>
      <c r="L65" s="10" t="s">
        <v>7</v>
      </c>
      <c r="M65" s="17" t="s">
        <v>9</v>
      </c>
      <c r="N65" s="56">
        <f t="shared" si="0"/>
        <v>331.25306756672802</v>
      </c>
      <c r="O65">
        <f t="shared" ref="O65:O83" si="11">$B$5*O3</f>
        <v>-316.84105377516897</v>
      </c>
      <c r="P65">
        <f t="shared" ref="P65:P83" si="12">P3*$B$6</f>
        <v>0</v>
      </c>
      <c r="Q65">
        <f t="shared" ref="Q65:Q82" si="13">Q3*$B$7</f>
        <v>0</v>
      </c>
      <c r="R65">
        <f t="shared" ref="R65:R83" si="14">R3*$B$8</f>
        <v>0</v>
      </c>
      <c r="S65" s="22">
        <f t="shared" ref="S65:S83" si="15">N65*0.5*0.3*O3</f>
        <v>191.05020671911038</v>
      </c>
    </row>
    <row r="66" spans="11:19" x14ac:dyDescent="0.35">
      <c r="K66" s="15">
        <v>40393</v>
      </c>
      <c r="L66" s="10" t="s">
        <v>7</v>
      </c>
      <c r="M66" s="17" t="s">
        <v>10</v>
      </c>
      <c r="N66" s="56">
        <f t="shared" si="0"/>
        <v>262.39129711755686</v>
      </c>
      <c r="O66">
        <f t="shared" si="11"/>
        <v>-385.70282422434013</v>
      </c>
      <c r="P66">
        <f t="shared" si="12"/>
        <v>0</v>
      </c>
      <c r="Q66">
        <f t="shared" si="13"/>
        <v>0</v>
      </c>
      <c r="R66">
        <f t="shared" si="14"/>
        <v>0</v>
      </c>
      <c r="S66" s="22">
        <f t="shared" si="15"/>
        <v>184.22492971935623</v>
      </c>
    </row>
    <row r="67" spans="11:19" x14ac:dyDescent="0.35">
      <c r="K67" s="15">
        <v>40393</v>
      </c>
      <c r="L67" s="10" t="s">
        <v>7</v>
      </c>
      <c r="M67" s="17" t="s">
        <v>11</v>
      </c>
      <c r="N67" s="56">
        <f t="shared" si="0"/>
        <v>273.62219318857234</v>
      </c>
      <c r="O67">
        <f t="shared" si="11"/>
        <v>-374.47192815332465</v>
      </c>
      <c r="P67">
        <f t="shared" si="12"/>
        <v>0</v>
      </c>
      <c r="Q67">
        <f t="shared" si="13"/>
        <v>0</v>
      </c>
      <c r="R67">
        <f t="shared" si="14"/>
        <v>0</v>
      </c>
      <c r="S67" s="22">
        <f t="shared" si="15"/>
        <v>186.51627812569774</v>
      </c>
    </row>
    <row r="68" spans="11:19" x14ac:dyDescent="0.35">
      <c r="K68" s="15">
        <v>40393</v>
      </c>
      <c r="L68" s="10" t="s">
        <v>7</v>
      </c>
      <c r="M68" s="17" t="s">
        <v>12</v>
      </c>
      <c r="N68" s="56">
        <f t="shared" si="0"/>
        <v>292.55093968757291</v>
      </c>
      <c r="O68">
        <f t="shared" si="11"/>
        <v>-355.54318165432409</v>
      </c>
      <c r="P68">
        <f t="shared" si="12"/>
        <v>0</v>
      </c>
      <c r="Q68">
        <f t="shared" si="13"/>
        <v>0</v>
      </c>
      <c r="R68">
        <f t="shared" si="14"/>
        <v>0</v>
      </c>
      <c r="S68" s="22">
        <f t="shared" si="15"/>
        <v>189.33896818042473</v>
      </c>
    </row>
    <row r="69" spans="11:19" x14ac:dyDescent="0.35">
      <c r="K69" s="15">
        <v>40393</v>
      </c>
      <c r="L69" s="10" t="s">
        <v>7</v>
      </c>
      <c r="M69" s="17" t="s">
        <v>13</v>
      </c>
      <c r="N69" s="56">
        <f t="shared" si="0"/>
        <v>333.83753765267363</v>
      </c>
      <c r="O69">
        <f t="shared" si="11"/>
        <v>-314.25658368922336</v>
      </c>
      <c r="P69">
        <f t="shared" si="12"/>
        <v>0</v>
      </c>
      <c r="Q69">
        <f t="shared" si="13"/>
        <v>0</v>
      </c>
      <c r="R69">
        <f t="shared" si="14"/>
        <v>0</v>
      </c>
      <c r="S69" s="22">
        <f t="shared" si="15"/>
        <v>190.9702459890683</v>
      </c>
    </row>
    <row r="70" spans="11:19" x14ac:dyDescent="0.35">
      <c r="K70" s="15">
        <v>40393</v>
      </c>
      <c r="L70" s="10" t="s">
        <v>7</v>
      </c>
      <c r="M70" s="17" t="s">
        <v>14</v>
      </c>
      <c r="N70" s="56">
        <f t="shared" si="0"/>
        <v>306.28483888171473</v>
      </c>
      <c r="O70">
        <f t="shared" si="11"/>
        <v>-341.80928246018226</v>
      </c>
      <c r="P70">
        <f t="shared" si="12"/>
        <v>0</v>
      </c>
      <c r="Q70">
        <f t="shared" si="13"/>
        <v>0</v>
      </c>
      <c r="R70">
        <f t="shared" si="14"/>
        <v>0</v>
      </c>
      <c r="S70" s="22">
        <f t="shared" si="15"/>
        <v>190.57042675220291</v>
      </c>
    </row>
    <row r="71" spans="11:19" x14ac:dyDescent="0.35">
      <c r="K71" s="15">
        <v>40393</v>
      </c>
      <c r="L71" s="10" t="s">
        <v>7</v>
      </c>
      <c r="M71" s="17" t="s">
        <v>15</v>
      </c>
      <c r="N71" s="56">
        <f t="shared" si="0"/>
        <v>307.09857240734016</v>
      </c>
      <c r="O71">
        <f>$B$5*O9</f>
        <v>-340.99554893455684</v>
      </c>
      <c r="P71">
        <f>P9*$B$6</f>
        <v>0</v>
      </c>
      <c r="Q71">
        <f t="shared" si="13"/>
        <v>0</v>
      </c>
      <c r="R71">
        <f t="shared" si="14"/>
        <v>0</v>
      </c>
      <c r="S71" s="22">
        <f t="shared" si="15"/>
        <v>190.62184199146864</v>
      </c>
    </row>
    <row r="72" spans="11:19" x14ac:dyDescent="0.35">
      <c r="K72" s="15">
        <v>40393</v>
      </c>
      <c r="L72" s="10" t="s">
        <v>7</v>
      </c>
      <c r="M72" s="17" t="s">
        <v>16</v>
      </c>
      <c r="N72" s="56">
        <f t="shared" si="0"/>
        <v>307.09857240734016</v>
      </c>
      <c r="O72">
        <f t="shared" si="11"/>
        <v>-340.99554893455684</v>
      </c>
      <c r="P72">
        <f t="shared" si="12"/>
        <v>0</v>
      </c>
      <c r="Q72">
        <f t="shared" si="13"/>
        <v>0</v>
      </c>
      <c r="R72">
        <f t="shared" si="14"/>
        <v>0</v>
      </c>
      <c r="S72" s="22">
        <f t="shared" si="15"/>
        <v>190.62184199146864</v>
      </c>
    </row>
    <row r="73" spans="11:19" x14ac:dyDescent="0.35">
      <c r="K73" s="15">
        <v>40393</v>
      </c>
      <c r="L73" s="10" t="s">
        <v>7</v>
      </c>
      <c r="M73" s="17" t="s">
        <v>17</v>
      </c>
      <c r="N73" s="56">
        <f t="shared" si="0"/>
        <v>278.3775557475654</v>
      </c>
      <c r="O73">
        <f t="shared" si="11"/>
        <v>-369.7165655943316</v>
      </c>
      <c r="P73">
        <f t="shared" si="12"/>
        <v>0</v>
      </c>
      <c r="Q73">
        <f t="shared" si="13"/>
        <v>0</v>
      </c>
      <c r="R73">
        <f t="shared" si="14"/>
        <v>0</v>
      </c>
      <c r="S73" s="22">
        <f t="shared" si="15"/>
        <v>187.34809503203036</v>
      </c>
    </row>
    <row r="74" spans="11:19" x14ac:dyDescent="0.35">
      <c r="K74" s="15">
        <v>40393</v>
      </c>
      <c r="L74" s="10" t="s">
        <v>18</v>
      </c>
      <c r="M74" s="17" t="s">
        <v>19</v>
      </c>
      <c r="N74" s="56">
        <f t="shared" si="0"/>
        <v>290.54444771309051</v>
      </c>
      <c r="O74">
        <f t="shared" si="11"/>
        <v>-259.32348406513825</v>
      </c>
      <c r="P74">
        <f t="shared" si="12"/>
        <v>0</v>
      </c>
      <c r="Q74">
        <f t="shared" si="13"/>
        <v>-225.2031452332499</v>
      </c>
      <c r="R74">
        <f t="shared" si="14"/>
        <v>126.97695566958166</v>
      </c>
      <c r="S74" s="22">
        <f t="shared" si="15"/>
        <v>137.15150654296437</v>
      </c>
    </row>
    <row r="75" spans="11:19" x14ac:dyDescent="0.35">
      <c r="K75" s="15">
        <v>40393</v>
      </c>
      <c r="L75" s="10" t="s">
        <v>18</v>
      </c>
      <c r="M75" s="17" t="s">
        <v>20</v>
      </c>
      <c r="N75" s="56">
        <f t="shared" si="0"/>
        <v>265.39566348031548</v>
      </c>
      <c r="O75">
        <f t="shared" si="11"/>
        <v>-308.60071427516459</v>
      </c>
      <c r="P75">
        <f t="shared" si="12"/>
        <v>0</v>
      </c>
      <c r="Q75">
        <f t="shared" si="13"/>
        <v>-225.2031452332499</v>
      </c>
      <c r="R75">
        <f t="shared" si="14"/>
        <v>151.10540164683297</v>
      </c>
      <c r="S75" s="22">
        <f t="shared" si="15"/>
        <v>149.08601396006722</v>
      </c>
    </row>
    <row r="76" spans="11:19" x14ac:dyDescent="0.35">
      <c r="K76" s="15">
        <v>40393</v>
      </c>
      <c r="L76" s="10" t="s">
        <v>18</v>
      </c>
      <c r="M76" s="17" t="s">
        <v>21</v>
      </c>
      <c r="N76" s="56">
        <f t="shared" si="0"/>
        <v>290.54444771309051</v>
      </c>
      <c r="O76">
        <f t="shared" si="11"/>
        <v>-259.32348406513825</v>
      </c>
      <c r="P76">
        <f t="shared" si="12"/>
        <v>0</v>
      </c>
      <c r="Q76">
        <f t="shared" si="13"/>
        <v>-225.2031452332499</v>
      </c>
      <c r="R76">
        <f t="shared" si="14"/>
        <v>126.97695566958166</v>
      </c>
      <c r="S76" s="22">
        <f t="shared" si="15"/>
        <v>137.15150654296437</v>
      </c>
    </row>
    <row r="77" spans="11:19" x14ac:dyDescent="0.35">
      <c r="K77" s="15">
        <v>40393</v>
      </c>
      <c r="L77" s="10" t="s">
        <v>18</v>
      </c>
      <c r="M77" s="17" t="s">
        <v>22</v>
      </c>
      <c r="N77" s="56">
        <f t="shared" si="0"/>
        <v>263.92374467070488</v>
      </c>
      <c r="O77">
        <f t="shared" si="11"/>
        <v>-311.4848331001661</v>
      </c>
      <c r="P77">
        <f t="shared" si="12"/>
        <v>0</v>
      </c>
      <c r="Q77">
        <f t="shared" si="13"/>
        <v>-225.2031452332499</v>
      </c>
      <c r="R77">
        <f t="shared" si="14"/>
        <v>152.51760166222391</v>
      </c>
      <c r="S77" s="22">
        <f t="shared" si="15"/>
        <v>149.64476322828966</v>
      </c>
    </row>
    <row r="78" spans="11:19" x14ac:dyDescent="0.35">
      <c r="K78" s="15">
        <v>40393</v>
      </c>
      <c r="L78" s="10" t="s">
        <v>18</v>
      </c>
      <c r="M78" s="17" t="s">
        <v>23</v>
      </c>
      <c r="N78" s="56">
        <f t="shared" si="0"/>
        <v>247.14387024114436</v>
      </c>
      <c r="O78">
        <f t="shared" si="11"/>
        <v>-344.36378770518365</v>
      </c>
      <c r="P78">
        <f t="shared" si="12"/>
        <v>0</v>
      </c>
      <c r="Q78">
        <f t="shared" si="13"/>
        <v>-225.2031452332499</v>
      </c>
      <c r="R78">
        <f t="shared" si="14"/>
        <v>168.61668183768091</v>
      </c>
      <c r="S78" s="22">
        <f t="shared" si="15"/>
        <v>154.92213506066133</v>
      </c>
    </row>
    <row r="79" spans="11:19" x14ac:dyDescent="0.35">
      <c r="K79" s="15">
        <v>40393</v>
      </c>
      <c r="L79" s="10" t="s">
        <v>18</v>
      </c>
      <c r="M79" s="17" t="s">
        <v>24</v>
      </c>
      <c r="N79" s="56">
        <f t="shared" si="0"/>
        <v>228.49255618222179</v>
      </c>
      <c r="O79">
        <f t="shared" si="11"/>
        <v>-380.9096933877031</v>
      </c>
      <c r="P79">
        <f t="shared" si="12"/>
        <v>0</v>
      </c>
      <c r="Q79">
        <f t="shared" si="13"/>
        <v>-225.2031452332499</v>
      </c>
      <c r="R79">
        <f t="shared" si="14"/>
        <v>186.5112734612778</v>
      </c>
      <c r="S79" s="22">
        <f t="shared" si="15"/>
        <v>158.43102614284803</v>
      </c>
    </row>
    <row r="80" spans="11:19" x14ac:dyDescent="0.35">
      <c r="K80" s="15">
        <v>40393</v>
      </c>
      <c r="L80" s="10" t="s">
        <v>18</v>
      </c>
      <c r="M80" s="17" t="s">
        <v>25</v>
      </c>
      <c r="N80" s="56">
        <f t="shared" si="0"/>
        <v>253.98829270583352</v>
      </c>
      <c r="O80">
        <f t="shared" si="11"/>
        <v>-330.95263516892652</v>
      </c>
      <c r="P80">
        <f t="shared" si="12"/>
        <v>0</v>
      </c>
      <c r="Q80">
        <f t="shared" si="13"/>
        <v>-225.2031452332499</v>
      </c>
      <c r="R80">
        <f t="shared" si="14"/>
        <v>162.04995176611294</v>
      </c>
      <c r="S80" s="22">
        <f t="shared" si="15"/>
        <v>153.01207208697056</v>
      </c>
    </row>
    <row r="81" spans="11:19" x14ac:dyDescent="0.35">
      <c r="K81" s="15">
        <v>40393</v>
      </c>
      <c r="L81" s="10" t="s">
        <v>18</v>
      </c>
      <c r="M81" s="17" t="s">
        <v>26</v>
      </c>
      <c r="N81" s="56">
        <f t="shared" si="0"/>
        <v>290.75472182874915</v>
      </c>
      <c r="O81">
        <f t="shared" si="11"/>
        <v>-258.91146709013805</v>
      </c>
      <c r="P81">
        <f t="shared" si="12"/>
        <v>0</v>
      </c>
      <c r="Q81">
        <f t="shared" si="13"/>
        <v>-225.2031452332499</v>
      </c>
      <c r="R81">
        <f t="shared" si="14"/>
        <v>126.77521281024009</v>
      </c>
      <c r="S81" s="22">
        <f t="shared" si="15"/>
        <v>137.03270039788947</v>
      </c>
    </row>
    <row r="82" spans="11:19" x14ac:dyDescent="0.35">
      <c r="K82" s="15">
        <v>40393</v>
      </c>
      <c r="L82" s="10" t="s">
        <v>18</v>
      </c>
      <c r="M82" s="17" t="s">
        <v>27</v>
      </c>
      <c r="N82" s="56">
        <f t="shared" si="0"/>
        <v>265.39566348031548</v>
      </c>
      <c r="O82">
        <f t="shared" si="11"/>
        <v>-308.60071427516459</v>
      </c>
      <c r="P82">
        <f t="shared" si="12"/>
        <v>0</v>
      </c>
      <c r="Q82">
        <f t="shared" si="13"/>
        <v>-225.2031452332499</v>
      </c>
      <c r="R82">
        <f t="shared" si="14"/>
        <v>151.10540164683297</v>
      </c>
      <c r="S82" s="22">
        <f t="shared" si="15"/>
        <v>149.08601396006722</v>
      </c>
    </row>
    <row r="83" spans="11:19" x14ac:dyDescent="0.35">
      <c r="K83" s="15">
        <v>40393</v>
      </c>
      <c r="L83" s="10" t="s">
        <v>18</v>
      </c>
      <c r="M83" s="17" t="s">
        <v>28</v>
      </c>
      <c r="N83" s="56">
        <f t="shared" si="0"/>
        <v>274.91807698569102</v>
      </c>
      <c r="O83">
        <f t="shared" si="11"/>
        <v>-289.94223129975609</v>
      </c>
      <c r="P83">
        <f t="shared" si="12"/>
        <v>0</v>
      </c>
      <c r="Q83">
        <f>Q21*$B$7</f>
        <v>-225.2031452332499</v>
      </c>
      <c r="R83">
        <f t="shared" si="14"/>
        <v>141.96933217680001</v>
      </c>
      <c r="S83" s="22">
        <f t="shared" si="15"/>
        <v>145.09783364962121</v>
      </c>
    </row>
    <row r="84" spans="11:19" x14ac:dyDescent="0.35">
      <c r="K84" s="15">
        <v>40400</v>
      </c>
      <c r="L84" s="10" t="s">
        <v>7</v>
      </c>
      <c r="M84" s="17" t="s">
        <v>8</v>
      </c>
      <c r="N84" s="56">
        <f t="shared" si="0"/>
        <v>354.99158404309429</v>
      </c>
      <c r="O84">
        <f>$B$5*O2</f>
        <v>-293.1025372988027</v>
      </c>
      <c r="P84">
        <f>P2*$B$6</f>
        <v>0</v>
      </c>
      <c r="Q84">
        <f>Q2*$B$7</f>
        <v>0</v>
      </c>
      <c r="R84">
        <f>R2*$B$8</f>
        <v>0</v>
      </c>
      <c r="S84" s="22">
        <f>N84*0.5*0.3*O2</f>
        <v>189.40166361355003</v>
      </c>
    </row>
    <row r="85" spans="11:19" x14ac:dyDescent="0.35">
      <c r="K85" s="15">
        <v>40400</v>
      </c>
      <c r="L85" s="10" t="s">
        <v>7</v>
      </c>
      <c r="M85" s="17" t="s">
        <v>9</v>
      </c>
      <c r="N85" s="56">
        <f t="shared" si="0"/>
        <v>331.25306756672802</v>
      </c>
      <c r="O85">
        <f t="shared" ref="O85:O103" si="16">$B$5*O3</f>
        <v>-316.84105377516897</v>
      </c>
      <c r="P85">
        <f t="shared" ref="P85:P103" si="17">P3*$B$6</f>
        <v>0</v>
      </c>
      <c r="Q85">
        <f t="shared" ref="Q85:Q103" si="18">Q3*$B$7</f>
        <v>0</v>
      </c>
      <c r="R85">
        <f t="shared" ref="R85:R103" si="19">R3*$B$8</f>
        <v>0</v>
      </c>
      <c r="S85" s="22">
        <f t="shared" ref="S85:S103" si="20">N85*0.5*0.3*O3</f>
        <v>191.05020671911038</v>
      </c>
    </row>
    <row r="86" spans="11:19" x14ac:dyDescent="0.35">
      <c r="K86" s="15">
        <v>40400</v>
      </c>
      <c r="L86" s="10" t="s">
        <v>7</v>
      </c>
      <c r="M86" s="17" t="s">
        <v>10</v>
      </c>
      <c r="N86" s="56">
        <f t="shared" si="0"/>
        <v>262.39129711755686</v>
      </c>
      <c r="O86">
        <f t="shared" si="16"/>
        <v>-385.70282422434013</v>
      </c>
      <c r="P86">
        <f t="shared" si="17"/>
        <v>0</v>
      </c>
      <c r="Q86">
        <f t="shared" si="18"/>
        <v>0</v>
      </c>
      <c r="R86">
        <f t="shared" si="19"/>
        <v>0</v>
      </c>
      <c r="S86" s="22">
        <f t="shared" si="20"/>
        <v>184.22492971935623</v>
      </c>
    </row>
    <row r="87" spans="11:19" x14ac:dyDescent="0.35">
      <c r="K87" s="15">
        <v>40400</v>
      </c>
      <c r="L87" s="10" t="s">
        <v>7</v>
      </c>
      <c r="M87" s="17" t="s">
        <v>11</v>
      </c>
      <c r="N87" s="56">
        <f t="shared" si="0"/>
        <v>273.62219318857234</v>
      </c>
      <c r="O87">
        <f t="shared" si="16"/>
        <v>-374.47192815332465</v>
      </c>
      <c r="P87">
        <f t="shared" si="17"/>
        <v>0</v>
      </c>
      <c r="Q87">
        <f t="shared" si="18"/>
        <v>0</v>
      </c>
      <c r="R87">
        <f t="shared" si="19"/>
        <v>0</v>
      </c>
      <c r="S87" s="22">
        <f t="shared" si="20"/>
        <v>186.51627812569774</v>
      </c>
    </row>
    <row r="88" spans="11:19" x14ac:dyDescent="0.35">
      <c r="K88" s="15">
        <v>40400</v>
      </c>
      <c r="L88" s="10" t="s">
        <v>7</v>
      </c>
      <c r="M88" s="17" t="s">
        <v>12</v>
      </c>
      <c r="N88" s="56">
        <f t="shared" si="0"/>
        <v>292.55093968757291</v>
      </c>
      <c r="O88">
        <f t="shared" si="16"/>
        <v>-355.54318165432409</v>
      </c>
      <c r="P88">
        <f t="shared" si="17"/>
        <v>0</v>
      </c>
      <c r="Q88">
        <f t="shared" si="18"/>
        <v>0</v>
      </c>
      <c r="R88">
        <f t="shared" si="19"/>
        <v>0</v>
      </c>
      <c r="S88" s="22">
        <f t="shared" si="20"/>
        <v>189.33896818042473</v>
      </c>
    </row>
    <row r="89" spans="11:19" x14ac:dyDescent="0.35">
      <c r="K89" s="15">
        <v>40400</v>
      </c>
      <c r="L89" s="10" t="s">
        <v>7</v>
      </c>
      <c r="M89" s="17" t="s">
        <v>13</v>
      </c>
      <c r="N89" s="56">
        <f t="shared" ref="N89:N123" si="21">$B$4+O89+P89+Q89+R89</f>
        <v>333.83753765267363</v>
      </c>
      <c r="O89">
        <f t="shared" si="16"/>
        <v>-314.25658368922336</v>
      </c>
      <c r="P89">
        <f t="shared" si="17"/>
        <v>0</v>
      </c>
      <c r="Q89">
        <f t="shared" si="18"/>
        <v>0</v>
      </c>
      <c r="R89">
        <f t="shared" si="19"/>
        <v>0</v>
      </c>
      <c r="S89" s="22">
        <f t="shared" si="20"/>
        <v>190.9702459890683</v>
      </c>
    </row>
    <row r="90" spans="11:19" x14ac:dyDescent="0.35">
      <c r="K90" s="15">
        <v>40400</v>
      </c>
      <c r="L90" s="10" t="s">
        <v>7</v>
      </c>
      <c r="M90" s="17" t="s">
        <v>14</v>
      </c>
      <c r="N90" s="56">
        <f t="shared" si="21"/>
        <v>306.28483888171473</v>
      </c>
      <c r="O90">
        <f t="shared" si="16"/>
        <v>-341.80928246018226</v>
      </c>
      <c r="P90">
        <f t="shared" si="17"/>
        <v>0</v>
      </c>
      <c r="Q90">
        <f t="shared" si="18"/>
        <v>0</v>
      </c>
      <c r="R90">
        <f t="shared" si="19"/>
        <v>0</v>
      </c>
      <c r="S90" s="22">
        <f t="shared" si="20"/>
        <v>190.57042675220291</v>
      </c>
    </row>
    <row r="91" spans="11:19" x14ac:dyDescent="0.35">
      <c r="K91" s="15">
        <v>40400</v>
      </c>
      <c r="L91" s="10" t="s">
        <v>7</v>
      </c>
      <c r="M91" s="17" t="s">
        <v>15</v>
      </c>
      <c r="N91" s="56">
        <f t="shared" si="21"/>
        <v>307.09857240734016</v>
      </c>
      <c r="O91">
        <f>$B$5*O9</f>
        <v>-340.99554893455684</v>
      </c>
      <c r="P91">
        <f>P9*$B$6</f>
        <v>0</v>
      </c>
      <c r="Q91">
        <f t="shared" si="18"/>
        <v>0</v>
      </c>
      <c r="R91">
        <f t="shared" si="19"/>
        <v>0</v>
      </c>
      <c r="S91" s="22">
        <f t="shared" si="20"/>
        <v>190.62184199146864</v>
      </c>
    </row>
    <row r="92" spans="11:19" x14ac:dyDescent="0.35">
      <c r="K92" s="15">
        <v>40400</v>
      </c>
      <c r="L92" s="10" t="s">
        <v>7</v>
      </c>
      <c r="M92" s="17" t="s">
        <v>16</v>
      </c>
      <c r="N92" s="56">
        <f t="shared" si="21"/>
        <v>307.09857240734016</v>
      </c>
      <c r="O92">
        <f t="shared" si="16"/>
        <v>-340.99554893455684</v>
      </c>
      <c r="P92">
        <f t="shared" si="17"/>
        <v>0</v>
      </c>
      <c r="Q92">
        <f t="shared" si="18"/>
        <v>0</v>
      </c>
      <c r="R92">
        <f t="shared" si="19"/>
        <v>0</v>
      </c>
      <c r="S92" s="22">
        <f t="shared" si="20"/>
        <v>190.62184199146864</v>
      </c>
    </row>
    <row r="93" spans="11:19" x14ac:dyDescent="0.35">
      <c r="K93" s="15">
        <v>40400</v>
      </c>
      <c r="L93" s="10" t="s">
        <v>7</v>
      </c>
      <c r="M93" s="17" t="s">
        <v>17</v>
      </c>
      <c r="N93" s="56">
        <f t="shared" si="21"/>
        <v>278.3775557475654</v>
      </c>
      <c r="O93">
        <f t="shared" si="16"/>
        <v>-369.7165655943316</v>
      </c>
      <c r="P93">
        <f t="shared" si="17"/>
        <v>0</v>
      </c>
      <c r="Q93">
        <f t="shared" si="18"/>
        <v>0</v>
      </c>
      <c r="R93">
        <f t="shared" si="19"/>
        <v>0</v>
      </c>
      <c r="S93" s="22">
        <f t="shared" si="20"/>
        <v>187.34809503203036</v>
      </c>
    </row>
    <row r="94" spans="11:19" x14ac:dyDescent="0.35">
      <c r="K94" s="15">
        <v>40400</v>
      </c>
      <c r="L94" s="10" t="s">
        <v>18</v>
      </c>
      <c r="M94" s="17" t="s">
        <v>19</v>
      </c>
      <c r="N94" s="56">
        <f t="shared" si="21"/>
        <v>290.54444771309051</v>
      </c>
      <c r="O94">
        <f t="shared" si="16"/>
        <v>-259.32348406513825</v>
      </c>
      <c r="P94">
        <f t="shared" si="17"/>
        <v>0</v>
      </c>
      <c r="Q94">
        <f t="shared" si="18"/>
        <v>-225.2031452332499</v>
      </c>
      <c r="R94">
        <f t="shared" si="19"/>
        <v>126.97695566958166</v>
      </c>
      <c r="S94" s="22">
        <f t="shared" si="20"/>
        <v>137.15150654296437</v>
      </c>
    </row>
    <row r="95" spans="11:19" x14ac:dyDescent="0.35">
      <c r="K95" s="15">
        <v>40400</v>
      </c>
      <c r="L95" s="10" t="s">
        <v>18</v>
      </c>
      <c r="M95" s="17" t="s">
        <v>20</v>
      </c>
      <c r="N95" s="56">
        <f t="shared" si="21"/>
        <v>265.39566348031548</v>
      </c>
      <c r="O95">
        <f t="shared" si="16"/>
        <v>-308.60071427516459</v>
      </c>
      <c r="P95">
        <f t="shared" si="17"/>
        <v>0</v>
      </c>
      <c r="Q95">
        <f t="shared" si="18"/>
        <v>-225.2031452332499</v>
      </c>
      <c r="R95">
        <f t="shared" si="19"/>
        <v>151.10540164683297</v>
      </c>
      <c r="S95" s="22">
        <f t="shared" si="20"/>
        <v>149.08601396006722</v>
      </c>
    </row>
    <row r="96" spans="11:19" x14ac:dyDescent="0.35">
      <c r="K96" s="15">
        <v>40400</v>
      </c>
      <c r="L96" s="10" t="s">
        <v>18</v>
      </c>
      <c r="M96" s="17" t="s">
        <v>21</v>
      </c>
      <c r="N96" s="56">
        <f t="shared" si="21"/>
        <v>290.54444771309051</v>
      </c>
      <c r="O96">
        <f t="shared" si="16"/>
        <v>-259.32348406513825</v>
      </c>
      <c r="P96">
        <f t="shared" si="17"/>
        <v>0</v>
      </c>
      <c r="Q96">
        <f t="shared" si="18"/>
        <v>-225.2031452332499</v>
      </c>
      <c r="R96">
        <f t="shared" si="19"/>
        <v>126.97695566958166</v>
      </c>
      <c r="S96" s="22">
        <f t="shared" si="20"/>
        <v>137.15150654296437</v>
      </c>
    </row>
    <row r="97" spans="11:19" x14ac:dyDescent="0.35">
      <c r="K97" s="15">
        <v>40400</v>
      </c>
      <c r="L97" s="10" t="s">
        <v>18</v>
      </c>
      <c r="M97" s="17" t="s">
        <v>22</v>
      </c>
      <c r="N97" s="56">
        <f t="shared" si="21"/>
        <v>263.92374467070488</v>
      </c>
      <c r="O97">
        <f t="shared" si="16"/>
        <v>-311.4848331001661</v>
      </c>
      <c r="P97">
        <f t="shared" si="17"/>
        <v>0</v>
      </c>
      <c r="Q97">
        <f t="shared" si="18"/>
        <v>-225.2031452332499</v>
      </c>
      <c r="R97">
        <f t="shared" si="19"/>
        <v>152.51760166222391</v>
      </c>
      <c r="S97" s="22">
        <f t="shared" si="20"/>
        <v>149.64476322828966</v>
      </c>
    </row>
    <row r="98" spans="11:19" x14ac:dyDescent="0.35">
      <c r="K98" s="15">
        <v>40400</v>
      </c>
      <c r="L98" s="10" t="s">
        <v>18</v>
      </c>
      <c r="M98" s="17" t="s">
        <v>23</v>
      </c>
      <c r="N98" s="56">
        <f t="shared" si="21"/>
        <v>247.14387024114436</v>
      </c>
      <c r="O98">
        <f t="shared" si="16"/>
        <v>-344.36378770518365</v>
      </c>
      <c r="P98">
        <f t="shared" si="17"/>
        <v>0</v>
      </c>
      <c r="Q98">
        <f t="shared" si="18"/>
        <v>-225.2031452332499</v>
      </c>
      <c r="R98">
        <f t="shared" si="19"/>
        <v>168.61668183768091</v>
      </c>
      <c r="S98" s="22">
        <f t="shared" si="20"/>
        <v>154.92213506066133</v>
      </c>
    </row>
    <row r="99" spans="11:19" x14ac:dyDescent="0.35">
      <c r="K99" s="15">
        <v>40400</v>
      </c>
      <c r="L99" s="10" t="s">
        <v>18</v>
      </c>
      <c r="M99" s="17" t="s">
        <v>24</v>
      </c>
      <c r="N99" s="56">
        <f t="shared" si="21"/>
        <v>228.49255618222179</v>
      </c>
      <c r="O99">
        <f t="shared" si="16"/>
        <v>-380.9096933877031</v>
      </c>
      <c r="P99">
        <f t="shared" si="17"/>
        <v>0</v>
      </c>
      <c r="Q99">
        <f t="shared" si="18"/>
        <v>-225.2031452332499</v>
      </c>
      <c r="R99">
        <f t="shared" si="19"/>
        <v>186.5112734612778</v>
      </c>
      <c r="S99" s="22">
        <f t="shared" si="20"/>
        <v>158.43102614284803</v>
      </c>
    </row>
    <row r="100" spans="11:19" x14ac:dyDescent="0.35">
      <c r="K100" s="15">
        <v>40400</v>
      </c>
      <c r="L100" s="10" t="s">
        <v>18</v>
      </c>
      <c r="M100" s="17" t="s">
        <v>25</v>
      </c>
      <c r="N100" s="56">
        <f t="shared" si="21"/>
        <v>253.98829270583352</v>
      </c>
      <c r="O100">
        <f t="shared" si="16"/>
        <v>-330.95263516892652</v>
      </c>
      <c r="P100">
        <f t="shared" si="17"/>
        <v>0</v>
      </c>
      <c r="Q100">
        <f t="shared" si="18"/>
        <v>-225.2031452332499</v>
      </c>
      <c r="R100">
        <f t="shared" si="19"/>
        <v>162.04995176611294</v>
      </c>
      <c r="S100" s="22">
        <f t="shared" si="20"/>
        <v>153.01207208697056</v>
      </c>
    </row>
    <row r="101" spans="11:19" x14ac:dyDescent="0.35">
      <c r="K101" s="15">
        <v>40400</v>
      </c>
      <c r="L101" s="10" t="s">
        <v>18</v>
      </c>
      <c r="M101" s="17" t="s">
        <v>26</v>
      </c>
      <c r="N101" s="56">
        <f t="shared" si="21"/>
        <v>290.75472182874915</v>
      </c>
      <c r="O101">
        <f t="shared" si="16"/>
        <v>-258.91146709013805</v>
      </c>
      <c r="P101">
        <f t="shared" si="17"/>
        <v>0</v>
      </c>
      <c r="Q101">
        <f t="shared" si="18"/>
        <v>-225.2031452332499</v>
      </c>
      <c r="R101">
        <f t="shared" si="19"/>
        <v>126.77521281024009</v>
      </c>
      <c r="S101" s="22">
        <f t="shared" si="20"/>
        <v>137.03270039788947</v>
      </c>
    </row>
    <row r="102" spans="11:19" x14ac:dyDescent="0.35">
      <c r="K102" s="15">
        <v>40400</v>
      </c>
      <c r="L102" s="10" t="s">
        <v>18</v>
      </c>
      <c r="M102" s="17" t="s">
        <v>27</v>
      </c>
      <c r="N102" s="56">
        <f t="shared" si="21"/>
        <v>265.39566348031548</v>
      </c>
      <c r="O102">
        <f t="shared" si="16"/>
        <v>-308.60071427516459</v>
      </c>
      <c r="P102">
        <f t="shared" si="17"/>
        <v>0</v>
      </c>
      <c r="Q102">
        <f t="shared" si="18"/>
        <v>-225.2031452332499</v>
      </c>
      <c r="R102">
        <f t="shared" si="19"/>
        <v>151.10540164683297</v>
      </c>
      <c r="S102" s="22">
        <f t="shared" si="20"/>
        <v>149.08601396006722</v>
      </c>
    </row>
    <row r="103" spans="11:19" x14ac:dyDescent="0.35">
      <c r="K103" s="15">
        <v>40400</v>
      </c>
      <c r="L103" s="10" t="s">
        <v>18</v>
      </c>
      <c r="M103" s="17" t="s">
        <v>28</v>
      </c>
      <c r="N103" s="56">
        <f t="shared" si="21"/>
        <v>274.91807698569102</v>
      </c>
      <c r="O103">
        <f t="shared" si="16"/>
        <v>-289.94223129975609</v>
      </c>
      <c r="P103">
        <f t="shared" si="17"/>
        <v>0</v>
      </c>
      <c r="Q103">
        <f t="shared" si="18"/>
        <v>-225.2031452332499</v>
      </c>
      <c r="R103">
        <f t="shared" si="19"/>
        <v>141.96933217680001</v>
      </c>
      <c r="S103" s="22">
        <f t="shared" si="20"/>
        <v>145.09783364962121</v>
      </c>
    </row>
    <row r="104" spans="11:19" x14ac:dyDescent="0.35">
      <c r="K104" s="14">
        <v>40407</v>
      </c>
      <c r="L104" s="10" t="s">
        <v>7</v>
      </c>
      <c r="M104" s="17" t="s">
        <v>8</v>
      </c>
      <c r="N104" s="56">
        <f t="shared" si="21"/>
        <v>354.99158404309429</v>
      </c>
      <c r="O104">
        <f>O2*$B$5</f>
        <v>-293.1025372988027</v>
      </c>
      <c r="P104">
        <f>P2*$B$6</f>
        <v>0</v>
      </c>
      <c r="Q104">
        <f>Q2*$B$7</f>
        <v>0</v>
      </c>
      <c r="R104">
        <f>R2*$B$8</f>
        <v>0</v>
      </c>
      <c r="S104" s="22">
        <f>N104*0.5*0.3*O2</f>
        <v>189.40166361355003</v>
      </c>
    </row>
    <row r="105" spans="11:19" x14ac:dyDescent="0.35">
      <c r="K105" s="14">
        <v>40407</v>
      </c>
      <c r="L105" s="10" t="s">
        <v>7</v>
      </c>
      <c r="M105" s="17" t="s">
        <v>9</v>
      </c>
      <c r="N105" s="56">
        <f t="shared" si="21"/>
        <v>331.25306756672802</v>
      </c>
      <c r="O105">
        <f t="shared" ref="O105:O123" si="22">O3*$B$5</f>
        <v>-316.84105377516897</v>
      </c>
      <c r="P105">
        <f t="shared" ref="P105:P123" si="23">P3*$B$6</f>
        <v>0</v>
      </c>
      <c r="Q105">
        <f t="shared" ref="Q105:Q123" si="24">Q3*$B$7</f>
        <v>0</v>
      </c>
      <c r="R105">
        <f t="shared" ref="R105:R123" si="25">R3*$B$8</f>
        <v>0</v>
      </c>
      <c r="S105" s="22">
        <f t="shared" ref="S105:S123" si="26">N105*0.5*0.3*O3</f>
        <v>191.05020671911038</v>
      </c>
    </row>
    <row r="106" spans="11:19" x14ac:dyDescent="0.35">
      <c r="K106" s="14">
        <v>40407</v>
      </c>
      <c r="L106" s="10" t="s">
        <v>7</v>
      </c>
      <c r="M106" s="17" t="s">
        <v>10</v>
      </c>
      <c r="N106" s="56">
        <f t="shared" si="21"/>
        <v>262.39129711755686</v>
      </c>
      <c r="O106">
        <f t="shared" si="22"/>
        <v>-385.70282422434013</v>
      </c>
      <c r="P106">
        <f t="shared" si="23"/>
        <v>0</v>
      </c>
      <c r="Q106">
        <f t="shared" si="24"/>
        <v>0</v>
      </c>
      <c r="R106">
        <f t="shared" si="25"/>
        <v>0</v>
      </c>
      <c r="S106" s="22">
        <f t="shared" si="26"/>
        <v>184.22492971935623</v>
      </c>
    </row>
    <row r="107" spans="11:19" x14ac:dyDescent="0.35">
      <c r="K107" s="14">
        <v>40407</v>
      </c>
      <c r="L107" s="10" t="s">
        <v>7</v>
      </c>
      <c r="M107" s="17" t="s">
        <v>11</v>
      </c>
      <c r="N107" s="56">
        <f t="shared" si="21"/>
        <v>273.62219318857234</v>
      </c>
      <c r="O107">
        <f t="shared" si="22"/>
        <v>-374.47192815332465</v>
      </c>
      <c r="P107">
        <f t="shared" si="23"/>
        <v>0</v>
      </c>
      <c r="Q107">
        <f t="shared" si="24"/>
        <v>0</v>
      </c>
      <c r="R107">
        <f t="shared" si="25"/>
        <v>0</v>
      </c>
      <c r="S107" s="22">
        <f t="shared" si="26"/>
        <v>186.51627812569774</v>
      </c>
    </row>
    <row r="108" spans="11:19" x14ac:dyDescent="0.35">
      <c r="K108" s="14">
        <v>40407</v>
      </c>
      <c r="L108" s="10" t="s">
        <v>7</v>
      </c>
      <c r="M108" s="17" t="s">
        <v>12</v>
      </c>
      <c r="N108" s="56">
        <f t="shared" si="21"/>
        <v>292.55093968757291</v>
      </c>
      <c r="O108">
        <f t="shared" si="22"/>
        <v>-355.54318165432409</v>
      </c>
      <c r="P108">
        <f t="shared" si="23"/>
        <v>0</v>
      </c>
      <c r="Q108">
        <f t="shared" si="24"/>
        <v>0</v>
      </c>
      <c r="R108">
        <f t="shared" si="25"/>
        <v>0</v>
      </c>
      <c r="S108" s="22">
        <f t="shared" si="26"/>
        <v>189.33896818042473</v>
      </c>
    </row>
    <row r="109" spans="11:19" x14ac:dyDescent="0.35">
      <c r="K109" s="14">
        <v>40407</v>
      </c>
      <c r="L109" s="10" t="s">
        <v>7</v>
      </c>
      <c r="M109" s="17" t="s">
        <v>13</v>
      </c>
      <c r="N109" s="56">
        <f t="shared" si="21"/>
        <v>333.83753765267363</v>
      </c>
      <c r="O109">
        <f t="shared" si="22"/>
        <v>-314.25658368922336</v>
      </c>
      <c r="P109">
        <f t="shared" si="23"/>
        <v>0</v>
      </c>
      <c r="Q109">
        <f t="shared" si="24"/>
        <v>0</v>
      </c>
      <c r="R109">
        <f t="shared" si="25"/>
        <v>0</v>
      </c>
      <c r="S109" s="22">
        <f t="shared" si="26"/>
        <v>190.9702459890683</v>
      </c>
    </row>
    <row r="110" spans="11:19" x14ac:dyDescent="0.35">
      <c r="K110" s="14">
        <v>40407</v>
      </c>
      <c r="L110" s="10" t="s">
        <v>7</v>
      </c>
      <c r="M110" s="17" t="s">
        <v>14</v>
      </c>
      <c r="N110" s="56">
        <f t="shared" si="21"/>
        <v>306.28483888171473</v>
      </c>
      <c r="O110">
        <f t="shared" si="22"/>
        <v>-341.80928246018226</v>
      </c>
      <c r="P110">
        <f t="shared" si="23"/>
        <v>0</v>
      </c>
      <c r="Q110">
        <f t="shared" si="24"/>
        <v>0</v>
      </c>
      <c r="R110">
        <f t="shared" si="25"/>
        <v>0</v>
      </c>
      <c r="S110" s="22">
        <f t="shared" si="26"/>
        <v>190.57042675220291</v>
      </c>
    </row>
    <row r="111" spans="11:19" x14ac:dyDescent="0.35">
      <c r="K111" s="14">
        <v>40407</v>
      </c>
      <c r="L111" s="10" t="s">
        <v>7</v>
      </c>
      <c r="M111" s="17" t="s">
        <v>15</v>
      </c>
      <c r="N111" s="56">
        <f t="shared" si="21"/>
        <v>307.09857240734016</v>
      </c>
      <c r="O111">
        <f>O9*$B$5</f>
        <v>-340.99554893455684</v>
      </c>
      <c r="P111">
        <f>P9*$B$6</f>
        <v>0</v>
      </c>
      <c r="Q111">
        <f t="shared" si="24"/>
        <v>0</v>
      </c>
      <c r="R111">
        <f t="shared" si="25"/>
        <v>0</v>
      </c>
      <c r="S111" s="22">
        <f t="shared" si="26"/>
        <v>190.62184199146864</v>
      </c>
    </row>
    <row r="112" spans="11:19" x14ac:dyDescent="0.35">
      <c r="K112" s="14">
        <v>40407</v>
      </c>
      <c r="L112" s="10" t="s">
        <v>7</v>
      </c>
      <c r="M112" s="17" t="s">
        <v>16</v>
      </c>
      <c r="N112" s="56">
        <f t="shared" si="21"/>
        <v>307.09857240734016</v>
      </c>
      <c r="O112">
        <f t="shared" si="22"/>
        <v>-340.99554893455684</v>
      </c>
      <c r="P112">
        <f t="shared" si="23"/>
        <v>0</v>
      </c>
      <c r="Q112">
        <f t="shared" si="24"/>
        <v>0</v>
      </c>
      <c r="R112">
        <f t="shared" si="25"/>
        <v>0</v>
      </c>
      <c r="S112" s="22">
        <f t="shared" si="26"/>
        <v>190.62184199146864</v>
      </c>
    </row>
    <row r="113" spans="11:19" x14ac:dyDescent="0.35">
      <c r="K113" s="14">
        <v>40407</v>
      </c>
      <c r="L113" s="10" t="s">
        <v>7</v>
      </c>
      <c r="M113" s="17" t="s">
        <v>17</v>
      </c>
      <c r="N113" s="56">
        <f t="shared" si="21"/>
        <v>278.3775557475654</v>
      </c>
      <c r="O113">
        <f t="shared" si="22"/>
        <v>-369.7165655943316</v>
      </c>
      <c r="P113">
        <f t="shared" si="23"/>
        <v>0</v>
      </c>
      <c r="Q113">
        <f t="shared" si="24"/>
        <v>0</v>
      </c>
      <c r="R113">
        <f t="shared" si="25"/>
        <v>0</v>
      </c>
      <c r="S113" s="22">
        <f t="shared" si="26"/>
        <v>187.34809503203036</v>
      </c>
    </row>
    <row r="114" spans="11:19" x14ac:dyDescent="0.35">
      <c r="K114" s="14">
        <v>40407</v>
      </c>
      <c r="L114" s="10" t="s">
        <v>18</v>
      </c>
      <c r="M114" s="17" t="s">
        <v>19</v>
      </c>
      <c r="N114" s="56">
        <f t="shared" si="21"/>
        <v>290.54444771309051</v>
      </c>
      <c r="O114">
        <f t="shared" si="22"/>
        <v>-259.32348406513825</v>
      </c>
      <c r="P114">
        <f t="shared" si="23"/>
        <v>0</v>
      </c>
      <c r="Q114">
        <f t="shared" si="24"/>
        <v>-225.2031452332499</v>
      </c>
      <c r="R114">
        <f t="shared" si="25"/>
        <v>126.97695566958166</v>
      </c>
      <c r="S114" s="22">
        <f t="shared" si="26"/>
        <v>137.15150654296437</v>
      </c>
    </row>
    <row r="115" spans="11:19" x14ac:dyDescent="0.35">
      <c r="K115" s="14">
        <v>40407</v>
      </c>
      <c r="L115" s="10" t="s">
        <v>18</v>
      </c>
      <c r="M115" s="17" t="s">
        <v>20</v>
      </c>
      <c r="N115" s="56">
        <f t="shared" si="21"/>
        <v>265.39566348031548</v>
      </c>
      <c r="O115">
        <f t="shared" si="22"/>
        <v>-308.60071427516459</v>
      </c>
      <c r="P115">
        <f t="shared" si="23"/>
        <v>0</v>
      </c>
      <c r="Q115">
        <f t="shared" si="24"/>
        <v>-225.2031452332499</v>
      </c>
      <c r="R115">
        <f t="shared" si="25"/>
        <v>151.10540164683297</v>
      </c>
      <c r="S115" s="22">
        <f t="shared" si="26"/>
        <v>149.08601396006722</v>
      </c>
    </row>
    <row r="116" spans="11:19" x14ac:dyDescent="0.35">
      <c r="K116" s="14">
        <v>40407</v>
      </c>
      <c r="L116" s="10" t="s">
        <v>18</v>
      </c>
      <c r="M116" s="17" t="s">
        <v>21</v>
      </c>
      <c r="N116" s="56">
        <f t="shared" si="21"/>
        <v>290.54444771309051</v>
      </c>
      <c r="O116">
        <f t="shared" si="22"/>
        <v>-259.32348406513825</v>
      </c>
      <c r="P116">
        <f t="shared" si="23"/>
        <v>0</v>
      </c>
      <c r="Q116">
        <f t="shared" si="24"/>
        <v>-225.2031452332499</v>
      </c>
      <c r="R116">
        <f t="shared" si="25"/>
        <v>126.97695566958166</v>
      </c>
      <c r="S116" s="22">
        <f t="shared" si="26"/>
        <v>137.15150654296437</v>
      </c>
    </row>
    <row r="117" spans="11:19" x14ac:dyDescent="0.35">
      <c r="K117" s="14">
        <v>40407</v>
      </c>
      <c r="L117" s="10" t="s">
        <v>18</v>
      </c>
      <c r="M117" s="17" t="s">
        <v>22</v>
      </c>
      <c r="N117" s="56">
        <f t="shared" si="21"/>
        <v>263.92374467070488</v>
      </c>
      <c r="O117">
        <f t="shared" si="22"/>
        <v>-311.4848331001661</v>
      </c>
      <c r="P117">
        <f t="shared" si="23"/>
        <v>0</v>
      </c>
      <c r="Q117">
        <f t="shared" si="24"/>
        <v>-225.2031452332499</v>
      </c>
      <c r="R117">
        <f t="shared" si="25"/>
        <v>152.51760166222391</v>
      </c>
      <c r="S117" s="22">
        <f t="shared" si="26"/>
        <v>149.64476322828966</v>
      </c>
    </row>
    <row r="118" spans="11:19" x14ac:dyDescent="0.35">
      <c r="K118" s="14">
        <v>40407</v>
      </c>
      <c r="L118" s="10" t="s">
        <v>18</v>
      </c>
      <c r="M118" s="17" t="s">
        <v>23</v>
      </c>
      <c r="N118" s="56">
        <f t="shared" si="21"/>
        <v>247.14387024114436</v>
      </c>
      <c r="O118">
        <f t="shared" si="22"/>
        <v>-344.36378770518365</v>
      </c>
      <c r="P118">
        <f t="shared" si="23"/>
        <v>0</v>
      </c>
      <c r="Q118">
        <f t="shared" si="24"/>
        <v>-225.2031452332499</v>
      </c>
      <c r="R118">
        <f t="shared" si="25"/>
        <v>168.61668183768091</v>
      </c>
      <c r="S118" s="22">
        <f t="shared" si="26"/>
        <v>154.92213506066133</v>
      </c>
    </row>
    <row r="119" spans="11:19" x14ac:dyDescent="0.35">
      <c r="K119" s="14">
        <v>40407</v>
      </c>
      <c r="L119" s="10" t="s">
        <v>18</v>
      </c>
      <c r="M119" s="17" t="s">
        <v>24</v>
      </c>
      <c r="N119" s="56">
        <f t="shared" si="21"/>
        <v>228.49255618222179</v>
      </c>
      <c r="O119">
        <f t="shared" si="22"/>
        <v>-380.9096933877031</v>
      </c>
      <c r="P119">
        <f t="shared" si="23"/>
        <v>0</v>
      </c>
      <c r="Q119">
        <f t="shared" si="24"/>
        <v>-225.2031452332499</v>
      </c>
      <c r="R119">
        <f t="shared" si="25"/>
        <v>186.5112734612778</v>
      </c>
      <c r="S119" s="22">
        <f t="shared" si="26"/>
        <v>158.43102614284803</v>
      </c>
    </row>
    <row r="120" spans="11:19" x14ac:dyDescent="0.35">
      <c r="K120" s="14">
        <v>40407</v>
      </c>
      <c r="L120" s="10" t="s">
        <v>18</v>
      </c>
      <c r="M120" s="17" t="s">
        <v>25</v>
      </c>
      <c r="N120" s="56">
        <f t="shared" si="21"/>
        <v>253.98829270583352</v>
      </c>
      <c r="O120">
        <f t="shared" si="22"/>
        <v>-330.95263516892652</v>
      </c>
      <c r="P120">
        <f t="shared" si="23"/>
        <v>0</v>
      </c>
      <c r="Q120">
        <f t="shared" si="24"/>
        <v>-225.2031452332499</v>
      </c>
      <c r="R120">
        <f t="shared" si="25"/>
        <v>162.04995176611294</v>
      </c>
      <c r="S120" s="22">
        <f t="shared" si="26"/>
        <v>153.01207208697056</v>
      </c>
    </row>
    <row r="121" spans="11:19" x14ac:dyDescent="0.35">
      <c r="K121" s="14">
        <v>40407</v>
      </c>
      <c r="L121" s="10" t="s">
        <v>18</v>
      </c>
      <c r="M121" s="17" t="s">
        <v>26</v>
      </c>
      <c r="N121" s="56">
        <f t="shared" si="21"/>
        <v>290.75472182874915</v>
      </c>
      <c r="O121">
        <f t="shared" si="22"/>
        <v>-258.91146709013805</v>
      </c>
      <c r="P121">
        <f t="shared" si="23"/>
        <v>0</v>
      </c>
      <c r="Q121">
        <f t="shared" si="24"/>
        <v>-225.2031452332499</v>
      </c>
      <c r="R121">
        <f t="shared" si="25"/>
        <v>126.77521281024009</v>
      </c>
      <c r="S121" s="22">
        <f t="shared" si="26"/>
        <v>137.03270039788947</v>
      </c>
    </row>
    <row r="122" spans="11:19" x14ac:dyDescent="0.35">
      <c r="K122" s="14">
        <v>40407</v>
      </c>
      <c r="L122" s="10" t="s">
        <v>18</v>
      </c>
      <c r="M122" s="17" t="s">
        <v>27</v>
      </c>
      <c r="N122" s="56">
        <f t="shared" si="21"/>
        <v>265.39566348031548</v>
      </c>
      <c r="O122">
        <f t="shared" si="22"/>
        <v>-308.60071427516459</v>
      </c>
      <c r="P122">
        <f t="shared" si="23"/>
        <v>0</v>
      </c>
      <c r="Q122">
        <f t="shared" si="24"/>
        <v>-225.2031452332499</v>
      </c>
      <c r="R122">
        <f t="shared" si="25"/>
        <v>151.10540164683297</v>
      </c>
      <c r="S122" s="22">
        <f t="shared" si="26"/>
        <v>149.08601396006722</v>
      </c>
    </row>
    <row r="123" spans="11:19" x14ac:dyDescent="0.35">
      <c r="K123" s="14">
        <v>40407</v>
      </c>
      <c r="L123" s="10" t="s">
        <v>18</v>
      </c>
      <c r="M123" s="17" t="s">
        <v>28</v>
      </c>
      <c r="N123" s="56">
        <f t="shared" si="21"/>
        <v>274.91807698569102</v>
      </c>
      <c r="O123">
        <f t="shared" si="22"/>
        <v>-289.94223129975609</v>
      </c>
      <c r="P123">
        <f t="shared" si="23"/>
        <v>0</v>
      </c>
      <c r="Q123">
        <f t="shared" si="24"/>
        <v>-225.2031452332499</v>
      </c>
      <c r="R123">
        <f t="shared" si="25"/>
        <v>141.96933217680001</v>
      </c>
      <c r="S123" s="22">
        <f t="shared" si="26"/>
        <v>145.09783364962121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7474X765"/>
  <dimension ref="A1:T111"/>
  <sheetViews>
    <sheetView topLeftCell="A95" workbookViewId="0">
      <selection sqref="A1:C111"/>
    </sheetView>
  </sheetViews>
  <sheetFormatPr defaultRowHeight="14.5" x14ac:dyDescent="0.35"/>
  <cols>
    <col min="1" max="1" width="9.54296875" bestFit="1" customWidth="1"/>
  </cols>
  <sheetData>
    <row r="1" spans="1:20" s="7" customForma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35">
      <c r="A2" s="4">
        <v>40302</v>
      </c>
      <c r="B2" s="5" t="s">
        <v>7</v>
      </c>
      <c r="C2" s="5" t="s">
        <v>8</v>
      </c>
      <c r="D2" s="6">
        <v>270.7488999921228</v>
      </c>
      <c r="E2" s="6">
        <v>4.29</v>
      </c>
      <c r="F2" s="6">
        <v>0</v>
      </c>
      <c r="G2" s="6">
        <v>0</v>
      </c>
    </row>
    <row r="3" spans="1:20" x14ac:dyDescent="0.35">
      <c r="A3" s="4">
        <v>40309</v>
      </c>
      <c r="B3" s="5" t="s">
        <v>7</v>
      </c>
      <c r="C3" s="5" t="s">
        <v>8</v>
      </c>
      <c r="D3" s="6">
        <v>314.50582438280878</v>
      </c>
      <c r="E3" s="6">
        <v>4.29</v>
      </c>
      <c r="F3" s="6">
        <v>1</v>
      </c>
      <c r="G3" s="6">
        <v>0</v>
      </c>
    </row>
    <row r="4" spans="1:20" x14ac:dyDescent="0.35">
      <c r="A4" s="4">
        <v>40316</v>
      </c>
      <c r="B4" s="5" t="s">
        <v>7</v>
      </c>
      <c r="C4" s="5" t="s">
        <v>8</v>
      </c>
      <c r="D4" s="6">
        <v>390.60697916261392</v>
      </c>
      <c r="E4" s="6">
        <v>4.0858333330000001</v>
      </c>
      <c r="F4" s="6">
        <v>0</v>
      </c>
      <c r="G4" s="6">
        <v>1</v>
      </c>
    </row>
    <row r="5" spans="1:20" x14ac:dyDescent="0.35">
      <c r="A5" s="4">
        <v>40323</v>
      </c>
      <c r="B5" s="5" t="s">
        <v>7</v>
      </c>
      <c r="C5" s="5" t="s">
        <v>8</v>
      </c>
      <c r="D5" s="6">
        <v>249.86237982712225</v>
      </c>
      <c r="E5" s="6">
        <v>4.0858333330000001</v>
      </c>
      <c r="F5" s="6">
        <v>0</v>
      </c>
      <c r="G5" s="6">
        <v>1</v>
      </c>
    </row>
    <row r="6" spans="1:20" x14ac:dyDescent="0.35">
      <c r="A6" s="4">
        <v>40330</v>
      </c>
      <c r="B6" s="5" t="s">
        <v>7</v>
      </c>
      <c r="C6" s="5" t="s">
        <v>8</v>
      </c>
      <c r="D6" s="6">
        <v>222.03389430781561</v>
      </c>
      <c r="E6" s="6">
        <v>4.7931249999999999</v>
      </c>
      <c r="F6" s="6">
        <v>0</v>
      </c>
      <c r="G6" s="6">
        <v>1</v>
      </c>
    </row>
    <row r="7" spans="1:20" x14ac:dyDescent="0.35">
      <c r="A7" s="4">
        <v>40337</v>
      </c>
      <c r="B7" s="5" t="s">
        <v>7</v>
      </c>
      <c r="C7" s="5" t="s">
        <v>8</v>
      </c>
      <c r="D7" s="6">
        <v>276.35819705736077</v>
      </c>
      <c r="E7" s="6">
        <v>4.1471428570000004</v>
      </c>
      <c r="F7" s="6">
        <v>0</v>
      </c>
      <c r="G7" s="6">
        <v>0</v>
      </c>
    </row>
    <row r="8" spans="1:20" x14ac:dyDescent="0.35">
      <c r="A8" s="4">
        <v>40344</v>
      </c>
      <c r="B8" s="5" t="s">
        <v>7</v>
      </c>
      <c r="C8" s="5" t="s">
        <v>8</v>
      </c>
      <c r="D8" s="6">
        <v>294.86318135451683</v>
      </c>
      <c r="E8" s="6">
        <v>4.1471428570000004</v>
      </c>
      <c r="F8" s="6">
        <v>0</v>
      </c>
      <c r="G8" s="6">
        <v>0</v>
      </c>
    </row>
    <row r="9" spans="1:20" x14ac:dyDescent="0.35">
      <c r="A9" s="4">
        <v>40351</v>
      </c>
      <c r="B9" s="5" t="s">
        <v>7</v>
      </c>
      <c r="C9" s="5" t="s">
        <v>8</v>
      </c>
      <c r="D9" s="6">
        <v>383.45580710381228</v>
      </c>
      <c r="E9" s="6">
        <v>4.05</v>
      </c>
      <c r="F9" s="6">
        <v>1</v>
      </c>
      <c r="G9" s="6">
        <v>0</v>
      </c>
    </row>
    <row r="10" spans="1:20" x14ac:dyDescent="0.35">
      <c r="A10" s="4">
        <v>40358</v>
      </c>
      <c r="B10" s="5" t="s">
        <v>7</v>
      </c>
      <c r="C10" s="5" t="s">
        <v>8</v>
      </c>
      <c r="D10" s="6">
        <v>300.2942445751741</v>
      </c>
      <c r="E10" s="6">
        <v>4.05</v>
      </c>
      <c r="F10" s="6">
        <v>0</v>
      </c>
      <c r="G10" s="6">
        <v>1</v>
      </c>
    </row>
    <row r="11" spans="1:20" x14ac:dyDescent="0.35">
      <c r="A11" s="4">
        <v>40365</v>
      </c>
      <c r="B11" s="5" t="s">
        <v>7</v>
      </c>
      <c r="C11" s="5" t="s">
        <v>8</v>
      </c>
      <c r="D11" s="6">
        <v>296.74312209515341</v>
      </c>
      <c r="E11" s="6">
        <v>4.5813333329999999</v>
      </c>
      <c r="F11" s="6">
        <v>0</v>
      </c>
      <c r="G11" s="6">
        <v>1</v>
      </c>
    </row>
    <row r="12" spans="1:20" x14ac:dyDescent="0.35">
      <c r="A12" s="4">
        <v>40372</v>
      </c>
      <c r="B12" s="5" t="s">
        <v>7</v>
      </c>
      <c r="C12" s="5" t="s">
        <v>8</v>
      </c>
      <c r="D12" s="6">
        <v>429.79776568141511</v>
      </c>
      <c r="E12" s="6">
        <v>3.556923077</v>
      </c>
      <c r="F12" s="6">
        <v>0</v>
      </c>
      <c r="G12" s="6">
        <v>1</v>
      </c>
    </row>
    <row r="13" spans="1:20" x14ac:dyDescent="0.35">
      <c r="A13" s="4">
        <v>40302</v>
      </c>
      <c r="B13" s="5" t="s">
        <v>7</v>
      </c>
      <c r="C13" s="5" t="s">
        <v>9</v>
      </c>
      <c r="D13" s="6">
        <v>297.21708504560701</v>
      </c>
      <c r="E13" s="6">
        <v>4.29</v>
      </c>
      <c r="F13" s="6">
        <v>0</v>
      </c>
      <c r="G13" s="6">
        <v>0</v>
      </c>
    </row>
    <row r="14" spans="1:20" x14ac:dyDescent="0.35">
      <c r="A14" s="4">
        <v>40309</v>
      </c>
      <c r="B14" s="5" t="s">
        <v>7</v>
      </c>
      <c r="C14" s="5" t="s">
        <v>9</v>
      </c>
      <c r="D14" s="6">
        <v>268.40556671680145</v>
      </c>
      <c r="E14" s="6">
        <v>4.29</v>
      </c>
      <c r="F14" s="6">
        <v>0</v>
      </c>
      <c r="G14" s="6">
        <v>0</v>
      </c>
    </row>
    <row r="15" spans="1:20" x14ac:dyDescent="0.35">
      <c r="A15" s="4">
        <v>40316</v>
      </c>
      <c r="B15" s="5" t="s">
        <v>7</v>
      </c>
      <c r="C15" s="5" t="s">
        <v>9</v>
      </c>
      <c r="D15" s="6">
        <v>206.02798850125583</v>
      </c>
      <c r="E15" s="6">
        <v>4.0858333330000001</v>
      </c>
      <c r="F15" s="6">
        <v>0</v>
      </c>
      <c r="G15" s="6">
        <v>0</v>
      </c>
    </row>
    <row r="16" spans="1:20" x14ac:dyDescent="0.35">
      <c r="A16" s="4">
        <v>40323</v>
      </c>
      <c r="B16" s="5" t="s">
        <v>7</v>
      </c>
      <c r="C16" s="5" t="s">
        <v>9</v>
      </c>
      <c r="D16" s="6">
        <v>201.96734153603134</v>
      </c>
      <c r="E16" s="6">
        <v>4.0858333330000001</v>
      </c>
      <c r="F16" s="6">
        <v>0</v>
      </c>
      <c r="G16" s="6">
        <v>0</v>
      </c>
    </row>
    <row r="17" spans="1:7" x14ac:dyDescent="0.35">
      <c r="A17" s="4">
        <v>40330</v>
      </c>
      <c r="B17" s="5" t="s">
        <v>7</v>
      </c>
      <c r="C17" s="5" t="s">
        <v>9</v>
      </c>
      <c r="D17" s="6">
        <v>239.72697458725526</v>
      </c>
      <c r="E17" s="6">
        <v>3.84</v>
      </c>
      <c r="F17" s="6">
        <v>0</v>
      </c>
      <c r="G17" s="6">
        <v>0</v>
      </c>
    </row>
    <row r="18" spans="1:7" x14ac:dyDescent="0.35">
      <c r="A18" s="4">
        <v>40337</v>
      </c>
      <c r="B18" s="5" t="s">
        <v>7</v>
      </c>
      <c r="C18" s="5" t="s">
        <v>9</v>
      </c>
      <c r="D18" s="6">
        <v>171.39281859155261</v>
      </c>
      <c r="E18" s="6">
        <v>4.2592307690000002</v>
      </c>
      <c r="F18" s="6">
        <v>0</v>
      </c>
      <c r="G18" s="6">
        <v>0</v>
      </c>
    </row>
    <row r="19" spans="1:7" x14ac:dyDescent="0.35">
      <c r="A19" s="4">
        <v>40344</v>
      </c>
      <c r="B19" s="5" t="s">
        <v>7</v>
      </c>
      <c r="C19" s="5" t="s">
        <v>9</v>
      </c>
      <c r="D19" s="6">
        <v>172.74559451311936</v>
      </c>
      <c r="E19" s="6">
        <v>4.99</v>
      </c>
      <c r="F19" s="6">
        <v>0</v>
      </c>
      <c r="G19" s="6">
        <v>0</v>
      </c>
    </row>
    <row r="20" spans="1:7" x14ac:dyDescent="0.35">
      <c r="A20" s="4">
        <v>40351</v>
      </c>
      <c r="B20" s="5" t="s">
        <v>7</v>
      </c>
      <c r="C20" s="5" t="s">
        <v>9</v>
      </c>
      <c r="D20" s="6">
        <v>379.20412736310453</v>
      </c>
      <c r="E20" s="6">
        <v>3.7685714290000001</v>
      </c>
      <c r="F20" s="6">
        <v>1</v>
      </c>
      <c r="G20" s="6">
        <v>0</v>
      </c>
    </row>
    <row r="21" spans="1:7" x14ac:dyDescent="0.35">
      <c r="A21" s="4">
        <v>40358</v>
      </c>
      <c r="B21" s="5" t="s">
        <v>7</v>
      </c>
      <c r="C21" s="5" t="s">
        <v>9</v>
      </c>
      <c r="D21" s="6">
        <v>346.14938028154523</v>
      </c>
      <c r="E21" s="6">
        <v>4.7024999999999997</v>
      </c>
      <c r="F21" s="6">
        <v>0</v>
      </c>
      <c r="G21" s="6">
        <v>1</v>
      </c>
    </row>
    <row r="22" spans="1:7" x14ac:dyDescent="0.35">
      <c r="A22" s="4">
        <v>40365</v>
      </c>
      <c r="B22" s="5" t="s">
        <v>7</v>
      </c>
      <c r="C22" s="5" t="s">
        <v>9</v>
      </c>
      <c r="D22" s="6">
        <v>371.4853015379951</v>
      </c>
      <c r="E22" s="6">
        <v>3.5878571429999999</v>
      </c>
      <c r="F22" s="6">
        <v>0</v>
      </c>
      <c r="G22" s="6">
        <v>1</v>
      </c>
    </row>
    <row r="23" spans="1:7" x14ac:dyDescent="0.35">
      <c r="A23" s="4">
        <v>40372</v>
      </c>
      <c r="B23" s="5" t="s">
        <v>7</v>
      </c>
      <c r="C23" s="5" t="s">
        <v>9</v>
      </c>
      <c r="D23" s="6">
        <v>302.60708516818738</v>
      </c>
      <c r="E23" s="6">
        <v>3.8450000000000002</v>
      </c>
      <c r="F23" s="6">
        <v>0</v>
      </c>
      <c r="G23" s="6">
        <v>1</v>
      </c>
    </row>
    <row r="24" spans="1:7" x14ac:dyDescent="0.35">
      <c r="A24" s="4">
        <v>40302</v>
      </c>
      <c r="B24" s="5" t="s">
        <v>7</v>
      </c>
      <c r="C24" s="5" t="s">
        <v>10</v>
      </c>
      <c r="D24" s="6">
        <v>145.78336079215677</v>
      </c>
      <c r="E24" s="6">
        <v>5.39</v>
      </c>
      <c r="F24" s="6">
        <v>0</v>
      </c>
      <c r="G24" s="6">
        <v>0</v>
      </c>
    </row>
    <row r="25" spans="1:7" x14ac:dyDescent="0.35">
      <c r="A25" s="4">
        <v>40309</v>
      </c>
      <c r="B25" s="5" t="s">
        <v>7</v>
      </c>
      <c r="C25" s="5" t="s">
        <v>10</v>
      </c>
      <c r="D25" s="6">
        <v>309.05276246954139</v>
      </c>
      <c r="E25" s="6">
        <v>5.0185714289999996</v>
      </c>
      <c r="F25" s="6">
        <v>0</v>
      </c>
      <c r="G25" s="6">
        <v>0</v>
      </c>
    </row>
    <row r="26" spans="1:7" x14ac:dyDescent="0.35">
      <c r="A26" s="4">
        <v>40316</v>
      </c>
      <c r="B26" s="5" t="s">
        <v>7</v>
      </c>
      <c r="C26" s="5" t="s">
        <v>10</v>
      </c>
      <c r="D26" s="6">
        <v>154.59788084785293</v>
      </c>
      <c r="E26" s="6">
        <v>5.2149999999999999</v>
      </c>
      <c r="F26" s="6">
        <v>0</v>
      </c>
      <c r="G26" s="6">
        <v>0</v>
      </c>
    </row>
    <row r="27" spans="1:7" x14ac:dyDescent="0.35">
      <c r="A27" s="4">
        <v>40323</v>
      </c>
      <c r="B27" s="5" t="s">
        <v>7</v>
      </c>
      <c r="C27" s="5" t="s">
        <v>10</v>
      </c>
      <c r="D27" s="6">
        <v>247.72564561350089</v>
      </c>
      <c r="E27" s="6">
        <v>4.8816666670000002</v>
      </c>
      <c r="F27" s="6">
        <v>0</v>
      </c>
      <c r="G27" s="6">
        <v>0</v>
      </c>
    </row>
    <row r="28" spans="1:7" x14ac:dyDescent="0.35">
      <c r="A28" s="4">
        <v>40330</v>
      </c>
      <c r="B28" s="5" t="s">
        <v>7</v>
      </c>
      <c r="C28" s="5" t="s">
        <v>10</v>
      </c>
      <c r="D28" s="6">
        <v>227.99236329472669</v>
      </c>
      <c r="E28" s="6">
        <v>3.9666666670000001</v>
      </c>
      <c r="F28" s="6">
        <v>0</v>
      </c>
      <c r="G28" s="6">
        <v>0</v>
      </c>
    </row>
    <row r="29" spans="1:7" x14ac:dyDescent="0.35">
      <c r="A29" s="4">
        <v>40337</v>
      </c>
      <c r="B29" s="5" t="s">
        <v>7</v>
      </c>
      <c r="C29" s="5" t="s">
        <v>10</v>
      </c>
      <c r="D29" s="6">
        <v>226.5964968466343</v>
      </c>
      <c r="E29" s="6">
        <v>3.997692308</v>
      </c>
      <c r="F29" s="6">
        <v>0</v>
      </c>
      <c r="G29" s="6">
        <v>0</v>
      </c>
    </row>
    <row r="30" spans="1:7" x14ac:dyDescent="0.35">
      <c r="A30" s="4">
        <v>40344</v>
      </c>
      <c r="B30" s="5" t="s">
        <v>7</v>
      </c>
      <c r="C30" s="5" t="s">
        <v>10</v>
      </c>
      <c r="D30" s="6">
        <v>233.31521082097063</v>
      </c>
      <c r="E30" s="6">
        <v>4.8958823530000002</v>
      </c>
      <c r="F30" s="6">
        <v>0</v>
      </c>
      <c r="G30" s="6">
        <v>0</v>
      </c>
    </row>
    <row r="31" spans="1:7" x14ac:dyDescent="0.35">
      <c r="A31" s="4">
        <v>40351</v>
      </c>
      <c r="B31" s="5" t="s">
        <v>7</v>
      </c>
      <c r="C31" s="5" t="s">
        <v>10</v>
      </c>
      <c r="D31" s="6">
        <v>215.20722620508221</v>
      </c>
      <c r="E31" s="6">
        <v>4.9275000000000002</v>
      </c>
      <c r="F31" s="6">
        <v>0</v>
      </c>
      <c r="G31" s="6">
        <v>0</v>
      </c>
    </row>
    <row r="32" spans="1:7" x14ac:dyDescent="0.35">
      <c r="A32" s="4">
        <v>40358</v>
      </c>
      <c r="B32" s="5" t="s">
        <v>7</v>
      </c>
      <c r="C32" s="5" t="s">
        <v>10</v>
      </c>
      <c r="D32" s="6">
        <v>233.41454117517861</v>
      </c>
      <c r="E32" s="6">
        <v>4.3166666669999998</v>
      </c>
      <c r="F32" s="6">
        <v>0</v>
      </c>
      <c r="G32" s="6">
        <v>0</v>
      </c>
    </row>
    <row r="33" spans="1:7" x14ac:dyDescent="0.35">
      <c r="A33" s="4">
        <v>40365</v>
      </c>
      <c r="B33" s="5" t="s">
        <v>7</v>
      </c>
      <c r="C33" s="5" t="s">
        <v>10</v>
      </c>
      <c r="D33" s="6">
        <v>297.11769231578774</v>
      </c>
      <c r="E33" s="6">
        <v>4.1213333329999999</v>
      </c>
      <c r="F33" s="6">
        <v>0</v>
      </c>
      <c r="G33" s="6">
        <v>0</v>
      </c>
    </row>
    <row r="34" spans="1:7" x14ac:dyDescent="0.35">
      <c r="A34" s="4">
        <v>40372</v>
      </c>
      <c r="B34" s="5" t="s">
        <v>7</v>
      </c>
      <c r="C34" s="5" t="s">
        <v>10</v>
      </c>
      <c r="D34" s="6">
        <v>258.46230884332823</v>
      </c>
      <c r="E34" s="6">
        <v>4.6806666669999997</v>
      </c>
      <c r="F34" s="6">
        <v>0</v>
      </c>
      <c r="G34" s="6">
        <v>0</v>
      </c>
    </row>
    <row r="35" spans="1:7" x14ac:dyDescent="0.35">
      <c r="A35" s="4">
        <v>40302</v>
      </c>
      <c r="B35" s="5" t="s">
        <v>7</v>
      </c>
      <c r="C35" s="5" t="s">
        <v>11</v>
      </c>
      <c r="D35" s="6">
        <v>336.22133222738205</v>
      </c>
      <c r="E35" s="6">
        <v>4.3172727269999998</v>
      </c>
      <c r="F35" s="6">
        <v>0</v>
      </c>
      <c r="G35" s="6">
        <v>0</v>
      </c>
    </row>
    <row r="36" spans="1:7" x14ac:dyDescent="0.35">
      <c r="A36" s="4">
        <v>40309</v>
      </c>
      <c r="B36" s="5" t="s">
        <v>7</v>
      </c>
      <c r="C36" s="5" t="s">
        <v>11</v>
      </c>
      <c r="D36" s="6">
        <v>364.17453904151307</v>
      </c>
      <c r="E36" s="6">
        <v>4.5233333330000001</v>
      </c>
      <c r="F36" s="6">
        <v>0</v>
      </c>
      <c r="G36" s="6">
        <v>0</v>
      </c>
    </row>
    <row r="37" spans="1:7" x14ac:dyDescent="0.35">
      <c r="A37" s="4">
        <v>40316</v>
      </c>
      <c r="B37" s="5" t="s">
        <v>7</v>
      </c>
      <c r="C37" s="5" t="s">
        <v>11</v>
      </c>
      <c r="D37" s="6">
        <v>291.1947988284852</v>
      </c>
      <c r="E37" s="6">
        <v>4.9469230770000001</v>
      </c>
      <c r="F37" s="6">
        <v>1</v>
      </c>
      <c r="G37" s="6">
        <v>0</v>
      </c>
    </row>
    <row r="38" spans="1:7" x14ac:dyDescent="0.35">
      <c r="A38" s="4">
        <v>40323</v>
      </c>
      <c r="B38" s="5" t="s">
        <v>7</v>
      </c>
      <c r="C38" s="5" t="s">
        <v>11</v>
      </c>
      <c r="D38" s="6">
        <v>279.62964251219836</v>
      </c>
      <c r="E38" s="6">
        <v>4.693846154</v>
      </c>
      <c r="F38" s="6">
        <v>0</v>
      </c>
      <c r="G38" s="6">
        <v>1</v>
      </c>
    </row>
    <row r="39" spans="1:7" x14ac:dyDescent="0.35">
      <c r="A39" s="4">
        <v>40330</v>
      </c>
      <c r="B39" s="5" t="s">
        <v>7</v>
      </c>
      <c r="C39" s="5" t="s">
        <v>11</v>
      </c>
      <c r="D39" s="6">
        <v>328.56464507221398</v>
      </c>
      <c r="E39" s="6">
        <v>4.8435714289999998</v>
      </c>
      <c r="F39" s="6">
        <v>0</v>
      </c>
      <c r="G39" s="6">
        <v>1</v>
      </c>
    </row>
    <row r="40" spans="1:7" x14ac:dyDescent="0.35">
      <c r="A40" s="4">
        <v>40337</v>
      </c>
      <c r="B40" s="5" t="s">
        <v>7</v>
      </c>
      <c r="C40" s="5" t="s">
        <v>11</v>
      </c>
      <c r="D40" s="6">
        <v>329.40232818821283</v>
      </c>
      <c r="E40" s="6">
        <v>4.7024999999999997</v>
      </c>
      <c r="F40" s="6">
        <v>0</v>
      </c>
      <c r="G40" s="6">
        <v>1</v>
      </c>
    </row>
    <row r="41" spans="1:7" x14ac:dyDescent="0.35">
      <c r="A41" s="4">
        <v>40344</v>
      </c>
      <c r="B41" s="5" t="s">
        <v>7</v>
      </c>
      <c r="C41" s="5" t="s">
        <v>11</v>
      </c>
      <c r="D41" s="6">
        <v>211.37293465463586</v>
      </c>
      <c r="E41" s="6">
        <v>4.8958823530000002</v>
      </c>
      <c r="F41" s="6">
        <v>0</v>
      </c>
      <c r="G41" s="6">
        <v>0</v>
      </c>
    </row>
    <row r="42" spans="1:7" x14ac:dyDescent="0.35">
      <c r="A42" s="4">
        <v>40351</v>
      </c>
      <c r="B42" s="5" t="s">
        <v>7</v>
      </c>
      <c r="C42" s="5" t="s">
        <v>11</v>
      </c>
      <c r="D42" s="6">
        <v>428.35016052755583</v>
      </c>
      <c r="E42" s="6">
        <v>4.0257142860000004</v>
      </c>
      <c r="F42" s="6">
        <v>1</v>
      </c>
      <c r="G42" s="6">
        <v>0</v>
      </c>
    </row>
    <row r="43" spans="1:7" x14ac:dyDescent="0.35">
      <c r="A43" s="4">
        <v>40358</v>
      </c>
      <c r="B43" s="5" t="s">
        <v>7</v>
      </c>
      <c r="C43" s="5" t="s">
        <v>11</v>
      </c>
      <c r="D43" s="6">
        <v>412.79178442906306</v>
      </c>
      <c r="E43" s="6">
        <v>4.8366666670000003</v>
      </c>
      <c r="F43" s="6">
        <v>1</v>
      </c>
      <c r="G43" s="6">
        <v>1</v>
      </c>
    </row>
    <row r="44" spans="1:7" x14ac:dyDescent="0.35">
      <c r="A44" s="4">
        <v>40365</v>
      </c>
      <c r="B44" s="5" t="s">
        <v>7</v>
      </c>
      <c r="C44" s="5" t="s">
        <v>11</v>
      </c>
      <c r="D44" s="6">
        <v>328.22108302748148</v>
      </c>
      <c r="E44" s="6">
        <v>4.2473333330000003</v>
      </c>
      <c r="F44" s="6">
        <v>0</v>
      </c>
      <c r="G44" s="6">
        <v>1</v>
      </c>
    </row>
    <row r="45" spans="1:7" x14ac:dyDescent="0.35">
      <c r="A45" s="4">
        <v>40372</v>
      </c>
      <c r="B45" s="5" t="s">
        <v>7</v>
      </c>
      <c r="C45" s="5" t="s">
        <v>11</v>
      </c>
      <c r="D45" s="6">
        <v>269.83398933575558</v>
      </c>
      <c r="E45" s="6">
        <v>4.5443749999999996</v>
      </c>
      <c r="F45" s="6">
        <v>0</v>
      </c>
      <c r="G45" s="6">
        <v>1</v>
      </c>
    </row>
    <row r="46" spans="1:7" x14ac:dyDescent="0.35">
      <c r="A46" s="4">
        <v>40302</v>
      </c>
      <c r="B46" s="5" t="s">
        <v>7</v>
      </c>
      <c r="C46" s="5" t="s">
        <v>12</v>
      </c>
      <c r="D46" s="6">
        <v>286.13829190952799</v>
      </c>
      <c r="E46" s="6">
        <v>4.0627272730000001</v>
      </c>
      <c r="F46" s="6">
        <v>0</v>
      </c>
      <c r="G46" s="6">
        <v>0</v>
      </c>
    </row>
    <row r="47" spans="1:7" x14ac:dyDescent="0.35">
      <c r="A47" s="4">
        <v>40309</v>
      </c>
      <c r="B47" s="5" t="s">
        <v>7</v>
      </c>
      <c r="C47" s="5" t="s">
        <v>12</v>
      </c>
      <c r="D47" s="6">
        <v>100.09976082913568</v>
      </c>
      <c r="E47" s="6">
        <v>4.7233333330000002</v>
      </c>
      <c r="F47" s="6">
        <v>0</v>
      </c>
      <c r="G47" s="6">
        <v>0</v>
      </c>
    </row>
    <row r="48" spans="1:7" x14ac:dyDescent="0.35">
      <c r="A48" s="4">
        <v>40316</v>
      </c>
      <c r="B48" s="5" t="s">
        <v>7</v>
      </c>
      <c r="C48" s="5" t="s">
        <v>12</v>
      </c>
      <c r="D48" s="6">
        <v>202.21177781488618</v>
      </c>
      <c r="E48" s="6">
        <v>4.0945454549999996</v>
      </c>
      <c r="F48" s="6">
        <v>0</v>
      </c>
      <c r="G48" s="6">
        <v>0</v>
      </c>
    </row>
    <row r="49" spans="1:7" x14ac:dyDescent="0.35">
      <c r="A49" s="4">
        <v>40323</v>
      </c>
      <c r="B49" s="5" t="s">
        <v>7</v>
      </c>
      <c r="C49" s="5" t="s">
        <v>12</v>
      </c>
      <c r="D49" s="6">
        <v>277.05184352904394</v>
      </c>
      <c r="E49" s="6">
        <v>4.0581818180000004</v>
      </c>
      <c r="F49" s="6">
        <v>1</v>
      </c>
      <c r="G49" s="6">
        <v>0</v>
      </c>
    </row>
    <row r="50" spans="1:7" x14ac:dyDescent="0.35">
      <c r="A50" s="4">
        <v>40330</v>
      </c>
      <c r="B50" s="5" t="s">
        <v>7</v>
      </c>
      <c r="C50" s="5" t="s">
        <v>12</v>
      </c>
      <c r="D50" s="6">
        <v>432.8902525837712</v>
      </c>
      <c r="E50" s="6">
        <v>3.84</v>
      </c>
      <c r="F50" s="6">
        <v>1</v>
      </c>
      <c r="G50" s="6">
        <v>1</v>
      </c>
    </row>
    <row r="51" spans="1:7" x14ac:dyDescent="0.35">
      <c r="A51" s="4">
        <v>40337</v>
      </c>
      <c r="B51" s="5" t="s">
        <v>7</v>
      </c>
      <c r="C51" s="5" t="s">
        <v>12</v>
      </c>
      <c r="D51" s="6">
        <v>427.7926261350546</v>
      </c>
      <c r="E51" s="6">
        <v>5.1669230769999999</v>
      </c>
      <c r="F51" s="6">
        <v>1</v>
      </c>
      <c r="G51" s="6">
        <v>1</v>
      </c>
    </row>
    <row r="52" spans="1:7" x14ac:dyDescent="0.35">
      <c r="A52" s="4">
        <v>40344</v>
      </c>
      <c r="B52" s="5" t="s">
        <v>7</v>
      </c>
      <c r="C52" s="5" t="s">
        <v>12</v>
      </c>
      <c r="D52" s="6">
        <v>241.04674393023117</v>
      </c>
      <c r="E52" s="6">
        <v>4.05</v>
      </c>
      <c r="F52" s="6">
        <v>0</v>
      </c>
      <c r="G52" s="6">
        <v>1</v>
      </c>
    </row>
    <row r="53" spans="1:7" x14ac:dyDescent="0.35">
      <c r="A53" s="4">
        <v>40351</v>
      </c>
      <c r="B53" s="5" t="s">
        <v>7</v>
      </c>
      <c r="C53" s="5" t="s">
        <v>12</v>
      </c>
      <c r="D53" s="6">
        <v>556.55004166698996</v>
      </c>
      <c r="E53" s="6">
        <v>3.8515384620000002</v>
      </c>
      <c r="F53" s="6">
        <v>1</v>
      </c>
      <c r="G53" s="6">
        <v>1</v>
      </c>
    </row>
    <row r="54" spans="1:7" x14ac:dyDescent="0.35">
      <c r="A54" s="4">
        <v>40358</v>
      </c>
      <c r="B54" s="5" t="s">
        <v>7</v>
      </c>
      <c r="C54" s="5" t="s">
        <v>12</v>
      </c>
      <c r="D54" s="6">
        <v>309.99966629109912</v>
      </c>
      <c r="E54" s="6">
        <v>3.8515384620000002</v>
      </c>
      <c r="F54" s="6">
        <v>0</v>
      </c>
      <c r="G54" s="6">
        <v>1</v>
      </c>
    </row>
    <row r="55" spans="1:7" x14ac:dyDescent="0.35">
      <c r="A55" s="4">
        <v>40365</v>
      </c>
      <c r="B55" s="5" t="s">
        <v>7</v>
      </c>
      <c r="C55" s="5" t="s">
        <v>12</v>
      </c>
      <c r="D55" s="6">
        <v>409.73567792980032</v>
      </c>
      <c r="E55" s="6">
        <v>4.4442857140000003</v>
      </c>
      <c r="F55" s="6">
        <v>0</v>
      </c>
      <c r="G55" s="6">
        <v>1</v>
      </c>
    </row>
    <row r="56" spans="1:7" x14ac:dyDescent="0.35">
      <c r="A56" s="4">
        <v>40372</v>
      </c>
      <c r="B56" s="5" t="s">
        <v>7</v>
      </c>
      <c r="C56" s="5" t="s">
        <v>12</v>
      </c>
      <c r="D56" s="6">
        <v>347.35825789398893</v>
      </c>
      <c r="E56" s="6">
        <v>4.314666667</v>
      </c>
      <c r="F56" s="6">
        <v>0</v>
      </c>
      <c r="G56" s="6">
        <v>1</v>
      </c>
    </row>
    <row r="57" spans="1:7" x14ac:dyDescent="0.35">
      <c r="A57" s="4">
        <v>40302</v>
      </c>
      <c r="B57" s="5" t="s">
        <v>7</v>
      </c>
      <c r="C57" s="5" t="s">
        <v>13</v>
      </c>
      <c r="D57" s="6">
        <v>305.04944445264965</v>
      </c>
      <c r="E57" s="6">
        <v>4.3899999999999997</v>
      </c>
      <c r="F57" s="6">
        <v>0</v>
      </c>
      <c r="G57" s="6">
        <v>0</v>
      </c>
    </row>
    <row r="58" spans="1:7" x14ac:dyDescent="0.35">
      <c r="A58" s="4">
        <v>40309</v>
      </c>
      <c r="B58" s="5" t="s">
        <v>7</v>
      </c>
      <c r="C58" s="5" t="s">
        <v>13</v>
      </c>
      <c r="D58" s="6">
        <v>219.65535217099114</v>
      </c>
      <c r="E58" s="6">
        <v>4.34</v>
      </c>
      <c r="F58" s="6">
        <v>0</v>
      </c>
      <c r="G58" s="6">
        <v>0</v>
      </c>
    </row>
    <row r="59" spans="1:7" x14ac:dyDescent="0.35">
      <c r="A59" s="4">
        <v>40316</v>
      </c>
      <c r="B59" s="5" t="s">
        <v>7</v>
      </c>
      <c r="C59" s="5" t="s">
        <v>13</v>
      </c>
      <c r="D59" s="6">
        <v>239.05316731393944</v>
      </c>
      <c r="E59" s="6">
        <v>4.0949999999999998</v>
      </c>
      <c r="F59" s="6">
        <v>0</v>
      </c>
      <c r="G59" s="6">
        <v>0</v>
      </c>
    </row>
    <row r="60" spans="1:7" x14ac:dyDescent="0.35">
      <c r="A60" s="4">
        <v>40323</v>
      </c>
      <c r="B60" s="5" t="s">
        <v>7</v>
      </c>
      <c r="C60" s="5" t="s">
        <v>13</v>
      </c>
      <c r="D60" s="6">
        <v>249.14047552741056</v>
      </c>
      <c r="E60" s="6">
        <v>3.8140000000000001</v>
      </c>
      <c r="F60" s="6">
        <v>0</v>
      </c>
      <c r="G60" s="6">
        <v>0</v>
      </c>
    </row>
    <row r="61" spans="1:7" x14ac:dyDescent="0.35">
      <c r="A61" s="4">
        <v>40330</v>
      </c>
      <c r="B61" s="5" t="s">
        <v>7</v>
      </c>
      <c r="C61" s="5" t="s">
        <v>13</v>
      </c>
      <c r="D61" s="6">
        <v>263.47531165786268</v>
      </c>
      <c r="E61" s="6">
        <v>3.8140000000000001</v>
      </c>
      <c r="F61" s="6">
        <v>0</v>
      </c>
      <c r="G61" s="6">
        <v>0</v>
      </c>
    </row>
    <row r="62" spans="1:7" x14ac:dyDescent="0.35">
      <c r="A62" s="4">
        <v>40337</v>
      </c>
      <c r="B62" s="5" t="s">
        <v>7</v>
      </c>
      <c r="C62" s="5" t="s">
        <v>13</v>
      </c>
      <c r="D62" s="6">
        <v>666.72935151489276</v>
      </c>
      <c r="E62" s="6">
        <v>3.3260000000000001</v>
      </c>
      <c r="F62" s="6">
        <v>0</v>
      </c>
      <c r="G62" s="6">
        <v>0</v>
      </c>
    </row>
    <row r="63" spans="1:7" x14ac:dyDescent="0.35">
      <c r="A63" s="4">
        <v>40344</v>
      </c>
      <c r="B63" s="5" t="s">
        <v>7</v>
      </c>
      <c r="C63" s="5" t="s">
        <v>13</v>
      </c>
      <c r="D63" s="6">
        <v>711.8649399072799</v>
      </c>
      <c r="E63" s="6">
        <v>3.1986666669999999</v>
      </c>
      <c r="F63" s="6">
        <v>0</v>
      </c>
      <c r="G63" s="6">
        <v>0</v>
      </c>
    </row>
    <row r="64" spans="1:7" x14ac:dyDescent="0.35">
      <c r="A64" s="4">
        <v>40351</v>
      </c>
      <c r="B64" s="5" t="s">
        <v>7</v>
      </c>
      <c r="C64" s="5" t="s">
        <v>13</v>
      </c>
      <c r="D64" s="6">
        <v>328.15780403353938</v>
      </c>
      <c r="E64" s="6">
        <v>4.3666666669999996</v>
      </c>
      <c r="F64" s="6">
        <v>0</v>
      </c>
      <c r="G64" s="6">
        <v>0</v>
      </c>
    </row>
    <row r="65" spans="1:7" x14ac:dyDescent="0.35">
      <c r="A65" s="4">
        <v>40358</v>
      </c>
      <c r="B65" s="5" t="s">
        <v>7</v>
      </c>
      <c r="C65" s="5" t="s">
        <v>13</v>
      </c>
      <c r="D65" s="6">
        <v>144.59522043429578</v>
      </c>
      <c r="E65" s="6">
        <v>3.979090909</v>
      </c>
      <c r="F65" s="6">
        <v>0</v>
      </c>
      <c r="G65" s="6">
        <v>0</v>
      </c>
    </row>
    <row r="66" spans="1:7" x14ac:dyDescent="0.35">
      <c r="A66" s="4">
        <v>40365</v>
      </c>
      <c r="B66" s="5" t="s">
        <v>7</v>
      </c>
      <c r="C66" s="5" t="s">
        <v>13</v>
      </c>
      <c r="D66" s="6">
        <v>266.12956722271895</v>
      </c>
      <c r="E66" s="6">
        <v>4.9561538460000003</v>
      </c>
      <c r="F66" s="6">
        <v>0</v>
      </c>
      <c r="G66" s="6">
        <v>0</v>
      </c>
    </row>
    <row r="67" spans="1:7" x14ac:dyDescent="0.35">
      <c r="A67" s="4">
        <v>40372</v>
      </c>
      <c r="B67" s="5" t="s">
        <v>7</v>
      </c>
      <c r="C67" s="5" t="s">
        <v>13</v>
      </c>
      <c r="D67" s="6">
        <v>277.18746772270498</v>
      </c>
      <c r="E67" s="6">
        <v>3.8136363640000002</v>
      </c>
      <c r="F67" s="6">
        <v>0</v>
      </c>
      <c r="G67" s="6">
        <v>0</v>
      </c>
    </row>
    <row r="68" spans="1:7" x14ac:dyDescent="0.35">
      <c r="A68" s="4">
        <v>40302</v>
      </c>
      <c r="B68" s="5" t="s">
        <v>7</v>
      </c>
      <c r="C68" s="5" t="s">
        <v>14</v>
      </c>
      <c r="D68" s="6">
        <v>153.97779967160201</v>
      </c>
      <c r="E68" s="6">
        <v>5.0185714289999996</v>
      </c>
      <c r="F68" s="6">
        <v>0</v>
      </c>
      <c r="G68" s="6">
        <v>0</v>
      </c>
    </row>
    <row r="69" spans="1:7" x14ac:dyDescent="0.35">
      <c r="A69" s="4">
        <v>40309</v>
      </c>
      <c r="B69" s="5" t="s">
        <v>7</v>
      </c>
      <c r="C69" s="5" t="s">
        <v>14</v>
      </c>
      <c r="D69" s="6">
        <v>232.91486209197791</v>
      </c>
      <c r="E69" s="6">
        <v>5.0185714289999996</v>
      </c>
      <c r="F69" s="6">
        <v>0</v>
      </c>
      <c r="G69" s="6">
        <v>0</v>
      </c>
    </row>
    <row r="70" spans="1:7" x14ac:dyDescent="0.35">
      <c r="A70" s="4">
        <v>40316</v>
      </c>
      <c r="B70" s="5" t="s">
        <v>7</v>
      </c>
      <c r="C70" s="5" t="s">
        <v>14</v>
      </c>
      <c r="D70" s="6">
        <v>308.27675199977176</v>
      </c>
      <c r="E70" s="6">
        <v>4.4635294119999998</v>
      </c>
      <c r="F70" s="6">
        <v>1</v>
      </c>
      <c r="G70" s="6">
        <v>0</v>
      </c>
    </row>
    <row r="71" spans="1:7" x14ac:dyDescent="0.35">
      <c r="A71" s="4">
        <v>40323</v>
      </c>
      <c r="B71" s="5" t="s">
        <v>7</v>
      </c>
      <c r="C71" s="5" t="s">
        <v>14</v>
      </c>
      <c r="D71" s="6">
        <v>272.20570082094849</v>
      </c>
      <c r="E71" s="6">
        <v>5.0105882350000002</v>
      </c>
      <c r="F71" s="6">
        <v>0</v>
      </c>
      <c r="G71" s="6">
        <v>1</v>
      </c>
    </row>
    <row r="72" spans="1:7" x14ac:dyDescent="0.35">
      <c r="A72" s="4">
        <v>40330</v>
      </c>
      <c r="B72" s="5" t="s">
        <v>7</v>
      </c>
      <c r="C72" s="5" t="s">
        <v>14</v>
      </c>
      <c r="D72" s="6">
        <v>355.87124573559618</v>
      </c>
      <c r="E72" s="6">
        <v>4.8816666670000002</v>
      </c>
      <c r="F72" s="6">
        <v>0</v>
      </c>
      <c r="G72" s="6">
        <v>1</v>
      </c>
    </row>
    <row r="73" spans="1:7" x14ac:dyDescent="0.35">
      <c r="A73" s="4">
        <v>40337</v>
      </c>
      <c r="B73" s="5" t="s">
        <v>7</v>
      </c>
      <c r="C73" s="5" t="s">
        <v>14</v>
      </c>
      <c r="D73" s="6">
        <v>337.17576313998126</v>
      </c>
      <c r="E73" s="6">
        <v>4.8329411760000003</v>
      </c>
      <c r="F73" s="6">
        <v>0</v>
      </c>
      <c r="G73" s="6">
        <v>1</v>
      </c>
    </row>
    <row r="74" spans="1:7" x14ac:dyDescent="0.35">
      <c r="A74" s="4">
        <v>40344</v>
      </c>
      <c r="B74" s="5" t="s">
        <v>7</v>
      </c>
      <c r="C74" s="5" t="s">
        <v>14</v>
      </c>
      <c r="D74" s="6">
        <v>361.36155202758158</v>
      </c>
      <c r="E74" s="6">
        <v>5.2305555559999997</v>
      </c>
      <c r="F74" s="6">
        <v>1</v>
      </c>
      <c r="G74" s="6">
        <v>0</v>
      </c>
    </row>
    <row r="75" spans="1:7" x14ac:dyDescent="0.35">
      <c r="A75" s="4">
        <v>40351</v>
      </c>
      <c r="B75" s="5" t="s">
        <v>7</v>
      </c>
      <c r="C75" s="5" t="s">
        <v>14</v>
      </c>
      <c r="D75" s="6">
        <v>1041.2002563709802</v>
      </c>
      <c r="E75" s="6">
        <v>4.0835294119999999</v>
      </c>
      <c r="F75" s="6">
        <v>1</v>
      </c>
      <c r="G75" s="6">
        <v>1</v>
      </c>
    </row>
    <row r="76" spans="1:7" x14ac:dyDescent="0.35">
      <c r="A76" s="4">
        <v>40358</v>
      </c>
      <c r="B76" s="5" t="s">
        <v>7</v>
      </c>
      <c r="C76" s="5" t="s">
        <v>14</v>
      </c>
      <c r="D76" s="6">
        <v>753.38798724890694</v>
      </c>
      <c r="E76" s="6">
        <v>4.0835294119999999</v>
      </c>
      <c r="F76" s="6">
        <v>0</v>
      </c>
      <c r="G76" s="6">
        <v>1</v>
      </c>
    </row>
    <row r="77" spans="1:7" x14ac:dyDescent="0.35">
      <c r="A77" s="4">
        <v>40365</v>
      </c>
      <c r="B77" s="5" t="s">
        <v>7</v>
      </c>
      <c r="C77" s="5" t="s">
        <v>14</v>
      </c>
      <c r="D77" s="6">
        <v>192.07759771029299</v>
      </c>
      <c r="E77" s="6">
        <v>4.7470588239999998</v>
      </c>
      <c r="F77" s="6">
        <v>0</v>
      </c>
      <c r="G77" s="6">
        <v>1</v>
      </c>
    </row>
    <row r="78" spans="1:7" x14ac:dyDescent="0.35">
      <c r="A78" s="4">
        <v>40372</v>
      </c>
      <c r="B78" s="5" t="s">
        <v>7</v>
      </c>
      <c r="C78" s="5" t="s">
        <v>14</v>
      </c>
      <c r="D78" s="6">
        <v>390.64287641209955</v>
      </c>
      <c r="E78" s="6">
        <v>4.1479999999999997</v>
      </c>
      <c r="F78" s="6">
        <v>0</v>
      </c>
      <c r="G78" s="6">
        <v>1</v>
      </c>
    </row>
    <row r="79" spans="1:7" x14ac:dyDescent="0.35">
      <c r="A79" s="4">
        <v>40302</v>
      </c>
      <c r="B79" s="5" t="s">
        <v>7</v>
      </c>
      <c r="C79" s="5" t="s">
        <v>15</v>
      </c>
      <c r="D79" s="6">
        <v>256.29154906337163</v>
      </c>
      <c r="E79" s="6">
        <v>4.4990909090000004</v>
      </c>
      <c r="F79" s="6">
        <v>0</v>
      </c>
      <c r="G79" s="6">
        <v>0</v>
      </c>
    </row>
    <row r="80" spans="1:7" x14ac:dyDescent="0.35">
      <c r="A80" s="4">
        <v>40309</v>
      </c>
      <c r="B80" s="5" t="s">
        <v>7</v>
      </c>
      <c r="C80" s="5" t="s">
        <v>15</v>
      </c>
      <c r="D80" s="6">
        <v>184.67931669463792</v>
      </c>
      <c r="E80" s="6">
        <v>5.483333333</v>
      </c>
      <c r="F80" s="6">
        <v>0</v>
      </c>
      <c r="G80" s="6">
        <v>0</v>
      </c>
    </row>
    <row r="81" spans="1:7" x14ac:dyDescent="0.35">
      <c r="A81" s="4">
        <v>40316</v>
      </c>
      <c r="B81" s="5" t="s">
        <v>7</v>
      </c>
      <c r="C81" s="5" t="s">
        <v>15</v>
      </c>
      <c r="D81" s="6">
        <v>259.95286757158794</v>
      </c>
      <c r="E81" s="6">
        <v>4.2938461539999997</v>
      </c>
      <c r="F81" s="6">
        <v>0</v>
      </c>
      <c r="G81" s="6">
        <v>0</v>
      </c>
    </row>
    <row r="82" spans="1:7" x14ac:dyDescent="0.35">
      <c r="A82" s="4">
        <v>40323</v>
      </c>
      <c r="B82" s="5" t="s">
        <v>7</v>
      </c>
      <c r="C82" s="5" t="s">
        <v>15</v>
      </c>
      <c r="D82" s="6">
        <v>325.84191908072341</v>
      </c>
      <c r="E82" s="6">
        <v>4.0581818180000004</v>
      </c>
      <c r="F82" s="6">
        <v>0</v>
      </c>
      <c r="G82" s="6">
        <v>0</v>
      </c>
    </row>
    <row r="83" spans="1:7" x14ac:dyDescent="0.35">
      <c r="A83" s="4">
        <v>40330</v>
      </c>
      <c r="B83" s="5" t="s">
        <v>7</v>
      </c>
      <c r="C83" s="5" t="s">
        <v>15</v>
      </c>
      <c r="D83" s="6">
        <v>291.77268941607758</v>
      </c>
      <c r="E83" s="6">
        <v>4.0250000000000004</v>
      </c>
      <c r="F83" s="6">
        <v>0</v>
      </c>
      <c r="G83" s="6">
        <v>0</v>
      </c>
    </row>
    <row r="84" spans="1:7" x14ac:dyDescent="0.35">
      <c r="A84" s="4">
        <v>40337</v>
      </c>
      <c r="B84" s="5" t="s">
        <v>7</v>
      </c>
      <c r="C84" s="5" t="s">
        <v>15</v>
      </c>
      <c r="D84" s="6">
        <v>126.71894491627157</v>
      </c>
      <c r="E84" s="6">
        <v>6.2515384620000001</v>
      </c>
      <c r="F84" s="6">
        <v>0</v>
      </c>
      <c r="G84" s="6">
        <v>0</v>
      </c>
    </row>
    <row r="85" spans="1:7" x14ac:dyDescent="0.35">
      <c r="A85" s="4">
        <v>40344</v>
      </c>
      <c r="B85" s="5" t="s">
        <v>7</v>
      </c>
      <c r="C85" s="5" t="s">
        <v>15</v>
      </c>
      <c r="D85" s="6">
        <v>206.70153351002702</v>
      </c>
      <c r="E85" s="6">
        <v>5.671818182</v>
      </c>
      <c r="F85" s="6">
        <v>0</v>
      </c>
      <c r="G85" s="6">
        <v>0</v>
      </c>
    </row>
    <row r="86" spans="1:7" x14ac:dyDescent="0.35">
      <c r="A86" s="4">
        <v>40351</v>
      </c>
      <c r="B86" s="5" t="s">
        <v>7</v>
      </c>
      <c r="C86" s="5" t="s">
        <v>15</v>
      </c>
      <c r="D86" s="6">
        <v>201.98489226665259</v>
      </c>
      <c r="E86" s="6">
        <v>5.6669230769999999</v>
      </c>
      <c r="F86" s="6">
        <v>0</v>
      </c>
      <c r="G86" s="6">
        <v>0</v>
      </c>
    </row>
    <row r="87" spans="1:7" x14ac:dyDescent="0.35">
      <c r="A87" s="4">
        <v>40358</v>
      </c>
      <c r="B87" s="5" t="s">
        <v>7</v>
      </c>
      <c r="C87" s="5" t="s">
        <v>15</v>
      </c>
      <c r="D87" s="6">
        <v>303.19777569926305</v>
      </c>
      <c r="E87" s="6">
        <v>3.8515384620000002</v>
      </c>
      <c r="F87" s="6">
        <v>0</v>
      </c>
      <c r="G87" s="6">
        <v>0</v>
      </c>
    </row>
    <row r="88" spans="1:7" x14ac:dyDescent="0.35">
      <c r="A88" s="4">
        <v>40365</v>
      </c>
      <c r="B88" s="5" t="s">
        <v>7</v>
      </c>
      <c r="C88" s="5" t="s">
        <v>15</v>
      </c>
      <c r="D88" s="6">
        <v>342.45802828352049</v>
      </c>
      <c r="E88" s="6">
        <v>4.1381249999999996</v>
      </c>
      <c r="F88" s="6">
        <v>0</v>
      </c>
      <c r="G88" s="6">
        <v>0</v>
      </c>
    </row>
    <row r="89" spans="1:7" x14ac:dyDescent="0.35">
      <c r="A89" s="4">
        <v>40372</v>
      </c>
      <c r="B89" s="5" t="s">
        <v>7</v>
      </c>
      <c r="C89" s="5" t="s">
        <v>15</v>
      </c>
      <c r="D89" s="6">
        <v>189.92428664396911</v>
      </c>
      <c r="E89" s="6">
        <v>4.1381249999999996</v>
      </c>
      <c r="F89" s="6">
        <v>0</v>
      </c>
      <c r="G89" s="6">
        <v>0</v>
      </c>
    </row>
    <row r="90" spans="1:7" x14ac:dyDescent="0.35">
      <c r="A90" s="4">
        <v>40302</v>
      </c>
      <c r="B90" s="5" t="s">
        <v>7</v>
      </c>
      <c r="C90" s="5" t="s">
        <v>16</v>
      </c>
      <c r="D90" s="6">
        <v>192.14693620199762</v>
      </c>
      <c r="E90" s="6">
        <v>4.49</v>
      </c>
      <c r="F90" s="6">
        <v>0</v>
      </c>
      <c r="G90" s="6">
        <v>0</v>
      </c>
    </row>
    <row r="91" spans="1:7" x14ac:dyDescent="0.35">
      <c r="A91" s="4">
        <v>40309</v>
      </c>
      <c r="B91" s="5" t="s">
        <v>7</v>
      </c>
      <c r="C91" s="5" t="s">
        <v>16</v>
      </c>
      <c r="D91" s="6">
        <v>166.4431242436884</v>
      </c>
      <c r="E91" s="6">
        <v>4.49</v>
      </c>
      <c r="F91" s="6">
        <v>0</v>
      </c>
      <c r="G91" s="6">
        <v>0</v>
      </c>
    </row>
    <row r="92" spans="1:7" x14ac:dyDescent="0.35">
      <c r="A92" s="4">
        <v>40316</v>
      </c>
      <c r="B92" s="5" t="s">
        <v>7</v>
      </c>
      <c r="C92" s="5" t="s">
        <v>16</v>
      </c>
      <c r="D92" s="6">
        <v>235.78191117171292</v>
      </c>
      <c r="E92" s="6">
        <v>4.1630769230000002</v>
      </c>
      <c r="F92" s="6">
        <v>0</v>
      </c>
      <c r="G92" s="6">
        <v>0</v>
      </c>
    </row>
    <row r="93" spans="1:7" x14ac:dyDescent="0.35">
      <c r="A93" s="4">
        <v>40323</v>
      </c>
      <c r="B93" s="5" t="s">
        <v>7</v>
      </c>
      <c r="C93" s="5" t="s">
        <v>16</v>
      </c>
      <c r="D93" s="6">
        <v>284.67501459199542</v>
      </c>
      <c r="E93" s="6">
        <v>4.0578571429999997</v>
      </c>
      <c r="F93" s="6">
        <v>0</v>
      </c>
      <c r="G93" s="6">
        <v>0</v>
      </c>
    </row>
    <row r="94" spans="1:7" x14ac:dyDescent="0.35">
      <c r="A94" s="4">
        <v>40330</v>
      </c>
      <c r="B94" s="5" t="s">
        <v>7</v>
      </c>
      <c r="C94" s="5" t="s">
        <v>16</v>
      </c>
      <c r="D94" s="6">
        <v>214.07504868302217</v>
      </c>
      <c r="E94" s="6">
        <v>3.9666666670000001</v>
      </c>
      <c r="F94" s="6">
        <v>0</v>
      </c>
      <c r="G94" s="6">
        <v>0</v>
      </c>
    </row>
    <row r="95" spans="1:7" x14ac:dyDescent="0.35">
      <c r="A95" s="4">
        <v>40337</v>
      </c>
      <c r="B95" s="5" t="s">
        <v>7</v>
      </c>
      <c r="C95" s="5" t="s">
        <v>16</v>
      </c>
      <c r="D95" s="6">
        <v>183.77263114909792</v>
      </c>
      <c r="E95" s="6">
        <v>5.443846154</v>
      </c>
      <c r="F95" s="6">
        <v>0</v>
      </c>
      <c r="G95" s="6">
        <v>0</v>
      </c>
    </row>
    <row r="96" spans="1:7" x14ac:dyDescent="0.35">
      <c r="A96" s="4">
        <v>40344</v>
      </c>
      <c r="B96" s="5" t="s">
        <v>7</v>
      </c>
      <c r="C96" s="5" t="s">
        <v>16</v>
      </c>
      <c r="D96" s="6">
        <v>289.28642125223553</v>
      </c>
      <c r="E96" s="6">
        <v>4.29</v>
      </c>
      <c r="F96" s="6">
        <v>0</v>
      </c>
      <c r="G96" s="6">
        <v>0</v>
      </c>
    </row>
    <row r="97" spans="1:7" x14ac:dyDescent="0.35">
      <c r="A97" s="4">
        <v>40351</v>
      </c>
      <c r="B97" s="5" t="s">
        <v>7</v>
      </c>
      <c r="C97" s="5" t="s">
        <v>16</v>
      </c>
      <c r="D97" s="6">
        <v>397.14858141361776</v>
      </c>
      <c r="E97" s="6">
        <v>4.2962499999999997</v>
      </c>
      <c r="F97" s="6">
        <v>1</v>
      </c>
      <c r="G97" s="6">
        <v>0</v>
      </c>
    </row>
    <row r="98" spans="1:7" x14ac:dyDescent="0.35">
      <c r="A98" s="4">
        <v>40358</v>
      </c>
      <c r="B98" s="5" t="s">
        <v>7</v>
      </c>
      <c r="C98" s="5" t="s">
        <v>16</v>
      </c>
      <c r="D98" s="6">
        <v>300.04673067328798</v>
      </c>
      <c r="E98" s="6">
        <v>4.403333333</v>
      </c>
      <c r="F98" s="6">
        <v>0</v>
      </c>
      <c r="G98" s="6">
        <v>1</v>
      </c>
    </row>
    <row r="99" spans="1:7" x14ac:dyDescent="0.35">
      <c r="A99" s="4">
        <v>40365</v>
      </c>
      <c r="B99" s="5" t="s">
        <v>7</v>
      </c>
      <c r="C99" s="5" t="s">
        <v>16</v>
      </c>
      <c r="D99" s="6">
        <v>256.18438620920188</v>
      </c>
      <c r="E99" s="6">
        <v>3.8813333330000002</v>
      </c>
      <c r="F99" s="6">
        <v>0</v>
      </c>
      <c r="G99" s="6">
        <v>1</v>
      </c>
    </row>
    <row r="100" spans="1:7" x14ac:dyDescent="0.35">
      <c r="A100" s="4">
        <v>40372</v>
      </c>
      <c r="B100" s="5" t="s">
        <v>7</v>
      </c>
      <c r="C100" s="5" t="s">
        <v>16</v>
      </c>
      <c r="D100" s="6">
        <v>318.5782889727414</v>
      </c>
      <c r="E100" s="6">
        <v>4.1381249999999996</v>
      </c>
      <c r="F100" s="6">
        <v>0</v>
      </c>
      <c r="G100" s="6">
        <v>1</v>
      </c>
    </row>
    <row r="101" spans="1:7" x14ac:dyDescent="0.35">
      <c r="A101" s="4">
        <v>40302</v>
      </c>
      <c r="B101" s="5" t="s">
        <v>7</v>
      </c>
      <c r="C101" s="5" t="s">
        <v>17</v>
      </c>
      <c r="D101" s="6">
        <v>281.76515409737482</v>
      </c>
      <c r="E101" s="6">
        <v>4.0627272730000001</v>
      </c>
      <c r="F101" s="6">
        <v>0</v>
      </c>
      <c r="G101" s="6">
        <v>0</v>
      </c>
    </row>
    <row r="102" spans="1:7" x14ac:dyDescent="0.35">
      <c r="A102" s="4">
        <v>40309</v>
      </c>
      <c r="B102" s="5" t="s">
        <v>7</v>
      </c>
      <c r="C102" s="5" t="s">
        <v>17</v>
      </c>
      <c r="D102" s="6">
        <v>348.46674668822629</v>
      </c>
      <c r="E102" s="6">
        <v>3.8515384620000002</v>
      </c>
      <c r="F102" s="6">
        <v>1</v>
      </c>
      <c r="G102" s="6">
        <v>0</v>
      </c>
    </row>
    <row r="103" spans="1:7" x14ac:dyDescent="0.35">
      <c r="A103" s="4">
        <v>40316</v>
      </c>
      <c r="B103" s="5" t="s">
        <v>7</v>
      </c>
      <c r="C103" s="5" t="s">
        <v>17</v>
      </c>
      <c r="D103" s="6">
        <v>378.71914793843308</v>
      </c>
      <c r="E103" s="6">
        <v>3.5935714289999998</v>
      </c>
      <c r="F103" s="6">
        <v>0</v>
      </c>
      <c r="G103" s="6">
        <v>1</v>
      </c>
    </row>
    <row r="104" spans="1:7" x14ac:dyDescent="0.35">
      <c r="A104" s="4">
        <v>40323</v>
      </c>
      <c r="B104" s="5" t="s">
        <v>7</v>
      </c>
      <c r="C104" s="5" t="s">
        <v>17</v>
      </c>
      <c r="D104" s="6">
        <v>360.30415645289946</v>
      </c>
      <c r="E104" s="6">
        <v>4.6431250000000004</v>
      </c>
      <c r="F104" s="6">
        <v>0</v>
      </c>
      <c r="G104" s="6">
        <v>1</v>
      </c>
    </row>
    <row r="105" spans="1:7" x14ac:dyDescent="0.35">
      <c r="A105" s="4">
        <v>40330</v>
      </c>
      <c r="B105" s="5" t="s">
        <v>7</v>
      </c>
      <c r="C105" s="5" t="s">
        <v>17</v>
      </c>
      <c r="D105" s="6">
        <v>342.76335527262108</v>
      </c>
      <c r="E105" s="6">
        <v>4.7733333330000001</v>
      </c>
      <c r="F105" s="6">
        <v>0</v>
      </c>
      <c r="G105" s="6">
        <v>1</v>
      </c>
    </row>
    <row r="106" spans="1:7" x14ac:dyDescent="0.35">
      <c r="A106" s="4">
        <v>40337</v>
      </c>
      <c r="B106" s="5" t="s">
        <v>7</v>
      </c>
      <c r="C106" s="5" t="s">
        <v>17</v>
      </c>
      <c r="D106" s="6">
        <v>360.59464988979607</v>
      </c>
      <c r="E106" s="6">
        <v>5.4542857140000001</v>
      </c>
      <c r="F106" s="6">
        <v>0</v>
      </c>
      <c r="G106" s="6">
        <v>0</v>
      </c>
    </row>
    <row r="107" spans="1:7" x14ac:dyDescent="0.35">
      <c r="A107" s="4">
        <v>40344</v>
      </c>
      <c r="B107" s="5" t="s">
        <v>7</v>
      </c>
      <c r="C107" s="5" t="s">
        <v>17</v>
      </c>
      <c r="D107" s="6">
        <v>283.6937634993709</v>
      </c>
      <c r="E107" s="6">
        <v>4.483333333</v>
      </c>
      <c r="F107" s="6">
        <v>0</v>
      </c>
      <c r="G107" s="6">
        <v>0</v>
      </c>
    </row>
    <row r="108" spans="1:7" x14ac:dyDescent="0.35">
      <c r="A108" s="4">
        <v>40351</v>
      </c>
      <c r="B108" s="5" t="s">
        <v>7</v>
      </c>
      <c r="C108" s="5" t="s">
        <v>17</v>
      </c>
      <c r="D108" s="6">
        <v>248.0364410567509</v>
      </c>
      <c r="E108" s="6">
        <v>4.7592307690000002</v>
      </c>
      <c r="F108" s="6">
        <v>0</v>
      </c>
      <c r="G108" s="6">
        <v>0</v>
      </c>
    </row>
    <row r="109" spans="1:7" x14ac:dyDescent="0.35">
      <c r="A109" s="4">
        <v>40358</v>
      </c>
      <c r="B109" s="5" t="s">
        <v>7</v>
      </c>
      <c r="C109" s="5" t="s">
        <v>17</v>
      </c>
      <c r="D109" s="6">
        <v>378.96757551248282</v>
      </c>
      <c r="E109" s="6">
        <v>3.7685714290000001</v>
      </c>
      <c r="F109" s="6">
        <v>1</v>
      </c>
      <c r="G109" s="6">
        <v>0</v>
      </c>
    </row>
    <row r="110" spans="1:7" x14ac:dyDescent="0.35">
      <c r="A110" s="4">
        <v>40365</v>
      </c>
      <c r="B110" s="5" t="s">
        <v>7</v>
      </c>
      <c r="C110" s="5" t="s">
        <v>17</v>
      </c>
      <c r="D110" s="6">
        <v>270.20687266746779</v>
      </c>
      <c r="E110" s="6">
        <v>4.9506249999999996</v>
      </c>
      <c r="F110" s="6">
        <v>0</v>
      </c>
      <c r="G110" s="6">
        <v>1</v>
      </c>
    </row>
    <row r="111" spans="1:7" x14ac:dyDescent="0.35">
      <c r="A111" s="4">
        <v>40372</v>
      </c>
      <c r="B111" s="5" t="s">
        <v>7</v>
      </c>
      <c r="C111" s="5" t="s">
        <v>17</v>
      </c>
      <c r="D111" s="6">
        <v>305.50056886598702</v>
      </c>
      <c r="E111" s="6">
        <v>4.4866666669999997</v>
      </c>
      <c r="F111" s="6">
        <v>0</v>
      </c>
      <c r="G111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11"/>
  <sheetViews>
    <sheetView topLeftCell="A94" workbookViewId="0">
      <selection activeCell="A2" sqref="A2:C111"/>
    </sheetView>
  </sheetViews>
  <sheetFormatPr defaultRowHeight="14.5" x14ac:dyDescent="0.35"/>
  <cols>
    <col min="1" max="1" width="9.54296875" bestFit="1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4">
        <v>40302</v>
      </c>
      <c r="B2" s="5" t="s">
        <v>18</v>
      </c>
      <c r="C2" s="5" t="s">
        <v>19</v>
      </c>
      <c r="D2" s="6">
        <v>127.97854653078643</v>
      </c>
      <c r="E2" s="6">
        <v>4.6328571429999998</v>
      </c>
      <c r="F2" s="6">
        <v>0</v>
      </c>
      <c r="G2" s="6">
        <v>0</v>
      </c>
    </row>
    <row r="3" spans="1:7" x14ac:dyDescent="0.35">
      <c r="A3" s="4">
        <v>40309</v>
      </c>
      <c r="B3" s="5" t="s">
        <v>18</v>
      </c>
      <c r="C3" s="5" t="s">
        <v>19</v>
      </c>
      <c r="D3" s="6">
        <v>152.5346601739578</v>
      </c>
      <c r="E3" s="6">
        <v>4.9275000000000002</v>
      </c>
      <c r="F3" s="6">
        <v>0</v>
      </c>
      <c r="G3" s="6">
        <v>0</v>
      </c>
    </row>
    <row r="4" spans="1:7" x14ac:dyDescent="0.35">
      <c r="A4" s="4">
        <v>40316</v>
      </c>
      <c r="B4" s="5" t="s">
        <v>18</v>
      </c>
      <c r="C4" s="5" t="s">
        <v>19</v>
      </c>
      <c r="D4" s="6">
        <v>250.59645711523632</v>
      </c>
      <c r="E4" s="6">
        <v>4.3687500000000004</v>
      </c>
      <c r="F4" s="6">
        <v>0</v>
      </c>
      <c r="G4" s="6">
        <v>0</v>
      </c>
    </row>
    <row r="5" spans="1:7" x14ac:dyDescent="0.35">
      <c r="A5" s="4">
        <v>40323</v>
      </c>
      <c r="B5" s="5" t="s">
        <v>18</v>
      </c>
      <c r="C5" s="5" t="s">
        <v>19</v>
      </c>
      <c r="D5" s="6">
        <v>230.18775321635798</v>
      </c>
      <c r="E5" s="6">
        <v>4.208571429</v>
      </c>
      <c r="F5" s="6">
        <v>0</v>
      </c>
      <c r="G5" s="6">
        <v>0</v>
      </c>
    </row>
    <row r="6" spans="1:7" x14ac:dyDescent="0.35">
      <c r="A6" s="4">
        <v>40330</v>
      </c>
      <c r="B6" s="5" t="s">
        <v>18</v>
      </c>
      <c r="C6" s="5" t="s">
        <v>19</v>
      </c>
      <c r="D6" s="6">
        <v>258.26648249879088</v>
      </c>
      <c r="E6" s="6">
        <v>4.208571429</v>
      </c>
      <c r="F6" s="6">
        <v>0</v>
      </c>
      <c r="G6" s="6">
        <v>0</v>
      </c>
    </row>
    <row r="7" spans="1:7" x14ac:dyDescent="0.35">
      <c r="A7" s="4">
        <v>40337</v>
      </c>
      <c r="B7" s="5" t="s">
        <v>18</v>
      </c>
      <c r="C7" s="5" t="s">
        <v>19</v>
      </c>
      <c r="D7" s="6">
        <v>120.9717472247146</v>
      </c>
      <c r="E7" s="6">
        <v>4.6328571429999998</v>
      </c>
      <c r="F7" s="6">
        <v>0</v>
      </c>
      <c r="G7" s="6">
        <v>0</v>
      </c>
    </row>
    <row r="8" spans="1:7" x14ac:dyDescent="0.35">
      <c r="A8" s="4">
        <v>40344</v>
      </c>
      <c r="B8" s="5" t="s">
        <v>18</v>
      </c>
      <c r="C8" s="5" t="s">
        <v>19</v>
      </c>
      <c r="D8" s="6">
        <v>323.95524257777464</v>
      </c>
      <c r="E8" s="6">
        <v>4.6455555559999997</v>
      </c>
      <c r="F8" s="6">
        <v>1</v>
      </c>
      <c r="G8" s="6">
        <v>0</v>
      </c>
    </row>
    <row r="9" spans="1:7" x14ac:dyDescent="0.35">
      <c r="A9" s="4">
        <v>40351</v>
      </c>
      <c r="B9" s="5" t="s">
        <v>18</v>
      </c>
      <c r="C9" s="5" t="s">
        <v>19</v>
      </c>
      <c r="D9" s="6">
        <v>332.53958284465392</v>
      </c>
      <c r="E9" s="6">
        <v>4.12</v>
      </c>
      <c r="F9" s="6">
        <v>0</v>
      </c>
      <c r="G9" s="6">
        <v>1</v>
      </c>
    </row>
    <row r="10" spans="1:7" x14ac:dyDescent="0.35">
      <c r="A10" s="4">
        <v>40358</v>
      </c>
      <c r="B10" s="5" t="s">
        <v>18</v>
      </c>
      <c r="C10" s="5" t="s">
        <v>19</v>
      </c>
      <c r="D10" s="6">
        <v>318.75480206331304</v>
      </c>
      <c r="E10" s="6">
        <v>4.12</v>
      </c>
      <c r="F10" s="6">
        <v>0</v>
      </c>
      <c r="G10" s="6">
        <v>1</v>
      </c>
    </row>
    <row r="11" spans="1:7" x14ac:dyDescent="0.35">
      <c r="A11" s="4">
        <v>40365</v>
      </c>
      <c r="B11" s="5" t="s">
        <v>18</v>
      </c>
      <c r="C11" s="5" t="s">
        <v>19</v>
      </c>
      <c r="D11" s="6">
        <v>333.84805201146571</v>
      </c>
      <c r="E11" s="6">
        <v>3.3111111110000002</v>
      </c>
      <c r="F11" s="6">
        <v>0</v>
      </c>
      <c r="G11" s="6">
        <v>1</v>
      </c>
    </row>
    <row r="12" spans="1:7" x14ac:dyDescent="0.35">
      <c r="A12" s="4">
        <v>40372</v>
      </c>
      <c r="B12" s="5" t="s">
        <v>18</v>
      </c>
      <c r="C12" s="5" t="s">
        <v>19</v>
      </c>
      <c r="D12" s="6">
        <v>335.28131464737612</v>
      </c>
      <c r="E12" s="6">
        <v>3.1469999999999998</v>
      </c>
      <c r="F12" s="6">
        <v>0</v>
      </c>
      <c r="G12" s="6">
        <v>0</v>
      </c>
    </row>
    <row r="13" spans="1:7" x14ac:dyDescent="0.35">
      <c r="A13" s="4">
        <v>40302</v>
      </c>
      <c r="B13" s="5" t="s">
        <v>18</v>
      </c>
      <c r="C13" s="5" t="s">
        <v>20</v>
      </c>
      <c r="D13" s="6">
        <v>169.60160845688188</v>
      </c>
      <c r="E13" s="6">
        <v>4.24</v>
      </c>
      <c r="F13" s="6">
        <v>0</v>
      </c>
      <c r="G13" s="6">
        <v>0</v>
      </c>
    </row>
    <row r="14" spans="1:7" x14ac:dyDescent="0.35">
      <c r="A14" s="4">
        <v>40309</v>
      </c>
      <c r="B14" s="5" t="s">
        <v>18</v>
      </c>
      <c r="C14" s="5" t="s">
        <v>20</v>
      </c>
      <c r="D14" s="6">
        <v>209.3971488106277</v>
      </c>
      <c r="E14" s="6">
        <v>4.2283333330000001</v>
      </c>
      <c r="F14" s="6">
        <v>0</v>
      </c>
      <c r="G14" s="6">
        <v>0</v>
      </c>
    </row>
    <row r="15" spans="1:7" x14ac:dyDescent="0.35">
      <c r="A15" s="4">
        <v>40316</v>
      </c>
      <c r="B15" s="5" t="s">
        <v>18</v>
      </c>
      <c r="C15" s="5" t="s">
        <v>20</v>
      </c>
      <c r="D15" s="6">
        <v>196.34960394675636</v>
      </c>
      <c r="E15" s="6">
        <v>3.9950000000000001</v>
      </c>
      <c r="F15" s="6">
        <v>0</v>
      </c>
      <c r="G15" s="6">
        <v>0</v>
      </c>
    </row>
    <row r="16" spans="1:7" x14ac:dyDescent="0.35">
      <c r="A16" s="4">
        <v>40323</v>
      </c>
      <c r="B16" s="5" t="s">
        <v>18</v>
      </c>
      <c r="C16" s="5" t="s">
        <v>20</v>
      </c>
      <c r="D16" s="6">
        <v>358.38055216776797</v>
      </c>
      <c r="E16" s="6">
        <v>3.9950000000000001</v>
      </c>
      <c r="F16" s="6">
        <v>0</v>
      </c>
      <c r="G16" s="6">
        <v>0</v>
      </c>
    </row>
    <row r="17" spans="1:7" x14ac:dyDescent="0.35">
      <c r="A17" s="4">
        <v>40330</v>
      </c>
      <c r="B17" s="5" t="s">
        <v>18</v>
      </c>
      <c r="C17" s="5" t="s">
        <v>20</v>
      </c>
      <c r="D17" s="6">
        <v>198.00953936017774</v>
      </c>
      <c r="E17" s="6">
        <v>3.9950000000000001</v>
      </c>
      <c r="F17" s="6">
        <v>0</v>
      </c>
      <c r="G17" s="6">
        <v>0</v>
      </c>
    </row>
    <row r="18" spans="1:7" x14ac:dyDescent="0.35">
      <c r="A18" s="4">
        <v>40337</v>
      </c>
      <c r="B18" s="5" t="s">
        <v>18</v>
      </c>
      <c r="C18" s="5" t="s">
        <v>20</v>
      </c>
      <c r="D18" s="6">
        <v>166.40779961215463</v>
      </c>
      <c r="E18" s="6">
        <v>4.24</v>
      </c>
      <c r="F18" s="6">
        <v>0</v>
      </c>
      <c r="G18" s="6">
        <v>0</v>
      </c>
    </row>
    <row r="19" spans="1:7" x14ac:dyDescent="0.35">
      <c r="A19" s="4">
        <v>40344</v>
      </c>
      <c r="B19" s="5" t="s">
        <v>18</v>
      </c>
      <c r="C19" s="5" t="s">
        <v>20</v>
      </c>
      <c r="D19" s="6">
        <v>299.87320850245294</v>
      </c>
      <c r="E19" s="6">
        <v>4.24</v>
      </c>
      <c r="F19" s="6">
        <v>1</v>
      </c>
      <c r="G19" s="6">
        <v>0</v>
      </c>
    </row>
    <row r="20" spans="1:7" x14ac:dyDescent="0.35">
      <c r="A20" s="4">
        <v>40351</v>
      </c>
      <c r="B20" s="5" t="s">
        <v>18</v>
      </c>
      <c r="C20" s="5" t="s">
        <v>20</v>
      </c>
      <c r="D20" s="6">
        <v>344.85569958245247</v>
      </c>
      <c r="E20" s="6">
        <v>4.24</v>
      </c>
      <c r="F20" s="6">
        <v>0</v>
      </c>
      <c r="G20" s="6">
        <v>1</v>
      </c>
    </row>
    <row r="21" spans="1:7" x14ac:dyDescent="0.35">
      <c r="A21" s="4">
        <v>40358</v>
      </c>
      <c r="B21" s="5" t="s">
        <v>18</v>
      </c>
      <c r="C21" s="5" t="s">
        <v>20</v>
      </c>
      <c r="D21" s="6">
        <v>340.26696321400709</v>
      </c>
      <c r="E21" s="6">
        <v>4.24</v>
      </c>
      <c r="F21" s="6">
        <v>0</v>
      </c>
      <c r="G21" s="6">
        <v>1</v>
      </c>
    </row>
    <row r="22" spans="1:7" x14ac:dyDescent="0.35">
      <c r="A22" s="4">
        <v>40365</v>
      </c>
      <c r="B22" s="5" t="s">
        <v>18</v>
      </c>
      <c r="C22" s="5" t="s">
        <v>20</v>
      </c>
      <c r="D22" s="6">
        <v>262.28117718093938</v>
      </c>
      <c r="E22" s="6">
        <v>3.7450000000000001</v>
      </c>
      <c r="F22" s="6">
        <v>0</v>
      </c>
      <c r="G22" s="6">
        <v>1</v>
      </c>
    </row>
    <row r="23" spans="1:7" x14ac:dyDescent="0.35">
      <c r="A23" s="4">
        <v>40372</v>
      </c>
      <c r="B23" s="5" t="s">
        <v>18</v>
      </c>
      <c r="C23" s="5" t="s">
        <v>20</v>
      </c>
      <c r="D23" s="6">
        <v>235.86848608428613</v>
      </c>
      <c r="E23" s="6">
        <v>3.7450000000000001</v>
      </c>
      <c r="F23" s="6">
        <v>0</v>
      </c>
      <c r="G23" s="6">
        <v>0</v>
      </c>
    </row>
    <row r="24" spans="1:7" x14ac:dyDescent="0.35">
      <c r="A24" s="4">
        <v>40302</v>
      </c>
      <c r="B24" s="5" t="s">
        <v>18</v>
      </c>
      <c r="C24" s="5" t="s">
        <v>21</v>
      </c>
      <c r="D24" s="6">
        <v>203.79754865341786</v>
      </c>
      <c r="E24" s="6">
        <v>4.2042857140000001</v>
      </c>
      <c r="F24" s="6">
        <v>0</v>
      </c>
      <c r="G24" s="6">
        <v>0</v>
      </c>
    </row>
    <row r="25" spans="1:7" x14ac:dyDescent="0.35">
      <c r="A25" s="4">
        <v>40309</v>
      </c>
      <c r="B25" s="5" t="s">
        <v>18</v>
      </c>
      <c r="C25" s="5" t="s">
        <v>21</v>
      </c>
      <c r="D25" s="6">
        <v>219.29149989342258</v>
      </c>
      <c r="E25" s="6">
        <v>4.8233333329999999</v>
      </c>
      <c r="F25" s="6">
        <v>0</v>
      </c>
      <c r="G25" s="6">
        <v>0</v>
      </c>
    </row>
    <row r="26" spans="1:7" x14ac:dyDescent="0.35">
      <c r="A26" s="4">
        <v>40316</v>
      </c>
      <c r="B26" s="5" t="s">
        <v>18</v>
      </c>
      <c r="C26" s="5" t="s">
        <v>21</v>
      </c>
      <c r="D26" s="6">
        <v>294.08243374242301</v>
      </c>
      <c r="E26" s="6">
        <v>4.12</v>
      </c>
      <c r="F26" s="6">
        <v>0</v>
      </c>
      <c r="G26" s="6">
        <v>0</v>
      </c>
    </row>
    <row r="27" spans="1:7" x14ac:dyDescent="0.35">
      <c r="A27" s="4">
        <v>40323</v>
      </c>
      <c r="B27" s="5" t="s">
        <v>18</v>
      </c>
      <c r="C27" s="5" t="s">
        <v>21</v>
      </c>
      <c r="D27" s="6">
        <v>337.72974904051551</v>
      </c>
      <c r="E27" s="6">
        <v>3.9242857139999998</v>
      </c>
      <c r="F27" s="6">
        <v>0</v>
      </c>
      <c r="G27" s="6">
        <v>0</v>
      </c>
    </row>
    <row r="28" spans="1:7" x14ac:dyDescent="0.35">
      <c r="A28" s="4">
        <v>40330</v>
      </c>
      <c r="B28" s="5" t="s">
        <v>18</v>
      </c>
      <c r="C28" s="5" t="s">
        <v>21</v>
      </c>
      <c r="D28" s="6">
        <v>198.84945852895032</v>
      </c>
      <c r="E28" s="6">
        <v>3.9242857139999998</v>
      </c>
      <c r="F28" s="6">
        <v>0</v>
      </c>
      <c r="G28" s="6">
        <v>0</v>
      </c>
    </row>
    <row r="29" spans="1:7" x14ac:dyDescent="0.35">
      <c r="A29" s="4">
        <v>40337</v>
      </c>
      <c r="B29" s="5" t="s">
        <v>18</v>
      </c>
      <c r="C29" s="5" t="s">
        <v>21</v>
      </c>
      <c r="D29" s="6">
        <v>224.22524285785963</v>
      </c>
      <c r="E29" s="6">
        <v>4.2042857140000001</v>
      </c>
      <c r="F29" s="6">
        <v>0</v>
      </c>
      <c r="G29" s="6">
        <v>0</v>
      </c>
    </row>
    <row r="30" spans="1:7" x14ac:dyDescent="0.35">
      <c r="A30" s="4">
        <v>40344</v>
      </c>
      <c r="B30" s="5" t="s">
        <v>18</v>
      </c>
      <c r="C30" s="5" t="s">
        <v>21</v>
      </c>
      <c r="D30" s="6">
        <v>258.85789097402039</v>
      </c>
      <c r="E30" s="6">
        <v>4.2042857140000001</v>
      </c>
      <c r="F30" s="6">
        <v>0</v>
      </c>
      <c r="G30" s="6">
        <v>0</v>
      </c>
    </row>
    <row r="31" spans="1:7" x14ac:dyDescent="0.35">
      <c r="A31" s="4">
        <v>40351</v>
      </c>
      <c r="B31" s="5" t="s">
        <v>18</v>
      </c>
      <c r="C31" s="5" t="s">
        <v>21</v>
      </c>
      <c r="D31" s="6">
        <v>259.40173476767922</v>
      </c>
      <c r="E31" s="6">
        <v>3.801111111</v>
      </c>
      <c r="F31" s="6">
        <v>0</v>
      </c>
      <c r="G31" s="6">
        <v>0</v>
      </c>
    </row>
    <row r="32" spans="1:7" x14ac:dyDescent="0.35">
      <c r="A32" s="4">
        <v>40358</v>
      </c>
      <c r="B32" s="5" t="s">
        <v>18</v>
      </c>
      <c r="C32" s="5" t="s">
        <v>21</v>
      </c>
      <c r="D32" s="6">
        <v>206.1745931678478</v>
      </c>
      <c r="E32" s="6">
        <v>3.9337499999999999</v>
      </c>
      <c r="F32" s="6">
        <v>0</v>
      </c>
      <c r="G32" s="6">
        <v>0</v>
      </c>
    </row>
    <row r="33" spans="1:7" x14ac:dyDescent="0.35">
      <c r="A33" s="4">
        <v>40365</v>
      </c>
      <c r="B33" s="5" t="s">
        <v>18</v>
      </c>
      <c r="C33" s="5" t="s">
        <v>21</v>
      </c>
      <c r="D33" s="6">
        <v>304.46835954757643</v>
      </c>
      <c r="E33" s="6">
        <v>3.3111111110000002</v>
      </c>
      <c r="F33" s="6">
        <v>0</v>
      </c>
      <c r="G33" s="6">
        <v>0</v>
      </c>
    </row>
    <row r="34" spans="1:7" x14ac:dyDescent="0.35">
      <c r="A34" s="4">
        <v>40372</v>
      </c>
      <c r="B34" s="5" t="s">
        <v>18</v>
      </c>
      <c r="C34" s="5" t="s">
        <v>21</v>
      </c>
      <c r="D34" s="6">
        <v>331.18181179812558</v>
      </c>
      <c r="E34" s="6">
        <v>3.1469999999999998</v>
      </c>
      <c r="F34" s="6">
        <v>0</v>
      </c>
      <c r="G34" s="6">
        <v>0</v>
      </c>
    </row>
    <row r="35" spans="1:7" x14ac:dyDescent="0.35">
      <c r="A35" s="4">
        <v>40302</v>
      </c>
      <c r="B35" s="5" t="s">
        <v>18</v>
      </c>
      <c r="C35" s="5" t="s">
        <v>22</v>
      </c>
      <c r="D35" s="6">
        <v>280.66506151742271</v>
      </c>
      <c r="E35" s="6">
        <v>4.1614285710000001</v>
      </c>
      <c r="F35" s="6">
        <v>0</v>
      </c>
      <c r="G35" s="6">
        <v>1</v>
      </c>
    </row>
    <row r="36" spans="1:7" x14ac:dyDescent="0.35">
      <c r="A36" s="4">
        <v>40309</v>
      </c>
      <c r="B36" s="5" t="s">
        <v>18</v>
      </c>
      <c r="C36" s="5" t="s">
        <v>22</v>
      </c>
      <c r="D36" s="6">
        <v>340.35566181391414</v>
      </c>
      <c r="E36" s="6">
        <v>4.1614285710000001</v>
      </c>
      <c r="F36" s="6">
        <v>0</v>
      </c>
      <c r="G36" s="6">
        <v>0</v>
      </c>
    </row>
    <row r="37" spans="1:7" x14ac:dyDescent="0.35">
      <c r="A37" s="4">
        <v>40316</v>
      </c>
      <c r="B37" s="5" t="s">
        <v>18</v>
      </c>
      <c r="C37" s="5" t="s">
        <v>22</v>
      </c>
      <c r="D37" s="6">
        <v>293.192482907672</v>
      </c>
      <c r="E37" s="6">
        <v>3.9449999999999998</v>
      </c>
      <c r="F37" s="6">
        <v>0</v>
      </c>
      <c r="G37" s="6">
        <v>0</v>
      </c>
    </row>
    <row r="38" spans="1:7" x14ac:dyDescent="0.35">
      <c r="A38" s="4">
        <v>40323</v>
      </c>
      <c r="B38" s="5" t="s">
        <v>18</v>
      </c>
      <c r="C38" s="5" t="s">
        <v>22</v>
      </c>
      <c r="D38" s="6">
        <v>247.64821289163172</v>
      </c>
      <c r="E38" s="6">
        <v>4.2371428570000003</v>
      </c>
      <c r="F38" s="6">
        <v>0</v>
      </c>
      <c r="G38" s="6">
        <v>0</v>
      </c>
    </row>
    <row r="39" spans="1:7" x14ac:dyDescent="0.35">
      <c r="A39" s="4">
        <v>40330</v>
      </c>
      <c r="B39" s="5" t="s">
        <v>18</v>
      </c>
      <c r="C39" s="5" t="s">
        <v>22</v>
      </c>
      <c r="D39" s="6">
        <v>236.22983595974381</v>
      </c>
      <c r="E39" s="6">
        <v>4.4562499999999998</v>
      </c>
      <c r="F39" s="6">
        <v>0</v>
      </c>
      <c r="G39" s="6">
        <v>0</v>
      </c>
    </row>
    <row r="40" spans="1:7" x14ac:dyDescent="0.35">
      <c r="A40" s="4">
        <v>40337</v>
      </c>
      <c r="B40" s="5" t="s">
        <v>18</v>
      </c>
      <c r="C40" s="5" t="s">
        <v>22</v>
      </c>
      <c r="D40" s="6">
        <v>272.23564345348746</v>
      </c>
      <c r="E40" s="6">
        <v>4.7328571430000004</v>
      </c>
      <c r="F40" s="6">
        <v>0</v>
      </c>
      <c r="G40" s="6">
        <v>0</v>
      </c>
    </row>
    <row r="41" spans="1:7" x14ac:dyDescent="0.35">
      <c r="A41" s="4">
        <v>40344</v>
      </c>
      <c r="B41" s="5" t="s">
        <v>18</v>
      </c>
      <c r="C41" s="5" t="s">
        <v>22</v>
      </c>
      <c r="D41" s="6">
        <v>183.67520776248719</v>
      </c>
      <c r="E41" s="6">
        <v>4.1614285710000001</v>
      </c>
      <c r="F41" s="6">
        <v>0</v>
      </c>
      <c r="G41" s="6">
        <v>0</v>
      </c>
    </row>
    <row r="42" spans="1:7" x14ac:dyDescent="0.35">
      <c r="A42" s="4">
        <v>40351</v>
      </c>
      <c r="B42" s="5" t="s">
        <v>18</v>
      </c>
      <c r="C42" s="5" t="s">
        <v>22</v>
      </c>
      <c r="D42" s="6">
        <v>252.50665912191596</v>
      </c>
      <c r="E42" s="6">
        <v>4.1900000000000004</v>
      </c>
      <c r="F42" s="6">
        <v>0</v>
      </c>
      <c r="G42" s="6">
        <v>0</v>
      </c>
    </row>
    <row r="43" spans="1:7" x14ac:dyDescent="0.35">
      <c r="A43" s="4">
        <v>40358</v>
      </c>
      <c r="B43" s="5" t="s">
        <v>18</v>
      </c>
      <c r="C43" s="5" t="s">
        <v>22</v>
      </c>
      <c r="D43" s="6">
        <v>289.86053137541177</v>
      </c>
      <c r="E43" s="6">
        <v>4.1614285710000001</v>
      </c>
      <c r="F43" s="6">
        <v>0</v>
      </c>
      <c r="G43" s="6">
        <v>0</v>
      </c>
    </row>
    <row r="44" spans="1:7" x14ac:dyDescent="0.35">
      <c r="A44" s="4">
        <v>40365</v>
      </c>
      <c r="B44" s="5" t="s">
        <v>18</v>
      </c>
      <c r="C44" s="5" t="s">
        <v>22</v>
      </c>
      <c r="D44" s="6">
        <v>200.91386435089427</v>
      </c>
      <c r="E44" s="6">
        <v>3.78</v>
      </c>
      <c r="F44" s="6">
        <v>0</v>
      </c>
      <c r="G44" s="6">
        <v>0</v>
      </c>
    </row>
    <row r="45" spans="1:7" x14ac:dyDescent="0.35">
      <c r="A45" s="4">
        <v>40372</v>
      </c>
      <c r="B45" s="5" t="s">
        <v>18</v>
      </c>
      <c r="C45" s="5" t="s">
        <v>22</v>
      </c>
      <c r="D45" s="6">
        <v>135.1673761865116</v>
      </c>
      <c r="E45" s="6">
        <v>3.78</v>
      </c>
      <c r="F45" s="6">
        <v>0</v>
      </c>
      <c r="G45" s="6">
        <v>0</v>
      </c>
    </row>
    <row r="46" spans="1:7" x14ac:dyDescent="0.35">
      <c r="A46" s="4">
        <v>40302</v>
      </c>
      <c r="B46" s="5" t="s">
        <v>18</v>
      </c>
      <c r="C46" s="5" t="s">
        <v>23</v>
      </c>
      <c r="D46" s="6">
        <v>89.823337547925831</v>
      </c>
      <c r="E46" s="6">
        <v>4.8566666669999998</v>
      </c>
      <c r="F46" s="6">
        <v>0</v>
      </c>
      <c r="G46" s="6">
        <v>0</v>
      </c>
    </row>
    <row r="47" spans="1:7" x14ac:dyDescent="0.35">
      <c r="A47" s="4">
        <v>40309</v>
      </c>
      <c r="B47" s="5" t="s">
        <v>18</v>
      </c>
      <c r="C47" s="5" t="s">
        <v>23</v>
      </c>
      <c r="D47" s="6">
        <v>171.57186238849636</v>
      </c>
      <c r="E47" s="6">
        <v>4.8566666669999998</v>
      </c>
      <c r="F47" s="6">
        <v>0</v>
      </c>
      <c r="G47" s="6">
        <v>0</v>
      </c>
    </row>
    <row r="48" spans="1:7" x14ac:dyDescent="0.35">
      <c r="A48" s="4">
        <v>40316</v>
      </c>
      <c r="B48" s="5" t="s">
        <v>18</v>
      </c>
      <c r="C48" s="5" t="s">
        <v>23</v>
      </c>
      <c r="D48" s="6">
        <v>197.55094390304976</v>
      </c>
      <c r="E48" s="6">
        <v>4.3499999999999996</v>
      </c>
      <c r="F48" s="6">
        <v>0</v>
      </c>
      <c r="G48" s="6">
        <v>0</v>
      </c>
    </row>
    <row r="49" spans="1:7" x14ac:dyDescent="0.35">
      <c r="A49" s="4">
        <v>40323</v>
      </c>
      <c r="B49" s="5" t="s">
        <v>18</v>
      </c>
      <c r="C49" s="5" t="s">
        <v>23</v>
      </c>
      <c r="D49" s="6">
        <v>268.89447791817884</v>
      </c>
      <c r="E49" s="6">
        <v>4.3499999999999996</v>
      </c>
      <c r="F49" s="6">
        <v>0</v>
      </c>
      <c r="G49" s="6">
        <v>0</v>
      </c>
    </row>
    <row r="50" spans="1:7" x14ac:dyDescent="0.35">
      <c r="A50" s="4">
        <v>40330</v>
      </c>
      <c r="B50" s="5" t="s">
        <v>18</v>
      </c>
      <c r="C50" s="5" t="s">
        <v>23</v>
      </c>
      <c r="D50" s="6">
        <v>173.2082566698104</v>
      </c>
      <c r="E50" s="6">
        <v>4.1449999999999996</v>
      </c>
      <c r="F50" s="6">
        <v>0</v>
      </c>
      <c r="G50" s="6">
        <v>0</v>
      </c>
    </row>
    <row r="51" spans="1:7" x14ac:dyDescent="0.35">
      <c r="A51" s="4">
        <v>40337</v>
      </c>
      <c r="B51" s="5" t="s">
        <v>18</v>
      </c>
      <c r="C51" s="5" t="s">
        <v>23</v>
      </c>
      <c r="D51" s="6">
        <v>299.9339069101668</v>
      </c>
      <c r="E51" s="6">
        <v>4.6399999999999997</v>
      </c>
      <c r="F51" s="6">
        <v>0</v>
      </c>
      <c r="G51" s="6">
        <v>0</v>
      </c>
    </row>
    <row r="52" spans="1:7" x14ac:dyDescent="0.35">
      <c r="A52" s="4">
        <v>40344</v>
      </c>
      <c r="B52" s="5" t="s">
        <v>18</v>
      </c>
      <c r="C52" s="5" t="s">
        <v>23</v>
      </c>
      <c r="D52" s="6">
        <v>244.48261981110159</v>
      </c>
      <c r="E52" s="6">
        <v>4.1900000000000004</v>
      </c>
      <c r="F52" s="6">
        <v>0</v>
      </c>
      <c r="G52" s="6">
        <v>0</v>
      </c>
    </row>
    <row r="53" spans="1:7" x14ac:dyDescent="0.35">
      <c r="A53" s="4">
        <v>40351</v>
      </c>
      <c r="B53" s="5" t="s">
        <v>18</v>
      </c>
      <c r="C53" s="5" t="s">
        <v>23</v>
      </c>
      <c r="D53" s="6">
        <v>440.97002195203333</v>
      </c>
      <c r="E53" s="6">
        <v>4.1900000000000004</v>
      </c>
      <c r="F53" s="6">
        <v>1</v>
      </c>
      <c r="G53" s="6">
        <v>0</v>
      </c>
    </row>
    <row r="54" spans="1:7" x14ac:dyDescent="0.35">
      <c r="A54" s="4">
        <v>40358</v>
      </c>
      <c r="B54" s="5" t="s">
        <v>18</v>
      </c>
      <c r="C54" s="5" t="s">
        <v>23</v>
      </c>
      <c r="D54" s="6">
        <v>269.93480159233297</v>
      </c>
      <c r="E54" s="6">
        <v>3.94</v>
      </c>
      <c r="F54" s="6">
        <v>0</v>
      </c>
      <c r="G54" s="6">
        <v>1</v>
      </c>
    </row>
    <row r="55" spans="1:7" x14ac:dyDescent="0.35">
      <c r="A55" s="4">
        <v>40365</v>
      </c>
      <c r="B55" s="5" t="s">
        <v>18</v>
      </c>
      <c r="C55" s="5" t="s">
        <v>23</v>
      </c>
      <c r="D55" s="6">
        <v>334.96321778716339</v>
      </c>
      <c r="E55" s="6">
        <v>4.1790000000000003</v>
      </c>
      <c r="F55" s="6">
        <v>0</v>
      </c>
      <c r="G55" s="6">
        <v>1</v>
      </c>
    </row>
    <row r="56" spans="1:7" x14ac:dyDescent="0.35">
      <c r="A56" s="4">
        <v>40372</v>
      </c>
      <c r="B56" s="5" t="s">
        <v>18</v>
      </c>
      <c r="C56" s="5" t="s">
        <v>23</v>
      </c>
      <c r="D56" s="6">
        <v>357.7484603303962</v>
      </c>
      <c r="E56" s="6">
        <v>4.1790000000000003</v>
      </c>
      <c r="F56" s="6">
        <v>0</v>
      </c>
      <c r="G56" s="6">
        <v>1</v>
      </c>
    </row>
    <row r="57" spans="1:7" x14ac:dyDescent="0.35">
      <c r="A57" s="4">
        <v>40302</v>
      </c>
      <c r="B57" s="5" t="s">
        <v>18</v>
      </c>
      <c r="C57" s="5" t="s">
        <v>24</v>
      </c>
      <c r="D57" s="6">
        <v>230.50294470959292</v>
      </c>
      <c r="E57" s="6">
        <v>5.29</v>
      </c>
      <c r="F57" s="6">
        <v>0</v>
      </c>
      <c r="G57" s="6">
        <v>1</v>
      </c>
    </row>
    <row r="58" spans="1:7" x14ac:dyDescent="0.35">
      <c r="A58" s="4">
        <v>40309</v>
      </c>
      <c r="B58" s="5" t="s">
        <v>18</v>
      </c>
      <c r="C58" s="5" t="s">
        <v>24</v>
      </c>
      <c r="D58" s="6">
        <v>363.78535420602554</v>
      </c>
      <c r="E58" s="6">
        <v>4.3899999999999997</v>
      </c>
      <c r="F58" s="6">
        <v>0</v>
      </c>
      <c r="G58" s="6">
        <v>0</v>
      </c>
    </row>
    <row r="59" spans="1:7" x14ac:dyDescent="0.35">
      <c r="A59" s="4">
        <v>40316</v>
      </c>
      <c r="B59" s="5" t="s">
        <v>18</v>
      </c>
      <c r="C59" s="5" t="s">
        <v>24</v>
      </c>
      <c r="D59" s="6">
        <v>268.40864887242094</v>
      </c>
      <c r="E59" s="6">
        <v>4.79</v>
      </c>
      <c r="F59" s="6">
        <v>0</v>
      </c>
      <c r="G59" s="6">
        <v>0</v>
      </c>
    </row>
    <row r="60" spans="1:7" x14ac:dyDescent="0.35">
      <c r="A60" s="4">
        <v>40323</v>
      </c>
      <c r="B60" s="5" t="s">
        <v>18</v>
      </c>
      <c r="C60" s="5" t="s">
        <v>24</v>
      </c>
      <c r="D60" s="6">
        <v>211.23872621363978</v>
      </c>
      <c r="E60" s="6">
        <v>4.3899999999999997</v>
      </c>
      <c r="F60" s="6">
        <v>0</v>
      </c>
      <c r="G60" s="6">
        <v>0</v>
      </c>
    </row>
    <row r="61" spans="1:7" x14ac:dyDescent="0.35">
      <c r="A61" s="4">
        <v>40330</v>
      </c>
      <c r="B61" s="5" t="s">
        <v>18</v>
      </c>
      <c r="C61" s="5" t="s">
        <v>24</v>
      </c>
      <c r="D61" s="6">
        <v>223.0831529572697</v>
      </c>
      <c r="E61" s="6">
        <v>4.79</v>
      </c>
      <c r="F61" s="6">
        <v>0</v>
      </c>
      <c r="G61" s="6">
        <v>0</v>
      </c>
    </row>
    <row r="62" spans="1:7" x14ac:dyDescent="0.35">
      <c r="A62" s="4">
        <v>40337</v>
      </c>
      <c r="B62" s="5" t="s">
        <v>18</v>
      </c>
      <c r="C62" s="5" t="s">
        <v>24</v>
      </c>
      <c r="D62" s="6">
        <v>351.97074735656679</v>
      </c>
      <c r="E62" s="6">
        <v>5.29</v>
      </c>
      <c r="F62" s="6">
        <v>0</v>
      </c>
      <c r="G62" s="6">
        <v>0</v>
      </c>
    </row>
    <row r="63" spans="1:7" x14ac:dyDescent="0.35">
      <c r="A63" s="4">
        <v>40344</v>
      </c>
      <c r="B63" s="5" t="s">
        <v>18</v>
      </c>
      <c r="C63" s="5" t="s">
        <v>24</v>
      </c>
      <c r="D63" s="6">
        <v>168.5650474293837</v>
      </c>
      <c r="E63" s="6">
        <v>5.83</v>
      </c>
      <c r="F63" s="6">
        <v>0</v>
      </c>
      <c r="G63" s="6">
        <v>0</v>
      </c>
    </row>
    <row r="64" spans="1:7" x14ac:dyDescent="0.35">
      <c r="A64" s="4">
        <v>40351</v>
      </c>
      <c r="B64" s="5" t="s">
        <v>18</v>
      </c>
      <c r="C64" s="5" t="s">
        <v>24</v>
      </c>
      <c r="D64" s="6">
        <v>241.95493277686541</v>
      </c>
      <c r="E64" s="6">
        <v>6.19</v>
      </c>
      <c r="F64" s="6">
        <v>0</v>
      </c>
      <c r="G64" s="6">
        <v>0</v>
      </c>
    </row>
    <row r="65" spans="1:7" x14ac:dyDescent="0.35">
      <c r="A65" s="4">
        <v>40358</v>
      </c>
      <c r="B65" s="5" t="s">
        <v>18</v>
      </c>
      <c r="C65" s="5" t="s">
        <v>24</v>
      </c>
      <c r="D65" s="6">
        <v>184.85808826771864</v>
      </c>
      <c r="E65" s="6">
        <v>5.59</v>
      </c>
      <c r="F65" s="6">
        <v>0</v>
      </c>
      <c r="G65" s="6">
        <v>0</v>
      </c>
    </row>
    <row r="66" spans="1:7" x14ac:dyDescent="0.35">
      <c r="A66" s="4">
        <v>40365</v>
      </c>
      <c r="B66" s="5" t="s">
        <v>18</v>
      </c>
      <c r="C66" s="5" t="s">
        <v>24</v>
      </c>
      <c r="D66" s="6">
        <v>200.07702230282163</v>
      </c>
      <c r="E66" s="6">
        <v>4.6224999999999996</v>
      </c>
      <c r="F66" s="6">
        <v>0</v>
      </c>
      <c r="G66" s="6">
        <v>0</v>
      </c>
    </row>
    <row r="67" spans="1:7" x14ac:dyDescent="0.35">
      <c r="A67" s="4">
        <v>40372</v>
      </c>
      <c r="B67" s="5" t="s">
        <v>18</v>
      </c>
      <c r="C67" s="5" t="s">
        <v>24</v>
      </c>
      <c r="D67" s="6">
        <v>181.75129023351653</v>
      </c>
      <c r="E67" s="6">
        <v>4.6224999999999996</v>
      </c>
      <c r="F67" s="6">
        <v>0</v>
      </c>
      <c r="G67" s="6">
        <v>0</v>
      </c>
    </row>
    <row r="68" spans="1:7" x14ac:dyDescent="0.35">
      <c r="A68" s="4">
        <v>40302</v>
      </c>
      <c r="B68" s="5" t="s">
        <v>18</v>
      </c>
      <c r="C68" s="5" t="s">
        <v>25</v>
      </c>
      <c r="D68" s="6">
        <v>154.70125058617577</v>
      </c>
      <c r="E68" s="6">
        <v>4.7328571430000004</v>
      </c>
      <c r="F68" s="6">
        <v>0</v>
      </c>
      <c r="G68" s="6">
        <v>0</v>
      </c>
    </row>
    <row r="69" spans="1:7" x14ac:dyDescent="0.35">
      <c r="A69" s="4">
        <v>40309</v>
      </c>
      <c r="B69" s="5" t="s">
        <v>18</v>
      </c>
      <c r="C69" s="5" t="s">
        <v>25</v>
      </c>
      <c r="D69" s="6">
        <v>120.08165652683778</v>
      </c>
      <c r="E69" s="6">
        <v>4.03</v>
      </c>
      <c r="F69" s="6">
        <v>0</v>
      </c>
      <c r="G69" s="6">
        <v>0</v>
      </c>
    </row>
    <row r="70" spans="1:7" x14ac:dyDescent="0.35">
      <c r="A70" s="4">
        <v>40316</v>
      </c>
      <c r="B70" s="5" t="s">
        <v>18</v>
      </c>
      <c r="C70" s="5" t="s">
        <v>25</v>
      </c>
      <c r="D70" s="6">
        <v>284.8292030196755</v>
      </c>
      <c r="E70" s="6">
        <v>3.6663636359999998</v>
      </c>
      <c r="F70" s="6">
        <v>0</v>
      </c>
      <c r="G70" s="6">
        <v>0</v>
      </c>
    </row>
    <row r="71" spans="1:7" x14ac:dyDescent="0.35">
      <c r="A71" s="4">
        <v>40323</v>
      </c>
      <c r="B71" s="5" t="s">
        <v>18</v>
      </c>
      <c r="C71" s="5" t="s">
        <v>25</v>
      </c>
      <c r="D71" s="6">
        <v>248.17471444662888</v>
      </c>
      <c r="E71" s="6">
        <v>3.6663636359999998</v>
      </c>
      <c r="F71" s="6">
        <v>0</v>
      </c>
      <c r="G71" s="6">
        <v>0</v>
      </c>
    </row>
    <row r="72" spans="1:7" x14ac:dyDescent="0.35">
      <c r="A72" s="4">
        <v>40330</v>
      </c>
      <c r="B72" s="5" t="s">
        <v>18</v>
      </c>
      <c r="C72" s="5" t="s">
        <v>25</v>
      </c>
      <c r="D72" s="6">
        <v>278.14696766500168</v>
      </c>
      <c r="E72" s="6">
        <v>3.794</v>
      </c>
      <c r="F72" s="6">
        <v>0</v>
      </c>
      <c r="G72" s="6">
        <v>0</v>
      </c>
    </row>
    <row r="73" spans="1:7" x14ac:dyDescent="0.35">
      <c r="A73" s="4">
        <v>40337</v>
      </c>
      <c r="B73" s="5" t="s">
        <v>18</v>
      </c>
      <c r="C73" s="5" t="s">
        <v>25</v>
      </c>
      <c r="D73" s="6">
        <v>275.66126852782827</v>
      </c>
      <c r="E73" s="6">
        <v>4.03</v>
      </c>
      <c r="F73" s="6">
        <v>0</v>
      </c>
      <c r="G73" s="6">
        <v>0</v>
      </c>
    </row>
    <row r="74" spans="1:7" x14ac:dyDescent="0.35">
      <c r="A74" s="4">
        <v>40344</v>
      </c>
      <c r="B74" s="5" t="s">
        <v>18</v>
      </c>
      <c r="C74" s="5" t="s">
        <v>25</v>
      </c>
      <c r="D74" s="6">
        <v>325.03973275525487</v>
      </c>
      <c r="E74" s="6">
        <v>3.63</v>
      </c>
      <c r="F74" s="6">
        <v>1</v>
      </c>
      <c r="G74" s="6">
        <v>0</v>
      </c>
    </row>
    <row r="75" spans="1:7" x14ac:dyDescent="0.35">
      <c r="A75" s="4">
        <v>40351</v>
      </c>
      <c r="B75" s="5" t="s">
        <v>18</v>
      </c>
      <c r="C75" s="5" t="s">
        <v>25</v>
      </c>
      <c r="D75" s="6">
        <v>336.94447229060336</v>
      </c>
      <c r="E75" s="6">
        <v>4.03</v>
      </c>
      <c r="F75" s="6">
        <v>0</v>
      </c>
      <c r="G75" s="6">
        <v>1</v>
      </c>
    </row>
    <row r="76" spans="1:7" x14ac:dyDescent="0.35">
      <c r="A76" s="4">
        <v>40358</v>
      </c>
      <c r="B76" s="5" t="s">
        <v>18</v>
      </c>
      <c r="C76" s="5" t="s">
        <v>25</v>
      </c>
      <c r="D76" s="6">
        <v>304.84372440863598</v>
      </c>
      <c r="E76" s="6">
        <v>4.2122222220000003</v>
      </c>
      <c r="F76" s="6">
        <v>0</v>
      </c>
      <c r="G76" s="6">
        <v>1</v>
      </c>
    </row>
    <row r="77" spans="1:7" x14ac:dyDescent="0.35">
      <c r="A77" s="4">
        <v>40365</v>
      </c>
      <c r="B77" s="5" t="s">
        <v>18</v>
      </c>
      <c r="C77" s="5" t="s">
        <v>25</v>
      </c>
      <c r="D77" s="6">
        <v>257.52693757002027</v>
      </c>
      <c r="E77" s="6">
        <v>4.0199999999999996</v>
      </c>
      <c r="F77" s="6">
        <v>0</v>
      </c>
      <c r="G77" s="6">
        <v>1</v>
      </c>
    </row>
    <row r="78" spans="1:7" x14ac:dyDescent="0.35">
      <c r="A78" s="4">
        <v>40372</v>
      </c>
      <c r="B78" s="5" t="s">
        <v>18</v>
      </c>
      <c r="C78" s="5" t="s">
        <v>25</v>
      </c>
      <c r="D78" s="6">
        <v>280.49607322898152</v>
      </c>
      <c r="E78" s="6">
        <v>4.0162500000000003</v>
      </c>
      <c r="F78" s="6">
        <v>0</v>
      </c>
      <c r="G78" s="6">
        <v>0</v>
      </c>
    </row>
    <row r="79" spans="1:7" x14ac:dyDescent="0.35">
      <c r="A79" s="4">
        <v>40302</v>
      </c>
      <c r="B79" s="5" t="s">
        <v>18</v>
      </c>
      <c r="C79" s="5" t="s">
        <v>26</v>
      </c>
      <c r="D79" s="6">
        <v>234.36817392164625</v>
      </c>
      <c r="E79" s="6">
        <v>4.2042857140000001</v>
      </c>
      <c r="F79" s="6">
        <v>0</v>
      </c>
      <c r="G79" s="6">
        <v>0</v>
      </c>
    </row>
    <row r="80" spans="1:7" x14ac:dyDescent="0.35">
      <c r="A80" s="4">
        <v>40309</v>
      </c>
      <c r="B80" s="5" t="s">
        <v>18</v>
      </c>
      <c r="C80" s="5" t="s">
        <v>26</v>
      </c>
      <c r="D80" s="6">
        <v>240.35825174778387</v>
      </c>
      <c r="E80" s="6">
        <v>4.181666667</v>
      </c>
      <c r="F80" s="6">
        <v>0</v>
      </c>
      <c r="G80" s="6">
        <v>0</v>
      </c>
    </row>
    <row r="81" spans="1:7" x14ac:dyDescent="0.35">
      <c r="A81" s="4">
        <v>40316</v>
      </c>
      <c r="B81" s="5" t="s">
        <v>18</v>
      </c>
      <c r="C81" s="5" t="s">
        <v>26</v>
      </c>
      <c r="D81" s="6">
        <v>212.82588288712984</v>
      </c>
      <c r="E81" s="6">
        <v>3.9242857139999998</v>
      </c>
      <c r="F81" s="6">
        <v>0</v>
      </c>
      <c r="G81" s="6">
        <v>0</v>
      </c>
    </row>
    <row r="82" spans="1:7" x14ac:dyDescent="0.35">
      <c r="A82" s="4">
        <v>40323</v>
      </c>
      <c r="B82" s="5" t="s">
        <v>18</v>
      </c>
      <c r="C82" s="5" t="s">
        <v>26</v>
      </c>
      <c r="D82" s="6">
        <v>213.59333551683733</v>
      </c>
      <c r="E82" s="6">
        <v>3.8842857139999998</v>
      </c>
      <c r="F82" s="6">
        <v>0</v>
      </c>
      <c r="G82" s="6">
        <v>0</v>
      </c>
    </row>
    <row r="83" spans="1:7" x14ac:dyDescent="0.35">
      <c r="A83" s="4">
        <v>40330</v>
      </c>
      <c r="B83" s="5" t="s">
        <v>18</v>
      </c>
      <c r="C83" s="5" t="s">
        <v>26</v>
      </c>
      <c r="D83" s="6">
        <v>202.78247809055952</v>
      </c>
      <c r="E83" s="6">
        <v>3.464</v>
      </c>
      <c r="F83" s="6">
        <v>0</v>
      </c>
      <c r="G83" s="6">
        <v>0</v>
      </c>
    </row>
    <row r="84" spans="1:7" x14ac:dyDescent="0.35">
      <c r="A84" s="4">
        <v>40337</v>
      </c>
      <c r="B84" s="5" t="s">
        <v>18</v>
      </c>
      <c r="C84" s="5" t="s">
        <v>26</v>
      </c>
      <c r="D84" s="6">
        <v>172.89299098579787</v>
      </c>
      <c r="E84" s="6">
        <v>3.66</v>
      </c>
      <c r="F84" s="6">
        <v>0</v>
      </c>
      <c r="G84" s="6">
        <v>0</v>
      </c>
    </row>
    <row r="85" spans="1:7" x14ac:dyDescent="0.35">
      <c r="A85" s="4">
        <v>40344</v>
      </c>
      <c r="B85" s="5" t="s">
        <v>18</v>
      </c>
      <c r="C85" s="5" t="s">
        <v>26</v>
      </c>
      <c r="D85" s="6">
        <v>270.36572840572046</v>
      </c>
      <c r="E85" s="6">
        <v>3.6233333330000002</v>
      </c>
      <c r="F85" s="6">
        <v>0</v>
      </c>
      <c r="G85" s="6">
        <v>0</v>
      </c>
    </row>
    <row r="86" spans="1:7" x14ac:dyDescent="0.35">
      <c r="A86" s="4">
        <v>40351</v>
      </c>
      <c r="B86" s="5" t="s">
        <v>18</v>
      </c>
      <c r="C86" s="5" t="s">
        <v>26</v>
      </c>
      <c r="D86" s="6">
        <v>280.23676981467042</v>
      </c>
      <c r="E86" s="6">
        <v>3.96</v>
      </c>
      <c r="F86" s="6">
        <v>0</v>
      </c>
      <c r="G86" s="6">
        <v>0</v>
      </c>
    </row>
    <row r="87" spans="1:7" x14ac:dyDescent="0.35">
      <c r="A87" s="4">
        <v>40358</v>
      </c>
      <c r="B87" s="5" t="s">
        <v>18</v>
      </c>
      <c r="C87" s="5" t="s">
        <v>26</v>
      </c>
      <c r="D87" s="6">
        <v>350.55099080856598</v>
      </c>
      <c r="E87" s="6">
        <v>3.629</v>
      </c>
      <c r="F87" s="6">
        <v>1</v>
      </c>
      <c r="G87" s="6">
        <v>0</v>
      </c>
    </row>
    <row r="88" spans="1:7" x14ac:dyDescent="0.35">
      <c r="A88" s="4">
        <v>40365</v>
      </c>
      <c r="B88" s="5" t="s">
        <v>18</v>
      </c>
      <c r="C88" s="5" t="s">
        <v>26</v>
      </c>
      <c r="D88" s="6">
        <v>351.30307609863956</v>
      </c>
      <c r="E88" s="6">
        <v>3.0049999999999999</v>
      </c>
      <c r="F88" s="6">
        <v>0</v>
      </c>
      <c r="G88" s="6">
        <v>1</v>
      </c>
    </row>
    <row r="89" spans="1:7" x14ac:dyDescent="0.35">
      <c r="A89" s="4">
        <v>40372</v>
      </c>
      <c r="B89" s="5" t="s">
        <v>18</v>
      </c>
      <c r="C89" s="5" t="s">
        <v>26</v>
      </c>
      <c r="D89" s="6">
        <v>313.2871856579099</v>
      </c>
      <c r="E89" s="6">
        <v>3.1419999999999999</v>
      </c>
      <c r="F89" s="6">
        <v>0</v>
      </c>
      <c r="G89" s="6">
        <v>1</v>
      </c>
    </row>
    <row r="90" spans="1:7" x14ac:dyDescent="0.35">
      <c r="A90" s="4">
        <v>40302</v>
      </c>
      <c r="B90" s="5" t="s">
        <v>18</v>
      </c>
      <c r="C90" s="5" t="s">
        <v>27</v>
      </c>
      <c r="D90" s="6">
        <v>206.85485160026474</v>
      </c>
      <c r="E90" s="6">
        <v>4.7328571430000004</v>
      </c>
      <c r="F90" s="6">
        <v>0</v>
      </c>
      <c r="G90" s="6">
        <v>0</v>
      </c>
    </row>
    <row r="91" spans="1:7" x14ac:dyDescent="0.35">
      <c r="A91" s="4">
        <v>40309</v>
      </c>
      <c r="B91" s="5" t="s">
        <v>18</v>
      </c>
      <c r="C91" s="5" t="s">
        <v>27</v>
      </c>
      <c r="D91" s="6">
        <v>142.74466259605006</v>
      </c>
      <c r="E91" s="6">
        <v>4.1614285710000001</v>
      </c>
      <c r="F91" s="6">
        <v>0</v>
      </c>
      <c r="G91" s="6">
        <v>0</v>
      </c>
    </row>
    <row r="92" spans="1:7" x14ac:dyDescent="0.35">
      <c r="A92" s="4">
        <v>40316</v>
      </c>
      <c r="B92" s="5" t="s">
        <v>18</v>
      </c>
      <c r="C92" s="5" t="s">
        <v>27</v>
      </c>
      <c r="D92" s="6">
        <v>227.90986270015858</v>
      </c>
      <c r="E92" s="6">
        <v>3.8814285709999998</v>
      </c>
      <c r="F92" s="6">
        <v>0</v>
      </c>
      <c r="G92" s="6">
        <v>0</v>
      </c>
    </row>
    <row r="93" spans="1:7" x14ac:dyDescent="0.35">
      <c r="A93" s="4">
        <v>40323</v>
      </c>
      <c r="B93" s="5" t="s">
        <v>18</v>
      </c>
      <c r="C93" s="5" t="s">
        <v>27</v>
      </c>
      <c r="D93" s="6">
        <v>223.9126389906113</v>
      </c>
      <c r="E93" s="6">
        <v>4.1449999999999996</v>
      </c>
      <c r="F93" s="6">
        <v>0</v>
      </c>
      <c r="G93" s="6">
        <v>0</v>
      </c>
    </row>
    <row r="94" spans="1:7" x14ac:dyDescent="0.35">
      <c r="A94" s="4">
        <v>40330</v>
      </c>
      <c r="B94" s="5" t="s">
        <v>18</v>
      </c>
      <c r="C94" s="5" t="s">
        <v>27</v>
      </c>
      <c r="D94" s="6">
        <v>220.86505026355866</v>
      </c>
      <c r="E94" s="6">
        <v>3.8814285709999998</v>
      </c>
      <c r="F94" s="6">
        <v>0</v>
      </c>
      <c r="G94" s="6">
        <v>0</v>
      </c>
    </row>
    <row r="95" spans="1:7" x14ac:dyDescent="0.35">
      <c r="A95" s="4">
        <v>40337</v>
      </c>
      <c r="B95" s="5" t="s">
        <v>18</v>
      </c>
      <c r="C95" s="5" t="s">
        <v>27</v>
      </c>
      <c r="D95" s="6">
        <v>229.21950133471654</v>
      </c>
      <c r="E95" s="6">
        <v>4.1900000000000004</v>
      </c>
      <c r="F95" s="6">
        <v>0</v>
      </c>
      <c r="G95" s="6">
        <v>0</v>
      </c>
    </row>
    <row r="96" spans="1:7" x14ac:dyDescent="0.35">
      <c r="A96" s="4">
        <v>40344</v>
      </c>
      <c r="B96" s="5" t="s">
        <v>18</v>
      </c>
      <c r="C96" s="5" t="s">
        <v>27</v>
      </c>
      <c r="D96" s="6">
        <v>224.88853710671569</v>
      </c>
      <c r="E96" s="6">
        <v>4.1614285710000001</v>
      </c>
      <c r="F96" s="6">
        <v>0</v>
      </c>
      <c r="G96" s="6">
        <v>0</v>
      </c>
    </row>
    <row r="97" spans="1:7" x14ac:dyDescent="0.35">
      <c r="A97" s="4">
        <v>40351</v>
      </c>
      <c r="B97" s="5" t="s">
        <v>18</v>
      </c>
      <c r="C97" s="5" t="s">
        <v>27</v>
      </c>
      <c r="D97" s="6">
        <v>241.56974188162042</v>
      </c>
      <c r="E97" s="6">
        <v>4.1614285710000001</v>
      </c>
      <c r="F97" s="6">
        <v>0</v>
      </c>
      <c r="G97" s="6">
        <v>0</v>
      </c>
    </row>
    <row r="98" spans="1:7" x14ac:dyDescent="0.35">
      <c r="A98" s="4">
        <v>40358</v>
      </c>
      <c r="B98" s="5" t="s">
        <v>18</v>
      </c>
      <c r="C98" s="5" t="s">
        <v>27</v>
      </c>
      <c r="D98" s="6">
        <v>230.10048123327263</v>
      </c>
      <c r="E98" s="6">
        <v>4.1614285710000001</v>
      </c>
      <c r="F98" s="6">
        <v>0</v>
      </c>
      <c r="G98" s="6">
        <v>0</v>
      </c>
    </row>
    <row r="99" spans="1:7" x14ac:dyDescent="0.35">
      <c r="A99" s="4">
        <v>40365</v>
      </c>
      <c r="B99" s="5" t="s">
        <v>18</v>
      </c>
      <c r="C99" s="5" t="s">
        <v>27</v>
      </c>
      <c r="D99" s="6">
        <v>308.24658556892086</v>
      </c>
      <c r="E99" s="6">
        <v>3.7450000000000001</v>
      </c>
      <c r="F99" s="6">
        <v>0</v>
      </c>
      <c r="G99" s="6">
        <v>0</v>
      </c>
    </row>
    <row r="100" spans="1:7" x14ac:dyDescent="0.35">
      <c r="A100" s="4">
        <v>40372</v>
      </c>
      <c r="B100" s="5" t="s">
        <v>18</v>
      </c>
      <c r="C100" s="5" t="s">
        <v>27</v>
      </c>
      <c r="D100" s="6">
        <v>326.65294605776489</v>
      </c>
      <c r="E100" s="6">
        <v>3.7450000000000001</v>
      </c>
      <c r="F100" s="6">
        <v>0</v>
      </c>
      <c r="G100" s="6">
        <v>0</v>
      </c>
    </row>
    <row r="101" spans="1:7" x14ac:dyDescent="0.35">
      <c r="A101" s="4">
        <v>40302</v>
      </c>
      <c r="B101" s="5" t="s">
        <v>18</v>
      </c>
      <c r="C101" s="5" t="s">
        <v>28</v>
      </c>
      <c r="D101" s="6">
        <v>120.51899294525484</v>
      </c>
      <c r="E101" s="6">
        <v>4.1614285710000001</v>
      </c>
      <c r="F101" s="6">
        <v>0</v>
      </c>
      <c r="G101" s="6">
        <v>0</v>
      </c>
    </row>
    <row r="102" spans="1:7" x14ac:dyDescent="0.35">
      <c r="A102" s="4">
        <v>40309</v>
      </c>
      <c r="B102" s="5" t="s">
        <v>18</v>
      </c>
      <c r="C102" s="5" t="s">
        <v>28</v>
      </c>
      <c r="D102" s="6">
        <v>199.31599103370235</v>
      </c>
      <c r="E102" s="6">
        <v>4.128571429</v>
      </c>
      <c r="F102" s="6">
        <v>0</v>
      </c>
      <c r="G102" s="6">
        <v>0</v>
      </c>
    </row>
    <row r="103" spans="1:7" x14ac:dyDescent="0.35">
      <c r="A103" s="4">
        <v>40316</v>
      </c>
      <c r="B103" s="5" t="s">
        <v>18</v>
      </c>
      <c r="C103" s="5" t="s">
        <v>28</v>
      </c>
      <c r="D103" s="6">
        <v>265.2078074172141</v>
      </c>
      <c r="E103" s="6">
        <v>3.8814285709999998</v>
      </c>
      <c r="F103" s="6">
        <v>0</v>
      </c>
      <c r="G103" s="6">
        <v>0</v>
      </c>
    </row>
    <row r="104" spans="1:7" x14ac:dyDescent="0.35">
      <c r="A104" s="4">
        <v>40323</v>
      </c>
      <c r="B104" s="5" t="s">
        <v>18</v>
      </c>
      <c r="C104" s="5" t="s">
        <v>28</v>
      </c>
      <c r="D104" s="6">
        <v>292.62008799438132</v>
      </c>
      <c r="E104" s="6">
        <v>3.8814285709999998</v>
      </c>
      <c r="F104" s="6">
        <v>0</v>
      </c>
      <c r="G104" s="6">
        <v>0</v>
      </c>
    </row>
    <row r="105" spans="1:7" x14ac:dyDescent="0.35">
      <c r="A105" s="4">
        <v>40330</v>
      </c>
      <c r="B105" s="5" t="s">
        <v>18</v>
      </c>
      <c r="C105" s="5" t="s">
        <v>28</v>
      </c>
      <c r="D105" s="6">
        <v>296.42927521325447</v>
      </c>
      <c r="E105" s="6">
        <v>3.8814285709999998</v>
      </c>
      <c r="F105" s="6">
        <v>0</v>
      </c>
      <c r="G105" s="6">
        <v>0</v>
      </c>
    </row>
    <row r="106" spans="1:7" x14ac:dyDescent="0.35">
      <c r="A106" s="4">
        <v>40337</v>
      </c>
      <c r="B106" s="5" t="s">
        <v>18</v>
      </c>
      <c r="C106" s="5" t="s">
        <v>28</v>
      </c>
      <c r="D106" s="6">
        <v>349.29649762786892</v>
      </c>
      <c r="E106" s="6">
        <v>4.125714286</v>
      </c>
      <c r="F106" s="6">
        <v>1</v>
      </c>
      <c r="G106" s="6">
        <v>0</v>
      </c>
    </row>
    <row r="107" spans="1:7" x14ac:dyDescent="0.35">
      <c r="A107" s="4">
        <v>40344</v>
      </c>
      <c r="B107" s="5" t="s">
        <v>18</v>
      </c>
      <c r="C107" s="5" t="s">
        <v>28</v>
      </c>
      <c r="D107" s="6">
        <v>284.12361474754738</v>
      </c>
      <c r="E107" s="6">
        <v>4.1614285710000001</v>
      </c>
      <c r="F107" s="6">
        <v>0</v>
      </c>
      <c r="G107" s="6">
        <v>1</v>
      </c>
    </row>
    <row r="108" spans="1:7" x14ac:dyDescent="0.35">
      <c r="A108" s="4">
        <v>40351</v>
      </c>
      <c r="B108" s="5" t="s">
        <v>18</v>
      </c>
      <c r="C108" s="5" t="s">
        <v>28</v>
      </c>
      <c r="D108" s="6">
        <v>302.02682443031557</v>
      </c>
      <c r="E108" s="6">
        <v>4.1614285710000001</v>
      </c>
      <c r="F108" s="6">
        <v>0</v>
      </c>
      <c r="G108" s="6">
        <v>1</v>
      </c>
    </row>
    <row r="109" spans="1:7" x14ac:dyDescent="0.35">
      <c r="A109" s="4">
        <v>40358</v>
      </c>
      <c r="B109" s="5" t="s">
        <v>18</v>
      </c>
      <c r="C109" s="5" t="s">
        <v>28</v>
      </c>
      <c r="D109" s="6">
        <v>262.65703595214245</v>
      </c>
      <c r="E109" s="6">
        <v>4.1614285710000001</v>
      </c>
      <c r="F109" s="6">
        <v>0</v>
      </c>
      <c r="G109" s="6">
        <v>1</v>
      </c>
    </row>
    <row r="110" spans="1:7" x14ac:dyDescent="0.35">
      <c r="A110" s="4">
        <v>40365</v>
      </c>
      <c r="B110" s="5" t="s">
        <v>18</v>
      </c>
      <c r="C110" s="5" t="s">
        <v>28</v>
      </c>
      <c r="D110" s="6">
        <v>377.139476472588</v>
      </c>
      <c r="E110" s="6">
        <v>3.826666667</v>
      </c>
      <c r="F110" s="6">
        <v>0</v>
      </c>
      <c r="G110" s="6">
        <v>0</v>
      </c>
    </row>
    <row r="111" spans="1:7" x14ac:dyDescent="0.35">
      <c r="A111" s="4">
        <v>40372</v>
      </c>
      <c r="B111" s="5" t="s">
        <v>18</v>
      </c>
      <c r="C111" s="5" t="s">
        <v>28</v>
      </c>
      <c r="D111" s="6">
        <v>327.86669151320319</v>
      </c>
      <c r="E111" s="6">
        <v>3.5185714290000001</v>
      </c>
      <c r="F111" s="6">
        <v>0</v>
      </c>
      <c r="G111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A4CF-E6B2-40D9-BA1F-5256E5C57B5E}">
  <dimension ref="A1:K221"/>
  <sheetViews>
    <sheetView workbookViewId="0">
      <selection activeCell="G23" sqref="G23"/>
    </sheetView>
  </sheetViews>
  <sheetFormatPr defaultRowHeight="14.5" x14ac:dyDescent="0.35"/>
  <cols>
    <col min="1" max="1" width="9.453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" t="s">
        <v>51</v>
      </c>
      <c r="I1" s="12" t="s">
        <v>52</v>
      </c>
      <c r="J1" s="12" t="s">
        <v>53</v>
      </c>
      <c r="K1" s="12" t="s">
        <v>54</v>
      </c>
    </row>
    <row r="2" spans="1:11" x14ac:dyDescent="0.35">
      <c r="A2" s="4">
        <v>40302</v>
      </c>
      <c r="B2" s="5" t="s">
        <v>7</v>
      </c>
      <c r="C2" s="5" t="s">
        <v>8</v>
      </c>
      <c r="D2" s="6">
        <v>270.7488999921228</v>
      </c>
      <c r="E2" s="6">
        <v>4.29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</row>
    <row r="3" spans="1:11" x14ac:dyDescent="0.35">
      <c r="A3" s="4">
        <v>40309</v>
      </c>
      <c r="B3" s="5" t="s">
        <v>7</v>
      </c>
      <c r="C3" s="5" t="s">
        <v>8</v>
      </c>
      <c r="D3" s="6">
        <v>314.50582438280878</v>
      </c>
      <c r="E3" s="6">
        <v>4.29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</row>
    <row r="4" spans="1:11" x14ac:dyDescent="0.35">
      <c r="A4" s="4">
        <v>40316</v>
      </c>
      <c r="B4" s="5" t="s">
        <v>7</v>
      </c>
      <c r="C4" s="5" t="s">
        <v>8</v>
      </c>
      <c r="D4" s="6">
        <v>390.60697916261392</v>
      </c>
      <c r="E4" s="6">
        <v>4.0858333330000001</v>
      </c>
      <c r="F4" s="6">
        <v>0</v>
      </c>
      <c r="G4" s="6">
        <v>1</v>
      </c>
      <c r="H4" s="6">
        <v>0</v>
      </c>
      <c r="I4" s="6">
        <v>0</v>
      </c>
      <c r="J4" s="6">
        <v>0</v>
      </c>
      <c r="K4" s="6">
        <v>0</v>
      </c>
    </row>
    <row r="5" spans="1:11" x14ac:dyDescent="0.35">
      <c r="A5" s="4">
        <v>40323</v>
      </c>
      <c r="B5" s="5" t="s">
        <v>7</v>
      </c>
      <c r="C5" s="5" t="s">
        <v>8</v>
      </c>
      <c r="D5" s="6">
        <v>249.86237982712225</v>
      </c>
      <c r="E5" s="6">
        <v>4.0858333330000001</v>
      </c>
      <c r="F5" s="6">
        <v>0</v>
      </c>
      <c r="G5" s="6">
        <v>1</v>
      </c>
      <c r="H5" s="6">
        <v>0</v>
      </c>
      <c r="I5" s="6">
        <v>0</v>
      </c>
      <c r="J5" s="6">
        <v>0</v>
      </c>
      <c r="K5" s="6">
        <v>0</v>
      </c>
    </row>
    <row r="6" spans="1:11" x14ac:dyDescent="0.35">
      <c r="A6" s="4">
        <v>40330</v>
      </c>
      <c r="B6" s="5" t="s">
        <v>7</v>
      </c>
      <c r="C6" s="5" t="s">
        <v>8</v>
      </c>
      <c r="D6" s="6">
        <v>222.03389430781561</v>
      </c>
      <c r="E6" s="6">
        <v>4.7931249999999999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0</v>
      </c>
    </row>
    <row r="7" spans="1:11" x14ac:dyDescent="0.35">
      <c r="A7" s="4">
        <v>40337</v>
      </c>
      <c r="B7" s="5" t="s">
        <v>7</v>
      </c>
      <c r="C7" s="5" t="s">
        <v>8</v>
      </c>
      <c r="D7" s="6">
        <v>276.35819705736077</v>
      </c>
      <c r="E7" s="6">
        <v>4.1471428570000004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</row>
    <row r="8" spans="1:11" x14ac:dyDescent="0.35">
      <c r="A8" s="4">
        <v>40344</v>
      </c>
      <c r="B8" s="5" t="s">
        <v>7</v>
      </c>
      <c r="C8" s="5" t="s">
        <v>8</v>
      </c>
      <c r="D8" s="6">
        <v>294.86318135451683</v>
      </c>
      <c r="E8" s="6">
        <v>4.1471428570000004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</row>
    <row r="9" spans="1:11" x14ac:dyDescent="0.35">
      <c r="A9" s="4">
        <v>40351</v>
      </c>
      <c r="B9" s="5" t="s">
        <v>7</v>
      </c>
      <c r="C9" s="5" t="s">
        <v>8</v>
      </c>
      <c r="D9" s="6">
        <v>383.45580710381228</v>
      </c>
      <c r="E9" s="6">
        <v>4.05</v>
      </c>
      <c r="F9" s="6">
        <v>1</v>
      </c>
      <c r="G9" s="6">
        <v>0</v>
      </c>
      <c r="H9" s="6">
        <v>0</v>
      </c>
      <c r="I9" s="6">
        <v>0</v>
      </c>
      <c r="J9" s="6">
        <v>0</v>
      </c>
      <c r="K9" s="6">
        <v>0</v>
      </c>
    </row>
    <row r="10" spans="1:11" x14ac:dyDescent="0.35">
      <c r="A10" s="4">
        <v>40358</v>
      </c>
      <c r="B10" s="5" t="s">
        <v>7</v>
      </c>
      <c r="C10" s="5" t="s">
        <v>8</v>
      </c>
      <c r="D10" s="6">
        <v>300.2942445751741</v>
      </c>
      <c r="E10" s="6">
        <v>4.05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0</v>
      </c>
    </row>
    <row r="11" spans="1:11" x14ac:dyDescent="0.35">
      <c r="A11" s="4">
        <v>40365</v>
      </c>
      <c r="B11" s="5" t="s">
        <v>7</v>
      </c>
      <c r="C11" s="5" t="s">
        <v>8</v>
      </c>
      <c r="D11" s="6">
        <v>296.74312209515341</v>
      </c>
      <c r="E11" s="6">
        <v>4.5813333329999999</v>
      </c>
      <c r="F11" s="6">
        <v>0</v>
      </c>
      <c r="G11" s="6">
        <v>1</v>
      </c>
      <c r="H11" s="6">
        <v>0</v>
      </c>
      <c r="I11" s="6">
        <v>0</v>
      </c>
      <c r="J11" s="6">
        <v>0</v>
      </c>
      <c r="K11" s="6">
        <v>0</v>
      </c>
    </row>
    <row r="12" spans="1:11" x14ac:dyDescent="0.35">
      <c r="A12" s="4">
        <v>40372</v>
      </c>
      <c r="B12" s="5" t="s">
        <v>7</v>
      </c>
      <c r="C12" s="5" t="s">
        <v>8</v>
      </c>
      <c r="D12" s="6">
        <v>429.79776568141511</v>
      </c>
      <c r="E12" s="6">
        <v>3.556923077</v>
      </c>
      <c r="F12" s="6">
        <v>0</v>
      </c>
      <c r="G12" s="6">
        <v>1</v>
      </c>
      <c r="H12" s="6">
        <v>0</v>
      </c>
      <c r="I12" s="6">
        <v>0</v>
      </c>
      <c r="J12" s="6">
        <v>0</v>
      </c>
      <c r="K12" s="6">
        <v>0</v>
      </c>
    </row>
    <row r="13" spans="1:11" x14ac:dyDescent="0.35">
      <c r="A13" s="4">
        <v>40302</v>
      </c>
      <c r="B13" s="5" t="s">
        <v>7</v>
      </c>
      <c r="C13" s="5" t="s">
        <v>9</v>
      </c>
      <c r="D13" s="6">
        <v>297.21708504560701</v>
      </c>
      <c r="E13" s="6">
        <v>4.29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</row>
    <row r="14" spans="1:11" x14ac:dyDescent="0.35">
      <c r="A14" s="4">
        <v>40309</v>
      </c>
      <c r="B14" s="5" t="s">
        <v>7</v>
      </c>
      <c r="C14" s="5" t="s">
        <v>9</v>
      </c>
      <c r="D14" s="6">
        <v>268.40556671680145</v>
      </c>
      <c r="E14" s="6">
        <v>4.29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</row>
    <row r="15" spans="1:11" x14ac:dyDescent="0.35">
      <c r="A15" s="4">
        <v>40316</v>
      </c>
      <c r="B15" s="5" t="s">
        <v>7</v>
      </c>
      <c r="C15" s="5" t="s">
        <v>9</v>
      </c>
      <c r="D15" s="6">
        <v>206.02798850125583</v>
      </c>
      <c r="E15" s="6">
        <v>4.0858333330000001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</row>
    <row r="16" spans="1:11" x14ac:dyDescent="0.35">
      <c r="A16" s="4">
        <v>40323</v>
      </c>
      <c r="B16" s="5" t="s">
        <v>7</v>
      </c>
      <c r="C16" s="5" t="s">
        <v>9</v>
      </c>
      <c r="D16" s="6">
        <v>201.96734153603134</v>
      </c>
      <c r="E16" s="6">
        <v>4.0858333330000001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</row>
    <row r="17" spans="1:11" x14ac:dyDescent="0.35">
      <c r="A17" s="4">
        <v>40330</v>
      </c>
      <c r="B17" s="5" t="s">
        <v>7</v>
      </c>
      <c r="C17" s="5" t="s">
        <v>9</v>
      </c>
      <c r="D17" s="6">
        <v>239.72697458725526</v>
      </c>
      <c r="E17" s="6">
        <v>3.84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</row>
    <row r="18" spans="1:11" x14ac:dyDescent="0.35">
      <c r="A18" s="4">
        <v>40337</v>
      </c>
      <c r="B18" s="5" t="s">
        <v>7</v>
      </c>
      <c r="C18" s="5" t="s">
        <v>9</v>
      </c>
      <c r="D18" s="6">
        <v>171.39281859155261</v>
      </c>
      <c r="E18" s="6">
        <v>4.2592307690000002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</row>
    <row r="19" spans="1:11" x14ac:dyDescent="0.35">
      <c r="A19" s="4">
        <v>40344</v>
      </c>
      <c r="B19" s="5" t="s">
        <v>7</v>
      </c>
      <c r="C19" s="5" t="s">
        <v>9</v>
      </c>
      <c r="D19" s="6">
        <v>172.74559451311936</v>
      </c>
      <c r="E19" s="6">
        <v>4.99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</row>
    <row r="20" spans="1:11" x14ac:dyDescent="0.35">
      <c r="A20" s="4">
        <v>40351</v>
      </c>
      <c r="B20" s="5" t="s">
        <v>7</v>
      </c>
      <c r="C20" s="5" t="s">
        <v>9</v>
      </c>
      <c r="D20" s="6">
        <v>379.20412736310453</v>
      </c>
      <c r="E20" s="6">
        <v>3.7685714290000001</v>
      </c>
      <c r="F20" s="6">
        <v>1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</row>
    <row r="21" spans="1:11" x14ac:dyDescent="0.35">
      <c r="A21" s="4">
        <v>40358</v>
      </c>
      <c r="B21" s="5" t="s">
        <v>7</v>
      </c>
      <c r="C21" s="5" t="s">
        <v>9</v>
      </c>
      <c r="D21" s="6">
        <v>346.14938028154523</v>
      </c>
      <c r="E21" s="6">
        <v>4.7024999999999997</v>
      </c>
      <c r="F21" s="6">
        <v>0</v>
      </c>
      <c r="G21" s="6">
        <v>1</v>
      </c>
      <c r="H21" s="6">
        <v>0</v>
      </c>
      <c r="I21" s="6">
        <v>0</v>
      </c>
      <c r="J21" s="6">
        <v>0</v>
      </c>
      <c r="K21" s="6">
        <v>0</v>
      </c>
    </row>
    <row r="22" spans="1:11" x14ac:dyDescent="0.35">
      <c r="A22" s="4">
        <v>40365</v>
      </c>
      <c r="B22" s="5" t="s">
        <v>7</v>
      </c>
      <c r="C22" s="5" t="s">
        <v>9</v>
      </c>
      <c r="D22" s="6">
        <v>371.4853015379951</v>
      </c>
      <c r="E22" s="6">
        <v>3.5878571429999999</v>
      </c>
      <c r="F22" s="6">
        <v>0</v>
      </c>
      <c r="G22" s="6">
        <v>1</v>
      </c>
      <c r="H22" s="6">
        <v>0</v>
      </c>
      <c r="I22" s="6">
        <v>0</v>
      </c>
      <c r="J22" s="6">
        <v>0</v>
      </c>
      <c r="K22" s="6">
        <v>0</v>
      </c>
    </row>
    <row r="23" spans="1:11" x14ac:dyDescent="0.35">
      <c r="A23" s="4">
        <v>40372</v>
      </c>
      <c r="B23" s="5" t="s">
        <v>7</v>
      </c>
      <c r="C23" s="5" t="s">
        <v>9</v>
      </c>
      <c r="D23" s="6">
        <v>302.60708516818738</v>
      </c>
      <c r="E23" s="6">
        <v>3.8450000000000002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0</v>
      </c>
    </row>
    <row r="24" spans="1:11" x14ac:dyDescent="0.35">
      <c r="A24" s="4">
        <v>40302</v>
      </c>
      <c r="B24" s="5" t="s">
        <v>7</v>
      </c>
      <c r="C24" s="5" t="s">
        <v>10</v>
      </c>
      <c r="D24" s="6">
        <v>145.78336079215677</v>
      </c>
      <c r="E24" s="6">
        <v>5.39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</row>
    <row r="25" spans="1:11" x14ac:dyDescent="0.35">
      <c r="A25" s="4">
        <v>40309</v>
      </c>
      <c r="B25" s="5" t="s">
        <v>7</v>
      </c>
      <c r="C25" s="5" t="s">
        <v>10</v>
      </c>
      <c r="D25" s="6">
        <v>309.05276246954139</v>
      </c>
      <c r="E25" s="6">
        <v>5.0185714289999996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</row>
    <row r="26" spans="1:11" x14ac:dyDescent="0.35">
      <c r="A26" s="4">
        <v>40316</v>
      </c>
      <c r="B26" s="5" t="s">
        <v>7</v>
      </c>
      <c r="C26" s="5" t="s">
        <v>10</v>
      </c>
      <c r="D26" s="6">
        <v>154.59788084785293</v>
      </c>
      <c r="E26" s="6">
        <v>5.2149999999999999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</row>
    <row r="27" spans="1:11" x14ac:dyDescent="0.35">
      <c r="A27" s="4">
        <v>40323</v>
      </c>
      <c r="B27" s="5" t="s">
        <v>7</v>
      </c>
      <c r="C27" s="5" t="s">
        <v>10</v>
      </c>
      <c r="D27" s="6">
        <v>247.72564561350089</v>
      </c>
      <c r="E27" s="6">
        <v>4.8816666670000002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</row>
    <row r="28" spans="1:11" x14ac:dyDescent="0.35">
      <c r="A28" s="4">
        <v>40330</v>
      </c>
      <c r="B28" s="5" t="s">
        <v>7</v>
      </c>
      <c r="C28" s="5" t="s">
        <v>10</v>
      </c>
      <c r="D28" s="6">
        <v>227.99236329472669</v>
      </c>
      <c r="E28" s="6">
        <v>3.9666666670000001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</row>
    <row r="29" spans="1:11" x14ac:dyDescent="0.35">
      <c r="A29" s="4">
        <v>40337</v>
      </c>
      <c r="B29" s="5" t="s">
        <v>7</v>
      </c>
      <c r="C29" s="5" t="s">
        <v>10</v>
      </c>
      <c r="D29" s="6">
        <v>226.5964968466343</v>
      </c>
      <c r="E29" s="6">
        <v>3.997692308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</row>
    <row r="30" spans="1:11" x14ac:dyDescent="0.35">
      <c r="A30" s="4">
        <v>40344</v>
      </c>
      <c r="B30" s="5" t="s">
        <v>7</v>
      </c>
      <c r="C30" s="5" t="s">
        <v>10</v>
      </c>
      <c r="D30" s="6">
        <v>233.31521082097063</v>
      </c>
      <c r="E30" s="6">
        <v>4.8958823530000002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</row>
    <row r="31" spans="1:11" x14ac:dyDescent="0.35">
      <c r="A31" s="4">
        <v>40351</v>
      </c>
      <c r="B31" s="5" t="s">
        <v>7</v>
      </c>
      <c r="C31" s="5" t="s">
        <v>10</v>
      </c>
      <c r="D31" s="6">
        <v>215.20722620508221</v>
      </c>
      <c r="E31" s="6">
        <v>4.9275000000000002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</row>
    <row r="32" spans="1:11" x14ac:dyDescent="0.35">
      <c r="A32" s="4">
        <v>40358</v>
      </c>
      <c r="B32" s="5" t="s">
        <v>7</v>
      </c>
      <c r="C32" s="5" t="s">
        <v>10</v>
      </c>
      <c r="D32" s="6">
        <v>233.41454117517861</v>
      </c>
      <c r="E32" s="6">
        <v>4.3166666669999998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</row>
    <row r="33" spans="1:11" x14ac:dyDescent="0.35">
      <c r="A33" s="4">
        <v>40365</v>
      </c>
      <c r="B33" s="5" t="s">
        <v>7</v>
      </c>
      <c r="C33" s="5" t="s">
        <v>10</v>
      </c>
      <c r="D33" s="6">
        <v>297.11769231578774</v>
      </c>
      <c r="E33" s="6">
        <v>4.1213333329999999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</row>
    <row r="34" spans="1:11" x14ac:dyDescent="0.35">
      <c r="A34" s="4">
        <v>40372</v>
      </c>
      <c r="B34" s="5" t="s">
        <v>7</v>
      </c>
      <c r="C34" s="5" t="s">
        <v>10</v>
      </c>
      <c r="D34" s="6">
        <v>258.46230884332823</v>
      </c>
      <c r="E34" s="6">
        <v>4.6806666669999997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</row>
    <row r="35" spans="1:11" x14ac:dyDescent="0.35">
      <c r="A35" s="4">
        <v>40302</v>
      </c>
      <c r="B35" s="5" t="s">
        <v>7</v>
      </c>
      <c r="C35" s="5" t="s">
        <v>11</v>
      </c>
      <c r="D35" s="6">
        <v>336.22133222738205</v>
      </c>
      <c r="E35" s="6">
        <v>4.3172727269999998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</row>
    <row r="36" spans="1:11" x14ac:dyDescent="0.35">
      <c r="A36" s="4">
        <v>40309</v>
      </c>
      <c r="B36" s="5" t="s">
        <v>7</v>
      </c>
      <c r="C36" s="5" t="s">
        <v>11</v>
      </c>
      <c r="D36" s="6">
        <v>364.17453904151307</v>
      </c>
      <c r="E36" s="6">
        <v>4.5233333330000001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</row>
    <row r="37" spans="1:11" x14ac:dyDescent="0.35">
      <c r="A37" s="4">
        <v>40316</v>
      </c>
      <c r="B37" s="5" t="s">
        <v>7</v>
      </c>
      <c r="C37" s="5" t="s">
        <v>11</v>
      </c>
      <c r="D37" s="6">
        <v>291.1947988284852</v>
      </c>
      <c r="E37" s="6">
        <v>4.9469230770000001</v>
      </c>
      <c r="F37" s="6">
        <v>1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</row>
    <row r="38" spans="1:11" x14ac:dyDescent="0.35">
      <c r="A38" s="4">
        <v>40323</v>
      </c>
      <c r="B38" s="5" t="s">
        <v>7</v>
      </c>
      <c r="C38" s="5" t="s">
        <v>11</v>
      </c>
      <c r="D38" s="6">
        <v>279.62964251219836</v>
      </c>
      <c r="E38" s="6">
        <v>4.693846154</v>
      </c>
      <c r="F38" s="6">
        <v>0</v>
      </c>
      <c r="G38" s="6">
        <v>1</v>
      </c>
      <c r="H38" s="6">
        <v>0</v>
      </c>
      <c r="I38" s="6">
        <v>0</v>
      </c>
      <c r="J38" s="6">
        <v>0</v>
      </c>
      <c r="K38" s="6">
        <v>0</v>
      </c>
    </row>
    <row r="39" spans="1:11" x14ac:dyDescent="0.35">
      <c r="A39" s="4">
        <v>40330</v>
      </c>
      <c r="B39" s="5" t="s">
        <v>7</v>
      </c>
      <c r="C39" s="5" t="s">
        <v>11</v>
      </c>
      <c r="D39" s="6">
        <v>328.56464507221398</v>
      </c>
      <c r="E39" s="6">
        <v>4.8435714289999998</v>
      </c>
      <c r="F39" s="6">
        <v>0</v>
      </c>
      <c r="G39" s="6">
        <v>1</v>
      </c>
      <c r="H39" s="6">
        <v>0</v>
      </c>
      <c r="I39" s="6">
        <v>0</v>
      </c>
      <c r="J39" s="6">
        <v>0</v>
      </c>
      <c r="K39" s="6">
        <v>0</v>
      </c>
    </row>
    <row r="40" spans="1:11" x14ac:dyDescent="0.35">
      <c r="A40" s="4">
        <v>40337</v>
      </c>
      <c r="B40" s="5" t="s">
        <v>7</v>
      </c>
      <c r="C40" s="5" t="s">
        <v>11</v>
      </c>
      <c r="D40" s="6">
        <v>329.40232818821283</v>
      </c>
      <c r="E40" s="6">
        <v>4.7024999999999997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</row>
    <row r="41" spans="1:11" x14ac:dyDescent="0.35">
      <c r="A41" s="4">
        <v>40344</v>
      </c>
      <c r="B41" s="5" t="s">
        <v>7</v>
      </c>
      <c r="C41" s="5" t="s">
        <v>11</v>
      </c>
      <c r="D41" s="6">
        <v>211.37293465463586</v>
      </c>
      <c r="E41" s="6">
        <v>4.8958823530000002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</row>
    <row r="42" spans="1:11" x14ac:dyDescent="0.35">
      <c r="A42" s="4">
        <v>40351</v>
      </c>
      <c r="B42" s="5" t="s">
        <v>7</v>
      </c>
      <c r="C42" s="5" t="s">
        <v>11</v>
      </c>
      <c r="D42" s="6">
        <v>428.35016052755583</v>
      </c>
      <c r="E42" s="6">
        <v>4.0257142860000004</v>
      </c>
      <c r="F42" s="6">
        <v>1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</row>
    <row r="43" spans="1:11" x14ac:dyDescent="0.35">
      <c r="A43" s="4">
        <v>40358</v>
      </c>
      <c r="B43" s="5" t="s">
        <v>7</v>
      </c>
      <c r="C43" s="5" t="s">
        <v>11</v>
      </c>
      <c r="D43" s="6">
        <v>412.79178442906306</v>
      </c>
      <c r="E43" s="6">
        <v>4.8366666670000003</v>
      </c>
      <c r="F43" s="6">
        <v>1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</row>
    <row r="44" spans="1:11" x14ac:dyDescent="0.35">
      <c r="A44" s="4">
        <v>40365</v>
      </c>
      <c r="B44" s="5" t="s">
        <v>7</v>
      </c>
      <c r="C44" s="5" t="s">
        <v>11</v>
      </c>
      <c r="D44" s="6">
        <v>328.22108302748148</v>
      </c>
      <c r="E44" s="6">
        <v>4.2473333330000003</v>
      </c>
      <c r="F44" s="6">
        <v>0</v>
      </c>
      <c r="G44" s="6">
        <v>1</v>
      </c>
      <c r="H44" s="6">
        <v>0</v>
      </c>
      <c r="I44" s="6">
        <v>0</v>
      </c>
      <c r="J44" s="6">
        <v>0</v>
      </c>
      <c r="K44" s="6">
        <v>0</v>
      </c>
    </row>
    <row r="45" spans="1:11" x14ac:dyDescent="0.35">
      <c r="A45" s="4">
        <v>40372</v>
      </c>
      <c r="B45" s="5" t="s">
        <v>7</v>
      </c>
      <c r="C45" s="5" t="s">
        <v>11</v>
      </c>
      <c r="D45" s="6">
        <v>269.83398933575558</v>
      </c>
      <c r="E45" s="6">
        <v>4.5443749999999996</v>
      </c>
      <c r="F45" s="6">
        <v>0</v>
      </c>
      <c r="G45" s="6">
        <v>1</v>
      </c>
      <c r="H45" s="6">
        <v>0</v>
      </c>
      <c r="I45" s="6">
        <v>0</v>
      </c>
      <c r="J45" s="6">
        <v>0</v>
      </c>
      <c r="K45" s="6">
        <v>0</v>
      </c>
    </row>
    <row r="46" spans="1:11" x14ac:dyDescent="0.35">
      <c r="A46" s="4">
        <v>40302</v>
      </c>
      <c r="B46" s="5" t="s">
        <v>7</v>
      </c>
      <c r="C46" s="5" t="s">
        <v>12</v>
      </c>
      <c r="D46" s="6">
        <v>286.13829190952799</v>
      </c>
      <c r="E46" s="6">
        <v>4.0627272730000001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</row>
    <row r="47" spans="1:11" x14ac:dyDescent="0.35">
      <c r="A47" s="4">
        <v>40309</v>
      </c>
      <c r="B47" s="5" t="s">
        <v>7</v>
      </c>
      <c r="C47" s="5" t="s">
        <v>12</v>
      </c>
      <c r="D47" s="6">
        <v>100.09976082913568</v>
      </c>
      <c r="E47" s="6">
        <v>4.7233333330000002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</row>
    <row r="48" spans="1:11" x14ac:dyDescent="0.35">
      <c r="A48" s="4">
        <v>40316</v>
      </c>
      <c r="B48" s="5" t="s">
        <v>7</v>
      </c>
      <c r="C48" s="5" t="s">
        <v>12</v>
      </c>
      <c r="D48" s="6">
        <v>202.21177781488618</v>
      </c>
      <c r="E48" s="6">
        <v>4.0945454549999996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</row>
    <row r="49" spans="1:11" x14ac:dyDescent="0.35">
      <c r="A49" s="4">
        <v>40323</v>
      </c>
      <c r="B49" s="5" t="s">
        <v>7</v>
      </c>
      <c r="C49" s="5" t="s">
        <v>12</v>
      </c>
      <c r="D49" s="6">
        <v>277.05184352904394</v>
      </c>
      <c r="E49" s="6">
        <v>4.0581818180000004</v>
      </c>
      <c r="F49" s="6">
        <v>1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</row>
    <row r="50" spans="1:11" x14ac:dyDescent="0.35">
      <c r="A50" s="4">
        <v>40330</v>
      </c>
      <c r="B50" s="5" t="s">
        <v>7</v>
      </c>
      <c r="C50" s="5" t="s">
        <v>12</v>
      </c>
      <c r="D50" s="6">
        <v>432.8902525837712</v>
      </c>
      <c r="E50" s="6">
        <v>3.84</v>
      </c>
      <c r="F50" s="6">
        <v>1</v>
      </c>
      <c r="G50" s="6">
        <v>1</v>
      </c>
      <c r="H50" s="6">
        <v>0</v>
      </c>
      <c r="I50" s="6">
        <v>0</v>
      </c>
      <c r="J50" s="6">
        <v>0</v>
      </c>
      <c r="K50" s="6">
        <v>0</v>
      </c>
    </row>
    <row r="51" spans="1:11" x14ac:dyDescent="0.35">
      <c r="A51" s="4">
        <v>40337</v>
      </c>
      <c r="B51" s="5" t="s">
        <v>7</v>
      </c>
      <c r="C51" s="5" t="s">
        <v>12</v>
      </c>
      <c r="D51" s="6">
        <v>427.7926261350546</v>
      </c>
      <c r="E51" s="6">
        <v>5.1669230769999999</v>
      </c>
      <c r="F51" s="6">
        <v>1</v>
      </c>
      <c r="G51" s="6">
        <v>1</v>
      </c>
      <c r="H51" s="6">
        <v>0</v>
      </c>
      <c r="I51" s="6">
        <v>0</v>
      </c>
      <c r="J51" s="6">
        <v>0</v>
      </c>
      <c r="K51" s="6">
        <v>0</v>
      </c>
    </row>
    <row r="52" spans="1:11" x14ac:dyDescent="0.35">
      <c r="A52" s="4">
        <v>40344</v>
      </c>
      <c r="B52" s="5" t="s">
        <v>7</v>
      </c>
      <c r="C52" s="5" t="s">
        <v>12</v>
      </c>
      <c r="D52" s="6">
        <v>241.04674393023117</v>
      </c>
      <c r="E52" s="6">
        <v>4.05</v>
      </c>
      <c r="F52" s="6">
        <v>0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</row>
    <row r="53" spans="1:11" x14ac:dyDescent="0.35">
      <c r="A53" s="4">
        <v>40351</v>
      </c>
      <c r="B53" s="5" t="s">
        <v>7</v>
      </c>
      <c r="C53" s="5" t="s">
        <v>12</v>
      </c>
      <c r="D53" s="6">
        <v>556.55004166698996</v>
      </c>
      <c r="E53" s="6">
        <v>3.8515384620000002</v>
      </c>
      <c r="F53" s="6">
        <v>1</v>
      </c>
      <c r="G53" s="6">
        <v>1</v>
      </c>
      <c r="H53" s="6">
        <v>0</v>
      </c>
      <c r="I53" s="6">
        <v>0</v>
      </c>
      <c r="J53" s="6">
        <v>0</v>
      </c>
      <c r="K53" s="6">
        <v>0</v>
      </c>
    </row>
    <row r="54" spans="1:11" x14ac:dyDescent="0.35">
      <c r="A54" s="4">
        <v>40358</v>
      </c>
      <c r="B54" s="5" t="s">
        <v>7</v>
      </c>
      <c r="C54" s="5" t="s">
        <v>12</v>
      </c>
      <c r="D54" s="6">
        <v>309.99966629109912</v>
      </c>
      <c r="E54" s="6">
        <v>3.8515384620000002</v>
      </c>
      <c r="F54" s="6">
        <v>0</v>
      </c>
      <c r="G54" s="6">
        <v>1</v>
      </c>
      <c r="H54" s="6">
        <v>0</v>
      </c>
      <c r="I54" s="6">
        <v>0</v>
      </c>
      <c r="J54" s="6">
        <v>0</v>
      </c>
      <c r="K54" s="6">
        <v>0</v>
      </c>
    </row>
    <row r="55" spans="1:11" x14ac:dyDescent="0.35">
      <c r="A55" s="4">
        <v>40365</v>
      </c>
      <c r="B55" s="5" t="s">
        <v>7</v>
      </c>
      <c r="C55" s="5" t="s">
        <v>12</v>
      </c>
      <c r="D55" s="6">
        <v>409.73567792980032</v>
      </c>
      <c r="E55" s="6">
        <v>4.4442857140000003</v>
      </c>
      <c r="F55" s="6">
        <v>0</v>
      </c>
      <c r="G55" s="6">
        <v>1</v>
      </c>
      <c r="H55" s="6">
        <v>0</v>
      </c>
      <c r="I55" s="6">
        <v>0</v>
      </c>
      <c r="J55" s="6">
        <v>0</v>
      </c>
      <c r="K55" s="6">
        <v>0</v>
      </c>
    </row>
    <row r="56" spans="1:11" x14ac:dyDescent="0.35">
      <c r="A56" s="4">
        <v>40372</v>
      </c>
      <c r="B56" s="5" t="s">
        <v>7</v>
      </c>
      <c r="C56" s="5" t="s">
        <v>12</v>
      </c>
      <c r="D56" s="6">
        <v>347.35825789398893</v>
      </c>
      <c r="E56" s="6">
        <v>4.314666667</v>
      </c>
      <c r="F56" s="6">
        <v>0</v>
      </c>
      <c r="G56" s="6">
        <v>1</v>
      </c>
      <c r="H56" s="6">
        <v>0</v>
      </c>
      <c r="I56" s="6">
        <v>0</v>
      </c>
      <c r="J56" s="6">
        <v>0</v>
      </c>
      <c r="K56" s="6">
        <v>0</v>
      </c>
    </row>
    <row r="57" spans="1:11" x14ac:dyDescent="0.35">
      <c r="A57" s="4">
        <v>40302</v>
      </c>
      <c r="B57" s="5" t="s">
        <v>7</v>
      </c>
      <c r="C57" s="5" t="s">
        <v>13</v>
      </c>
      <c r="D57" s="6">
        <v>305.04944445264965</v>
      </c>
      <c r="E57" s="6">
        <v>4.3899999999999997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</row>
    <row r="58" spans="1:11" x14ac:dyDescent="0.35">
      <c r="A58" s="4">
        <v>40309</v>
      </c>
      <c r="B58" s="5" t="s">
        <v>7</v>
      </c>
      <c r="C58" s="5" t="s">
        <v>13</v>
      </c>
      <c r="D58" s="6">
        <v>219.65535217099114</v>
      </c>
      <c r="E58" s="6">
        <v>4.34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</row>
    <row r="59" spans="1:11" x14ac:dyDescent="0.35">
      <c r="A59" s="4">
        <v>40316</v>
      </c>
      <c r="B59" s="5" t="s">
        <v>7</v>
      </c>
      <c r="C59" s="5" t="s">
        <v>13</v>
      </c>
      <c r="D59" s="6">
        <v>239.05316731393944</v>
      </c>
      <c r="E59" s="6">
        <v>4.0949999999999998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</row>
    <row r="60" spans="1:11" x14ac:dyDescent="0.35">
      <c r="A60" s="4">
        <v>40323</v>
      </c>
      <c r="B60" s="5" t="s">
        <v>7</v>
      </c>
      <c r="C60" s="5" t="s">
        <v>13</v>
      </c>
      <c r="D60" s="6">
        <v>249.14047552741056</v>
      </c>
      <c r="E60" s="6">
        <v>3.8140000000000001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</row>
    <row r="61" spans="1:11" x14ac:dyDescent="0.35">
      <c r="A61" s="4">
        <v>40330</v>
      </c>
      <c r="B61" s="5" t="s">
        <v>7</v>
      </c>
      <c r="C61" s="5" t="s">
        <v>13</v>
      </c>
      <c r="D61" s="6">
        <v>263.47531165786268</v>
      </c>
      <c r="E61" s="6">
        <v>3.8140000000000001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</row>
    <row r="62" spans="1:11" x14ac:dyDescent="0.35">
      <c r="A62" s="4">
        <v>40337</v>
      </c>
      <c r="B62" s="5" t="s">
        <v>7</v>
      </c>
      <c r="C62" s="5" t="s">
        <v>13</v>
      </c>
      <c r="D62" s="6">
        <v>666.72935151489276</v>
      </c>
      <c r="E62" s="6">
        <v>3.3260000000000001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</row>
    <row r="63" spans="1:11" x14ac:dyDescent="0.35">
      <c r="A63" s="4">
        <v>40344</v>
      </c>
      <c r="B63" s="5" t="s">
        <v>7</v>
      </c>
      <c r="C63" s="5" t="s">
        <v>13</v>
      </c>
      <c r="D63" s="6">
        <v>711.8649399072799</v>
      </c>
      <c r="E63" s="6">
        <v>3.1986666669999999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</row>
    <row r="64" spans="1:11" x14ac:dyDescent="0.35">
      <c r="A64" s="4">
        <v>40351</v>
      </c>
      <c r="B64" s="5" t="s">
        <v>7</v>
      </c>
      <c r="C64" s="5" t="s">
        <v>13</v>
      </c>
      <c r="D64" s="6">
        <v>328.15780403353938</v>
      </c>
      <c r="E64" s="6">
        <v>4.3666666669999996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</row>
    <row r="65" spans="1:11" x14ac:dyDescent="0.35">
      <c r="A65" s="4">
        <v>40358</v>
      </c>
      <c r="B65" s="5" t="s">
        <v>7</v>
      </c>
      <c r="C65" s="5" t="s">
        <v>13</v>
      </c>
      <c r="D65" s="6">
        <v>144.59522043429578</v>
      </c>
      <c r="E65" s="6">
        <v>3.979090909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</row>
    <row r="66" spans="1:11" x14ac:dyDescent="0.35">
      <c r="A66" s="4">
        <v>40365</v>
      </c>
      <c r="B66" s="5" t="s">
        <v>7</v>
      </c>
      <c r="C66" s="5" t="s">
        <v>13</v>
      </c>
      <c r="D66" s="6">
        <v>266.12956722271895</v>
      </c>
      <c r="E66" s="6">
        <v>4.9561538460000003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</row>
    <row r="67" spans="1:11" x14ac:dyDescent="0.35">
      <c r="A67" s="4">
        <v>40372</v>
      </c>
      <c r="B67" s="5" t="s">
        <v>7</v>
      </c>
      <c r="C67" s="5" t="s">
        <v>13</v>
      </c>
      <c r="D67" s="6">
        <v>277.18746772270498</v>
      </c>
      <c r="E67" s="6">
        <v>3.8136363640000002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</row>
    <row r="68" spans="1:11" x14ac:dyDescent="0.35">
      <c r="A68" s="4">
        <v>40302</v>
      </c>
      <c r="B68" s="5" t="s">
        <v>7</v>
      </c>
      <c r="C68" s="5" t="s">
        <v>14</v>
      </c>
      <c r="D68" s="6">
        <v>153.97779967160201</v>
      </c>
      <c r="E68" s="6">
        <v>5.0185714289999996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</row>
    <row r="69" spans="1:11" x14ac:dyDescent="0.35">
      <c r="A69" s="4">
        <v>40309</v>
      </c>
      <c r="B69" s="5" t="s">
        <v>7</v>
      </c>
      <c r="C69" s="5" t="s">
        <v>14</v>
      </c>
      <c r="D69" s="6">
        <v>232.91486209197791</v>
      </c>
      <c r="E69" s="6">
        <v>5.0185714289999996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</row>
    <row r="70" spans="1:11" x14ac:dyDescent="0.35">
      <c r="A70" s="4">
        <v>40316</v>
      </c>
      <c r="B70" s="5" t="s">
        <v>7</v>
      </c>
      <c r="C70" s="5" t="s">
        <v>14</v>
      </c>
      <c r="D70" s="6">
        <v>308.27675199977176</v>
      </c>
      <c r="E70" s="6">
        <v>4.4635294119999998</v>
      </c>
      <c r="F70" s="6">
        <v>1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</row>
    <row r="71" spans="1:11" x14ac:dyDescent="0.35">
      <c r="A71" s="4">
        <v>40323</v>
      </c>
      <c r="B71" s="5" t="s">
        <v>7</v>
      </c>
      <c r="C71" s="5" t="s">
        <v>14</v>
      </c>
      <c r="D71" s="6">
        <v>272.20570082094849</v>
      </c>
      <c r="E71" s="6">
        <v>5.0105882350000002</v>
      </c>
      <c r="F71" s="6">
        <v>0</v>
      </c>
      <c r="G71" s="6">
        <v>1</v>
      </c>
      <c r="H71" s="6">
        <v>0</v>
      </c>
      <c r="I71" s="6">
        <v>0</v>
      </c>
      <c r="J71" s="6">
        <v>0</v>
      </c>
      <c r="K71" s="6">
        <v>0</v>
      </c>
    </row>
    <row r="72" spans="1:11" x14ac:dyDescent="0.35">
      <c r="A72" s="4">
        <v>40330</v>
      </c>
      <c r="B72" s="5" t="s">
        <v>7</v>
      </c>
      <c r="C72" s="5" t="s">
        <v>14</v>
      </c>
      <c r="D72" s="6">
        <v>355.87124573559618</v>
      </c>
      <c r="E72" s="6">
        <v>4.8816666670000002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</row>
    <row r="73" spans="1:11" x14ac:dyDescent="0.35">
      <c r="A73" s="4">
        <v>40337</v>
      </c>
      <c r="B73" s="5" t="s">
        <v>7</v>
      </c>
      <c r="C73" s="5" t="s">
        <v>14</v>
      </c>
      <c r="D73" s="6">
        <v>337.17576313998126</v>
      </c>
      <c r="E73" s="6">
        <v>4.8329411760000003</v>
      </c>
      <c r="F73" s="6">
        <v>0</v>
      </c>
      <c r="G73" s="6">
        <v>1</v>
      </c>
      <c r="H73" s="6">
        <v>0</v>
      </c>
      <c r="I73" s="6">
        <v>0</v>
      </c>
      <c r="J73" s="6">
        <v>0</v>
      </c>
      <c r="K73" s="6">
        <v>0</v>
      </c>
    </row>
    <row r="74" spans="1:11" x14ac:dyDescent="0.35">
      <c r="A74" s="4">
        <v>40344</v>
      </c>
      <c r="B74" s="5" t="s">
        <v>7</v>
      </c>
      <c r="C74" s="5" t="s">
        <v>14</v>
      </c>
      <c r="D74" s="6">
        <v>361.36155202758158</v>
      </c>
      <c r="E74" s="6">
        <v>5.2305555559999997</v>
      </c>
      <c r="F74" s="6">
        <v>1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</row>
    <row r="75" spans="1:11" x14ac:dyDescent="0.35">
      <c r="A75" s="4">
        <v>40351</v>
      </c>
      <c r="B75" s="5" t="s">
        <v>7</v>
      </c>
      <c r="C75" s="5" t="s">
        <v>14</v>
      </c>
      <c r="D75" s="6">
        <v>1041.2002563709802</v>
      </c>
      <c r="E75" s="6">
        <v>4.0835294119999999</v>
      </c>
      <c r="F75" s="6">
        <v>1</v>
      </c>
      <c r="G75" s="6">
        <v>1</v>
      </c>
      <c r="H75" s="6">
        <v>0</v>
      </c>
      <c r="I75" s="6">
        <v>0</v>
      </c>
      <c r="J75" s="6">
        <v>0</v>
      </c>
      <c r="K75" s="6">
        <v>0</v>
      </c>
    </row>
    <row r="76" spans="1:11" x14ac:dyDescent="0.35">
      <c r="A76" s="4">
        <v>40358</v>
      </c>
      <c r="B76" s="5" t="s">
        <v>7</v>
      </c>
      <c r="C76" s="5" t="s">
        <v>14</v>
      </c>
      <c r="D76" s="6">
        <v>753.38798724890694</v>
      </c>
      <c r="E76" s="6">
        <v>4.0835294119999999</v>
      </c>
      <c r="F76" s="6">
        <v>0</v>
      </c>
      <c r="G76" s="6">
        <v>1</v>
      </c>
      <c r="H76" s="6">
        <v>0</v>
      </c>
      <c r="I76" s="6">
        <v>0</v>
      </c>
      <c r="J76" s="6">
        <v>0</v>
      </c>
      <c r="K76" s="6">
        <v>0</v>
      </c>
    </row>
    <row r="77" spans="1:11" x14ac:dyDescent="0.35">
      <c r="A77" s="4">
        <v>40365</v>
      </c>
      <c r="B77" s="5" t="s">
        <v>7</v>
      </c>
      <c r="C77" s="5" t="s">
        <v>14</v>
      </c>
      <c r="D77" s="6">
        <v>192.07759771029299</v>
      </c>
      <c r="E77" s="6">
        <v>4.7470588239999998</v>
      </c>
      <c r="F77" s="6">
        <v>0</v>
      </c>
      <c r="G77" s="6">
        <v>1</v>
      </c>
      <c r="H77" s="6">
        <v>0</v>
      </c>
      <c r="I77" s="6">
        <v>0</v>
      </c>
      <c r="J77" s="6">
        <v>0</v>
      </c>
      <c r="K77" s="6">
        <v>0</v>
      </c>
    </row>
    <row r="78" spans="1:11" x14ac:dyDescent="0.35">
      <c r="A78" s="4">
        <v>40372</v>
      </c>
      <c r="B78" s="5" t="s">
        <v>7</v>
      </c>
      <c r="C78" s="5" t="s">
        <v>14</v>
      </c>
      <c r="D78" s="6">
        <v>390.64287641209955</v>
      </c>
      <c r="E78" s="6">
        <v>4.1479999999999997</v>
      </c>
      <c r="F78" s="6">
        <v>0</v>
      </c>
      <c r="G78" s="6">
        <v>1</v>
      </c>
      <c r="H78" s="6">
        <v>0</v>
      </c>
      <c r="I78" s="6">
        <v>0</v>
      </c>
      <c r="J78" s="6">
        <v>0</v>
      </c>
      <c r="K78" s="6">
        <v>0</v>
      </c>
    </row>
    <row r="79" spans="1:11" x14ac:dyDescent="0.35">
      <c r="A79" s="4">
        <v>40302</v>
      </c>
      <c r="B79" s="5" t="s">
        <v>7</v>
      </c>
      <c r="C79" s="5" t="s">
        <v>15</v>
      </c>
      <c r="D79" s="6">
        <v>256.29154906337163</v>
      </c>
      <c r="E79" s="6">
        <v>4.4990909090000004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</row>
    <row r="80" spans="1:11" x14ac:dyDescent="0.35">
      <c r="A80" s="4">
        <v>40309</v>
      </c>
      <c r="B80" s="5" t="s">
        <v>7</v>
      </c>
      <c r="C80" s="5" t="s">
        <v>15</v>
      </c>
      <c r="D80" s="6">
        <v>184.67931669463792</v>
      </c>
      <c r="E80" s="6">
        <v>5.483333333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</row>
    <row r="81" spans="1:11" x14ac:dyDescent="0.35">
      <c r="A81" s="4">
        <v>40316</v>
      </c>
      <c r="B81" s="5" t="s">
        <v>7</v>
      </c>
      <c r="C81" s="5" t="s">
        <v>15</v>
      </c>
      <c r="D81" s="6">
        <v>259.95286757158794</v>
      </c>
      <c r="E81" s="6">
        <v>4.2938461539999997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</row>
    <row r="82" spans="1:11" x14ac:dyDescent="0.35">
      <c r="A82" s="4">
        <v>40323</v>
      </c>
      <c r="B82" s="5" t="s">
        <v>7</v>
      </c>
      <c r="C82" s="5" t="s">
        <v>15</v>
      </c>
      <c r="D82" s="6">
        <v>325.84191908072341</v>
      </c>
      <c r="E82" s="6">
        <v>4.0581818180000004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</row>
    <row r="83" spans="1:11" x14ac:dyDescent="0.35">
      <c r="A83" s="4">
        <v>40330</v>
      </c>
      <c r="B83" s="5" t="s">
        <v>7</v>
      </c>
      <c r="C83" s="5" t="s">
        <v>15</v>
      </c>
      <c r="D83" s="6">
        <v>291.77268941607758</v>
      </c>
      <c r="E83" s="6">
        <v>4.0250000000000004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</row>
    <row r="84" spans="1:11" x14ac:dyDescent="0.35">
      <c r="A84" s="4">
        <v>40337</v>
      </c>
      <c r="B84" s="5" t="s">
        <v>7</v>
      </c>
      <c r="C84" s="5" t="s">
        <v>15</v>
      </c>
      <c r="D84" s="6">
        <v>126.71894491627157</v>
      </c>
      <c r="E84" s="6">
        <v>6.2515384620000001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</row>
    <row r="85" spans="1:11" x14ac:dyDescent="0.35">
      <c r="A85" s="4">
        <v>40344</v>
      </c>
      <c r="B85" s="5" t="s">
        <v>7</v>
      </c>
      <c r="C85" s="5" t="s">
        <v>15</v>
      </c>
      <c r="D85" s="6">
        <v>206.70153351002702</v>
      </c>
      <c r="E85" s="6">
        <v>5.671818182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</row>
    <row r="86" spans="1:11" x14ac:dyDescent="0.35">
      <c r="A86" s="4">
        <v>40351</v>
      </c>
      <c r="B86" s="5" t="s">
        <v>7</v>
      </c>
      <c r="C86" s="5" t="s">
        <v>15</v>
      </c>
      <c r="D86" s="6">
        <v>201.98489226665259</v>
      </c>
      <c r="E86" s="6">
        <v>5.6669230769999999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</row>
    <row r="87" spans="1:11" x14ac:dyDescent="0.35">
      <c r="A87" s="4">
        <v>40358</v>
      </c>
      <c r="B87" s="5" t="s">
        <v>7</v>
      </c>
      <c r="C87" s="5" t="s">
        <v>15</v>
      </c>
      <c r="D87" s="6">
        <v>303.19777569926305</v>
      </c>
      <c r="E87" s="6">
        <v>3.8515384620000002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</row>
    <row r="88" spans="1:11" x14ac:dyDescent="0.35">
      <c r="A88" s="4">
        <v>40365</v>
      </c>
      <c r="B88" s="5" t="s">
        <v>7</v>
      </c>
      <c r="C88" s="5" t="s">
        <v>15</v>
      </c>
      <c r="D88" s="6">
        <v>342.45802828352049</v>
      </c>
      <c r="E88" s="6">
        <v>4.1381249999999996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</row>
    <row r="89" spans="1:11" x14ac:dyDescent="0.35">
      <c r="A89" s="4">
        <v>40372</v>
      </c>
      <c r="B89" s="5" t="s">
        <v>7</v>
      </c>
      <c r="C89" s="5" t="s">
        <v>15</v>
      </c>
      <c r="D89" s="6">
        <v>189.92428664396911</v>
      </c>
      <c r="E89" s="6">
        <v>4.1381249999999996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</row>
    <row r="90" spans="1:11" x14ac:dyDescent="0.35">
      <c r="A90" s="4">
        <v>40302</v>
      </c>
      <c r="B90" s="5" t="s">
        <v>7</v>
      </c>
      <c r="C90" s="5" t="s">
        <v>16</v>
      </c>
      <c r="D90" s="6">
        <v>192.14693620199762</v>
      </c>
      <c r="E90" s="6">
        <v>4.49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</row>
    <row r="91" spans="1:11" x14ac:dyDescent="0.35">
      <c r="A91" s="4">
        <v>40309</v>
      </c>
      <c r="B91" s="5" t="s">
        <v>7</v>
      </c>
      <c r="C91" s="5" t="s">
        <v>16</v>
      </c>
      <c r="D91" s="6">
        <v>166.4431242436884</v>
      </c>
      <c r="E91" s="6">
        <v>4.49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</row>
    <row r="92" spans="1:11" x14ac:dyDescent="0.35">
      <c r="A92" s="4">
        <v>40316</v>
      </c>
      <c r="B92" s="5" t="s">
        <v>7</v>
      </c>
      <c r="C92" s="5" t="s">
        <v>16</v>
      </c>
      <c r="D92" s="6">
        <v>235.78191117171292</v>
      </c>
      <c r="E92" s="6">
        <v>4.1630769230000002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</row>
    <row r="93" spans="1:11" x14ac:dyDescent="0.35">
      <c r="A93" s="4">
        <v>40323</v>
      </c>
      <c r="B93" s="5" t="s">
        <v>7</v>
      </c>
      <c r="C93" s="5" t="s">
        <v>16</v>
      </c>
      <c r="D93" s="6">
        <v>284.67501459199542</v>
      </c>
      <c r="E93" s="6">
        <v>4.0578571429999997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</row>
    <row r="94" spans="1:11" x14ac:dyDescent="0.35">
      <c r="A94" s="4">
        <v>40330</v>
      </c>
      <c r="B94" s="5" t="s">
        <v>7</v>
      </c>
      <c r="C94" s="5" t="s">
        <v>16</v>
      </c>
      <c r="D94" s="6">
        <v>214.07504868302217</v>
      </c>
      <c r="E94" s="6">
        <v>3.9666666670000001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</row>
    <row r="95" spans="1:11" x14ac:dyDescent="0.35">
      <c r="A95" s="4">
        <v>40337</v>
      </c>
      <c r="B95" s="5" t="s">
        <v>7</v>
      </c>
      <c r="C95" s="5" t="s">
        <v>16</v>
      </c>
      <c r="D95" s="6">
        <v>183.77263114909792</v>
      </c>
      <c r="E95" s="6">
        <v>5.443846154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</row>
    <row r="96" spans="1:11" x14ac:dyDescent="0.35">
      <c r="A96" s="4">
        <v>40344</v>
      </c>
      <c r="B96" s="5" t="s">
        <v>7</v>
      </c>
      <c r="C96" s="5" t="s">
        <v>16</v>
      </c>
      <c r="D96" s="6">
        <v>289.28642125223553</v>
      </c>
      <c r="E96" s="6">
        <v>4.29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</row>
    <row r="97" spans="1:11" x14ac:dyDescent="0.35">
      <c r="A97" s="4">
        <v>40351</v>
      </c>
      <c r="B97" s="5" t="s">
        <v>7</v>
      </c>
      <c r="C97" s="5" t="s">
        <v>16</v>
      </c>
      <c r="D97" s="6">
        <v>397.14858141361776</v>
      </c>
      <c r="E97" s="6">
        <v>4.2962499999999997</v>
      </c>
      <c r="F97" s="6">
        <v>1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</row>
    <row r="98" spans="1:11" x14ac:dyDescent="0.35">
      <c r="A98" s="4">
        <v>40358</v>
      </c>
      <c r="B98" s="5" t="s">
        <v>7</v>
      </c>
      <c r="C98" s="5" t="s">
        <v>16</v>
      </c>
      <c r="D98" s="6">
        <v>300.04673067328798</v>
      </c>
      <c r="E98" s="6">
        <v>4.403333333</v>
      </c>
      <c r="F98" s="6">
        <v>0</v>
      </c>
      <c r="G98" s="6">
        <v>1</v>
      </c>
      <c r="H98" s="6">
        <v>0</v>
      </c>
      <c r="I98" s="6">
        <v>0</v>
      </c>
      <c r="J98" s="6">
        <v>0</v>
      </c>
      <c r="K98" s="6">
        <v>0</v>
      </c>
    </row>
    <row r="99" spans="1:11" x14ac:dyDescent="0.35">
      <c r="A99" s="4">
        <v>40365</v>
      </c>
      <c r="B99" s="5" t="s">
        <v>7</v>
      </c>
      <c r="C99" s="5" t="s">
        <v>16</v>
      </c>
      <c r="D99" s="6">
        <v>256.18438620920188</v>
      </c>
      <c r="E99" s="6">
        <v>3.8813333330000002</v>
      </c>
      <c r="F99" s="6">
        <v>0</v>
      </c>
      <c r="G99" s="6">
        <v>1</v>
      </c>
      <c r="H99" s="6">
        <v>0</v>
      </c>
      <c r="I99" s="6">
        <v>0</v>
      </c>
      <c r="J99" s="6">
        <v>0</v>
      </c>
      <c r="K99" s="6">
        <v>0</v>
      </c>
    </row>
    <row r="100" spans="1:11" x14ac:dyDescent="0.35">
      <c r="A100" s="4">
        <v>40372</v>
      </c>
      <c r="B100" s="5" t="s">
        <v>7</v>
      </c>
      <c r="C100" s="5" t="s">
        <v>16</v>
      </c>
      <c r="D100" s="6">
        <v>318.5782889727414</v>
      </c>
      <c r="E100" s="6">
        <v>4.1381249999999996</v>
      </c>
      <c r="F100" s="6">
        <v>0</v>
      </c>
      <c r="G100" s="6">
        <v>1</v>
      </c>
      <c r="H100" s="6">
        <v>0</v>
      </c>
      <c r="I100" s="6">
        <v>0</v>
      </c>
      <c r="J100" s="6">
        <v>0</v>
      </c>
      <c r="K100" s="6">
        <v>0</v>
      </c>
    </row>
    <row r="101" spans="1:11" x14ac:dyDescent="0.35">
      <c r="A101" s="4">
        <v>40302</v>
      </c>
      <c r="B101" s="5" t="s">
        <v>7</v>
      </c>
      <c r="C101" s="5" t="s">
        <v>17</v>
      </c>
      <c r="D101" s="6">
        <v>281.76515409737482</v>
      </c>
      <c r="E101" s="6">
        <v>4.0627272730000001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</row>
    <row r="102" spans="1:11" x14ac:dyDescent="0.35">
      <c r="A102" s="4">
        <v>40309</v>
      </c>
      <c r="B102" s="5" t="s">
        <v>7</v>
      </c>
      <c r="C102" s="5" t="s">
        <v>17</v>
      </c>
      <c r="D102" s="6">
        <v>348.46674668822629</v>
      </c>
      <c r="E102" s="6">
        <v>3.8515384620000002</v>
      </c>
      <c r="F102" s="6">
        <v>1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</row>
    <row r="103" spans="1:11" x14ac:dyDescent="0.35">
      <c r="A103" s="4">
        <v>40316</v>
      </c>
      <c r="B103" s="5" t="s">
        <v>7</v>
      </c>
      <c r="C103" s="5" t="s">
        <v>17</v>
      </c>
      <c r="D103" s="6">
        <v>378.71914793843308</v>
      </c>
      <c r="E103" s="6">
        <v>3.5935714289999998</v>
      </c>
      <c r="F103" s="6">
        <v>0</v>
      </c>
      <c r="G103" s="6">
        <v>1</v>
      </c>
      <c r="H103" s="6">
        <v>0</v>
      </c>
      <c r="I103" s="6">
        <v>0</v>
      </c>
      <c r="J103" s="6">
        <v>0</v>
      </c>
      <c r="K103" s="6">
        <v>0</v>
      </c>
    </row>
    <row r="104" spans="1:11" x14ac:dyDescent="0.35">
      <c r="A104" s="4">
        <v>40323</v>
      </c>
      <c r="B104" s="5" t="s">
        <v>7</v>
      </c>
      <c r="C104" s="5" t="s">
        <v>17</v>
      </c>
      <c r="D104" s="6">
        <v>360.30415645289946</v>
      </c>
      <c r="E104" s="6">
        <v>4.6431250000000004</v>
      </c>
      <c r="F104" s="6">
        <v>0</v>
      </c>
      <c r="G104" s="6">
        <v>1</v>
      </c>
      <c r="H104" s="6">
        <v>0</v>
      </c>
      <c r="I104" s="6">
        <v>0</v>
      </c>
      <c r="J104" s="6">
        <v>0</v>
      </c>
      <c r="K104" s="6">
        <v>0</v>
      </c>
    </row>
    <row r="105" spans="1:11" x14ac:dyDescent="0.35">
      <c r="A105" s="4">
        <v>40330</v>
      </c>
      <c r="B105" s="5" t="s">
        <v>7</v>
      </c>
      <c r="C105" s="5" t="s">
        <v>17</v>
      </c>
      <c r="D105" s="6">
        <v>342.76335527262108</v>
      </c>
      <c r="E105" s="6">
        <v>4.7733333330000001</v>
      </c>
      <c r="F105" s="6">
        <v>0</v>
      </c>
      <c r="G105" s="6">
        <v>1</v>
      </c>
      <c r="H105" s="6">
        <v>0</v>
      </c>
      <c r="I105" s="6">
        <v>0</v>
      </c>
      <c r="J105" s="6">
        <v>0</v>
      </c>
      <c r="K105" s="6">
        <v>0</v>
      </c>
    </row>
    <row r="106" spans="1:11" x14ac:dyDescent="0.35">
      <c r="A106" s="4">
        <v>40337</v>
      </c>
      <c r="B106" s="5" t="s">
        <v>7</v>
      </c>
      <c r="C106" s="5" t="s">
        <v>17</v>
      </c>
      <c r="D106" s="6">
        <v>360.59464988979607</v>
      </c>
      <c r="E106" s="6">
        <v>5.4542857140000001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</row>
    <row r="107" spans="1:11" x14ac:dyDescent="0.35">
      <c r="A107" s="4">
        <v>40344</v>
      </c>
      <c r="B107" s="5" t="s">
        <v>7</v>
      </c>
      <c r="C107" s="5" t="s">
        <v>17</v>
      </c>
      <c r="D107" s="6">
        <v>283.6937634993709</v>
      </c>
      <c r="E107" s="6">
        <v>4.483333333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</row>
    <row r="108" spans="1:11" x14ac:dyDescent="0.35">
      <c r="A108" s="4">
        <v>40351</v>
      </c>
      <c r="B108" s="5" t="s">
        <v>7</v>
      </c>
      <c r="C108" s="5" t="s">
        <v>17</v>
      </c>
      <c r="D108" s="6">
        <v>248.0364410567509</v>
      </c>
      <c r="E108" s="6">
        <v>4.7592307690000002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</row>
    <row r="109" spans="1:11" x14ac:dyDescent="0.35">
      <c r="A109" s="4">
        <v>40358</v>
      </c>
      <c r="B109" s="5" t="s">
        <v>7</v>
      </c>
      <c r="C109" s="5" t="s">
        <v>17</v>
      </c>
      <c r="D109" s="6">
        <v>378.96757551248282</v>
      </c>
      <c r="E109" s="6">
        <v>3.7685714290000001</v>
      </c>
      <c r="F109" s="6">
        <v>1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</row>
    <row r="110" spans="1:11" x14ac:dyDescent="0.35">
      <c r="A110" s="4">
        <v>40365</v>
      </c>
      <c r="B110" s="5" t="s">
        <v>7</v>
      </c>
      <c r="C110" s="5" t="s">
        <v>17</v>
      </c>
      <c r="D110" s="6">
        <v>270.20687266746779</v>
      </c>
      <c r="E110" s="6">
        <v>4.9506249999999996</v>
      </c>
      <c r="F110" s="6">
        <v>0</v>
      </c>
      <c r="G110" s="6">
        <v>1</v>
      </c>
      <c r="H110" s="6">
        <v>0</v>
      </c>
      <c r="I110" s="6">
        <v>0</v>
      </c>
      <c r="J110" s="6">
        <v>0</v>
      </c>
      <c r="K110" s="6">
        <v>0</v>
      </c>
    </row>
    <row r="111" spans="1:11" x14ac:dyDescent="0.35">
      <c r="A111" s="4">
        <v>40372</v>
      </c>
      <c r="B111" s="5" t="s">
        <v>7</v>
      </c>
      <c r="C111" s="5" t="s">
        <v>17</v>
      </c>
      <c r="D111" s="6">
        <v>305.50056886598702</v>
      </c>
      <c r="E111" s="6">
        <v>4.4866666669999997</v>
      </c>
      <c r="F111" s="6">
        <v>0</v>
      </c>
      <c r="G111" s="6">
        <v>1</v>
      </c>
      <c r="H111" s="6">
        <v>0</v>
      </c>
      <c r="I111" s="6">
        <v>0</v>
      </c>
      <c r="J111" s="6">
        <v>0</v>
      </c>
      <c r="K111" s="6">
        <v>0</v>
      </c>
    </row>
    <row r="112" spans="1:11" x14ac:dyDescent="0.35">
      <c r="A112" s="4">
        <v>40302</v>
      </c>
      <c r="B112" s="5" t="s">
        <v>18</v>
      </c>
      <c r="C112" s="5" t="s">
        <v>19</v>
      </c>
      <c r="D112" s="6">
        <v>127.97854653078643</v>
      </c>
      <c r="E112" s="6">
        <v>4.6328571429999998</v>
      </c>
      <c r="F112" s="6">
        <v>0</v>
      </c>
      <c r="G112" s="6">
        <v>0</v>
      </c>
      <c r="H112" s="6">
        <v>1</v>
      </c>
      <c r="I112">
        <f>E112</f>
        <v>4.6328571429999998</v>
      </c>
      <c r="J112">
        <f>F112</f>
        <v>0</v>
      </c>
      <c r="K112">
        <f>G112</f>
        <v>0</v>
      </c>
    </row>
    <row r="113" spans="1:11" x14ac:dyDescent="0.35">
      <c r="A113" s="4">
        <v>40309</v>
      </c>
      <c r="B113" s="5" t="s">
        <v>18</v>
      </c>
      <c r="C113" s="5" t="s">
        <v>19</v>
      </c>
      <c r="D113" s="6">
        <v>152.5346601739578</v>
      </c>
      <c r="E113" s="6">
        <v>4.9275000000000002</v>
      </c>
      <c r="F113" s="6">
        <v>0</v>
      </c>
      <c r="G113" s="6">
        <v>0</v>
      </c>
      <c r="H113" s="6">
        <v>1</v>
      </c>
      <c r="I113">
        <f t="shared" ref="I113:I176" si="0">E113</f>
        <v>4.9275000000000002</v>
      </c>
      <c r="J113">
        <f t="shared" ref="J113:J176" si="1">F113</f>
        <v>0</v>
      </c>
      <c r="K113">
        <f t="shared" ref="K113:K176" si="2">G113</f>
        <v>0</v>
      </c>
    </row>
    <row r="114" spans="1:11" x14ac:dyDescent="0.35">
      <c r="A114" s="4">
        <v>40316</v>
      </c>
      <c r="B114" s="5" t="s">
        <v>18</v>
      </c>
      <c r="C114" s="5" t="s">
        <v>19</v>
      </c>
      <c r="D114" s="6">
        <v>250.59645711523632</v>
      </c>
      <c r="E114" s="6">
        <v>4.3687500000000004</v>
      </c>
      <c r="F114" s="6">
        <v>0</v>
      </c>
      <c r="G114" s="6">
        <v>0</v>
      </c>
      <c r="H114" s="6">
        <v>1</v>
      </c>
      <c r="I114">
        <f t="shared" si="0"/>
        <v>4.3687500000000004</v>
      </c>
      <c r="J114">
        <f t="shared" si="1"/>
        <v>0</v>
      </c>
      <c r="K114">
        <f t="shared" si="2"/>
        <v>0</v>
      </c>
    </row>
    <row r="115" spans="1:11" x14ac:dyDescent="0.35">
      <c r="A115" s="4">
        <v>40323</v>
      </c>
      <c r="B115" s="5" t="s">
        <v>18</v>
      </c>
      <c r="C115" s="5" t="s">
        <v>19</v>
      </c>
      <c r="D115" s="6">
        <v>230.18775321635798</v>
      </c>
      <c r="E115" s="6">
        <v>4.208571429</v>
      </c>
      <c r="F115" s="6">
        <v>0</v>
      </c>
      <c r="G115" s="6">
        <v>0</v>
      </c>
      <c r="H115" s="6">
        <v>1</v>
      </c>
      <c r="I115">
        <f t="shared" si="0"/>
        <v>4.208571429</v>
      </c>
      <c r="J115">
        <f t="shared" si="1"/>
        <v>0</v>
      </c>
      <c r="K115">
        <f t="shared" si="2"/>
        <v>0</v>
      </c>
    </row>
    <row r="116" spans="1:11" x14ac:dyDescent="0.35">
      <c r="A116" s="4">
        <v>40330</v>
      </c>
      <c r="B116" s="5" t="s">
        <v>18</v>
      </c>
      <c r="C116" s="5" t="s">
        <v>19</v>
      </c>
      <c r="D116" s="6">
        <v>258.26648249879088</v>
      </c>
      <c r="E116" s="6">
        <v>4.208571429</v>
      </c>
      <c r="F116" s="6">
        <v>0</v>
      </c>
      <c r="G116" s="6">
        <v>0</v>
      </c>
      <c r="H116" s="6">
        <v>1</v>
      </c>
      <c r="I116">
        <f t="shared" si="0"/>
        <v>4.208571429</v>
      </c>
      <c r="J116">
        <f t="shared" si="1"/>
        <v>0</v>
      </c>
      <c r="K116">
        <f t="shared" si="2"/>
        <v>0</v>
      </c>
    </row>
    <row r="117" spans="1:11" x14ac:dyDescent="0.35">
      <c r="A117" s="4">
        <v>40337</v>
      </c>
      <c r="B117" s="5" t="s">
        <v>18</v>
      </c>
      <c r="C117" s="5" t="s">
        <v>19</v>
      </c>
      <c r="D117" s="6">
        <v>120.9717472247146</v>
      </c>
      <c r="E117" s="6">
        <v>4.6328571429999998</v>
      </c>
      <c r="F117" s="6">
        <v>0</v>
      </c>
      <c r="G117" s="6">
        <v>0</v>
      </c>
      <c r="H117" s="6">
        <v>1</v>
      </c>
      <c r="I117">
        <f t="shared" si="0"/>
        <v>4.6328571429999998</v>
      </c>
      <c r="J117">
        <f t="shared" si="1"/>
        <v>0</v>
      </c>
      <c r="K117">
        <f t="shared" si="2"/>
        <v>0</v>
      </c>
    </row>
    <row r="118" spans="1:11" x14ac:dyDescent="0.35">
      <c r="A118" s="4">
        <v>40344</v>
      </c>
      <c r="B118" s="5" t="s">
        <v>18</v>
      </c>
      <c r="C118" s="5" t="s">
        <v>19</v>
      </c>
      <c r="D118" s="6">
        <v>323.95524257777464</v>
      </c>
      <c r="E118" s="6">
        <v>4.6455555559999997</v>
      </c>
      <c r="F118" s="6">
        <v>1</v>
      </c>
      <c r="G118" s="6">
        <v>0</v>
      </c>
      <c r="H118" s="6">
        <v>1</v>
      </c>
      <c r="I118">
        <f t="shared" si="0"/>
        <v>4.6455555559999997</v>
      </c>
      <c r="J118">
        <f t="shared" si="1"/>
        <v>1</v>
      </c>
      <c r="K118">
        <f t="shared" si="2"/>
        <v>0</v>
      </c>
    </row>
    <row r="119" spans="1:11" x14ac:dyDescent="0.35">
      <c r="A119" s="4">
        <v>40351</v>
      </c>
      <c r="B119" s="5" t="s">
        <v>18</v>
      </c>
      <c r="C119" s="5" t="s">
        <v>19</v>
      </c>
      <c r="D119" s="6">
        <v>332.53958284465392</v>
      </c>
      <c r="E119" s="6">
        <v>4.12</v>
      </c>
      <c r="F119" s="6">
        <v>0</v>
      </c>
      <c r="G119" s="6">
        <v>1</v>
      </c>
      <c r="H119" s="6">
        <v>1</v>
      </c>
      <c r="I119">
        <f t="shared" si="0"/>
        <v>4.12</v>
      </c>
      <c r="J119">
        <f t="shared" si="1"/>
        <v>0</v>
      </c>
      <c r="K119">
        <f t="shared" si="2"/>
        <v>1</v>
      </c>
    </row>
    <row r="120" spans="1:11" x14ac:dyDescent="0.35">
      <c r="A120" s="4">
        <v>40358</v>
      </c>
      <c r="B120" s="5" t="s">
        <v>18</v>
      </c>
      <c r="C120" s="5" t="s">
        <v>19</v>
      </c>
      <c r="D120" s="6">
        <v>318.75480206331304</v>
      </c>
      <c r="E120" s="6">
        <v>4.12</v>
      </c>
      <c r="F120" s="6">
        <v>0</v>
      </c>
      <c r="G120" s="6">
        <v>1</v>
      </c>
      <c r="H120" s="6">
        <v>1</v>
      </c>
      <c r="I120">
        <f t="shared" si="0"/>
        <v>4.12</v>
      </c>
      <c r="J120">
        <f t="shared" si="1"/>
        <v>0</v>
      </c>
      <c r="K120">
        <f t="shared" si="2"/>
        <v>1</v>
      </c>
    </row>
    <row r="121" spans="1:11" x14ac:dyDescent="0.35">
      <c r="A121" s="4">
        <v>40365</v>
      </c>
      <c r="B121" s="5" t="s">
        <v>18</v>
      </c>
      <c r="C121" s="5" t="s">
        <v>19</v>
      </c>
      <c r="D121" s="6">
        <v>333.84805201146571</v>
      </c>
      <c r="E121" s="6">
        <v>3.3111111110000002</v>
      </c>
      <c r="F121" s="6">
        <v>0</v>
      </c>
      <c r="G121" s="6">
        <v>1</v>
      </c>
      <c r="H121" s="6">
        <v>1</v>
      </c>
      <c r="I121">
        <f t="shared" si="0"/>
        <v>3.3111111110000002</v>
      </c>
      <c r="J121">
        <f t="shared" si="1"/>
        <v>0</v>
      </c>
      <c r="K121">
        <f t="shared" si="2"/>
        <v>1</v>
      </c>
    </row>
    <row r="122" spans="1:11" x14ac:dyDescent="0.35">
      <c r="A122" s="4">
        <v>40372</v>
      </c>
      <c r="B122" s="5" t="s">
        <v>18</v>
      </c>
      <c r="C122" s="5" t="s">
        <v>19</v>
      </c>
      <c r="D122" s="6">
        <v>335.28131464737612</v>
      </c>
      <c r="E122" s="6">
        <v>3.1469999999999998</v>
      </c>
      <c r="F122" s="6">
        <v>0</v>
      </c>
      <c r="G122" s="6">
        <v>0</v>
      </c>
      <c r="H122" s="6">
        <v>1</v>
      </c>
      <c r="I122">
        <f t="shared" si="0"/>
        <v>3.1469999999999998</v>
      </c>
      <c r="J122">
        <f t="shared" si="1"/>
        <v>0</v>
      </c>
      <c r="K122">
        <f t="shared" si="2"/>
        <v>0</v>
      </c>
    </row>
    <row r="123" spans="1:11" x14ac:dyDescent="0.35">
      <c r="A123" s="4">
        <v>40302</v>
      </c>
      <c r="B123" s="5" t="s">
        <v>18</v>
      </c>
      <c r="C123" s="5" t="s">
        <v>20</v>
      </c>
      <c r="D123" s="6">
        <v>169.60160845688188</v>
      </c>
      <c r="E123" s="6">
        <v>4.24</v>
      </c>
      <c r="F123" s="6">
        <v>0</v>
      </c>
      <c r="G123" s="6">
        <v>0</v>
      </c>
      <c r="H123" s="6">
        <v>1</v>
      </c>
      <c r="I123">
        <f t="shared" si="0"/>
        <v>4.24</v>
      </c>
      <c r="J123">
        <f t="shared" si="1"/>
        <v>0</v>
      </c>
      <c r="K123">
        <f t="shared" si="2"/>
        <v>0</v>
      </c>
    </row>
    <row r="124" spans="1:11" x14ac:dyDescent="0.35">
      <c r="A124" s="4">
        <v>40309</v>
      </c>
      <c r="B124" s="5" t="s">
        <v>18</v>
      </c>
      <c r="C124" s="5" t="s">
        <v>20</v>
      </c>
      <c r="D124" s="6">
        <v>209.3971488106277</v>
      </c>
      <c r="E124" s="6">
        <v>4.2283333330000001</v>
      </c>
      <c r="F124" s="6">
        <v>0</v>
      </c>
      <c r="G124" s="6">
        <v>0</v>
      </c>
      <c r="H124" s="6">
        <v>1</v>
      </c>
      <c r="I124">
        <f t="shared" si="0"/>
        <v>4.2283333330000001</v>
      </c>
      <c r="J124">
        <f t="shared" si="1"/>
        <v>0</v>
      </c>
      <c r="K124">
        <f t="shared" si="2"/>
        <v>0</v>
      </c>
    </row>
    <row r="125" spans="1:11" x14ac:dyDescent="0.35">
      <c r="A125" s="4">
        <v>40316</v>
      </c>
      <c r="B125" s="5" t="s">
        <v>18</v>
      </c>
      <c r="C125" s="5" t="s">
        <v>20</v>
      </c>
      <c r="D125" s="6">
        <v>196.34960394675636</v>
      </c>
      <c r="E125" s="6">
        <v>3.9950000000000001</v>
      </c>
      <c r="F125" s="6">
        <v>0</v>
      </c>
      <c r="G125" s="6">
        <v>0</v>
      </c>
      <c r="H125" s="6">
        <v>1</v>
      </c>
      <c r="I125">
        <f t="shared" si="0"/>
        <v>3.9950000000000001</v>
      </c>
      <c r="J125">
        <f t="shared" si="1"/>
        <v>0</v>
      </c>
      <c r="K125">
        <f t="shared" si="2"/>
        <v>0</v>
      </c>
    </row>
    <row r="126" spans="1:11" x14ac:dyDescent="0.35">
      <c r="A126" s="4">
        <v>40323</v>
      </c>
      <c r="B126" s="5" t="s">
        <v>18</v>
      </c>
      <c r="C126" s="5" t="s">
        <v>20</v>
      </c>
      <c r="D126" s="6">
        <v>358.38055216776797</v>
      </c>
      <c r="E126" s="6">
        <v>3.9950000000000001</v>
      </c>
      <c r="F126" s="6">
        <v>0</v>
      </c>
      <c r="G126" s="6">
        <v>0</v>
      </c>
      <c r="H126" s="6">
        <v>1</v>
      </c>
      <c r="I126">
        <f t="shared" si="0"/>
        <v>3.9950000000000001</v>
      </c>
      <c r="J126">
        <f t="shared" si="1"/>
        <v>0</v>
      </c>
      <c r="K126">
        <f t="shared" si="2"/>
        <v>0</v>
      </c>
    </row>
    <row r="127" spans="1:11" x14ac:dyDescent="0.35">
      <c r="A127" s="4">
        <v>40330</v>
      </c>
      <c r="B127" s="5" t="s">
        <v>18</v>
      </c>
      <c r="C127" s="5" t="s">
        <v>20</v>
      </c>
      <c r="D127" s="6">
        <v>198.00953936017774</v>
      </c>
      <c r="E127" s="6">
        <v>3.9950000000000001</v>
      </c>
      <c r="F127" s="6">
        <v>0</v>
      </c>
      <c r="G127" s="6">
        <v>0</v>
      </c>
      <c r="H127" s="6">
        <v>1</v>
      </c>
      <c r="I127">
        <f t="shared" si="0"/>
        <v>3.9950000000000001</v>
      </c>
      <c r="J127">
        <f t="shared" si="1"/>
        <v>0</v>
      </c>
      <c r="K127">
        <f t="shared" si="2"/>
        <v>0</v>
      </c>
    </row>
    <row r="128" spans="1:11" x14ac:dyDescent="0.35">
      <c r="A128" s="4">
        <v>40337</v>
      </c>
      <c r="B128" s="5" t="s">
        <v>18</v>
      </c>
      <c r="C128" s="5" t="s">
        <v>20</v>
      </c>
      <c r="D128" s="6">
        <v>166.40779961215463</v>
      </c>
      <c r="E128" s="6">
        <v>4.24</v>
      </c>
      <c r="F128" s="6">
        <v>0</v>
      </c>
      <c r="G128" s="6">
        <v>0</v>
      </c>
      <c r="H128" s="6">
        <v>1</v>
      </c>
      <c r="I128">
        <f t="shared" si="0"/>
        <v>4.24</v>
      </c>
      <c r="J128">
        <f t="shared" si="1"/>
        <v>0</v>
      </c>
      <c r="K128">
        <f t="shared" si="2"/>
        <v>0</v>
      </c>
    </row>
    <row r="129" spans="1:11" x14ac:dyDescent="0.35">
      <c r="A129" s="4">
        <v>40344</v>
      </c>
      <c r="B129" s="5" t="s">
        <v>18</v>
      </c>
      <c r="C129" s="5" t="s">
        <v>20</v>
      </c>
      <c r="D129" s="6">
        <v>299.87320850245294</v>
      </c>
      <c r="E129" s="6">
        <v>4.24</v>
      </c>
      <c r="F129" s="6">
        <v>1</v>
      </c>
      <c r="G129" s="6">
        <v>0</v>
      </c>
      <c r="H129" s="6">
        <v>1</v>
      </c>
      <c r="I129">
        <f t="shared" si="0"/>
        <v>4.24</v>
      </c>
      <c r="J129">
        <f t="shared" si="1"/>
        <v>1</v>
      </c>
      <c r="K129">
        <f t="shared" si="2"/>
        <v>0</v>
      </c>
    </row>
    <row r="130" spans="1:11" x14ac:dyDescent="0.35">
      <c r="A130" s="4">
        <v>40351</v>
      </c>
      <c r="B130" s="5" t="s">
        <v>18</v>
      </c>
      <c r="C130" s="5" t="s">
        <v>20</v>
      </c>
      <c r="D130" s="6">
        <v>344.85569958245247</v>
      </c>
      <c r="E130" s="6">
        <v>4.24</v>
      </c>
      <c r="F130" s="6">
        <v>0</v>
      </c>
      <c r="G130" s="6">
        <v>1</v>
      </c>
      <c r="H130" s="6">
        <v>1</v>
      </c>
      <c r="I130">
        <f t="shared" si="0"/>
        <v>4.24</v>
      </c>
      <c r="J130">
        <f t="shared" si="1"/>
        <v>0</v>
      </c>
      <c r="K130">
        <f t="shared" si="2"/>
        <v>1</v>
      </c>
    </row>
    <row r="131" spans="1:11" x14ac:dyDescent="0.35">
      <c r="A131" s="4">
        <v>40358</v>
      </c>
      <c r="B131" s="5" t="s">
        <v>18</v>
      </c>
      <c r="C131" s="5" t="s">
        <v>20</v>
      </c>
      <c r="D131" s="6">
        <v>340.26696321400709</v>
      </c>
      <c r="E131" s="6">
        <v>4.24</v>
      </c>
      <c r="F131" s="6">
        <v>0</v>
      </c>
      <c r="G131" s="6">
        <v>1</v>
      </c>
      <c r="H131" s="6">
        <v>1</v>
      </c>
      <c r="I131">
        <f t="shared" si="0"/>
        <v>4.24</v>
      </c>
      <c r="J131">
        <f t="shared" si="1"/>
        <v>0</v>
      </c>
      <c r="K131">
        <f t="shared" si="2"/>
        <v>1</v>
      </c>
    </row>
    <row r="132" spans="1:11" x14ac:dyDescent="0.35">
      <c r="A132" s="4">
        <v>40365</v>
      </c>
      <c r="B132" s="5" t="s">
        <v>18</v>
      </c>
      <c r="C132" s="5" t="s">
        <v>20</v>
      </c>
      <c r="D132" s="6">
        <v>262.28117718093938</v>
      </c>
      <c r="E132" s="6">
        <v>3.7450000000000001</v>
      </c>
      <c r="F132" s="6">
        <v>0</v>
      </c>
      <c r="G132" s="6">
        <v>1</v>
      </c>
      <c r="H132" s="6">
        <v>1</v>
      </c>
      <c r="I132">
        <f t="shared" si="0"/>
        <v>3.7450000000000001</v>
      </c>
      <c r="J132">
        <f t="shared" si="1"/>
        <v>0</v>
      </c>
      <c r="K132">
        <f t="shared" si="2"/>
        <v>1</v>
      </c>
    </row>
    <row r="133" spans="1:11" x14ac:dyDescent="0.35">
      <c r="A133" s="4">
        <v>40372</v>
      </c>
      <c r="B133" s="5" t="s">
        <v>18</v>
      </c>
      <c r="C133" s="5" t="s">
        <v>20</v>
      </c>
      <c r="D133" s="6">
        <v>235.86848608428613</v>
      </c>
      <c r="E133" s="6">
        <v>3.7450000000000001</v>
      </c>
      <c r="F133" s="6">
        <v>0</v>
      </c>
      <c r="G133" s="6">
        <v>0</v>
      </c>
      <c r="H133" s="6">
        <v>1</v>
      </c>
      <c r="I133">
        <f t="shared" si="0"/>
        <v>3.7450000000000001</v>
      </c>
      <c r="J133">
        <f t="shared" si="1"/>
        <v>0</v>
      </c>
      <c r="K133">
        <f t="shared" si="2"/>
        <v>0</v>
      </c>
    </row>
    <row r="134" spans="1:11" x14ac:dyDescent="0.35">
      <c r="A134" s="4">
        <v>40302</v>
      </c>
      <c r="B134" s="5" t="s">
        <v>18</v>
      </c>
      <c r="C134" s="5" t="s">
        <v>21</v>
      </c>
      <c r="D134" s="6">
        <v>203.79754865341786</v>
      </c>
      <c r="E134" s="6">
        <v>4.2042857140000001</v>
      </c>
      <c r="F134" s="6">
        <v>0</v>
      </c>
      <c r="G134" s="6">
        <v>0</v>
      </c>
      <c r="H134" s="6">
        <v>1</v>
      </c>
      <c r="I134">
        <f t="shared" si="0"/>
        <v>4.2042857140000001</v>
      </c>
      <c r="J134">
        <f t="shared" si="1"/>
        <v>0</v>
      </c>
      <c r="K134">
        <f t="shared" si="2"/>
        <v>0</v>
      </c>
    </row>
    <row r="135" spans="1:11" x14ac:dyDescent="0.35">
      <c r="A135" s="4">
        <v>40309</v>
      </c>
      <c r="B135" s="5" t="s">
        <v>18</v>
      </c>
      <c r="C135" s="5" t="s">
        <v>21</v>
      </c>
      <c r="D135" s="6">
        <v>219.29149989342258</v>
      </c>
      <c r="E135" s="6">
        <v>4.8233333329999999</v>
      </c>
      <c r="F135" s="6">
        <v>0</v>
      </c>
      <c r="G135" s="6">
        <v>0</v>
      </c>
      <c r="H135" s="6">
        <v>1</v>
      </c>
      <c r="I135">
        <f t="shared" si="0"/>
        <v>4.8233333329999999</v>
      </c>
      <c r="J135">
        <f t="shared" si="1"/>
        <v>0</v>
      </c>
      <c r="K135">
        <f t="shared" si="2"/>
        <v>0</v>
      </c>
    </row>
    <row r="136" spans="1:11" x14ac:dyDescent="0.35">
      <c r="A136" s="4">
        <v>40316</v>
      </c>
      <c r="B136" s="5" t="s">
        <v>18</v>
      </c>
      <c r="C136" s="5" t="s">
        <v>21</v>
      </c>
      <c r="D136" s="6">
        <v>294.08243374242301</v>
      </c>
      <c r="E136" s="6">
        <v>4.12</v>
      </c>
      <c r="F136" s="6">
        <v>0</v>
      </c>
      <c r="G136" s="6">
        <v>0</v>
      </c>
      <c r="H136" s="6">
        <v>1</v>
      </c>
      <c r="I136">
        <f t="shared" si="0"/>
        <v>4.12</v>
      </c>
      <c r="J136">
        <f t="shared" si="1"/>
        <v>0</v>
      </c>
      <c r="K136">
        <f t="shared" si="2"/>
        <v>0</v>
      </c>
    </row>
    <row r="137" spans="1:11" x14ac:dyDescent="0.35">
      <c r="A137" s="4">
        <v>40323</v>
      </c>
      <c r="B137" s="5" t="s">
        <v>18</v>
      </c>
      <c r="C137" s="5" t="s">
        <v>21</v>
      </c>
      <c r="D137" s="6">
        <v>337.72974904051551</v>
      </c>
      <c r="E137" s="6">
        <v>3.9242857139999998</v>
      </c>
      <c r="F137" s="6">
        <v>0</v>
      </c>
      <c r="G137" s="6">
        <v>0</v>
      </c>
      <c r="H137" s="6">
        <v>1</v>
      </c>
      <c r="I137">
        <f t="shared" si="0"/>
        <v>3.9242857139999998</v>
      </c>
      <c r="J137">
        <f t="shared" si="1"/>
        <v>0</v>
      </c>
      <c r="K137">
        <f t="shared" si="2"/>
        <v>0</v>
      </c>
    </row>
    <row r="138" spans="1:11" x14ac:dyDescent="0.35">
      <c r="A138" s="4">
        <v>40330</v>
      </c>
      <c r="B138" s="5" t="s">
        <v>18</v>
      </c>
      <c r="C138" s="5" t="s">
        <v>21</v>
      </c>
      <c r="D138" s="6">
        <v>198.84945852895032</v>
      </c>
      <c r="E138" s="6">
        <v>3.9242857139999998</v>
      </c>
      <c r="F138" s="6">
        <v>0</v>
      </c>
      <c r="G138" s="6">
        <v>0</v>
      </c>
      <c r="H138" s="6">
        <v>1</v>
      </c>
      <c r="I138">
        <f t="shared" si="0"/>
        <v>3.9242857139999998</v>
      </c>
      <c r="J138">
        <f t="shared" si="1"/>
        <v>0</v>
      </c>
      <c r="K138">
        <f t="shared" si="2"/>
        <v>0</v>
      </c>
    </row>
    <row r="139" spans="1:11" x14ac:dyDescent="0.35">
      <c r="A139" s="4">
        <v>40337</v>
      </c>
      <c r="B139" s="5" t="s">
        <v>18</v>
      </c>
      <c r="C139" s="5" t="s">
        <v>21</v>
      </c>
      <c r="D139" s="6">
        <v>224.22524285785963</v>
      </c>
      <c r="E139" s="6">
        <v>4.2042857140000001</v>
      </c>
      <c r="F139" s="6">
        <v>0</v>
      </c>
      <c r="G139" s="6">
        <v>0</v>
      </c>
      <c r="H139" s="6">
        <v>1</v>
      </c>
      <c r="I139">
        <f t="shared" si="0"/>
        <v>4.2042857140000001</v>
      </c>
      <c r="J139">
        <f t="shared" si="1"/>
        <v>0</v>
      </c>
      <c r="K139">
        <f t="shared" si="2"/>
        <v>0</v>
      </c>
    </row>
    <row r="140" spans="1:11" x14ac:dyDescent="0.35">
      <c r="A140" s="4">
        <v>40344</v>
      </c>
      <c r="B140" s="5" t="s">
        <v>18</v>
      </c>
      <c r="C140" s="5" t="s">
        <v>21</v>
      </c>
      <c r="D140" s="6">
        <v>258.85789097402039</v>
      </c>
      <c r="E140" s="6">
        <v>4.2042857140000001</v>
      </c>
      <c r="F140" s="6">
        <v>0</v>
      </c>
      <c r="G140" s="6">
        <v>0</v>
      </c>
      <c r="H140" s="6">
        <v>1</v>
      </c>
      <c r="I140">
        <f t="shared" si="0"/>
        <v>4.2042857140000001</v>
      </c>
      <c r="J140">
        <f t="shared" si="1"/>
        <v>0</v>
      </c>
      <c r="K140">
        <f t="shared" si="2"/>
        <v>0</v>
      </c>
    </row>
    <row r="141" spans="1:11" x14ac:dyDescent="0.35">
      <c r="A141" s="4">
        <v>40351</v>
      </c>
      <c r="B141" s="5" t="s">
        <v>18</v>
      </c>
      <c r="C141" s="5" t="s">
        <v>21</v>
      </c>
      <c r="D141" s="6">
        <v>259.40173476767922</v>
      </c>
      <c r="E141" s="6">
        <v>3.801111111</v>
      </c>
      <c r="F141" s="6">
        <v>0</v>
      </c>
      <c r="G141" s="6">
        <v>0</v>
      </c>
      <c r="H141" s="6">
        <v>1</v>
      </c>
      <c r="I141">
        <f t="shared" si="0"/>
        <v>3.801111111</v>
      </c>
      <c r="J141">
        <f t="shared" si="1"/>
        <v>0</v>
      </c>
      <c r="K141">
        <f t="shared" si="2"/>
        <v>0</v>
      </c>
    </row>
    <row r="142" spans="1:11" x14ac:dyDescent="0.35">
      <c r="A142" s="4">
        <v>40358</v>
      </c>
      <c r="B142" s="5" t="s">
        <v>18</v>
      </c>
      <c r="C142" s="5" t="s">
        <v>21</v>
      </c>
      <c r="D142" s="6">
        <v>206.1745931678478</v>
      </c>
      <c r="E142" s="6">
        <v>3.9337499999999999</v>
      </c>
      <c r="F142" s="6">
        <v>0</v>
      </c>
      <c r="G142" s="6">
        <v>0</v>
      </c>
      <c r="H142" s="6">
        <v>1</v>
      </c>
      <c r="I142">
        <f t="shared" si="0"/>
        <v>3.9337499999999999</v>
      </c>
      <c r="J142">
        <f t="shared" si="1"/>
        <v>0</v>
      </c>
      <c r="K142">
        <f t="shared" si="2"/>
        <v>0</v>
      </c>
    </row>
    <row r="143" spans="1:11" x14ac:dyDescent="0.35">
      <c r="A143" s="4">
        <v>40365</v>
      </c>
      <c r="B143" s="5" t="s">
        <v>18</v>
      </c>
      <c r="C143" s="5" t="s">
        <v>21</v>
      </c>
      <c r="D143" s="6">
        <v>304.46835954757643</v>
      </c>
      <c r="E143" s="6">
        <v>3.3111111110000002</v>
      </c>
      <c r="F143" s="6">
        <v>0</v>
      </c>
      <c r="G143" s="6">
        <v>0</v>
      </c>
      <c r="H143" s="6">
        <v>1</v>
      </c>
      <c r="I143">
        <f t="shared" si="0"/>
        <v>3.3111111110000002</v>
      </c>
      <c r="J143">
        <f t="shared" si="1"/>
        <v>0</v>
      </c>
      <c r="K143">
        <f t="shared" si="2"/>
        <v>0</v>
      </c>
    </row>
    <row r="144" spans="1:11" x14ac:dyDescent="0.35">
      <c r="A144" s="4">
        <v>40372</v>
      </c>
      <c r="B144" s="5" t="s">
        <v>18</v>
      </c>
      <c r="C144" s="5" t="s">
        <v>21</v>
      </c>
      <c r="D144" s="6">
        <v>331.18181179812558</v>
      </c>
      <c r="E144" s="6">
        <v>3.1469999999999998</v>
      </c>
      <c r="F144" s="6">
        <v>0</v>
      </c>
      <c r="G144" s="6">
        <v>0</v>
      </c>
      <c r="H144" s="6">
        <v>1</v>
      </c>
      <c r="I144">
        <f t="shared" si="0"/>
        <v>3.1469999999999998</v>
      </c>
      <c r="J144">
        <f t="shared" si="1"/>
        <v>0</v>
      </c>
      <c r="K144">
        <f t="shared" si="2"/>
        <v>0</v>
      </c>
    </row>
    <row r="145" spans="1:11" x14ac:dyDescent="0.35">
      <c r="A145" s="4">
        <v>40302</v>
      </c>
      <c r="B145" s="5" t="s">
        <v>18</v>
      </c>
      <c r="C145" s="5" t="s">
        <v>22</v>
      </c>
      <c r="D145" s="6">
        <v>280.66506151742271</v>
      </c>
      <c r="E145" s="6">
        <v>4.1614285710000001</v>
      </c>
      <c r="F145" s="6">
        <v>0</v>
      </c>
      <c r="G145" s="6">
        <v>1</v>
      </c>
      <c r="H145" s="6">
        <v>1</v>
      </c>
      <c r="I145">
        <f t="shared" si="0"/>
        <v>4.1614285710000001</v>
      </c>
      <c r="J145">
        <f t="shared" si="1"/>
        <v>0</v>
      </c>
      <c r="K145">
        <f t="shared" si="2"/>
        <v>1</v>
      </c>
    </row>
    <row r="146" spans="1:11" x14ac:dyDescent="0.35">
      <c r="A146" s="4">
        <v>40309</v>
      </c>
      <c r="B146" s="5" t="s">
        <v>18</v>
      </c>
      <c r="C146" s="5" t="s">
        <v>22</v>
      </c>
      <c r="D146" s="6">
        <v>340.35566181391414</v>
      </c>
      <c r="E146" s="6">
        <v>4.1614285710000001</v>
      </c>
      <c r="F146" s="6">
        <v>0</v>
      </c>
      <c r="G146" s="6">
        <v>0</v>
      </c>
      <c r="H146" s="6">
        <v>1</v>
      </c>
      <c r="I146">
        <f t="shared" si="0"/>
        <v>4.1614285710000001</v>
      </c>
      <c r="J146">
        <f t="shared" si="1"/>
        <v>0</v>
      </c>
      <c r="K146">
        <f t="shared" si="2"/>
        <v>0</v>
      </c>
    </row>
    <row r="147" spans="1:11" x14ac:dyDescent="0.35">
      <c r="A147" s="4">
        <v>40316</v>
      </c>
      <c r="B147" s="5" t="s">
        <v>18</v>
      </c>
      <c r="C147" s="5" t="s">
        <v>22</v>
      </c>
      <c r="D147" s="6">
        <v>293.192482907672</v>
      </c>
      <c r="E147" s="6">
        <v>3.9449999999999998</v>
      </c>
      <c r="F147" s="6">
        <v>0</v>
      </c>
      <c r="G147" s="6">
        <v>0</v>
      </c>
      <c r="H147" s="6">
        <v>1</v>
      </c>
      <c r="I147">
        <f t="shared" si="0"/>
        <v>3.9449999999999998</v>
      </c>
      <c r="J147">
        <f t="shared" si="1"/>
        <v>0</v>
      </c>
      <c r="K147">
        <f t="shared" si="2"/>
        <v>0</v>
      </c>
    </row>
    <row r="148" spans="1:11" x14ac:dyDescent="0.35">
      <c r="A148" s="4">
        <v>40323</v>
      </c>
      <c r="B148" s="5" t="s">
        <v>18</v>
      </c>
      <c r="C148" s="5" t="s">
        <v>22</v>
      </c>
      <c r="D148" s="6">
        <v>247.64821289163172</v>
      </c>
      <c r="E148" s="6">
        <v>4.2371428570000003</v>
      </c>
      <c r="F148" s="6">
        <v>0</v>
      </c>
      <c r="G148" s="6">
        <v>0</v>
      </c>
      <c r="H148" s="6">
        <v>1</v>
      </c>
      <c r="I148">
        <f t="shared" si="0"/>
        <v>4.2371428570000003</v>
      </c>
      <c r="J148">
        <f t="shared" si="1"/>
        <v>0</v>
      </c>
      <c r="K148">
        <f t="shared" si="2"/>
        <v>0</v>
      </c>
    </row>
    <row r="149" spans="1:11" x14ac:dyDescent="0.35">
      <c r="A149" s="4">
        <v>40330</v>
      </c>
      <c r="B149" s="5" t="s">
        <v>18</v>
      </c>
      <c r="C149" s="5" t="s">
        <v>22</v>
      </c>
      <c r="D149" s="6">
        <v>236.22983595974381</v>
      </c>
      <c r="E149" s="6">
        <v>4.4562499999999998</v>
      </c>
      <c r="F149" s="6">
        <v>0</v>
      </c>
      <c r="G149" s="6">
        <v>0</v>
      </c>
      <c r="H149" s="6">
        <v>1</v>
      </c>
      <c r="I149">
        <f t="shared" si="0"/>
        <v>4.4562499999999998</v>
      </c>
      <c r="J149">
        <f t="shared" si="1"/>
        <v>0</v>
      </c>
      <c r="K149">
        <f t="shared" si="2"/>
        <v>0</v>
      </c>
    </row>
    <row r="150" spans="1:11" x14ac:dyDescent="0.35">
      <c r="A150" s="4">
        <v>40337</v>
      </c>
      <c r="B150" s="5" t="s">
        <v>18</v>
      </c>
      <c r="C150" s="5" t="s">
        <v>22</v>
      </c>
      <c r="D150" s="6">
        <v>272.23564345348746</v>
      </c>
      <c r="E150" s="6">
        <v>4.7328571430000004</v>
      </c>
      <c r="F150" s="6">
        <v>0</v>
      </c>
      <c r="G150" s="6">
        <v>0</v>
      </c>
      <c r="H150" s="6">
        <v>1</v>
      </c>
      <c r="I150">
        <f t="shared" si="0"/>
        <v>4.7328571430000004</v>
      </c>
      <c r="J150">
        <f t="shared" si="1"/>
        <v>0</v>
      </c>
      <c r="K150">
        <f t="shared" si="2"/>
        <v>0</v>
      </c>
    </row>
    <row r="151" spans="1:11" x14ac:dyDescent="0.35">
      <c r="A151" s="4">
        <v>40344</v>
      </c>
      <c r="B151" s="5" t="s">
        <v>18</v>
      </c>
      <c r="C151" s="5" t="s">
        <v>22</v>
      </c>
      <c r="D151" s="6">
        <v>183.67520776248719</v>
      </c>
      <c r="E151" s="6">
        <v>4.1614285710000001</v>
      </c>
      <c r="F151" s="6">
        <v>0</v>
      </c>
      <c r="G151" s="6">
        <v>0</v>
      </c>
      <c r="H151" s="6">
        <v>1</v>
      </c>
      <c r="I151">
        <f t="shared" si="0"/>
        <v>4.1614285710000001</v>
      </c>
      <c r="J151">
        <f t="shared" si="1"/>
        <v>0</v>
      </c>
      <c r="K151">
        <f t="shared" si="2"/>
        <v>0</v>
      </c>
    </row>
    <row r="152" spans="1:11" x14ac:dyDescent="0.35">
      <c r="A152" s="4">
        <v>40351</v>
      </c>
      <c r="B152" s="5" t="s">
        <v>18</v>
      </c>
      <c r="C152" s="5" t="s">
        <v>22</v>
      </c>
      <c r="D152" s="6">
        <v>252.50665912191596</v>
      </c>
      <c r="E152" s="6">
        <v>4.1900000000000004</v>
      </c>
      <c r="F152" s="6">
        <v>0</v>
      </c>
      <c r="G152" s="6">
        <v>0</v>
      </c>
      <c r="H152" s="6">
        <v>1</v>
      </c>
      <c r="I152">
        <f t="shared" si="0"/>
        <v>4.1900000000000004</v>
      </c>
      <c r="J152">
        <f t="shared" si="1"/>
        <v>0</v>
      </c>
      <c r="K152">
        <f t="shared" si="2"/>
        <v>0</v>
      </c>
    </row>
    <row r="153" spans="1:11" x14ac:dyDescent="0.35">
      <c r="A153" s="4">
        <v>40358</v>
      </c>
      <c r="B153" s="5" t="s">
        <v>18</v>
      </c>
      <c r="C153" s="5" t="s">
        <v>22</v>
      </c>
      <c r="D153" s="6">
        <v>289.86053137541177</v>
      </c>
      <c r="E153" s="6">
        <v>4.1614285710000001</v>
      </c>
      <c r="F153" s="6">
        <v>0</v>
      </c>
      <c r="G153" s="6">
        <v>0</v>
      </c>
      <c r="H153" s="6">
        <v>1</v>
      </c>
      <c r="I153">
        <f t="shared" si="0"/>
        <v>4.1614285710000001</v>
      </c>
      <c r="J153">
        <f t="shared" si="1"/>
        <v>0</v>
      </c>
      <c r="K153">
        <f t="shared" si="2"/>
        <v>0</v>
      </c>
    </row>
    <row r="154" spans="1:11" x14ac:dyDescent="0.35">
      <c r="A154" s="4">
        <v>40365</v>
      </c>
      <c r="B154" s="5" t="s">
        <v>18</v>
      </c>
      <c r="C154" s="5" t="s">
        <v>22</v>
      </c>
      <c r="D154" s="6">
        <v>200.91386435089427</v>
      </c>
      <c r="E154" s="6">
        <v>3.78</v>
      </c>
      <c r="F154" s="6">
        <v>0</v>
      </c>
      <c r="G154" s="6">
        <v>0</v>
      </c>
      <c r="H154" s="6">
        <v>1</v>
      </c>
      <c r="I154">
        <f t="shared" si="0"/>
        <v>3.78</v>
      </c>
      <c r="J154">
        <f t="shared" si="1"/>
        <v>0</v>
      </c>
      <c r="K154">
        <f t="shared" si="2"/>
        <v>0</v>
      </c>
    </row>
    <row r="155" spans="1:11" x14ac:dyDescent="0.35">
      <c r="A155" s="4">
        <v>40372</v>
      </c>
      <c r="B155" s="5" t="s">
        <v>18</v>
      </c>
      <c r="C155" s="5" t="s">
        <v>22</v>
      </c>
      <c r="D155" s="6">
        <v>135.1673761865116</v>
      </c>
      <c r="E155" s="6">
        <v>3.78</v>
      </c>
      <c r="F155" s="6">
        <v>0</v>
      </c>
      <c r="G155" s="6">
        <v>0</v>
      </c>
      <c r="H155" s="6">
        <v>1</v>
      </c>
      <c r="I155">
        <f t="shared" si="0"/>
        <v>3.78</v>
      </c>
      <c r="J155">
        <f t="shared" si="1"/>
        <v>0</v>
      </c>
      <c r="K155">
        <f t="shared" si="2"/>
        <v>0</v>
      </c>
    </row>
    <row r="156" spans="1:11" x14ac:dyDescent="0.35">
      <c r="A156" s="4">
        <v>40302</v>
      </c>
      <c r="B156" s="5" t="s">
        <v>18</v>
      </c>
      <c r="C156" s="5" t="s">
        <v>23</v>
      </c>
      <c r="D156" s="6">
        <v>89.823337547925831</v>
      </c>
      <c r="E156" s="6">
        <v>4.8566666669999998</v>
      </c>
      <c r="F156" s="6">
        <v>0</v>
      </c>
      <c r="G156" s="6">
        <v>0</v>
      </c>
      <c r="H156" s="6">
        <v>1</v>
      </c>
      <c r="I156">
        <f t="shared" si="0"/>
        <v>4.8566666669999998</v>
      </c>
      <c r="J156">
        <f t="shared" si="1"/>
        <v>0</v>
      </c>
      <c r="K156">
        <f t="shared" si="2"/>
        <v>0</v>
      </c>
    </row>
    <row r="157" spans="1:11" x14ac:dyDescent="0.35">
      <c r="A157" s="4">
        <v>40309</v>
      </c>
      <c r="B157" s="5" t="s">
        <v>18</v>
      </c>
      <c r="C157" s="5" t="s">
        <v>23</v>
      </c>
      <c r="D157" s="6">
        <v>171.57186238849636</v>
      </c>
      <c r="E157" s="6">
        <v>4.8566666669999998</v>
      </c>
      <c r="F157" s="6">
        <v>0</v>
      </c>
      <c r="G157" s="6">
        <v>0</v>
      </c>
      <c r="H157" s="6">
        <v>1</v>
      </c>
      <c r="I157">
        <f t="shared" si="0"/>
        <v>4.8566666669999998</v>
      </c>
      <c r="J157">
        <f t="shared" si="1"/>
        <v>0</v>
      </c>
      <c r="K157">
        <f t="shared" si="2"/>
        <v>0</v>
      </c>
    </row>
    <row r="158" spans="1:11" x14ac:dyDescent="0.35">
      <c r="A158" s="4">
        <v>40316</v>
      </c>
      <c r="B158" s="5" t="s">
        <v>18</v>
      </c>
      <c r="C158" s="5" t="s">
        <v>23</v>
      </c>
      <c r="D158" s="6">
        <v>197.55094390304976</v>
      </c>
      <c r="E158" s="6">
        <v>4.3499999999999996</v>
      </c>
      <c r="F158" s="6">
        <v>0</v>
      </c>
      <c r="G158" s="6">
        <v>0</v>
      </c>
      <c r="H158" s="6">
        <v>1</v>
      </c>
      <c r="I158">
        <f t="shared" si="0"/>
        <v>4.3499999999999996</v>
      </c>
      <c r="J158">
        <f t="shared" si="1"/>
        <v>0</v>
      </c>
      <c r="K158">
        <f t="shared" si="2"/>
        <v>0</v>
      </c>
    </row>
    <row r="159" spans="1:11" x14ac:dyDescent="0.35">
      <c r="A159" s="4">
        <v>40323</v>
      </c>
      <c r="B159" s="5" t="s">
        <v>18</v>
      </c>
      <c r="C159" s="5" t="s">
        <v>23</v>
      </c>
      <c r="D159" s="6">
        <v>268.89447791817884</v>
      </c>
      <c r="E159" s="6">
        <v>4.3499999999999996</v>
      </c>
      <c r="F159" s="6">
        <v>0</v>
      </c>
      <c r="G159" s="6">
        <v>0</v>
      </c>
      <c r="H159" s="6">
        <v>1</v>
      </c>
      <c r="I159">
        <f t="shared" si="0"/>
        <v>4.3499999999999996</v>
      </c>
      <c r="J159">
        <f t="shared" si="1"/>
        <v>0</v>
      </c>
      <c r="K159">
        <f t="shared" si="2"/>
        <v>0</v>
      </c>
    </row>
    <row r="160" spans="1:11" x14ac:dyDescent="0.35">
      <c r="A160" s="4">
        <v>40330</v>
      </c>
      <c r="B160" s="5" t="s">
        <v>18</v>
      </c>
      <c r="C160" s="5" t="s">
        <v>23</v>
      </c>
      <c r="D160" s="6">
        <v>173.2082566698104</v>
      </c>
      <c r="E160" s="6">
        <v>4.1449999999999996</v>
      </c>
      <c r="F160" s="6">
        <v>0</v>
      </c>
      <c r="G160" s="6">
        <v>0</v>
      </c>
      <c r="H160" s="6">
        <v>1</v>
      </c>
      <c r="I160">
        <f t="shared" si="0"/>
        <v>4.1449999999999996</v>
      </c>
      <c r="J160">
        <f t="shared" si="1"/>
        <v>0</v>
      </c>
      <c r="K160">
        <f t="shared" si="2"/>
        <v>0</v>
      </c>
    </row>
    <row r="161" spans="1:11" x14ac:dyDescent="0.35">
      <c r="A161" s="4">
        <v>40337</v>
      </c>
      <c r="B161" s="5" t="s">
        <v>18</v>
      </c>
      <c r="C161" s="5" t="s">
        <v>23</v>
      </c>
      <c r="D161" s="6">
        <v>299.9339069101668</v>
      </c>
      <c r="E161" s="6">
        <v>4.6399999999999997</v>
      </c>
      <c r="F161" s="6">
        <v>0</v>
      </c>
      <c r="G161" s="6">
        <v>0</v>
      </c>
      <c r="H161" s="6">
        <v>1</v>
      </c>
      <c r="I161">
        <f t="shared" si="0"/>
        <v>4.6399999999999997</v>
      </c>
      <c r="J161">
        <f t="shared" si="1"/>
        <v>0</v>
      </c>
      <c r="K161">
        <f t="shared" si="2"/>
        <v>0</v>
      </c>
    </row>
    <row r="162" spans="1:11" x14ac:dyDescent="0.35">
      <c r="A162" s="4">
        <v>40344</v>
      </c>
      <c r="B162" s="5" t="s">
        <v>18</v>
      </c>
      <c r="C162" s="5" t="s">
        <v>23</v>
      </c>
      <c r="D162" s="6">
        <v>244.48261981110159</v>
      </c>
      <c r="E162" s="6">
        <v>4.1900000000000004</v>
      </c>
      <c r="F162" s="6">
        <v>0</v>
      </c>
      <c r="G162" s="6">
        <v>0</v>
      </c>
      <c r="H162" s="6">
        <v>1</v>
      </c>
      <c r="I162">
        <f t="shared" si="0"/>
        <v>4.1900000000000004</v>
      </c>
      <c r="J162">
        <f t="shared" si="1"/>
        <v>0</v>
      </c>
      <c r="K162">
        <f t="shared" si="2"/>
        <v>0</v>
      </c>
    </row>
    <row r="163" spans="1:11" x14ac:dyDescent="0.35">
      <c r="A163" s="4">
        <v>40351</v>
      </c>
      <c r="B163" s="5" t="s">
        <v>18</v>
      </c>
      <c r="C163" s="5" t="s">
        <v>23</v>
      </c>
      <c r="D163" s="6">
        <v>440.97002195203333</v>
      </c>
      <c r="E163" s="6">
        <v>4.1900000000000004</v>
      </c>
      <c r="F163" s="6">
        <v>1</v>
      </c>
      <c r="G163" s="6">
        <v>0</v>
      </c>
      <c r="H163" s="6">
        <v>1</v>
      </c>
      <c r="I163">
        <f t="shared" si="0"/>
        <v>4.1900000000000004</v>
      </c>
      <c r="J163">
        <f t="shared" si="1"/>
        <v>1</v>
      </c>
      <c r="K163">
        <f t="shared" si="2"/>
        <v>0</v>
      </c>
    </row>
    <row r="164" spans="1:11" x14ac:dyDescent="0.35">
      <c r="A164" s="4">
        <v>40358</v>
      </c>
      <c r="B164" s="5" t="s">
        <v>18</v>
      </c>
      <c r="C164" s="5" t="s">
        <v>23</v>
      </c>
      <c r="D164" s="6">
        <v>269.93480159233297</v>
      </c>
      <c r="E164" s="6">
        <v>3.94</v>
      </c>
      <c r="F164" s="6">
        <v>0</v>
      </c>
      <c r="G164" s="6">
        <v>1</v>
      </c>
      <c r="H164" s="6">
        <v>1</v>
      </c>
      <c r="I164">
        <f t="shared" si="0"/>
        <v>3.94</v>
      </c>
      <c r="J164">
        <f t="shared" si="1"/>
        <v>0</v>
      </c>
      <c r="K164">
        <f t="shared" si="2"/>
        <v>1</v>
      </c>
    </row>
    <row r="165" spans="1:11" x14ac:dyDescent="0.35">
      <c r="A165" s="4">
        <v>40365</v>
      </c>
      <c r="B165" s="5" t="s">
        <v>18</v>
      </c>
      <c r="C165" s="5" t="s">
        <v>23</v>
      </c>
      <c r="D165" s="6">
        <v>334.96321778716339</v>
      </c>
      <c r="E165" s="6">
        <v>4.1790000000000003</v>
      </c>
      <c r="F165" s="6">
        <v>0</v>
      </c>
      <c r="G165" s="6">
        <v>1</v>
      </c>
      <c r="H165" s="6">
        <v>1</v>
      </c>
      <c r="I165">
        <f t="shared" si="0"/>
        <v>4.1790000000000003</v>
      </c>
      <c r="J165">
        <f t="shared" si="1"/>
        <v>0</v>
      </c>
      <c r="K165">
        <f t="shared" si="2"/>
        <v>1</v>
      </c>
    </row>
    <row r="166" spans="1:11" x14ac:dyDescent="0.35">
      <c r="A166" s="4">
        <v>40372</v>
      </c>
      <c r="B166" s="5" t="s">
        <v>18</v>
      </c>
      <c r="C166" s="5" t="s">
        <v>23</v>
      </c>
      <c r="D166" s="6">
        <v>357.7484603303962</v>
      </c>
      <c r="E166" s="6">
        <v>4.1790000000000003</v>
      </c>
      <c r="F166" s="6">
        <v>0</v>
      </c>
      <c r="G166" s="6">
        <v>1</v>
      </c>
      <c r="H166" s="6">
        <v>1</v>
      </c>
      <c r="I166">
        <f t="shared" si="0"/>
        <v>4.1790000000000003</v>
      </c>
      <c r="J166">
        <f t="shared" si="1"/>
        <v>0</v>
      </c>
      <c r="K166">
        <f t="shared" si="2"/>
        <v>1</v>
      </c>
    </row>
    <row r="167" spans="1:11" x14ac:dyDescent="0.35">
      <c r="A167" s="4">
        <v>40302</v>
      </c>
      <c r="B167" s="5" t="s">
        <v>18</v>
      </c>
      <c r="C167" s="5" t="s">
        <v>24</v>
      </c>
      <c r="D167" s="6">
        <v>230.50294470959292</v>
      </c>
      <c r="E167" s="6">
        <v>5.29</v>
      </c>
      <c r="F167" s="6">
        <v>0</v>
      </c>
      <c r="G167" s="6">
        <v>1</v>
      </c>
      <c r="H167" s="6">
        <v>1</v>
      </c>
      <c r="I167">
        <f t="shared" si="0"/>
        <v>5.29</v>
      </c>
      <c r="J167">
        <f t="shared" si="1"/>
        <v>0</v>
      </c>
      <c r="K167">
        <f t="shared" si="2"/>
        <v>1</v>
      </c>
    </row>
    <row r="168" spans="1:11" x14ac:dyDescent="0.35">
      <c r="A168" s="4">
        <v>40309</v>
      </c>
      <c r="B168" s="5" t="s">
        <v>18</v>
      </c>
      <c r="C168" s="5" t="s">
        <v>24</v>
      </c>
      <c r="D168" s="6">
        <v>363.78535420602554</v>
      </c>
      <c r="E168" s="6">
        <v>4.3899999999999997</v>
      </c>
      <c r="F168" s="6">
        <v>0</v>
      </c>
      <c r="G168" s="6">
        <v>0</v>
      </c>
      <c r="H168" s="6">
        <v>1</v>
      </c>
      <c r="I168">
        <f t="shared" si="0"/>
        <v>4.3899999999999997</v>
      </c>
      <c r="J168">
        <f t="shared" si="1"/>
        <v>0</v>
      </c>
      <c r="K168">
        <f t="shared" si="2"/>
        <v>0</v>
      </c>
    </row>
    <row r="169" spans="1:11" x14ac:dyDescent="0.35">
      <c r="A169" s="4">
        <v>40316</v>
      </c>
      <c r="B169" s="5" t="s">
        <v>18</v>
      </c>
      <c r="C169" s="5" t="s">
        <v>24</v>
      </c>
      <c r="D169" s="6">
        <v>268.40864887242094</v>
      </c>
      <c r="E169" s="6">
        <v>4.79</v>
      </c>
      <c r="F169" s="6">
        <v>0</v>
      </c>
      <c r="G169" s="6">
        <v>0</v>
      </c>
      <c r="H169" s="6">
        <v>1</v>
      </c>
      <c r="I169">
        <f t="shared" si="0"/>
        <v>4.79</v>
      </c>
      <c r="J169">
        <f t="shared" si="1"/>
        <v>0</v>
      </c>
      <c r="K169">
        <f t="shared" si="2"/>
        <v>0</v>
      </c>
    </row>
    <row r="170" spans="1:11" x14ac:dyDescent="0.35">
      <c r="A170" s="4">
        <v>40323</v>
      </c>
      <c r="B170" s="5" t="s">
        <v>18</v>
      </c>
      <c r="C170" s="5" t="s">
        <v>24</v>
      </c>
      <c r="D170" s="6">
        <v>211.23872621363978</v>
      </c>
      <c r="E170" s="6">
        <v>4.3899999999999997</v>
      </c>
      <c r="F170" s="6">
        <v>0</v>
      </c>
      <c r="G170" s="6">
        <v>0</v>
      </c>
      <c r="H170" s="6">
        <v>1</v>
      </c>
      <c r="I170">
        <f t="shared" si="0"/>
        <v>4.3899999999999997</v>
      </c>
      <c r="J170">
        <f t="shared" si="1"/>
        <v>0</v>
      </c>
      <c r="K170">
        <f t="shared" si="2"/>
        <v>0</v>
      </c>
    </row>
    <row r="171" spans="1:11" x14ac:dyDescent="0.35">
      <c r="A171" s="4">
        <v>40330</v>
      </c>
      <c r="B171" s="5" t="s">
        <v>18</v>
      </c>
      <c r="C171" s="5" t="s">
        <v>24</v>
      </c>
      <c r="D171" s="6">
        <v>223.0831529572697</v>
      </c>
      <c r="E171" s="6">
        <v>4.79</v>
      </c>
      <c r="F171" s="6">
        <v>0</v>
      </c>
      <c r="G171" s="6">
        <v>0</v>
      </c>
      <c r="H171" s="6">
        <v>1</v>
      </c>
      <c r="I171">
        <f t="shared" si="0"/>
        <v>4.79</v>
      </c>
      <c r="J171">
        <f t="shared" si="1"/>
        <v>0</v>
      </c>
      <c r="K171">
        <f t="shared" si="2"/>
        <v>0</v>
      </c>
    </row>
    <row r="172" spans="1:11" x14ac:dyDescent="0.35">
      <c r="A172" s="4">
        <v>40337</v>
      </c>
      <c r="B172" s="5" t="s">
        <v>18</v>
      </c>
      <c r="C172" s="5" t="s">
        <v>24</v>
      </c>
      <c r="D172" s="6">
        <v>351.97074735656679</v>
      </c>
      <c r="E172" s="6">
        <v>5.29</v>
      </c>
      <c r="F172" s="6">
        <v>0</v>
      </c>
      <c r="G172" s="6">
        <v>0</v>
      </c>
      <c r="H172" s="6">
        <v>1</v>
      </c>
      <c r="I172">
        <f t="shared" si="0"/>
        <v>5.29</v>
      </c>
      <c r="J172">
        <f t="shared" si="1"/>
        <v>0</v>
      </c>
      <c r="K172">
        <f t="shared" si="2"/>
        <v>0</v>
      </c>
    </row>
    <row r="173" spans="1:11" x14ac:dyDescent="0.35">
      <c r="A173" s="4">
        <v>40344</v>
      </c>
      <c r="B173" s="5" t="s">
        <v>18</v>
      </c>
      <c r="C173" s="5" t="s">
        <v>24</v>
      </c>
      <c r="D173" s="6">
        <v>168.5650474293837</v>
      </c>
      <c r="E173" s="6">
        <v>5.83</v>
      </c>
      <c r="F173" s="6">
        <v>0</v>
      </c>
      <c r="G173" s="6">
        <v>0</v>
      </c>
      <c r="H173" s="6">
        <v>1</v>
      </c>
      <c r="I173">
        <f t="shared" si="0"/>
        <v>5.83</v>
      </c>
      <c r="J173">
        <f t="shared" si="1"/>
        <v>0</v>
      </c>
      <c r="K173">
        <f t="shared" si="2"/>
        <v>0</v>
      </c>
    </row>
    <row r="174" spans="1:11" x14ac:dyDescent="0.35">
      <c r="A174" s="4">
        <v>40351</v>
      </c>
      <c r="B174" s="5" t="s">
        <v>18</v>
      </c>
      <c r="C174" s="5" t="s">
        <v>24</v>
      </c>
      <c r="D174" s="6">
        <v>241.95493277686541</v>
      </c>
      <c r="E174" s="6">
        <v>6.19</v>
      </c>
      <c r="F174" s="6">
        <v>0</v>
      </c>
      <c r="G174" s="6">
        <v>0</v>
      </c>
      <c r="H174" s="6">
        <v>1</v>
      </c>
      <c r="I174">
        <f t="shared" si="0"/>
        <v>6.19</v>
      </c>
      <c r="J174">
        <f t="shared" si="1"/>
        <v>0</v>
      </c>
      <c r="K174">
        <f t="shared" si="2"/>
        <v>0</v>
      </c>
    </row>
    <row r="175" spans="1:11" x14ac:dyDescent="0.35">
      <c r="A175" s="4">
        <v>40358</v>
      </c>
      <c r="B175" s="5" t="s">
        <v>18</v>
      </c>
      <c r="C175" s="5" t="s">
        <v>24</v>
      </c>
      <c r="D175" s="6">
        <v>184.85808826771864</v>
      </c>
      <c r="E175" s="6">
        <v>5.59</v>
      </c>
      <c r="F175" s="6">
        <v>0</v>
      </c>
      <c r="G175" s="6">
        <v>0</v>
      </c>
      <c r="H175" s="6">
        <v>1</v>
      </c>
      <c r="I175">
        <f t="shared" si="0"/>
        <v>5.59</v>
      </c>
      <c r="J175">
        <f t="shared" si="1"/>
        <v>0</v>
      </c>
      <c r="K175">
        <f t="shared" si="2"/>
        <v>0</v>
      </c>
    </row>
    <row r="176" spans="1:11" x14ac:dyDescent="0.35">
      <c r="A176" s="4">
        <v>40365</v>
      </c>
      <c r="B176" s="5" t="s">
        <v>18</v>
      </c>
      <c r="C176" s="5" t="s">
        <v>24</v>
      </c>
      <c r="D176" s="6">
        <v>200.07702230282163</v>
      </c>
      <c r="E176" s="6">
        <v>4.6224999999999996</v>
      </c>
      <c r="F176" s="6">
        <v>0</v>
      </c>
      <c r="G176" s="6">
        <v>0</v>
      </c>
      <c r="H176" s="6">
        <v>1</v>
      </c>
      <c r="I176">
        <f t="shared" si="0"/>
        <v>4.6224999999999996</v>
      </c>
      <c r="J176">
        <f t="shared" si="1"/>
        <v>0</v>
      </c>
      <c r="K176">
        <f t="shared" si="2"/>
        <v>0</v>
      </c>
    </row>
    <row r="177" spans="1:11" x14ac:dyDescent="0.35">
      <c r="A177" s="4">
        <v>40372</v>
      </c>
      <c r="B177" s="5" t="s">
        <v>18</v>
      </c>
      <c r="C177" s="5" t="s">
        <v>24</v>
      </c>
      <c r="D177" s="6">
        <v>181.75129023351653</v>
      </c>
      <c r="E177" s="6">
        <v>4.6224999999999996</v>
      </c>
      <c r="F177" s="6">
        <v>0</v>
      </c>
      <c r="G177" s="6">
        <v>0</v>
      </c>
      <c r="H177" s="6">
        <v>1</v>
      </c>
      <c r="I177">
        <f t="shared" ref="I177:I221" si="3">E177</f>
        <v>4.6224999999999996</v>
      </c>
      <c r="J177">
        <f t="shared" ref="J177:J221" si="4">F177</f>
        <v>0</v>
      </c>
      <c r="K177">
        <f t="shared" ref="K177:K221" si="5">G177</f>
        <v>0</v>
      </c>
    </row>
    <row r="178" spans="1:11" x14ac:dyDescent="0.35">
      <c r="A178" s="4">
        <v>40302</v>
      </c>
      <c r="B178" s="5" t="s">
        <v>18</v>
      </c>
      <c r="C178" s="5" t="s">
        <v>25</v>
      </c>
      <c r="D178" s="6">
        <v>154.70125058617577</v>
      </c>
      <c r="E178" s="6">
        <v>4.7328571430000004</v>
      </c>
      <c r="F178" s="6">
        <v>0</v>
      </c>
      <c r="G178" s="6">
        <v>0</v>
      </c>
      <c r="H178" s="6">
        <v>1</v>
      </c>
      <c r="I178">
        <f t="shared" si="3"/>
        <v>4.7328571430000004</v>
      </c>
      <c r="J178">
        <f t="shared" si="4"/>
        <v>0</v>
      </c>
      <c r="K178">
        <f t="shared" si="5"/>
        <v>0</v>
      </c>
    </row>
    <row r="179" spans="1:11" x14ac:dyDescent="0.35">
      <c r="A179" s="4">
        <v>40309</v>
      </c>
      <c r="B179" s="5" t="s">
        <v>18</v>
      </c>
      <c r="C179" s="5" t="s">
        <v>25</v>
      </c>
      <c r="D179" s="6">
        <v>120.08165652683778</v>
      </c>
      <c r="E179" s="6">
        <v>4.03</v>
      </c>
      <c r="F179" s="6">
        <v>0</v>
      </c>
      <c r="G179" s="6">
        <v>0</v>
      </c>
      <c r="H179" s="6">
        <v>1</v>
      </c>
      <c r="I179">
        <f t="shared" si="3"/>
        <v>4.03</v>
      </c>
      <c r="J179">
        <f t="shared" si="4"/>
        <v>0</v>
      </c>
      <c r="K179">
        <f t="shared" si="5"/>
        <v>0</v>
      </c>
    </row>
    <row r="180" spans="1:11" x14ac:dyDescent="0.35">
      <c r="A180" s="4">
        <v>40316</v>
      </c>
      <c r="B180" s="5" t="s">
        <v>18</v>
      </c>
      <c r="C180" s="5" t="s">
        <v>25</v>
      </c>
      <c r="D180" s="6">
        <v>284.8292030196755</v>
      </c>
      <c r="E180" s="6">
        <v>3.6663636359999998</v>
      </c>
      <c r="F180" s="6">
        <v>0</v>
      </c>
      <c r="G180" s="6">
        <v>0</v>
      </c>
      <c r="H180" s="6">
        <v>1</v>
      </c>
      <c r="I180">
        <f t="shared" si="3"/>
        <v>3.6663636359999998</v>
      </c>
      <c r="J180">
        <f t="shared" si="4"/>
        <v>0</v>
      </c>
      <c r="K180">
        <f t="shared" si="5"/>
        <v>0</v>
      </c>
    </row>
    <row r="181" spans="1:11" x14ac:dyDescent="0.35">
      <c r="A181" s="4">
        <v>40323</v>
      </c>
      <c r="B181" s="5" t="s">
        <v>18</v>
      </c>
      <c r="C181" s="5" t="s">
        <v>25</v>
      </c>
      <c r="D181" s="6">
        <v>248.17471444662888</v>
      </c>
      <c r="E181" s="6">
        <v>3.6663636359999998</v>
      </c>
      <c r="F181" s="6">
        <v>0</v>
      </c>
      <c r="G181" s="6">
        <v>0</v>
      </c>
      <c r="H181" s="6">
        <v>1</v>
      </c>
      <c r="I181">
        <f t="shared" si="3"/>
        <v>3.6663636359999998</v>
      </c>
      <c r="J181">
        <f t="shared" si="4"/>
        <v>0</v>
      </c>
      <c r="K181">
        <f t="shared" si="5"/>
        <v>0</v>
      </c>
    </row>
    <row r="182" spans="1:11" x14ac:dyDescent="0.35">
      <c r="A182" s="4">
        <v>40330</v>
      </c>
      <c r="B182" s="5" t="s">
        <v>18</v>
      </c>
      <c r="C182" s="5" t="s">
        <v>25</v>
      </c>
      <c r="D182" s="6">
        <v>278.14696766500168</v>
      </c>
      <c r="E182" s="6">
        <v>3.794</v>
      </c>
      <c r="F182" s="6">
        <v>0</v>
      </c>
      <c r="G182" s="6">
        <v>0</v>
      </c>
      <c r="H182" s="6">
        <v>1</v>
      </c>
      <c r="I182">
        <f t="shared" si="3"/>
        <v>3.794</v>
      </c>
      <c r="J182">
        <f t="shared" si="4"/>
        <v>0</v>
      </c>
      <c r="K182">
        <f t="shared" si="5"/>
        <v>0</v>
      </c>
    </row>
    <row r="183" spans="1:11" x14ac:dyDescent="0.35">
      <c r="A183" s="4">
        <v>40337</v>
      </c>
      <c r="B183" s="5" t="s">
        <v>18</v>
      </c>
      <c r="C183" s="5" t="s">
        <v>25</v>
      </c>
      <c r="D183" s="6">
        <v>275.66126852782827</v>
      </c>
      <c r="E183" s="6">
        <v>4.03</v>
      </c>
      <c r="F183" s="6">
        <v>0</v>
      </c>
      <c r="G183" s="6">
        <v>0</v>
      </c>
      <c r="H183" s="6">
        <v>1</v>
      </c>
      <c r="I183">
        <f t="shared" si="3"/>
        <v>4.03</v>
      </c>
      <c r="J183">
        <f t="shared" si="4"/>
        <v>0</v>
      </c>
      <c r="K183">
        <f t="shared" si="5"/>
        <v>0</v>
      </c>
    </row>
    <row r="184" spans="1:11" x14ac:dyDescent="0.35">
      <c r="A184" s="4">
        <v>40344</v>
      </c>
      <c r="B184" s="5" t="s">
        <v>18</v>
      </c>
      <c r="C184" s="5" t="s">
        <v>25</v>
      </c>
      <c r="D184" s="6">
        <v>325.03973275525487</v>
      </c>
      <c r="E184" s="6">
        <v>3.63</v>
      </c>
      <c r="F184" s="6">
        <v>1</v>
      </c>
      <c r="G184" s="6">
        <v>0</v>
      </c>
      <c r="H184" s="6">
        <v>1</v>
      </c>
      <c r="I184">
        <f t="shared" si="3"/>
        <v>3.63</v>
      </c>
      <c r="J184">
        <f t="shared" si="4"/>
        <v>1</v>
      </c>
      <c r="K184">
        <f t="shared" si="5"/>
        <v>0</v>
      </c>
    </row>
    <row r="185" spans="1:11" x14ac:dyDescent="0.35">
      <c r="A185" s="4">
        <v>40351</v>
      </c>
      <c r="B185" s="5" t="s">
        <v>18</v>
      </c>
      <c r="C185" s="5" t="s">
        <v>25</v>
      </c>
      <c r="D185" s="6">
        <v>336.94447229060336</v>
      </c>
      <c r="E185" s="6">
        <v>4.03</v>
      </c>
      <c r="F185" s="6">
        <v>0</v>
      </c>
      <c r="G185" s="6">
        <v>1</v>
      </c>
      <c r="H185" s="6">
        <v>1</v>
      </c>
      <c r="I185">
        <f t="shared" si="3"/>
        <v>4.03</v>
      </c>
      <c r="J185">
        <f t="shared" si="4"/>
        <v>0</v>
      </c>
      <c r="K185">
        <f t="shared" si="5"/>
        <v>1</v>
      </c>
    </row>
    <row r="186" spans="1:11" x14ac:dyDescent="0.35">
      <c r="A186" s="4">
        <v>40358</v>
      </c>
      <c r="B186" s="5" t="s">
        <v>18</v>
      </c>
      <c r="C186" s="5" t="s">
        <v>25</v>
      </c>
      <c r="D186" s="6">
        <v>304.84372440863598</v>
      </c>
      <c r="E186" s="6">
        <v>4.2122222220000003</v>
      </c>
      <c r="F186" s="6">
        <v>0</v>
      </c>
      <c r="G186" s="6">
        <v>1</v>
      </c>
      <c r="H186" s="6">
        <v>1</v>
      </c>
      <c r="I186">
        <f t="shared" si="3"/>
        <v>4.2122222220000003</v>
      </c>
      <c r="J186">
        <f t="shared" si="4"/>
        <v>0</v>
      </c>
      <c r="K186">
        <f t="shared" si="5"/>
        <v>1</v>
      </c>
    </row>
    <row r="187" spans="1:11" x14ac:dyDescent="0.35">
      <c r="A187" s="4">
        <v>40365</v>
      </c>
      <c r="B187" s="5" t="s">
        <v>18</v>
      </c>
      <c r="C187" s="5" t="s">
        <v>25</v>
      </c>
      <c r="D187" s="6">
        <v>257.52693757002027</v>
      </c>
      <c r="E187" s="6">
        <v>4.0199999999999996</v>
      </c>
      <c r="F187" s="6">
        <v>0</v>
      </c>
      <c r="G187" s="6">
        <v>1</v>
      </c>
      <c r="H187" s="6">
        <v>1</v>
      </c>
      <c r="I187">
        <f t="shared" si="3"/>
        <v>4.0199999999999996</v>
      </c>
      <c r="J187">
        <f t="shared" si="4"/>
        <v>0</v>
      </c>
      <c r="K187">
        <f t="shared" si="5"/>
        <v>1</v>
      </c>
    </row>
    <row r="188" spans="1:11" x14ac:dyDescent="0.35">
      <c r="A188" s="4">
        <v>40372</v>
      </c>
      <c r="B188" s="5" t="s">
        <v>18</v>
      </c>
      <c r="C188" s="5" t="s">
        <v>25</v>
      </c>
      <c r="D188" s="6">
        <v>280.49607322898152</v>
      </c>
      <c r="E188" s="6">
        <v>4.0162500000000003</v>
      </c>
      <c r="F188" s="6">
        <v>0</v>
      </c>
      <c r="G188" s="6">
        <v>0</v>
      </c>
      <c r="H188" s="6">
        <v>1</v>
      </c>
      <c r="I188">
        <f t="shared" si="3"/>
        <v>4.0162500000000003</v>
      </c>
      <c r="J188">
        <f t="shared" si="4"/>
        <v>0</v>
      </c>
      <c r="K188">
        <f t="shared" si="5"/>
        <v>0</v>
      </c>
    </row>
    <row r="189" spans="1:11" x14ac:dyDescent="0.35">
      <c r="A189" s="4">
        <v>40302</v>
      </c>
      <c r="B189" s="5" t="s">
        <v>18</v>
      </c>
      <c r="C189" s="5" t="s">
        <v>26</v>
      </c>
      <c r="D189" s="6">
        <v>234.36817392164625</v>
      </c>
      <c r="E189" s="6">
        <v>4.2042857140000001</v>
      </c>
      <c r="F189" s="6">
        <v>0</v>
      </c>
      <c r="G189" s="6">
        <v>0</v>
      </c>
      <c r="H189" s="6">
        <v>1</v>
      </c>
      <c r="I189">
        <f t="shared" si="3"/>
        <v>4.2042857140000001</v>
      </c>
      <c r="J189">
        <f t="shared" si="4"/>
        <v>0</v>
      </c>
      <c r="K189">
        <f t="shared" si="5"/>
        <v>0</v>
      </c>
    </row>
    <row r="190" spans="1:11" x14ac:dyDescent="0.35">
      <c r="A190" s="4">
        <v>40309</v>
      </c>
      <c r="B190" s="5" t="s">
        <v>18</v>
      </c>
      <c r="C190" s="5" t="s">
        <v>26</v>
      </c>
      <c r="D190" s="6">
        <v>240.35825174778387</v>
      </c>
      <c r="E190" s="6">
        <v>4.181666667</v>
      </c>
      <c r="F190" s="6">
        <v>0</v>
      </c>
      <c r="G190" s="6">
        <v>0</v>
      </c>
      <c r="H190" s="6">
        <v>1</v>
      </c>
      <c r="I190">
        <f t="shared" si="3"/>
        <v>4.181666667</v>
      </c>
      <c r="J190">
        <f t="shared" si="4"/>
        <v>0</v>
      </c>
      <c r="K190">
        <f t="shared" si="5"/>
        <v>0</v>
      </c>
    </row>
    <row r="191" spans="1:11" x14ac:dyDescent="0.35">
      <c r="A191" s="4">
        <v>40316</v>
      </c>
      <c r="B191" s="5" t="s">
        <v>18</v>
      </c>
      <c r="C191" s="5" t="s">
        <v>26</v>
      </c>
      <c r="D191" s="6">
        <v>212.82588288712984</v>
      </c>
      <c r="E191" s="6">
        <v>3.9242857139999998</v>
      </c>
      <c r="F191" s="6">
        <v>0</v>
      </c>
      <c r="G191" s="6">
        <v>0</v>
      </c>
      <c r="H191" s="6">
        <v>1</v>
      </c>
      <c r="I191">
        <f t="shared" si="3"/>
        <v>3.9242857139999998</v>
      </c>
      <c r="J191">
        <f t="shared" si="4"/>
        <v>0</v>
      </c>
      <c r="K191">
        <f t="shared" si="5"/>
        <v>0</v>
      </c>
    </row>
    <row r="192" spans="1:11" x14ac:dyDescent="0.35">
      <c r="A192" s="4">
        <v>40323</v>
      </c>
      <c r="B192" s="5" t="s">
        <v>18</v>
      </c>
      <c r="C192" s="5" t="s">
        <v>26</v>
      </c>
      <c r="D192" s="6">
        <v>213.59333551683733</v>
      </c>
      <c r="E192" s="6">
        <v>3.8842857139999998</v>
      </c>
      <c r="F192" s="6">
        <v>0</v>
      </c>
      <c r="G192" s="6">
        <v>0</v>
      </c>
      <c r="H192" s="6">
        <v>1</v>
      </c>
      <c r="I192">
        <f t="shared" si="3"/>
        <v>3.8842857139999998</v>
      </c>
      <c r="J192">
        <f t="shared" si="4"/>
        <v>0</v>
      </c>
      <c r="K192">
        <f t="shared" si="5"/>
        <v>0</v>
      </c>
    </row>
    <row r="193" spans="1:11" x14ac:dyDescent="0.35">
      <c r="A193" s="4">
        <v>40330</v>
      </c>
      <c r="B193" s="5" t="s">
        <v>18</v>
      </c>
      <c r="C193" s="5" t="s">
        <v>26</v>
      </c>
      <c r="D193" s="6">
        <v>202.78247809055952</v>
      </c>
      <c r="E193" s="6">
        <v>3.464</v>
      </c>
      <c r="F193" s="6">
        <v>0</v>
      </c>
      <c r="G193" s="6">
        <v>0</v>
      </c>
      <c r="H193" s="6">
        <v>1</v>
      </c>
      <c r="I193">
        <f t="shared" si="3"/>
        <v>3.464</v>
      </c>
      <c r="J193">
        <f t="shared" si="4"/>
        <v>0</v>
      </c>
      <c r="K193">
        <f t="shared" si="5"/>
        <v>0</v>
      </c>
    </row>
    <row r="194" spans="1:11" x14ac:dyDescent="0.35">
      <c r="A194" s="4">
        <v>40337</v>
      </c>
      <c r="B194" s="5" t="s">
        <v>18</v>
      </c>
      <c r="C194" s="5" t="s">
        <v>26</v>
      </c>
      <c r="D194" s="6">
        <v>172.89299098579787</v>
      </c>
      <c r="E194" s="6">
        <v>3.66</v>
      </c>
      <c r="F194" s="6">
        <v>0</v>
      </c>
      <c r="G194" s="6">
        <v>0</v>
      </c>
      <c r="H194" s="6">
        <v>1</v>
      </c>
      <c r="I194">
        <f t="shared" si="3"/>
        <v>3.66</v>
      </c>
      <c r="J194">
        <f t="shared" si="4"/>
        <v>0</v>
      </c>
      <c r="K194">
        <f t="shared" si="5"/>
        <v>0</v>
      </c>
    </row>
    <row r="195" spans="1:11" x14ac:dyDescent="0.35">
      <c r="A195" s="4">
        <v>40344</v>
      </c>
      <c r="B195" s="5" t="s">
        <v>18</v>
      </c>
      <c r="C195" s="5" t="s">
        <v>26</v>
      </c>
      <c r="D195" s="6">
        <v>270.36572840572046</v>
      </c>
      <c r="E195" s="6">
        <v>3.6233333330000002</v>
      </c>
      <c r="F195" s="6">
        <v>0</v>
      </c>
      <c r="G195" s="6">
        <v>0</v>
      </c>
      <c r="H195" s="6">
        <v>1</v>
      </c>
      <c r="I195">
        <f t="shared" si="3"/>
        <v>3.6233333330000002</v>
      </c>
      <c r="J195">
        <f t="shared" si="4"/>
        <v>0</v>
      </c>
      <c r="K195">
        <f t="shared" si="5"/>
        <v>0</v>
      </c>
    </row>
    <row r="196" spans="1:11" x14ac:dyDescent="0.35">
      <c r="A196" s="4">
        <v>40351</v>
      </c>
      <c r="B196" s="5" t="s">
        <v>18</v>
      </c>
      <c r="C196" s="5" t="s">
        <v>26</v>
      </c>
      <c r="D196" s="6">
        <v>280.23676981467042</v>
      </c>
      <c r="E196" s="6">
        <v>3.96</v>
      </c>
      <c r="F196" s="6">
        <v>0</v>
      </c>
      <c r="G196" s="6">
        <v>0</v>
      </c>
      <c r="H196" s="6">
        <v>1</v>
      </c>
      <c r="I196">
        <f t="shared" si="3"/>
        <v>3.96</v>
      </c>
      <c r="J196">
        <f t="shared" si="4"/>
        <v>0</v>
      </c>
      <c r="K196">
        <f t="shared" si="5"/>
        <v>0</v>
      </c>
    </row>
    <row r="197" spans="1:11" x14ac:dyDescent="0.35">
      <c r="A197" s="4">
        <v>40358</v>
      </c>
      <c r="B197" s="5" t="s">
        <v>18</v>
      </c>
      <c r="C197" s="5" t="s">
        <v>26</v>
      </c>
      <c r="D197" s="6">
        <v>350.55099080856598</v>
      </c>
      <c r="E197" s="6">
        <v>3.629</v>
      </c>
      <c r="F197" s="6">
        <v>1</v>
      </c>
      <c r="G197" s="6">
        <v>0</v>
      </c>
      <c r="H197" s="6">
        <v>1</v>
      </c>
      <c r="I197">
        <f t="shared" si="3"/>
        <v>3.629</v>
      </c>
      <c r="J197">
        <f t="shared" si="4"/>
        <v>1</v>
      </c>
      <c r="K197">
        <f t="shared" si="5"/>
        <v>0</v>
      </c>
    </row>
    <row r="198" spans="1:11" x14ac:dyDescent="0.35">
      <c r="A198" s="4">
        <v>40365</v>
      </c>
      <c r="B198" s="5" t="s">
        <v>18</v>
      </c>
      <c r="C198" s="5" t="s">
        <v>26</v>
      </c>
      <c r="D198" s="6">
        <v>351.30307609863956</v>
      </c>
      <c r="E198" s="6">
        <v>3.0049999999999999</v>
      </c>
      <c r="F198" s="6">
        <v>0</v>
      </c>
      <c r="G198" s="6">
        <v>1</v>
      </c>
      <c r="H198" s="6">
        <v>1</v>
      </c>
      <c r="I198">
        <f t="shared" si="3"/>
        <v>3.0049999999999999</v>
      </c>
      <c r="J198">
        <f t="shared" si="4"/>
        <v>0</v>
      </c>
      <c r="K198">
        <f t="shared" si="5"/>
        <v>1</v>
      </c>
    </row>
    <row r="199" spans="1:11" x14ac:dyDescent="0.35">
      <c r="A199" s="4">
        <v>40372</v>
      </c>
      <c r="B199" s="5" t="s">
        <v>18</v>
      </c>
      <c r="C199" s="5" t="s">
        <v>26</v>
      </c>
      <c r="D199" s="6">
        <v>313.2871856579099</v>
      </c>
      <c r="E199" s="6">
        <v>3.1419999999999999</v>
      </c>
      <c r="F199" s="6">
        <v>0</v>
      </c>
      <c r="G199" s="6">
        <v>1</v>
      </c>
      <c r="H199" s="6">
        <v>1</v>
      </c>
      <c r="I199">
        <f t="shared" si="3"/>
        <v>3.1419999999999999</v>
      </c>
      <c r="J199">
        <f t="shared" si="4"/>
        <v>0</v>
      </c>
      <c r="K199">
        <f t="shared" si="5"/>
        <v>1</v>
      </c>
    </row>
    <row r="200" spans="1:11" x14ac:dyDescent="0.35">
      <c r="A200" s="4">
        <v>40302</v>
      </c>
      <c r="B200" s="5" t="s">
        <v>18</v>
      </c>
      <c r="C200" s="5" t="s">
        <v>27</v>
      </c>
      <c r="D200" s="6">
        <v>206.85485160026474</v>
      </c>
      <c r="E200" s="6">
        <v>4.7328571430000004</v>
      </c>
      <c r="F200" s="6">
        <v>0</v>
      </c>
      <c r="G200" s="6">
        <v>0</v>
      </c>
      <c r="H200" s="6">
        <v>1</v>
      </c>
      <c r="I200">
        <f t="shared" si="3"/>
        <v>4.7328571430000004</v>
      </c>
      <c r="J200">
        <f t="shared" si="4"/>
        <v>0</v>
      </c>
      <c r="K200">
        <f t="shared" si="5"/>
        <v>0</v>
      </c>
    </row>
    <row r="201" spans="1:11" x14ac:dyDescent="0.35">
      <c r="A201" s="4">
        <v>40309</v>
      </c>
      <c r="B201" s="5" t="s">
        <v>18</v>
      </c>
      <c r="C201" s="5" t="s">
        <v>27</v>
      </c>
      <c r="D201" s="6">
        <v>142.74466259605006</v>
      </c>
      <c r="E201" s="6">
        <v>4.1614285710000001</v>
      </c>
      <c r="F201" s="6">
        <v>0</v>
      </c>
      <c r="G201" s="6">
        <v>0</v>
      </c>
      <c r="H201" s="6">
        <v>1</v>
      </c>
      <c r="I201">
        <f t="shared" si="3"/>
        <v>4.1614285710000001</v>
      </c>
      <c r="J201">
        <f t="shared" si="4"/>
        <v>0</v>
      </c>
      <c r="K201">
        <f t="shared" si="5"/>
        <v>0</v>
      </c>
    </row>
    <row r="202" spans="1:11" x14ac:dyDescent="0.35">
      <c r="A202" s="4">
        <v>40316</v>
      </c>
      <c r="B202" s="5" t="s">
        <v>18</v>
      </c>
      <c r="C202" s="5" t="s">
        <v>27</v>
      </c>
      <c r="D202" s="6">
        <v>227.90986270015858</v>
      </c>
      <c r="E202" s="6">
        <v>3.8814285709999998</v>
      </c>
      <c r="F202" s="6">
        <v>0</v>
      </c>
      <c r="G202" s="6">
        <v>0</v>
      </c>
      <c r="H202" s="6">
        <v>1</v>
      </c>
      <c r="I202">
        <f t="shared" si="3"/>
        <v>3.8814285709999998</v>
      </c>
      <c r="J202">
        <f t="shared" si="4"/>
        <v>0</v>
      </c>
      <c r="K202">
        <f t="shared" si="5"/>
        <v>0</v>
      </c>
    </row>
    <row r="203" spans="1:11" x14ac:dyDescent="0.35">
      <c r="A203" s="4">
        <v>40323</v>
      </c>
      <c r="B203" s="5" t="s">
        <v>18</v>
      </c>
      <c r="C203" s="5" t="s">
        <v>27</v>
      </c>
      <c r="D203" s="6">
        <v>223.9126389906113</v>
      </c>
      <c r="E203" s="6">
        <v>4.1449999999999996</v>
      </c>
      <c r="F203" s="6">
        <v>0</v>
      </c>
      <c r="G203" s="6">
        <v>0</v>
      </c>
      <c r="H203" s="6">
        <v>1</v>
      </c>
      <c r="I203">
        <f t="shared" si="3"/>
        <v>4.1449999999999996</v>
      </c>
      <c r="J203">
        <f t="shared" si="4"/>
        <v>0</v>
      </c>
      <c r="K203">
        <f t="shared" si="5"/>
        <v>0</v>
      </c>
    </row>
    <row r="204" spans="1:11" x14ac:dyDescent="0.35">
      <c r="A204" s="4">
        <v>40330</v>
      </c>
      <c r="B204" s="5" t="s">
        <v>18</v>
      </c>
      <c r="C204" s="5" t="s">
        <v>27</v>
      </c>
      <c r="D204" s="6">
        <v>220.86505026355866</v>
      </c>
      <c r="E204" s="6">
        <v>3.8814285709999998</v>
      </c>
      <c r="F204" s="6">
        <v>0</v>
      </c>
      <c r="G204" s="6">
        <v>0</v>
      </c>
      <c r="H204" s="6">
        <v>1</v>
      </c>
      <c r="I204">
        <f t="shared" si="3"/>
        <v>3.8814285709999998</v>
      </c>
      <c r="J204">
        <f t="shared" si="4"/>
        <v>0</v>
      </c>
      <c r="K204">
        <f t="shared" si="5"/>
        <v>0</v>
      </c>
    </row>
    <row r="205" spans="1:11" x14ac:dyDescent="0.35">
      <c r="A205" s="4">
        <v>40337</v>
      </c>
      <c r="B205" s="5" t="s">
        <v>18</v>
      </c>
      <c r="C205" s="5" t="s">
        <v>27</v>
      </c>
      <c r="D205" s="6">
        <v>229.21950133471654</v>
      </c>
      <c r="E205" s="6">
        <v>4.1900000000000004</v>
      </c>
      <c r="F205" s="6">
        <v>0</v>
      </c>
      <c r="G205" s="6">
        <v>0</v>
      </c>
      <c r="H205" s="6">
        <v>1</v>
      </c>
      <c r="I205">
        <f t="shared" si="3"/>
        <v>4.1900000000000004</v>
      </c>
      <c r="J205">
        <f t="shared" si="4"/>
        <v>0</v>
      </c>
      <c r="K205">
        <f t="shared" si="5"/>
        <v>0</v>
      </c>
    </row>
    <row r="206" spans="1:11" x14ac:dyDescent="0.35">
      <c r="A206" s="4">
        <v>40344</v>
      </c>
      <c r="B206" s="5" t="s">
        <v>18</v>
      </c>
      <c r="C206" s="5" t="s">
        <v>27</v>
      </c>
      <c r="D206" s="6">
        <v>224.88853710671569</v>
      </c>
      <c r="E206" s="6">
        <v>4.1614285710000001</v>
      </c>
      <c r="F206" s="6">
        <v>0</v>
      </c>
      <c r="G206" s="6">
        <v>0</v>
      </c>
      <c r="H206" s="6">
        <v>1</v>
      </c>
      <c r="I206">
        <f t="shared" si="3"/>
        <v>4.1614285710000001</v>
      </c>
      <c r="J206">
        <f t="shared" si="4"/>
        <v>0</v>
      </c>
      <c r="K206">
        <f t="shared" si="5"/>
        <v>0</v>
      </c>
    </row>
    <row r="207" spans="1:11" x14ac:dyDescent="0.35">
      <c r="A207" s="4">
        <v>40351</v>
      </c>
      <c r="B207" s="5" t="s">
        <v>18</v>
      </c>
      <c r="C207" s="5" t="s">
        <v>27</v>
      </c>
      <c r="D207" s="6">
        <v>241.56974188162042</v>
      </c>
      <c r="E207" s="6">
        <v>4.1614285710000001</v>
      </c>
      <c r="F207" s="6">
        <v>0</v>
      </c>
      <c r="G207" s="6">
        <v>0</v>
      </c>
      <c r="H207" s="6">
        <v>1</v>
      </c>
      <c r="I207">
        <f t="shared" si="3"/>
        <v>4.1614285710000001</v>
      </c>
      <c r="J207">
        <f t="shared" si="4"/>
        <v>0</v>
      </c>
      <c r="K207">
        <f t="shared" si="5"/>
        <v>0</v>
      </c>
    </row>
    <row r="208" spans="1:11" x14ac:dyDescent="0.35">
      <c r="A208" s="4">
        <v>40358</v>
      </c>
      <c r="B208" s="5" t="s">
        <v>18</v>
      </c>
      <c r="C208" s="5" t="s">
        <v>27</v>
      </c>
      <c r="D208" s="6">
        <v>230.10048123327263</v>
      </c>
      <c r="E208" s="6">
        <v>4.1614285710000001</v>
      </c>
      <c r="F208" s="6">
        <v>0</v>
      </c>
      <c r="G208" s="6">
        <v>0</v>
      </c>
      <c r="H208" s="6">
        <v>1</v>
      </c>
      <c r="I208">
        <f t="shared" si="3"/>
        <v>4.1614285710000001</v>
      </c>
      <c r="J208">
        <f t="shared" si="4"/>
        <v>0</v>
      </c>
      <c r="K208">
        <f t="shared" si="5"/>
        <v>0</v>
      </c>
    </row>
    <row r="209" spans="1:11" x14ac:dyDescent="0.35">
      <c r="A209" s="4">
        <v>40365</v>
      </c>
      <c r="B209" s="5" t="s">
        <v>18</v>
      </c>
      <c r="C209" s="5" t="s">
        <v>27</v>
      </c>
      <c r="D209" s="6">
        <v>308.24658556892086</v>
      </c>
      <c r="E209" s="6">
        <v>3.7450000000000001</v>
      </c>
      <c r="F209" s="6">
        <v>0</v>
      </c>
      <c r="G209" s="6">
        <v>0</v>
      </c>
      <c r="H209" s="6">
        <v>1</v>
      </c>
      <c r="I209">
        <f t="shared" si="3"/>
        <v>3.7450000000000001</v>
      </c>
      <c r="J209">
        <f t="shared" si="4"/>
        <v>0</v>
      </c>
      <c r="K209">
        <f t="shared" si="5"/>
        <v>0</v>
      </c>
    </row>
    <row r="210" spans="1:11" x14ac:dyDescent="0.35">
      <c r="A210" s="4">
        <v>40372</v>
      </c>
      <c r="B210" s="5" t="s">
        <v>18</v>
      </c>
      <c r="C210" s="5" t="s">
        <v>27</v>
      </c>
      <c r="D210" s="6">
        <v>326.65294605776489</v>
      </c>
      <c r="E210" s="6">
        <v>3.7450000000000001</v>
      </c>
      <c r="F210" s="6">
        <v>0</v>
      </c>
      <c r="G210" s="6">
        <v>0</v>
      </c>
      <c r="H210" s="6">
        <v>1</v>
      </c>
      <c r="I210">
        <f t="shared" si="3"/>
        <v>3.7450000000000001</v>
      </c>
      <c r="J210">
        <f t="shared" si="4"/>
        <v>0</v>
      </c>
      <c r="K210">
        <f t="shared" si="5"/>
        <v>0</v>
      </c>
    </row>
    <row r="211" spans="1:11" x14ac:dyDescent="0.35">
      <c r="A211" s="4">
        <v>40302</v>
      </c>
      <c r="B211" s="5" t="s">
        <v>18</v>
      </c>
      <c r="C211" s="5" t="s">
        <v>28</v>
      </c>
      <c r="D211" s="6">
        <v>120.51899294525484</v>
      </c>
      <c r="E211" s="6">
        <v>4.1614285710000001</v>
      </c>
      <c r="F211" s="6">
        <v>0</v>
      </c>
      <c r="G211" s="6">
        <v>0</v>
      </c>
      <c r="H211" s="6">
        <v>1</v>
      </c>
      <c r="I211">
        <f t="shared" si="3"/>
        <v>4.1614285710000001</v>
      </c>
      <c r="J211">
        <f t="shared" si="4"/>
        <v>0</v>
      </c>
      <c r="K211">
        <f t="shared" si="5"/>
        <v>0</v>
      </c>
    </row>
    <row r="212" spans="1:11" x14ac:dyDescent="0.35">
      <c r="A212" s="4">
        <v>40309</v>
      </c>
      <c r="B212" s="5" t="s">
        <v>18</v>
      </c>
      <c r="C212" s="5" t="s">
        <v>28</v>
      </c>
      <c r="D212" s="6">
        <v>199.31599103370235</v>
      </c>
      <c r="E212" s="6">
        <v>4.128571429</v>
      </c>
      <c r="F212" s="6">
        <v>0</v>
      </c>
      <c r="G212" s="6">
        <v>0</v>
      </c>
      <c r="H212" s="6">
        <v>1</v>
      </c>
      <c r="I212">
        <f t="shared" si="3"/>
        <v>4.128571429</v>
      </c>
      <c r="J212">
        <f t="shared" si="4"/>
        <v>0</v>
      </c>
      <c r="K212">
        <f t="shared" si="5"/>
        <v>0</v>
      </c>
    </row>
    <row r="213" spans="1:11" x14ac:dyDescent="0.35">
      <c r="A213" s="4">
        <v>40316</v>
      </c>
      <c r="B213" s="5" t="s">
        <v>18</v>
      </c>
      <c r="C213" s="5" t="s">
        <v>28</v>
      </c>
      <c r="D213" s="6">
        <v>265.2078074172141</v>
      </c>
      <c r="E213" s="6">
        <v>3.8814285709999998</v>
      </c>
      <c r="F213" s="6">
        <v>0</v>
      </c>
      <c r="G213" s="6">
        <v>0</v>
      </c>
      <c r="H213" s="6">
        <v>1</v>
      </c>
      <c r="I213">
        <f t="shared" si="3"/>
        <v>3.8814285709999998</v>
      </c>
      <c r="J213">
        <f t="shared" si="4"/>
        <v>0</v>
      </c>
      <c r="K213">
        <f t="shared" si="5"/>
        <v>0</v>
      </c>
    </row>
    <row r="214" spans="1:11" x14ac:dyDescent="0.35">
      <c r="A214" s="4">
        <v>40323</v>
      </c>
      <c r="B214" s="5" t="s">
        <v>18</v>
      </c>
      <c r="C214" s="5" t="s">
        <v>28</v>
      </c>
      <c r="D214" s="6">
        <v>292.62008799438132</v>
      </c>
      <c r="E214" s="6">
        <v>3.8814285709999998</v>
      </c>
      <c r="F214" s="6">
        <v>0</v>
      </c>
      <c r="G214" s="6">
        <v>0</v>
      </c>
      <c r="H214" s="6">
        <v>1</v>
      </c>
      <c r="I214">
        <f t="shared" si="3"/>
        <v>3.8814285709999998</v>
      </c>
      <c r="J214">
        <f t="shared" si="4"/>
        <v>0</v>
      </c>
      <c r="K214">
        <f t="shared" si="5"/>
        <v>0</v>
      </c>
    </row>
    <row r="215" spans="1:11" x14ac:dyDescent="0.35">
      <c r="A215" s="4">
        <v>40330</v>
      </c>
      <c r="B215" s="5" t="s">
        <v>18</v>
      </c>
      <c r="C215" s="5" t="s">
        <v>28</v>
      </c>
      <c r="D215" s="6">
        <v>296.42927521325447</v>
      </c>
      <c r="E215" s="6">
        <v>3.8814285709999998</v>
      </c>
      <c r="F215" s="6">
        <v>0</v>
      </c>
      <c r="G215" s="6">
        <v>0</v>
      </c>
      <c r="H215" s="6">
        <v>1</v>
      </c>
      <c r="I215">
        <f t="shared" si="3"/>
        <v>3.8814285709999998</v>
      </c>
      <c r="J215">
        <f t="shared" si="4"/>
        <v>0</v>
      </c>
      <c r="K215">
        <f t="shared" si="5"/>
        <v>0</v>
      </c>
    </row>
    <row r="216" spans="1:11" x14ac:dyDescent="0.35">
      <c r="A216" s="4">
        <v>40337</v>
      </c>
      <c r="B216" s="5" t="s">
        <v>18</v>
      </c>
      <c r="C216" s="5" t="s">
        <v>28</v>
      </c>
      <c r="D216" s="6">
        <v>349.29649762786892</v>
      </c>
      <c r="E216" s="6">
        <v>4.125714286</v>
      </c>
      <c r="F216" s="6">
        <v>1</v>
      </c>
      <c r="G216" s="6">
        <v>0</v>
      </c>
      <c r="H216" s="6">
        <v>1</v>
      </c>
      <c r="I216">
        <f t="shared" si="3"/>
        <v>4.125714286</v>
      </c>
      <c r="J216">
        <f t="shared" si="4"/>
        <v>1</v>
      </c>
      <c r="K216">
        <f t="shared" si="5"/>
        <v>0</v>
      </c>
    </row>
    <row r="217" spans="1:11" x14ac:dyDescent="0.35">
      <c r="A217" s="4">
        <v>40344</v>
      </c>
      <c r="B217" s="5" t="s">
        <v>18</v>
      </c>
      <c r="C217" s="5" t="s">
        <v>28</v>
      </c>
      <c r="D217" s="6">
        <v>284.12361474754738</v>
      </c>
      <c r="E217" s="6">
        <v>4.1614285710000001</v>
      </c>
      <c r="F217" s="6">
        <v>0</v>
      </c>
      <c r="G217" s="6">
        <v>1</v>
      </c>
      <c r="H217" s="6">
        <v>1</v>
      </c>
      <c r="I217">
        <f t="shared" si="3"/>
        <v>4.1614285710000001</v>
      </c>
      <c r="J217">
        <f t="shared" si="4"/>
        <v>0</v>
      </c>
      <c r="K217">
        <f t="shared" si="5"/>
        <v>1</v>
      </c>
    </row>
    <row r="218" spans="1:11" x14ac:dyDescent="0.35">
      <c r="A218" s="4">
        <v>40351</v>
      </c>
      <c r="B218" s="5" t="s">
        <v>18</v>
      </c>
      <c r="C218" s="5" t="s">
        <v>28</v>
      </c>
      <c r="D218" s="6">
        <v>302.02682443031557</v>
      </c>
      <c r="E218" s="6">
        <v>4.1614285710000001</v>
      </c>
      <c r="F218" s="6">
        <v>0</v>
      </c>
      <c r="G218" s="6">
        <v>1</v>
      </c>
      <c r="H218" s="6">
        <v>1</v>
      </c>
      <c r="I218">
        <f t="shared" si="3"/>
        <v>4.1614285710000001</v>
      </c>
      <c r="J218">
        <f t="shared" si="4"/>
        <v>0</v>
      </c>
      <c r="K218">
        <f t="shared" si="5"/>
        <v>1</v>
      </c>
    </row>
    <row r="219" spans="1:11" x14ac:dyDescent="0.35">
      <c r="A219" s="4">
        <v>40358</v>
      </c>
      <c r="B219" s="5" t="s">
        <v>18</v>
      </c>
      <c r="C219" s="5" t="s">
        <v>28</v>
      </c>
      <c r="D219" s="6">
        <v>262.65703595214245</v>
      </c>
      <c r="E219" s="6">
        <v>4.1614285710000001</v>
      </c>
      <c r="F219" s="6">
        <v>0</v>
      </c>
      <c r="G219" s="6">
        <v>1</v>
      </c>
      <c r="H219" s="6">
        <v>1</v>
      </c>
      <c r="I219">
        <f t="shared" si="3"/>
        <v>4.1614285710000001</v>
      </c>
      <c r="J219">
        <f t="shared" si="4"/>
        <v>0</v>
      </c>
      <c r="K219">
        <f t="shared" si="5"/>
        <v>1</v>
      </c>
    </row>
    <row r="220" spans="1:11" x14ac:dyDescent="0.35">
      <c r="A220" s="4">
        <v>40365</v>
      </c>
      <c r="B220" s="5" t="s">
        <v>18</v>
      </c>
      <c r="C220" s="5" t="s">
        <v>28</v>
      </c>
      <c r="D220" s="6">
        <v>377.139476472588</v>
      </c>
      <c r="E220" s="6">
        <v>3.826666667</v>
      </c>
      <c r="F220" s="6">
        <v>0</v>
      </c>
      <c r="G220" s="6">
        <v>0</v>
      </c>
      <c r="H220" s="6">
        <v>1</v>
      </c>
      <c r="I220">
        <f t="shared" si="3"/>
        <v>3.826666667</v>
      </c>
      <c r="J220">
        <f t="shared" si="4"/>
        <v>0</v>
      </c>
      <c r="K220">
        <f t="shared" si="5"/>
        <v>0</v>
      </c>
    </row>
    <row r="221" spans="1:11" x14ac:dyDescent="0.35">
      <c r="A221" s="4">
        <v>40372</v>
      </c>
      <c r="B221" s="5" t="s">
        <v>18</v>
      </c>
      <c r="C221" s="5" t="s">
        <v>28</v>
      </c>
      <c r="D221" s="6">
        <v>327.86669151320319</v>
      </c>
      <c r="E221" s="6">
        <v>3.5185714290000001</v>
      </c>
      <c r="F221" s="6">
        <v>0</v>
      </c>
      <c r="G221" s="6">
        <v>0</v>
      </c>
      <c r="H221" s="6">
        <v>1</v>
      </c>
      <c r="I221">
        <f t="shared" si="3"/>
        <v>3.5185714290000001</v>
      </c>
      <c r="J221">
        <f t="shared" si="4"/>
        <v>0</v>
      </c>
      <c r="K221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1BC94-757B-4549-A512-E78674425A45}">
  <sheetPr>
    <tabColor rgb="FF007800"/>
  </sheetPr>
  <dimension ref="B1:M364"/>
  <sheetViews>
    <sheetView topLeftCell="A55" zoomScaleNormal="100" workbookViewId="0">
      <selection activeCell="B58" sqref="B58:H65"/>
    </sheetView>
  </sheetViews>
  <sheetFormatPr defaultRowHeight="14.5" x14ac:dyDescent="0.35"/>
  <cols>
    <col min="1" max="1" width="4.6328125" customWidth="1"/>
    <col min="4" max="4" width="11.36328125" bestFit="1" customWidth="1"/>
    <col min="5" max="5" width="10.36328125" bestFit="1" customWidth="1"/>
  </cols>
  <sheetData>
    <row r="1" spans="2:9" x14ac:dyDescent="0.35">
      <c r="B1" t="s">
        <v>354</v>
      </c>
    </row>
    <row r="2" spans="2:9" x14ac:dyDescent="0.35">
      <c r="B2" t="s">
        <v>80</v>
      </c>
    </row>
    <row r="3" spans="2:9" x14ac:dyDescent="0.35">
      <c r="B3" t="s">
        <v>81</v>
      </c>
    </row>
    <row r="4" spans="2:9" x14ac:dyDescent="0.35">
      <c r="B4" t="s">
        <v>82</v>
      </c>
    </row>
    <row r="5" spans="2:9" x14ac:dyDescent="0.35">
      <c r="B5" t="s">
        <v>83</v>
      </c>
    </row>
    <row r="6" spans="2:9" ht="34.25" customHeight="1" x14ac:dyDescent="0.35">
      <c r="B6" t="s">
        <v>84</v>
      </c>
    </row>
    <row r="10" spans="2:9" x14ac:dyDescent="0.35">
      <c r="B10" s="28" t="s">
        <v>85</v>
      </c>
    </row>
    <row r="11" spans="2:9" ht="15" thickBot="1" x14ac:dyDescent="0.4"/>
    <row r="12" spans="2:9" x14ac:dyDescent="0.35">
      <c r="B12" s="30" t="s">
        <v>86</v>
      </c>
      <c r="C12" s="31" t="s">
        <v>87</v>
      </c>
      <c r="D12" s="31" t="s">
        <v>88</v>
      </c>
      <c r="E12" s="31" t="s">
        <v>89</v>
      </c>
      <c r="F12" s="31" t="s">
        <v>90</v>
      </c>
      <c r="G12" s="31" t="s">
        <v>91</v>
      </c>
      <c r="H12" s="31" t="s">
        <v>92</v>
      </c>
      <c r="I12" s="31" t="s">
        <v>93</v>
      </c>
    </row>
    <row r="13" spans="2:9" x14ac:dyDescent="0.35">
      <c r="B13" s="32" t="s">
        <v>3</v>
      </c>
      <c r="C13" s="34">
        <v>220</v>
      </c>
      <c r="D13" s="34">
        <v>0</v>
      </c>
      <c r="E13" s="34">
        <v>220</v>
      </c>
      <c r="F13" s="36">
        <v>89.823337547925831</v>
      </c>
      <c r="G13" s="36">
        <v>1041.2002563709802</v>
      </c>
      <c r="H13" s="36">
        <v>278.38219182598937</v>
      </c>
      <c r="I13" s="36">
        <v>103.66008006373755</v>
      </c>
    </row>
    <row r="14" spans="2:9" x14ac:dyDescent="0.35">
      <c r="B14" s="29" t="s">
        <v>4</v>
      </c>
      <c r="C14" s="10">
        <v>220</v>
      </c>
      <c r="D14" s="10">
        <v>0</v>
      </c>
      <c r="E14" s="10">
        <v>220</v>
      </c>
      <c r="F14" s="37">
        <v>3.0049999999999999</v>
      </c>
      <c r="G14" s="37">
        <v>6.2515384620000001</v>
      </c>
      <c r="H14" s="37">
        <v>4.2819533768863662</v>
      </c>
      <c r="I14" s="37">
        <v>0.53173413358089783</v>
      </c>
    </row>
    <row r="15" spans="2:9" x14ac:dyDescent="0.35">
      <c r="B15" s="29" t="s">
        <v>5</v>
      </c>
      <c r="C15" s="10">
        <v>220</v>
      </c>
      <c r="D15" s="10">
        <v>0</v>
      </c>
      <c r="E15" s="10">
        <v>220</v>
      </c>
      <c r="F15" s="37">
        <v>0</v>
      </c>
      <c r="G15" s="37">
        <v>1</v>
      </c>
      <c r="H15" s="37">
        <v>9.9999999999999992E-2</v>
      </c>
      <c r="I15" s="37">
        <v>0.30068415140161547</v>
      </c>
    </row>
    <row r="16" spans="2:9" x14ac:dyDescent="0.35">
      <c r="B16" s="29" t="s">
        <v>51</v>
      </c>
      <c r="C16" s="10">
        <v>220</v>
      </c>
      <c r="D16" s="10">
        <v>0</v>
      </c>
      <c r="E16" s="10">
        <v>220</v>
      </c>
      <c r="F16" s="37">
        <v>0</v>
      </c>
      <c r="G16" s="37">
        <v>1</v>
      </c>
      <c r="H16" s="37">
        <v>0.49999999999999994</v>
      </c>
      <c r="I16" s="37">
        <v>0.50114025233602588</v>
      </c>
    </row>
    <row r="17" spans="2:9" ht="15" thickBot="1" x14ac:dyDescent="0.4">
      <c r="B17" s="33" t="s">
        <v>52</v>
      </c>
      <c r="C17" s="35">
        <v>220</v>
      </c>
      <c r="D17" s="35">
        <v>0</v>
      </c>
      <c r="E17" s="35">
        <v>220</v>
      </c>
      <c r="F17" s="38">
        <v>0</v>
      </c>
      <c r="G17" s="38">
        <v>6.19</v>
      </c>
      <c r="H17" s="38">
        <v>2.0801091138318184</v>
      </c>
      <c r="I17" s="38">
        <v>2.1149649149687022</v>
      </c>
    </row>
    <row r="20" spans="2:9" x14ac:dyDescent="0.35">
      <c r="B20" s="28" t="s">
        <v>94</v>
      </c>
    </row>
    <row r="21" spans="2:9" ht="15" thickBot="1" x14ac:dyDescent="0.4"/>
    <row r="22" spans="2:9" x14ac:dyDescent="0.35">
      <c r="B22" s="30"/>
      <c r="C22" s="31" t="s">
        <v>4</v>
      </c>
      <c r="D22" s="31" t="s">
        <v>5</v>
      </c>
      <c r="E22" s="31" t="s">
        <v>51</v>
      </c>
      <c r="F22" s="31" t="s">
        <v>52</v>
      </c>
      <c r="G22" s="39" t="s">
        <v>3</v>
      </c>
    </row>
    <row r="23" spans="2:9" x14ac:dyDescent="0.35">
      <c r="B23" s="40" t="s">
        <v>4</v>
      </c>
      <c r="C23" s="46">
        <v>1</v>
      </c>
      <c r="D23" s="42">
        <v>-3.4677285995991354E-2</v>
      </c>
      <c r="E23" s="42">
        <v>-0.22946197938733823</v>
      </c>
      <c r="F23" s="42">
        <v>-0.11374126564380808</v>
      </c>
      <c r="G23" s="36">
        <v>-0.27838467187404453</v>
      </c>
    </row>
    <row r="24" spans="2:9" x14ac:dyDescent="0.35">
      <c r="B24" s="29" t="s">
        <v>5</v>
      </c>
      <c r="C24" s="37">
        <v>-3.4677285995991354E-2</v>
      </c>
      <c r="D24" s="47">
        <v>1</v>
      </c>
      <c r="E24" s="37">
        <v>-0.15151515151515085</v>
      </c>
      <c r="F24" s="37">
        <v>-0.15295554449820439</v>
      </c>
      <c r="G24" s="43">
        <v>0.39620374657492829</v>
      </c>
    </row>
    <row r="25" spans="2:9" x14ac:dyDescent="0.35">
      <c r="B25" s="29" t="s">
        <v>51</v>
      </c>
      <c r="C25" s="37">
        <v>-0.22946197938733823</v>
      </c>
      <c r="D25" s="37">
        <v>-0.15151515151515085</v>
      </c>
      <c r="E25" s="47">
        <v>1</v>
      </c>
      <c r="F25" s="37">
        <v>0.9857623630674468</v>
      </c>
      <c r="G25" s="43">
        <v>-0.23213025083976888</v>
      </c>
    </row>
    <row r="26" spans="2:9" x14ac:dyDescent="0.35">
      <c r="B26" s="29" t="s">
        <v>52</v>
      </c>
      <c r="C26" s="37">
        <v>-0.11374126564380808</v>
      </c>
      <c r="D26" s="37">
        <v>-0.15295554449820439</v>
      </c>
      <c r="E26" s="37">
        <v>0.9857623630674468</v>
      </c>
      <c r="F26" s="47">
        <v>1</v>
      </c>
      <c r="G26" s="43">
        <v>-0.25431644261358699</v>
      </c>
    </row>
    <row r="27" spans="2:9" ht="15" thickBot="1" x14ac:dyDescent="0.4">
      <c r="B27" s="41" t="s">
        <v>3</v>
      </c>
      <c r="C27" s="44">
        <v>-0.27838467187404453</v>
      </c>
      <c r="D27" s="44">
        <v>0.39620374657492829</v>
      </c>
      <c r="E27" s="44">
        <v>-0.23213025083976888</v>
      </c>
      <c r="F27" s="44">
        <v>-0.25431644261358699</v>
      </c>
      <c r="G27" s="48">
        <v>1</v>
      </c>
    </row>
    <row r="30" spans="2:9" x14ac:dyDescent="0.35">
      <c r="B30" s="49" t="s">
        <v>95</v>
      </c>
    </row>
    <row r="32" spans="2:9" x14ac:dyDescent="0.35">
      <c r="B32" s="28" t="s">
        <v>96</v>
      </c>
    </row>
    <row r="33" spans="2:3" ht="15" thickBot="1" x14ac:dyDescent="0.4"/>
    <row r="34" spans="2:3" x14ac:dyDescent="0.35">
      <c r="B34" s="50" t="s">
        <v>87</v>
      </c>
      <c r="C34" s="51">
        <v>220</v>
      </c>
    </row>
    <row r="35" spans="2:3" x14ac:dyDescent="0.35">
      <c r="B35" s="29" t="s">
        <v>97</v>
      </c>
      <c r="C35" s="37">
        <v>220</v>
      </c>
    </row>
    <row r="36" spans="2:3" x14ac:dyDescent="0.35">
      <c r="B36" s="29" t="s">
        <v>98</v>
      </c>
      <c r="C36" s="37">
        <v>215</v>
      </c>
    </row>
    <row r="37" spans="2:3" x14ac:dyDescent="0.35">
      <c r="B37" s="29" t="s">
        <v>99</v>
      </c>
      <c r="C37" s="37">
        <v>0.29674118638968694</v>
      </c>
    </row>
    <row r="38" spans="2:3" x14ac:dyDescent="0.35">
      <c r="B38" s="29" t="s">
        <v>100</v>
      </c>
      <c r="C38" s="37">
        <v>0.28365730148530904</v>
      </c>
    </row>
    <row r="39" spans="2:3" x14ac:dyDescent="0.35">
      <c r="B39" s="29" t="s">
        <v>101</v>
      </c>
      <c r="C39" s="37">
        <v>7697.3975711557405</v>
      </c>
    </row>
    <row r="40" spans="2:3" x14ac:dyDescent="0.35">
      <c r="B40" s="29" t="s">
        <v>102</v>
      </c>
      <c r="C40" s="37">
        <v>87.734813906201111</v>
      </c>
    </row>
    <row r="41" spans="2:3" x14ac:dyDescent="0.35">
      <c r="B41" s="29" t="s">
        <v>103</v>
      </c>
      <c r="C41" s="37">
        <v>22.706588913719816</v>
      </c>
    </row>
    <row r="42" spans="2:3" x14ac:dyDescent="0.35">
      <c r="B42" s="29" t="s">
        <v>104</v>
      </c>
      <c r="C42" s="37">
        <v>1.287418594247234</v>
      </c>
    </row>
    <row r="43" spans="2:3" x14ac:dyDescent="0.35">
      <c r="B43" s="29" t="s">
        <v>105</v>
      </c>
      <c r="C43" s="37">
        <v>5</v>
      </c>
    </row>
    <row r="44" spans="2:3" x14ac:dyDescent="0.35">
      <c r="B44" s="29" t="s">
        <v>106</v>
      </c>
      <c r="C44" s="37">
        <v>1973.6425720379018</v>
      </c>
    </row>
    <row r="45" spans="2:3" x14ac:dyDescent="0.35">
      <c r="B45" s="29" t="s">
        <v>107</v>
      </c>
      <c r="C45" s="37">
        <v>1990.6107097696636</v>
      </c>
    </row>
    <row r="46" spans="2:3" ht="15" thickBot="1" x14ac:dyDescent="0.4">
      <c r="B46" s="33" t="s">
        <v>108</v>
      </c>
      <c r="C46" s="38">
        <v>0.73596852587125783</v>
      </c>
    </row>
    <row r="49" spans="2:8" x14ac:dyDescent="0.35">
      <c r="B49" s="28" t="s">
        <v>109</v>
      </c>
    </row>
    <row r="50" spans="2:8" ht="15" thickBot="1" x14ac:dyDescent="0.4"/>
    <row r="51" spans="2:8" x14ac:dyDescent="0.35">
      <c r="B51" s="30" t="s">
        <v>34</v>
      </c>
      <c r="C51" s="31" t="s">
        <v>98</v>
      </c>
      <c r="D51" s="31" t="s">
        <v>110</v>
      </c>
      <c r="E51" s="31" t="s">
        <v>111</v>
      </c>
      <c r="F51" s="31" t="s">
        <v>112</v>
      </c>
      <c r="G51" s="31" t="s">
        <v>113</v>
      </c>
    </row>
    <row r="52" spans="2:8" x14ac:dyDescent="0.35">
      <c r="B52" s="40" t="s">
        <v>114</v>
      </c>
      <c r="C52" s="52">
        <v>4</v>
      </c>
      <c r="D52" s="42">
        <v>698304.7937432006</v>
      </c>
      <c r="E52" s="42">
        <v>174576.19843580015</v>
      </c>
      <c r="F52" s="42">
        <v>22.679898864778018</v>
      </c>
      <c r="G52" s="53" t="s">
        <v>35</v>
      </c>
    </row>
    <row r="53" spans="2:8" x14ac:dyDescent="0.35">
      <c r="B53" s="29" t="s">
        <v>115</v>
      </c>
      <c r="C53" s="10">
        <v>215</v>
      </c>
      <c r="D53" s="37">
        <v>1654940.4777984843</v>
      </c>
      <c r="E53" s="37">
        <v>7697.3975711557405</v>
      </c>
      <c r="F53" s="37"/>
      <c r="G53" s="37"/>
    </row>
    <row r="54" spans="2:8" ht="15" thickBot="1" x14ac:dyDescent="0.4">
      <c r="B54" s="33" t="s">
        <v>116</v>
      </c>
      <c r="C54" s="35">
        <v>219</v>
      </c>
      <c r="D54" s="38">
        <v>2353245.2715416849</v>
      </c>
      <c r="E54" s="38"/>
      <c r="F54" s="38"/>
      <c r="G54" s="38"/>
    </row>
    <row r="55" spans="2:8" x14ac:dyDescent="0.35">
      <c r="B55" s="54" t="s">
        <v>117</v>
      </c>
    </row>
    <row r="58" spans="2:8" x14ac:dyDescent="0.35">
      <c r="B58" s="28" t="s">
        <v>36</v>
      </c>
    </row>
    <row r="59" spans="2:8" ht="15" thickBot="1" x14ac:dyDescent="0.4"/>
    <row r="60" spans="2:8" x14ac:dyDescent="0.35">
      <c r="B60" s="30" t="s">
        <v>34</v>
      </c>
      <c r="C60" s="31" t="s">
        <v>37</v>
      </c>
      <c r="D60" s="31" t="s">
        <v>38</v>
      </c>
      <c r="E60" s="31" t="s">
        <v>39</v>
      </c>
      <c r="F60" s="31" t="s">
        <v>40</v>
      </c>
      <c r="G60" s="31" t="s">
        <v>41</v>
      </c>
      <c r="H60" s="31" t="s">
        <v>42</v>
      </c>
    </row>
    <row r="61" spans="2:8" x14ac:dyDescent="0.35">
      <c r="B61" s="40" t="s">
        <v>43</v>
      </c>
      <c r="C61" s="42">
        <v>648.09412134189699</v>
      </c>
      <c r="D61" s="42">
        <v>70.437425441372909</v>
      </c>
      <c r="E61" s="42">
        <v>9.2009910538442998</v>
      </c>
      <c r="F61" s="53" t="s">
        <v>35</v>
      </c>
      <c r="G61" s="42">
        <v>509.25779138607027</v>
      </c>
      <c r="H61" s="42">
        <v>786.93045129772372</v>
      </c>
    </row>
    <row r="62" spans="2:8" x14ac:dyDescent="0.35">
      <c r="B62" s="29" t="s">
        <v>4</v>
      </c>
      <c r="C62" s="37">
        <v>-82.403395000043943</v>
      </c>
      <c r="D62" s="37">
        <v>15.81606334330772</v>
      </c>
      <c r="E62" s="37">
        <v>-5.2101078006185046</v>
      </c>
      <c r="F62" s="55" t="s">
        <v>35</v>
      </c>
      <c r="G62" s="37">
        <v>-113.57779092911423</v>
      </c>
      <c r="H62" s="37">
        <v>-51.228999070973664</v>
      </c>
    </row>
    <row r="63" spans="2:8" x14ac:dyDescent="0.35">
      <c r="B63" s="29" t="s">
        <v>5</v>
      </c>
      <c r="C63" s="37">
        <v>118.07706514680126</v>
      </c>
      <c r="D63" s="37">
        <v>20.014288202715811</v>
      </c>
      <c r="E63" s="37">
        <v>5.8996384958011623</v>
      </c>
      <c r="F63" s="55" t="s">
        <v>35</v>
      </c>
      <c r="G63" s="37">
        <v>78.62771981182641</v>
      </c>
      <c r="H63" s="37">
        <v>157.52641048177611</v>
      </c>
    </row>
    <row r="64" spans="2:8" x14ac:dyDescent="0.35">
      <c r="B64" s="29" t="s">
        <v>51</v>
      </c>
      <c r="C64" s="37">
        <v>-225.2031452332499</v>
      </c>
      <c r="D64" s="37">
        <v>99.018427690464605</v>
      </c>
      <c r="E64" s="37">
        <v>-2.2743559000678495</v>
      </c>
      <c r="F64" s="45">
        <v>2.3931355974042168E-2</v>
      </c>
      <c r="G64" s="37">
        <v>-420.37432039187115</v>
      </c>
      <c r="H64" s="37">
        <v>-30.031970074628646</v>
      </c>
    </row>
    <row r="65" spans="2:8" ht="15" thickBot="1" x14ac:dyDescent="0.4">
      <c r="B65" s="33" t="s">
        <v>52</v>
      </c>
      <c r="C65" s="38">
        <v>40.348571868313208</v>
      </c>
      <c r="D65" s="38">
        <v>22.963030485635478</v>
      </c>
      <c r="E65" s="38">
        <v>1.7571100597350708</v>
      </c>
      <c r="F65" s="38">
        <v>8.0322432669752253E-2</v>
      </c>
      <c r="G65" s="38">
        <v>-4.9129188422316474</v>
      </c>
      <c r="H65" s="38">
        <v>85.610062578858063</v>
      </c>
    </row>
    <row r="68" spans="2:8" x14ac:dyDescent="0.35">
      <c r="B68" s="28" t="s">
        <v>118</v>
      </c>
    </row>
    <row r="70" spans="2:8" x14ac:dyDescent="0.35">
      <c r="B70" s="28" t="s">
        <v>119</v>
      </c>
    </row>
    <row r="73" spans="2:8" x14ac:dyDescent="0.35">
      <c r="B73" s="28" t="s">
        <v>120</v>
      </c>
    </row>
    <row r="74" spans="2:8" ht="15" thickBot="1" x14ac:dyDescent="0.4"/>
    <row r="75" spans="2:8" x14ac:dyDescent="0.35">
      <c r="B75" s="30" t="s">
        <v>34</v>
      </c>
      <c r="C75" s="31" t="s">
        <v>37</v>
      </c>
      <c r="D75" s="31" t="s">
        <v>38</v>
      </c>
      <c r="E75" s="31" t="s">
        <v>39</v>
      </c>
      <c r="F75" s="31" t="s">
        <v>40</v>
      </c>
      <c r="G75" s="31" t="s">
        <v>41</v>
      </c>
      <c r="H75" s="31" t="s">
        <v>42</v>
      </c>
    </row>
    <row r="76" spans="2:8" x14ac:dyDescent="0.35">
      <c r="B76" s="40" t="s">
        <v>4</v>
      </c>
      <c r="C76" s="42">
        <v>-0.42269596760422384</v>
      </c>
      <c r="D76" s="42">
        <v>8.1129984979206093E-2</v>
      </c>
      <c r="E76" s="42">
        <v>-5.2101078006185055</v>
      </c>
      <c r="F76" s="53" t="s">
        <v>35</v>
      </c>
      <c r="G76" s="42">
        <v>-0.58260796457605379</v>
      </c>
      <c r="H76" s="42">
        <v>-0.26278397063239389</v>
      </c>
    </row>
    <row r="77" spans="2:8" x14ac:dyDescent="0.35">
      <c r="B77" s="29" t="s">
        <v>5</v>
      </c>
      <c r="C77" s="37">
        <v>0.34250313246747344</v>
      </c>
      <c r="D77" s="37">
        <v>5.8054935520411417E-2</v>
      </c>
      <c r="E77" s="37">
        <v>5.8996384958011614</v>
      </c>
      <c r="F77" s="55" t="s">
        <v>35</v>
      </c>
      <c r="G77" s="37">
        <v>0.22807342222508578</v>
      </c>
      <c r="H77" s="37">
        <v>0.45693284270986112</v>
      </c>
    </row>
    <row r="78" spans="2:8" x14ac:dyDescent="0.35">
      <c r="B78" s="29" t="s">
        <v>51</v>
      </c>
      <c r="C78" s="37">
        <v>-1.0887350362807382</v>
      </c>
      <c r="D78" s="37">
        <v>0.47870038117088831</v>
      </c>
      <c r="E78" s="37">
        <v>-2.274355900067849</v>
      </c>
      <c r="F78" s="45">
        <v>2.3931355974042168E-2</v>
      </c>
      <c r="G78" s="37">
        <v>-2.032281789356472</v>
      </c>
      <c r="H78" s="37">
        <v>-0.14518828320500454</v>
      </c>
    </row>
    <row r="79" spans="2:8" ht="15" thickBot="1" x14ac:dyDescent="0.4">
      <c r="B79" s="33" t="s">
        <v>52</v>
      </c>
      <c r="C79" s="38">
        <v>0.82322735828590055</v>
      </c>
      <c r="D79" s="38">
        <v>0.46851211950264693</v>
      </c>
      <c r="E79" s="38">
        <v>1.7571100597350708</v>
      </c>
      <c r="F79" s="38">
        <v>8.0322432669752253E-2</v>
      </c>
      <c r="G79" s="38">
        <v>-0.10023772868996139</v>
      </c>
      <c r="H79" s="38">
        <v>1.7466924452617625</v>
      </c>
    </row>
    <row r="99" spans="2:13" x14ac:dyDescent="0.35">
      <c r="G99" t="s">
        <v>121</v>
      </c>
    </row>
    <row r="102" spans="2:13" x14ac:dyDescent="0.35">
      <c r="B102" s="28" t="s">
        <v>122</v>
      </c>
    </row>
    <row r="103" spans="2:13" ht="15" thickBot="1" x14ac:dyDescent="0.4"/>
    <row r="104" spans="2:13" x14ac:dyDescent="0.35">
      <c r="B104" s="30" t="s">
        <v>123</v>
      </c>
      <c r="C104" s="31" t="s">
        <v>124</v>
      </c>
      <c r="D104" s="31" t="s">
        <v>3</v>
      </c>
      <c r="E104" s="31" t="s">
        <v>345</v>
      </c>
      <c r="F104" s="31" t="s">
        <v>346</v>
      </c>
      <c r="G104" s="31" t="s">
        <v>347</v>
      </c>
      <c r="H104" s="31" t="s">
        <v>348</v>
      </c>
      <c r="I104" s="31" t="s">
        <v>349</v>
      </c>
      <c r="J104" s="31" t="s">
        <v>350</v>
      </c>
      <c r="K104" s="31" t="s">
        <v>351</v>
      </c>
      <c r="L104" s="31" t="s">
        <v>352</v>
      </c>
      <c r="M104" s="31" t="s">
        <v>353</v>
      </c>
    </row>
    <row r="105" spans="2:13" x14ac:dyDescent="0.35">
      <c r="B105" s="40" t="s">
        <v>125</v>
      </c>
      <c r="C105" s="52">
        <v>1</v>
      </c>
      <c r="D105" s="42">
        <v>270.7488999921228</v>
      </c>
      <c r="E105" s="42">
        <v>294.58355679170847</v>
      </c>
      <c r="F105" s="42">
        <v>-23.834656799585673</v>
      </c>
      <c r="G105" s="42">
        <v>-0.27166703544920878</v>
      </c>
      <c r="H105" s="42">
        <v>9.0835241267982152</v>
      </c>
      <c r="I105" s="42">
        <v>276.67939370046179</v>
      </c>
      <c r="J105" s="42">
        <v>312.48771988295516</v>
      </c>
      <c r="K105" s="42">
        <v>88.203786663146531</v>
      </c>
      <c r="L105" s="42">
        <v>120.72867848258332</v>
      </c>
      <c r="M105" s="42">
        <v>468.43843510083366</v>
      </c>
    </row>
    <row r="106" spans="2:13" x14ac:dyDescent="0.35">
      <c r="B106" s="29" t="s">
        <v>126</v>
      </c>
      <c r="C106" s="10">
        <v>1</v>
      </c>
      <c r="D106" s="37">
        <v>314.50582438280878</v>
      </c>
      <c r="E106" s="37">
        <v>412.66062193850973</v>
      </c>
      <c r="F106" s="37">
        <v>-98.154797555700952</v>
      </c>
      <c r="G106" s="37">
        <v>-1.1187668063061036</v>
      </c>
      <c r="H106" s="37">
        <v>18.996672363452134</v>
      </c>
      <c r="I106" s="37">
        <v>375.21705758634323</v>
      </c>
      <c r="J106" s="37">
        <v>450.10418629067624</v>
      </c>
      <c r="K106" s="37">
        <v>89.767873607655915</v>
      </c>
      <c r="L106" s="37">
        <v>235.72283578959923</v>
      </c>
      <c r="M106" s="37">
        <v>589.59840808742024</v>
      </c>
    </row>
    <row r="107" spans="2:13" x14ac:dyDescent="0.35">
      <c r="B107" s="29" t="s">
        <v>127</v>
      </c>
      <c r="C107" s="10">
        <v>1</v>
      </c>
      <c r="D107" s="37">
        <v>390.60697916261392</v>
      </c>
      <c r="E107" s="37">
        <v>311.40758329835188</v>
      </c>
      <c r="F107" s="37">
        <v>79.199395864262044</v>
      </c>
      <c r="G107" s="37">
        <v>0.90271344222528993</v>
      </c>
      <c r="H107" s="37">
        <v>10.297256014248907</v>
      </c>
      <c r="I107" s="37">
        <v>291.11108289852098</v>
      </c>
      <c r="J107" s="37">
        <v>331.70408369818279</v>
      </c>
      <c r="K107" s="37">
        <v>88.337031037831053</v>
      </c>
      <c r="L107" s="37">
        <v>137.29007244903181</v>
      </c>
      <c r="M107" s="37">
        <v>485.52509414767195</v>
      </c>
    </row>
    <row r="108" spans="2:13" x14ac:dyDescent="0.35">
      <c r="B108" s="29" t="s">
        <v>128</v>
      </c>
      <c r="C108" s="10">
        <v>1</v>
      </c>
      <c r="D108" s="37">
        <v>249.86237982712225</v>
      </c>
      <c r="E108" s="37">
        <v>311.40758329835188</v>
      </c>
      <c r="F108" s="37">
        <v>-61.545203471229627</v>
      </c>
      <c r="G108" s="37">
        <v>-0.70149124083204561</v>
      </c>
      <c r="H108" s="37">
        <v>10.297256014248907</v>
      </c>
      <c r="I108" s="37">
        <v>291.11108289852098</v>
      </c>
      <c r="J108" s="37">
        <v>331.70408369818279</v>
      </c>
      <c r="K108" s="37">
        <v>88.337031037831053</v>
      </c>
      <c r="L108" s="37">
        <v>137.29007244903181</v>
      </c>
      <c r="M108" s="37">
        <v>485.52509414767195</v>
      </c>
    </row>
    <row r="109" spans="2:13" x14ac:dyDescent="0.35">
      <c r="B109" s="29" t="s">
        <v>129</v>
      </c>
      <c r="C109" s="10">
        <v>1</v>
      </c>
      <c r="D109" s="37">
        <v>222.03389430781561</v>
      </c>
      <c r="E109" s="37">
        <v>253.12434868231139</v>
      </c>
      <c r="F109" s="37">
        <v>-31.090454374495778</v>
      </c>
      <c r="G109" s="37">
        <v>-0.35436849968970296</v>
      </c>
      <c r="H109" s="37">
        <v>10.656429511797818</v>
      </c>
      <c r="I109" s="37">
        <v>232.11989608370808</v>
      </c>
      <c r="J109" s="37">
        <v>274.12880128091467</v>
      </c>
      <c r="K109" s="37">
        <v>88.379619036832565</v>
      </c>
      <c r="L109" s="37">
        <v>78.922894369065972</v>
      </c>
      <c r="M109" s="37">
        <v>427.32580299555684</v>
      </c>
    </row>
    <row r="110" spans="2:13" x14ac:dyDescent="0.35">
      <c r="B110" s="29" t="s">
        <v>130</v>
      </c>
      <c r="C110" s="10">
        <v>1</v>
      </c>
      <c r="D110" s="37">
        <v>276.35819705736077</v>
      </c>
      <c r="E110" s="37">
        <v>306.35547037491523</v>
      </c>
      <c r="F110" s="37">
        <v>-29.997273317554459</v>
      </c>
      <c r="G110" s="37">
        <v>-0.34190843955770045</v>
      </c>
      <c r="H110" s="37">
        <v>9.8376207096695136</v>
      </c>
      <c r="I110" s="37">
        <v>286.96493833503024</v>
      </c>
      <c r="J110" s="37">
        <v>325.74600241480022</v>
      </c>
      <c r="K110" s="37">
        <v>88.284632594710715</v>
      </c>
      <c r="L110" s="37">
        <v>132.3412399548931</v>
      </c>
      <c r="M110" s="37">
        <v>480.36970079493733</v>
      </c>
    </row>
    <row r="111" spans="2:13" x14ac:dyDescent="0.35">
      <c r="B111" s="29" t="s">
        <v>131</v>
      </c>
      <c r="C111" s="10">
        <v>1</v>
      </c>
      <c r="D111" s="37">
        <v>294.86318135451683</v>
      </c>
      <c r="E111" s="37">
        <v>306.35547037491523</v>
      </c>
      <c r="F111" s="37">
        <v>-11.492289020398402</v>
      </c>
      <c r="G111" s="37">
        <v>-0.13098892570382628</v>
      </c>
      <c r="H111" s="37">
        <v>9.8376207096695136</v>
      </c>
      <c r="I111" s="37">
        <v>286.96493833503024</v>
      </c>
      <c r="J111" s="37">
        <v>325.74600241480022</v>
      </c>
      <c r="K111" s="37">
        <v>88.284632594710715</v>
      </c>
      <c r="L111" s="37">
        <v>132.3412399548931</v>
      </c>
      <c r="M111" s="37">
        <v>480.36970079493733</v>
      </c>
    </row>
    <row r="112" spans="2:13" x14ac:dyDescent="0.35">
      <c r="B112" s="29" t="s">
        <v>132</v>
      </c>
      <c r="C112" s="10">
        <v>1</v>
      </c>
      <c r="D112" s="37">
        <v>383.45580710381228</v>
      </c>
      <c r="E112" s="37">
        <v>432.43743673852032</v>
      </c>
      <c r="F112" s="37">
        <v>-48.981629634708042</v>
      </c>
      <c r="G112" s="37">
        <v>-0.55829182799743782</v>
      </c>
      <c r="H112" s="37">
        <v>19.459925288156366</v>
      </c>
      <c r="I112" s="37">
        <v>394.08077348326049</v>
      </c>
      <c r="J112" s="37">
        <v>470.79409999378015</v>
      </c>
      <c r="K112" s="37">
        <v>89.867047705910352</v>
      </c>
      <c r="L112" s="37">
        <v>255.30417257856601</v>
      </c>
      <c r="M112" s="37">
        <v>609.57070089847457</v>
      </c>
    </row>
    <row r="113" spans="2:13" x14ac:dyDescent="0.35">
      <c r="B113" s="29" t="s">
        <v>133</v>
      </c>
      <c r="C113" s="10">
        <v>1</v>
      </c>
      <c r="D113" s="37">
        <v>300.2942445751741</v>
      </c>
      <c r="E113" s="37">
        <v>314.36037159171906</v>
      </c>
      <c r="F113" s="37">
        <v>-14.066127016544954</v>
      </c>
      <c r="G113" s="37">
        <v>-0.16032548985153494</v>
      </c>
      <c r="H113" s="37">
        <v>10.597796559591439</v>
      </c>
      <c r="I113" s="37">
        <v>293.47148800841978</v>
      </c>
      <c r="J113" s="37">
        <v>335.24925517501833</v>
      </c>
      <c r="K113" s="37">
        <v>88.372568498795076</v>
      </c>
      <c r="L113" s="37">
        <v>140.17281430578839</v>
      </c>
      <c r="M113" s="37">
        <v>488.54792887764972</v>
      </c>
    </row>
    <row r="114" spans="2:13" x14ac:dyDescent="0.35">
      <c r="B114" s="29" t="s">
        <v>134</v>
      </c>
      <c r="C114" s="10">
        <v>1</v>
      </c>
      <c r="D114" s="37">
        <v>296.74312209515341</v>
      </c>
      <c r="E114" s="37">
        <v>270.57670107583016</v>
      </c>
      <c r="F114" s="37">
        <v>26.166421019323252</v>
      </c>
      <c r="G114" s="37">
        <v>0.29824444658078664</v>
      </c>
      <c r="H114" s="37">
        <v>9.2225099475608001</v>
      </c>
      <c r="I114" s="37">
        <v>252.39858871472214</v>
      </c>
      <c r="J114" s="37">
        <v>288.75481343693821</v>
      </c>
      <c r="K114" s="37">
        <v>88.218208216266774</v>
      </c>
      <c r="L114" s="37">
        <v>96.693397032872014</v>
      </c>
      <c r="M114" s="37">
        <v>444.46000511878833</v>
      </c>
    </row>
    <row r="115" spans="2:13" x14ac:dyDescent="0.35">
      <c r="B115" s="29" t="s">
        <v>135</v>
      </c>
      <c r="C115" s="10">
        <v>1</v>
      </c>
      <c r="D115" s="37">
        <v>429.79776568141511</v>
      </c>
      <c r="E115" s="37">
        <v>354.99158404309429</v>
      </c>
      <c r="F115" s="37">
        <v>74.806181638320822</v>
      </c>
      <c r="G115" s="37">
        <v>0.85263965702711209</v>
      </c>
      <c r="H115" s="37">
        <v>16.246913669858724</v>
      </c>
      <c r="I115" s="37">
        <v>322.9679566476014</v>
      </c>
      <c r="J115" s="37">
        <v>387.01521143858719</v>
      </c>
      <c r="K115" s="37">
        <v>89.226452215425354</v>
      </c>
      <c r="L115" s="37">
        <v>179.12097146825812</v>
      </c>
      <c r="M115" s="37">
        <v>530.86219661793052</v>
      </c>
    </row>
    <row r="116" spans="2:13" x14ac:dyDescent="0.35">
      <c r="B116" s="29" t="s">
        <v>136</v>
      </c>
      <c r="C116" s="10">
        <v>1</v>
      </c>
      <c r="D116" s="37">
        <v>297.21708504560701</v>
      </c>
      <c r="E116" s="37">
        <v>294.58355679170847</v>
      </c>
      <c r="F116" s="37">
        <v>2.6335282538985325</v>
      </c>
      <c r="G116" s="37">
        <v>3.0016912747020646E-2</v>
      </c>
      <c r="H116" s="37">
        <v>9.0835241267982152</v>
      </c>
      <c r="I116" s="37">
        <v>276.67939370046179</v>
      </c>
      <c r="J116" s="37">
        <v>312.48771988295516</v>
      </c>
      <c r="K116" s="37">
        <v>88.203786663146531</v>
      </c>
      <c r="L116" s="37">
        <v>120.72867848258332</v>
      </c>
      <c r="M116" s="37">
        <v>468.43843510083366</v>
      </c>
    </row>
    <row r="117" spans="2:13" x14ac:dyDescent="0.35">
      <c r="B117" s="29" t="s">
        <v>137</v>
      </c>
      <c r="C117" s="10">
        <v>1</v>
      </c>
      <c r="D117" s="37">
        <v>268.40556671680145</v>
      </c>
      <c r="E117" s="37">
        <v>294.58355679170847</v>
      </c>
      <c r="F117" s="37">
        <v>-26.177990074907029</v>
      </c>
      <c r="G117" s="37">
        <v>-0.29837631049054708</v>
      </c>
      <c r="H117" s="37">
        <v>9.0835241267982152</v>
      </c>
      <c r="I117" s="37">
        <v>276.67939370046179</v>
      </c>
      <c r="J117" s="37">
        <v>312.48771988295516</v>
      </c>
      <c r="K117" s="37">
        <v>88.203786663146531</v>
      </c>
      <c r="L117" s="37">
        <v>120.72867848258332</v>
      </c>
      <c r="M117" s="37">
        <v>468.43843510083366</v>
      </c>
    </row>
    <row r="118" spans="2:13" x14ac:dyDescent="0.35">
      <c r="B118" s="29" t="s">
        <v>138</v>
      </c>
      <c r="C118" s="10">
        <v>1</v>
      </c>
      <c r="D118" s="37">
        <v>206.02798850125583</v>
      </c>
      <c r="E118" s="37">
        <v>311.40758329835188</v>
      </c>
      <c r="F118" s="37">
        <v>-105.37959479709605</v>
      </c>
      <c r="G118" s="37">
        <v>-1.2011149292430174</v>
      </c>
      <c r="H118" s="37">
        <v>10.297256014248907</v>
      </c>
      <c r="I118" s="37">
        <v>291.11108289852098</v>
      </c>
      <c r="J118" s="37">
        <v>331.70408369818279</v>
      </c>
      <c r="K118" s="37">
        <v>88.337031037831053</v>
      </c>
      <c r="L118" s="37">
        <v>137.29007244903181</v>
      </c>
      <c r="M118" s="37">
        <v>485.52509414767195</v>
      </c>
    </row>
    <row r="119" spans="2:13" x14ac:dyDescent="0.35">
      <c r="B119" s="29" t="s">
        <v>139</v>
      </c>
      <c r="C119" s="10">
        <v>1</v>
      </c>
      <c r="D119" s="37">
        <v>201.96734153603134</v>
      </c>
      <c r="E119" s="37">
        <v>311.40758329835188</v>
      </c>
      <c r="F119" s="37">
        <v>-109.44024176232054</v>
      </c>
      <c r="G119" s="37">
        <v>-1.247398118144128</v>
      </c>
      <c r="H119" s="37">
        <v>10.297256014248907</v>
      </c>
      <c r="I119" s="37">
        <v>291.11108289852098</v>
      </c>
      <c r="J119" s="37">
        <v>331.70408369818279</v>
      </c>
      <c r="K119" s="37">
        <v>88.337031037831053</v>
      </c>
      <c r="L119" s="37">
        <v>137.29007244903181</v>
      </c>
      <c r="M119" s="37">
        <v>485.52509414767195</v>
      </c>
    </row>
    <row r="120" spans="2:13" x14ac:dyDescent="0.35">
      <c r="B120" s="29" t="s">
        <v>140</v>
      </c>
      <c r="C120" s="10">
        <v>1</v>
      </c>
      <c r="D120" s="37">
        <v>239.72697458725526</v>
      </c>
      <c r="E120" s="37">
        <v>331.66508454172828</v>
      </c>
      <c r="F120" s="37">
        <v>-91.93810995447302</v>
      </c>
      <c r="G120" s="37">
        <v>-1.047909100858933</v>
      </c>
      <c r="H120" s="37">
        <v>12.729092106078104</v>
      </c>
      <c r="I120" s="37">
        <v>306.57529142956361</v>
      </c>
      <c r="J120" s="37">
        <v>356.75487765389295</v>
      </c>
      <c r="K120" s="37">
        <v>88.653411423366904</v>
      </c>
      <c r="L120" s="37">
        <v>156.9239692474336</v>
      </c>
      <c r="M120" s="37">
        <v>506.40619983602295</v>
      </c>
    </row>
    <row r="121" spans="2:13" x14ac:dyDescent="0.35">
      <c r="B121" s="29" t="s">
        <v>141</v>
      </c>
      <c r="C121" s="10">
        <v>1</v>
      </c>
      <c r="D121" s="37">
        <v>171.39281859155261</v>
      </c>
      <c r="E121" s="37">
        <v>297.11904588764907</v>
      </c>
      <c r="F121" s="37">
        <v>-125.72622729609645</v>
      </c>
      <c r="G121" s="37">
        <v>-1.4330255197271251</v>
      </c>
      <c r="H121" s="37">
        <v>9.2043942466989268</v>
      </c>
      <c r="I121" s="37">
        <v>278.97664064397867</v>
      </c>
      <c r="J121" s="37">
        <v>315.26145113131946</v>
      </c>
      <c r="K121" s="37">
        <v>88.216316204001657</v>
      </c>
      <c r="L121" s="37">
        <v>123.23947111272528</v>
      </c>
      <c r="M121" s="37">
        <v>470.99862066257288</v>
      </c>
    </row>
    <row r="122" spans="2:13" x14ac:dyDescent="0.35">
      <c r="B122" s="29" t="s">
        <v>142</v>
      </c>
      <c r="C122" s="10">
        <v>1</v>
      </c>
      <c r="D122" s="37">
        <v>172.74559451311936</v>
      </c>
      <c r="E122" s="37">
        <v>236.90118029167769</v>
      </c>
      <c r="F122" s="37">
        <v>-64.155585778558333</v>
      </c>
      <c r="G122" s="37">
        <v>-0.73124433645175602</v>
      </c>
      <c r="H122" s="37">
        <v>12.656327729974697</v>
      </c>
      <c r="I122" s="37">
        <v>211.95481006679802</v>
      </c>
      <c r="J122" s="37">
        <v>261.84755051655736</v>
      </c>
      <c r="K122" s="37">
        <v>88.642992970478304</v>
      </c>
      <c r="L122" s="37">
        <v>62.18060038398761</v>
      </c>
      <c r="M122" s="37">
        <v>411.62176019936777</v>
      </c>
    </row>
    <row r="123" spans="2:13" x14ac:dyDescent="0.35">
      <c r="B123" s="29" t="s">
        <v>143</v>
      </c>
      <c r="C123" s="10">
        <v>1</v>
      </c>
      <c r="D123" s="37">
        <v>379.20412736310453</v>
      </c>
      <c r="E123" s="37">
        <v>455.62810643893118</v>
      </c>
      <c r="F123" s="37">
        <v>-76.423979075826651</v>
      </c>
      <c r="G123" s="37">
        <v>-0.87107928624015685</v>
      </c>
      <c r="H123" s="37">
        <v>20.887483730379827</v>
      </c>
      <c r="I123" s="37">
        <v>414.4576410937479</v>
      </c>
      <c r="J123" s="37">
        <v>496.79857178411447</v>
      </c>
      <c r="K123" s="37">
        <v>90.186942224152503</v>
      </c>
      <c r="L123" s="37">
        <v>277.8643112706751</v>
      </c>
      <c r="M123" s="37">
        <v>633.39190160718726</v>
      </c>
    </row>
    <row r="124" spans="2:13" x14ac:dyDescent="0.35">
      <c r="B124" s="29" t="s">
        <v>144</v>
      </c>
      <c r="C124" s="10">
        <v>1</v>
      </c>
      <c r="D124" s="37">
        <v>346.14938028154523</v>
      </c>
      <c r="E124" s="37">
        <v>260.59215635419037</v>
      </c>
      <c r="F124" s="37">
        <v>85.557223927354869</v>
      </c>
      <c r="G124" s="37">
        <v>0.97517986439027105</v>
      </c>
      <c r="H124" s="37">
        <v>9.9305371500107373</v>
      </c>
      <c r="I124" s="37">
        <v>241.01848051697462</v>
      </c>
      <c r="J124" s="37">
        <v>280.16583219140608</v>
      </c>
      <c r="K124" s="37">
        <v>88.295034623944076</v>
      </c>
      <c r="L124" s="37">
        <v>86.557422919559116</v>
      </c>
      <c r="M124" s="37">
        <v>434.62688978882159</v>
      </c>
    </row>
    <row r="125" spans="2:13" x14ac:dyDescent="0.35">
      <c r="B125" s="29" t="s">
        <v>145</v>
      </c>
      <c r="C125" s="10">
        <v>1</v>
      </c>
      <c r="D125" s="37">
        <v>371.4853015379951</v>
      </c>
      <c r="E125" s="37">
        <v>352.44251198353885</v>
      </c>
      <c r="F125" s="37">
        <v>19.042789554456249</v>
      </c>
      <c r="G125" s="37">
        <v>0.21704940954015406</v>
      </c>
      <c r="H125" s="37">
        <v>15.83894358357762</v>
      </c>
      <c r="I125" s="37">
        <v>321.22301774816799</v>
      </c>
      <c r="J125" s="37">
        <v>383.66200621890971</v>
      </c>
      <c r="K125" s="37">
        <v>89.153068960072787</v>
      </c>
      <c r="L125" s="37">
        <v>176.71654214357721</v>
      </c>
      <c r="M125" s="37">
        <v>528.16848182350054</v>
      </c>
    </row>
    <row r="126" spans="2:13" x14ac:dyDescent="0.35">
      <c r="B126" s="29" t="s">
        <v>146</v>
      </c>
      <c r="C126" s="10">
        <v>1</v>
      </c>
      <c r="D126" s="37">
        <v>302.60708516818738</v>
      </c>
      <c r="E126" s="37">
        <v>331.25306756672802</v>
      </c>
      <c r="F126" s="37">
        <v>-28.645982398540639</v>
      </c>
      <c r="G126" s="37">
        <v>-0.32650644736269208</v>
      </c>
      <c r="H126" s="37">
        <v>12.672397493883267</v>
      </c>
      <c r="I126" s="37">
        <v>306.27502288710582</v>
      </c>
      <c r="J126" s="37">
        <v>356.23111224635022</v>
      </c>
      <c r="K126" s="37">
        <v>88.645288816714441</v>
      </c>
      <c r="L126" s="37">
        <v>156.5279624103712</v>
      </c>
      <c r="M126" s="37">
        <v>505.97817272308487</v>
      </c>
    </row>
    <row r="127" spans="2:13" x14ac:dyDescent="0.35">
      <c r="B127" s="29" t="s">
        <v>147</v>
      </c>
      <c r="C127" s="10">
        <v>1</v>
      </c>
      <c r="D127" s="37">
        <v>145.78336079215677</v>
      </c>
      <c r="E127" s="37">
        <v>203.93982229166016</v>
      </c>
      <c r="F127" s="37">
        <v>-58.156461499503393</v>
      </c>
      <c r="G127" s="37">
        <v>-0.66286641425693937</v>
      </c>
      <c r="H127" s="37">
        <v>17.737863912538785</v>
      </c>
      <c r="I127" s="37">
        <v>168.97744381968536</v>
      </c>
      <c r="J127" s="37">
        <v>238.90220076363497</v>
      </c>
      <c r="K127" s="37">
        <v>89.509940159378303</v>
      </c>
      <c r="L127" s="37">
        <v>27.510438218880637</v>
      </c>
      <c r="M127" s="37">
        <v>380.36920636443972</v>
      </c>
    </row>
    <row r="128" spans="2:13" x14ac:dyDescent="0.35">
      <c r="B128" s="29" t="s">
        <v>148</v>
      </c>
      <c r="C128" s="10">
        <v>1</v>
      </c>
      <c r="D128" s="37">
        <v>309.05276246954139</v>
      </c>
      <c r="E128" s="37">
        <v>234.54679754207501</v>
      </c>
      <c r="F128" s="37">
        <v>74.50596492746638</v>
      </c>
      <c r="G128" s="37">
        <v>0.84921779177786894</v>
      </c>
      <c r="H128" s="37">
        <v>12.983069205771864</v>
      </c>
      <c r="I128" s="37">
        <v>208.95640055074591</v>
      </c>
      <c r="J128" s="37">
        <v>260.13719453340411</v>
      </c>
      <c r="K128" s="37">
        <v>88.690234282910779</v>
      </c>
      <c r="L128" s="37">
        <v>59.733102214573336</v>
      </c>
      <c r="M128" s="37">
        <v>409.36049286957666</v>
      </c>
    </row>
    <row r="129" spans="2:13" x14ac:dyDescent="0.35">
      <c r="B129" s="29" t="s">
        <v>149</v>
      </c>
      <c r="C129" s="10">
        <v>1</v>
      </c>
      <c r="D129" s="37">
        <v>154.59788084785293</v>
      </c>
      <c r="E129" s="37">
        <v>218.36041641666782</v>
      </c>
      <c r="F129" s="37">
        <v>-63.762535568814883</v>
      </c>
      <c r="G129" s="37">
        <v>-0.7267643564729569</v>
      </c>
      <c r="H129" s="37">
        <v>15.401646858532892</v>
      </c>
      <c r="I129" s="37">
        <v>188.00285988027554</v>
      </c>
      <c r="J129" s="37">
        <v>248.7179729530601</v>
      </c>
      <c r="K129" s="37">
        <v>89.076418299742471</v>
      </c>
      <c r="L129" s="37">
        <v>42.785529559967813</v>
      </c>
      <c r="M129" s="37">
        <v>393.93530327336782</v>
      </c>
    </row>
    <row r="130" spans="2:13" x14ac:dyDescent="0.35">
      <c r="B130" s="29" t="s">
        <v>150</v>
      </c>
      <c r="C130" s="10">
        <v>1</v>
      </c>
      <c r="D130" s="37">
        <v>247.72564561350089</v>
      </c>
      <c r="E130" s="37">
        <v>245.82821472254801</v>
      </c>
      <c r="F130" s="37">
        <v>1.8974308909528759</v>
      </c>
      <c r="G130" s="37">
        <v>2.1626886824897742E-2</v>
      </c>
      <c r="H130" s="37">
        <v>11.494700859930834</v>
      </c>
      <c r="I130" s="37">
        <v>223.17147973638384</v>
      </c>
      <c r="J130" s="37">
        <v>268.48494970871218</v>
      </c>
      <c r="K130" s="37">
        <v>88.484607243378974</v>
      </c>
      <c r="L130" s="37">
        <v>71.419822447072846</v>
      </c>
      <c r="M130" s="37">
        <v>420.23660699802315</v>
      </c>
    </row>
    <row r="131" spans="2:13" x14ac:dyDescent="0.35">
      <c r="B131" s="29" t="s">
        <v>151</v>
      </c>
      <c r="C131" s="10">
        <v>1</v>
      </c>
      <c r="D131" s="37">
        <v>227.99236329472669</v>
      </c>
      <c r="E131" s="37">
        <v>321.22732114758821</v>
      </c>
      <c r="F131" s="37">
        <v>-93.234957852861527</v>
      </c>
      <c r="G131" s="37">
        <v>-1.0626905523791357</v>
      </c>
      <c r="H131" s="37">
        <v>11.375482831264744</v>
      </c>
      <c r="I131" s="37">
        <v>298.80557194434914</v>
      </c>
      <c r="J131" s="37">
        <v>343.64907035082729</v>
      </c>
      <c r="K131" s="37">
        <v>88.469199051422066</v>
      </c>
      <c r="L131" s="37">
        <v>146.84929932942529</v>
      </c>
      <c r="M131" s="37">
        <v>495.60534296575111</v>
      </c>
    </row>
    <row r="132" spans="2:13" x14ac:dyDescent="0.35">
      <c r="B132" s="29" t="s">
        <v>152</v>
      </c>
      <c r="C132" s="10">
        <v>1</v>
      </c>
      <c r="D132" s="37">
        <v>226.5964968466343</v>
      </c>
      <c r="E132" s="37">
        <v>318.67070299713566</v>
      </c>
      <c r="F132" s="37">
        <v>-92.074206150501368</v>
      </c>
      <c r="G132" s="37">
        <v>-1.0494603231157427</v>
      </c>
      <c r="H132" s="37">
        <v>11.074002781713686</v>
      </c>
      <c r="I132" s="37">
        <v>296.84318879570549</v>
      </c>
      <c r="J132" s="37">
        <v>340.49821719856584</v>
      </c>
      <c r="K132" s="37">
        <v>88.430939770903393</v>
      </c>
      <c r="L132" s="37">
        <v>144.36809248284536</v>
      </c>
      <c r="M132" s="37">
        <v>492.973313511426</v>
      </c>
    </row>
    <row r="133" spans="2:13" x14ac:dyDescent="0.35">
      <c r="B133" s="29" t="s">
        <v>153</v>
      </c>
      <c r="C133" s="10">
        <v>1</v>
      </c>
      <c r="D133" s="37">
        <v>233.31521082097063</v>
      </c>
      <c r="E133" s="37">
        <v>244.65679393389343</v>
      </c>
      <c r="F133" s="37">
        <v>-11.341583112922791</v>
      </c>
      <c r="G133" s="37">
        <v>-0.12927118219055306</v>
      </c>
      <c r="H133" s="37">
        <v>11.639365138957608</v>
      </c>
      <c r="I133" s="37">
        <v>221.71491710090666</v>
      </c>
      <c r="J133" s="37">
        <v>267.59867076688022</v>
      </c>
      <c r="K133" s="37">
        <v>88.503516269093637</v>
      </c>
      <c r="L133" s="37">
        <v>70.211130850792699</v>
      </c>
      <c r="M133" s="37">
        <v>419.10245701699415</v>
      </c>
    </row>
    <row r="134" spans="2:13" x14ac:dyDescent="0.35">
      <c r="B134" s="29" t="s">
        <v>154</v>
      </c>
      <c r="C134" s="10">
        <v>1</v>
      </c>
      <c r="D134" s="37">
        <v>215.20722620508221</v>
      </c>
      <c r="E134" s="37">
        <v>242.05139247918044</v>
      </c>
      <c r="F134" s="37">
        <v>-26.844166274098228</v>
      </c>
      <c r="G134" s="37">
        <v>-0.30596937611103631</v>
      </c>
      <c r="H134" s="37">
        <v>11.96999511646246</v>
      </c>
      <c r="I134" s="37">
        <v>218.45782441298189</v>
      </c>
      <c r="J134" s="37">
        <v>265.64496054537898</v>
      </c>
      <c r="K134" s="37">
        <v>88.547605016984363</v>
      </c>
      <c r="L134" s="37">
        <v>67.518827867366241</v>
      </c>
      <c r="M134" s="37">
        <v>416.58395709099466</v>
      </c>
    </row>
    <row r="135" spans="2:13" x14ac:dyDescent="0.35">
      <c r="B135" s="29" t="s">
        <v>155</v>
      </c>
      <c r="C135" s="10">
        <v>1</v>
      </c>
      <c r="D135" s="37">
        <v>233.41454117517861</v>
      </c>
      <c r="E135" s="37">
        <v>292.38613289757285</v>
      </c>
      <c r="F135" s="37">
        <v>-58.971591722394237</v>
      </c>
      <c r="G135" s="37">
        <v>-0.67215725544755633</v>
      </c>
      <c r="H135" s="37">
        <v>8.9987670548670806</v>
      </c>
      <c r="I135" s="37">
        <v>274.64903100612133</v>
      </c>
      <c r="J135" s="37">
        <v>310.12323478902437</v>
      </c>
      <c r="K135" s="37">
        <v>88.195098387968827</v>
      </c>
      <c r="L135" s="37">
        <v>118.54837969249232</v>
      </c>
      <c r="M135" s="37">
        <v>466.22388610265341</v>
      </c>
    </row>
    <row r="136" spans="2:13" x14ac:dyDescent="0.35">
      <c r="B136" s="29" t="s">
        <v>156</v>
      </c>
      <c r="C136" s="10">
        <v>1</v>
      </c>
      <c r="D136" s="37">
        <v>297.11769231578774</v>
      </c>
      <c r="E136" s="37">
        <v>308.48226277585036</v>
      </c>
      <c r="F136" s="37">
        <v>-11.364570460062623</v>
      </c>
      <c r="G136" s="37">
        <v>-0.12953319160410703</v>
      </c>
      <c r="H136" s="37">
        <v>10.022252514868917</v>
      </c>
      <c r="I136" s="37">
        <v>288.7278105320911</v>
      </c>
      <c r="J136" s="37">
        <v>328.23671501960962</v>
      </c>
      <c r="K136" s="37">
        <v>88.305396871468375</v>
      </c>
      <c r="L136" s="37">
        <v>134.42710473871054</v>
      </c>
      <c r="M136" s="37">
        <v>482.53742081299015</v>
      </c>
    </row>
    <row r="137" spans="2:13" x14ac:dyDescent="0.35">
      <c r="B137" s="29" t="s">
        <v>157</v>
      </c>
      <c r="C137" s="10">
        <v>1</v>
      </c>
      <c r="D137" s="37">
        <v>258.46230884332823</v>
      </c>
      <c r="E137" s="37">
        <v>262.39129711755686</v>
      </c>
      <c r="F137" s="37">
        <v>-3.9289882742286295</v>
      </c>
      <c r="G137" s="37">
        <v>-4.4782545255400923E-2</v>
      </c>
      <c r="H137" s="37">
        <v>9.7790328491587548</v>
      </c>
      <c r="I137" s="37">
        <v>243.1162452145779</v>
      </c>
      <c r="J137" s="37">
        <v>281.66634902053579</v>
      </c>
      <c r="K137" s="37">
        <v>88.278123307083661</v>
      </c>
      <c r="L137" s="37">
        <v>88.389896888290622</v>
      </c>
      <c r="M137" s="37">
        <v>436.39269734682307</v>
      </c>
    </row>
    <row r="138" spans="2:13" x14ac:dyDescent="0.35">
      <c r="B138" s="29" t="s">
        <v>158</v>
      </c>
      <c r="C138" s="10">
        <v>1</v>
      </c>
      <c r="D138" s="37">
        <v>336.22133222738205</v>
      </c>
      <c r="E138" s="37">
        <v>292.33619149599912</v>
      </c>
      <c r="F138" s="37">
        <v>43.885140731382933</v>
      </c>
      <c r="G138" s="37">
        <v>0.5002021293200819</v>
      </c>
      <c r="H138" s="37">
        <v>8.9970612618425001</v>
      </c>
      <c r="I138" s="37">
        <v>274.6024518234492</v>
      </c>
      <c r="J138" s="37">
        <v>310.06993116854903</v>
      </c>
      <c r="K138" s="37">
        <v>88.194924357953212</v>
      </c>
      <c r="L138" s="37">
        <v>118.49878131436839</v>
      </c>
      <c r="M138" s="37">
        <v>466.17360167762985</v>
      </c>
    </row>
    <row r="139" spans="2:13" x14ac:dyDescent="0.35">
      <c r="B139" s="29" t="s">
        <v>159</v>
      </c>
      <c r="C139" s="10">
        <v>1</v>
      </c>
      <c r="D139" s="37">
        <v>364.17453904151307</v>
      </c>
      <c r="E139" s="37">
        <v>275.35609798583266</v>
      </c>
      <c r="F139" s="37">
        <v>88.81844105568041</v>
      </c>
      <c r="G139" s="37">
        <v>1.0123511648481733</v>
      </c>
      <c r="H139" s="37">
        <v>9.0090414803661574</v>
      </c>
      <c r="I139" s="37">
        <v>257.59874459427652</v>
      </c>
      <c r="J139" s="37">
        <v>293.1134513773888</v>
      </c>
      <c r="K139" s="37">
        <v>88.196147305597748</v>
      </c>
      <c r="L139" s="37">
        <v>101.51627730209128</v>
      </c>
      <c r="M139" s="37">
        <v>449.19591866957404</v>
      </c>
    </row>
    <row r="140" spans="2:13" x14ac:dyDescent="0.35">
      <c r="B140" s="29" t="s">
        <v>160</v>
      </c>
      <c r="C140" s="10">
        <v>1</v>
      </c>
      <c r="D140" s="37">
        <v>291.1947988284852</v>
      </c>
      <c r="E140" s="37">
        <v>358.52793013983444</v>
      </c>
      <c r="F140" s="37">
        <v>-67.333131311349234</v>
      </c>
      <c r="G140" s="37">
        <v>-0.76746194940740753</v>
      </c>
      <c r="H140" s="37">
        <v>21.435947285818553</v>
      </c>
      <c r="I140" s="37">
        <v>316.2764107005458</v>
      </c>
      <c r="J140" s="37">
        <v>400.77944957912308</v>
      </c>
      <c r="K140" s="37">
        <v>90.315543552569792</v>
      </c>
      <c r="L140" s="37">
        <v>180.51065415008298</v>
      </c>
      <c r="M140" s="37">
        <v>536.54520612958595</v>
      </c>
    </row>
    <row r="141" spans="2:13" x14ac:dyDescent="0.35">
      <c r="B141" s="29" t="s">
        <v>161</v>
      </c>
      <c r="C141" s="10">
        <v>1</v>
      </c>
      <c r="D141" s="37">
        <v>279.62964251219836</v>
      </c>
      <c r="E141" s="37">
        <v>261.30526264439789</v>
      </c>
      <c r="F141" s="37">
        <v>18.324379867800474</v>
      </c>
      <c r="G141" s="37">
        <v>0.20886098746834297</v>
      </c>
      <c r="H141" s="37">
        <v>9.8693199009214361</v>
      </c>
      <c r="I141" s="37">
        <v>241.85224962443155</v>
      </c>
      <c r="J141" s="37">
        <v>280.75827566436425</v>
      </c>
      <c r="K141" s="37">
        <v>88.288170478623371</v>
      </c>
      <c r="L141" s="37">
        <v>87.284058846016677</v>
      </c>
      <c r="M141" s="37">
        <v>435.32646644277906</v>
      </c>
    </row>
    <row r="142" spans="2:13" x14ac:dyDescent="0.35">
      <c r="B142" s="29" t="s">
        <v>162</v>
      </c>
      <c r="C142" s="10">
        <v>1</v>
      </c>
      <c r="D142" s="37">
        <v>328.56464507221398</v>
      </c>
      <c r="E142" s="37">
        <v>248.96739166708272</v>
      </c>
      <c r="F142" s="37">
        <v>79.597253405131255</v>
      </c>
      <c r="G142" s="37">
        <v>0.9072482160870613</v>
      </c>
      <c r="H142" s="37">
        <v>11.120171648760111</v>
      </c>
      <c r="I142" s="37">
        <v>227.04887589910214</v>
      </c>
      <c r="J142" s="37">
        <v>270.8859074350633</v>
      </c>
      <c r="K142" s="37">
        <v>88.436733254081858</v>
      </c>
      <c r="L142" s="37">
        <v>74.653361854924555</v>
      </c>
      <c r="M142" s="37">
        <v>423.28142147924086</v>
      </c>
    </row>
    <row r="143" spans="2:13" x14ac:dyDescent="0.35">
      <c r="B143" s="29" t="s">
        <v>163</v>
      </c>
      <c r="C143" s="10">
        <v>1</v>
      </c>
      <c r="D143" s="37">
        <v>329.40232818821283</v>
      </c>
      <c r="E143" s="37">
        <v>260.59215635419037</v>
      </c>
      <c r="F143" s="37">
        <v>68.810171834022469</v>
      </c>
      <c r="G143" s="37">
        <v>0.7842972335655567</v>
      </c>
      <c r="H143" s="37">
        <v>9.9305371500107373</v>
      </c>
      <c r="I143" s="37">
        <v>241.01848051697462</v>
      </c>
      <c r="J143" s="37">
        <v>280.16583219140608</v>
      </c>
      <c r="K143" s="37">
        <v>88.295034623944076</v>
      </c>
      <c r="L143" s="37">
        <v>86.557422919559116</v>
      </c>
      <c r="M143" s="37">
        <v>434.62688978882159</v>
      </c>
    </row>
    <row r="144" spans="2:13" x14ac:dyDescent="0.35">
      <c r="B144" s="29" t="s">
        <v>164</v>
      </c>
      <c r="C144" s="10">
        <v>1</v>
      </c>
      <c r="D144" s="37">
        <v>211.37293465463586</v>
      </c>
      <c r="E144" s="37">
        <v>244.65679393389343</v>
      </c>
      <c r="F144" s="37">
        <v>-33.28385927925757</v>
      </c>
      <c r="G144" s="37">
        <v>-0.37936889357105097</v>
      </c>
      <c r="H144" s="37">
        <v>11.639365138957608</v>
      </c>
      <c r="I144" s="37">
        <v>221.71491710090666</v>
      </c>
      <c r="J144" s="37">
        <v>267.59867076688022</v>
      </c>
      <c r="K144" s="37">
        <v>88.503516269093637</v>
      </c>
      <c r="L144" s="37">
        <v>70.211130850792699</v>
      </c>
      <c r="M144" s="37">
        <v>419.10245701699415</v>
      </c>
    </row>
    <row r="145" spans="2:13" x14ac:dyDescent="0.35">
      <c r="B145" s="29" t="s">
        <v>165</v>
      </c>
      <c r="C145" s="10">
        <v>1</v>
      </c>
      <c r="D145" s="37">
        <v>428.35016052755583</v>
      </c>
      <c r="E145" s="37">
        <v>434.43866202212035</v>
      </c>
      <c r="F145" s="37">
        <v>-6.0885014945645253</v>
      </c>
      <c r="G145" s="37">
        <v>-6.9396642261917302E-2</v>
      </c>
      <c r="H145" s="37">
        <v>19.547300444219459</v>
      </c>
      <c r="I145" s="37">
        <v>395.90977716845447</v>
      </c>
      <c r="J145" s="37">
        <v>472.96754687578624</v>
      </c>
      <c r="K145" s="37">
        <v>89.886008509735944</v>
      </c>
      <c r="L145" s="37">
        <v>257.26802499682265</v>
      </c>
      <c r="M145" s="37">
        <v>611.60929904741806</v>
      </c>
    </row>
    <row r="146" spans="2:13" x14ac:dyDescent="0.35">
      <c r="B146" s="29" t="s">
        <v>166</v>
      </c>
      <c r="C146" s="10">
        <v>1</v>
      </c>
      <c r="D146" s="37">
        <v>412.79178442906306</v>
      </c>
      <c r="E146" s="37">
        <v>367.61343264435124</v>
      </c>
      <c r="F146" s="37">
        <v>45.178351784711822</v>
      </c>
      <c r="G146" s="37">
        <v>0.51494212813869789</v>
      </c>
      <c r="H146" s="37">
        <v>20.685002974368949</v>
      </c>
      <c r="I146" s="37">
        <v>326.84206884035967</v>
      </c>
      <c r="J146" s="37">
        <v>408.3847964483428</v>
      </c>
      <c r="K146" s="37">
        <v>90.140262475795979</v>
      </c>
      <c r="L146" s="37">
        <v>189.94164601991221</v>
      </c>
      <c r="M146" s="37">
        <v>545.28521926879023</v>
      </c>
    </row>
    <row r="147" spans="2:13" x14ac:dyDescent="0.35">
      <c r="B147" s="29" t="s">
        <v>167</v>
      </c>
      <c r="C147" s="10">
        <v>1</v>
      </c>
      <c r="D147" s="37">
        <v>328.22108302748148</v>
      </c>
      <c r="E147" s="37">
        <v>298.09943500584478</v>
      </c>
      <c r="F147" s="37">
        <v>30.121648021636702</v>
      </c>
      <c r="G147" s="37">
        <v>0.34332606043753972</v>
      </c>
      <c r="H147" s="37">
        <v>9.2575680828096161</v>
      </c>
      <c r="I147" s="37">
        <v>279.85222098744958</v>
      </c>
      <c r="J147" s="37">
        <v>316.34664902423998</v>
      </c>
      <c r="K147" s="37">
        <v>88.221880154322236</v>
      </c>
      <c r="L147" s="37">
        <v>124.20889335588652</v>
      </c>
      <c r="M147" s="37">
        <v>471.98997665580305</v>
      </c>
    </row>
    <row r="148" spans="2:13" x14ac:dyDescent="0.35">
      <c r="B148" s="29" t="s">
        <v>168</v>
      </c>
      <c r="C148" s="10">
        <v>1</v>
      </c>
      <c r="D148" s="37">
        <v>269.83398933575558</v>
      </c>
      <c r="E148" s="37">
        <v>273.62219318857234</v>
      </c>
      <c r="F148" s="37">
        <v>-3.7882038528167641</v>
      </c>
      <c r="G148" s="37">
        <v>-4.3177886680956568E-2</v>
      </c>
      <c r="H148" s="37">
        <v>9.0763547354661895</v>
      </c>
      <c r="I148" s="37">
        <v>255.73216139151077</v>
      </c>
      <c r="J148" s="37">
        <v>291.51222498563391</v>
      </c>
      <c r="K148" s="37">
        <v>88.203048623274697</v>
      </c>
      <c r="L148" s="37">
        <v>99.768769599669071</v>
      </c>
      <c r="M148" s="37">
        <v>447.47561677747558</v>
      </c>
    </row>
    <row r="149" spans="2:13" x14ac:dyDescent="0.35">
      <c r="B149" s="29" t="s">
        <v>169</v>
      </c>
      <c r="C149" s="10">
        <v>1</v>
      </c>
      <c r="D149" s="37">
        <v>286.13829190952799</v>
      </c>
      <c r="E149" s="37">
        <v>313.3116010874266</v>
      </c>
      <c r="F149" s="37">
        <v>-27.173309177898602</v>
      </c>
      <c r="G149" s="37">
        <v>-0.30972094164296149</v>
      </c>
      <c r="H149" s="37">
        <v>10.4885302998716</v>
      </c>
      <c r="I149" s="37">
        <v>292.63808776208953</v>
      </c>
      <c r="J149" s="37">
        <v>333.98511441276366</v>
      </c>
      <c r="K149" s="37">
        <v>88.359531681687088</v>
      </c>
      <c r="L149" s="37">
        <v>139.1497401387802</v>
      </c>
      <c r="M149" s="37">
        <v>487.47346203607299</v>
      </c>
    </row>
    <row r="150" spans="2:13" x14ac:dyDescent="0.35">
      <c r="B150" s="29" t="s">
        <v>170</v>
      </c>
      <c r="C150" s="10">
        <v>1</v>
      </c>
      <c r="D150" s="37">
        <v>100.09976082913568</v>
      </c>
      <c r="E150" s="37">
        <v>258.8754189858239</v>
      </c>
      <c r="F150" s="37">
        <v>-158.77565815668822</v>
      </c>
      <c r="G150" s="37">
        <v>-1.8097224019468279</v>
      </c>
      <c r="H150" s="37">
        <v>10.084009079719051</v>
      </c>
      <c r="I150" s="37">
        <v>238.99924090156514</v>
      </c>
      <c r="J150" s="37">
        <v>278.75159707008265</v>
      </c>
      <c r="K150" s="37">
        <v>88.312427269754039</v>
      </c>
      <c r="L150" s="37">
        <v>84.806403618010876</v>
      </c>
      <c r="M150" s="37">
        <v>432.94443435363689</v>
      </c>
    </row>
    <row r="151" spans="2:13" x14ac:dyDescent="0.35">
      <c r="B151" s="29" t="s">
        <v>171</v>
      </c>
      <c r="C151" s="10">
        <v>1</v>
      </c>
      <c r="D151" s="37">
        <v>202.21177781488618</v>
      </c>
      <c r="E151" s="37">
        <v>310.68967486789739</v>
      </c>
      <c r="F151" s="37">
        <v>-108.47789705301122</v>
      </c>
      <c r="G151" s="37">
        <v>-1.2364293286013797</v>
      </c>
      <c r="H151" s="37">
        <v>10.227597772314947</v>
      </c>
      <c r="I151" s="37">
        <v>290.53047498126227</v>
      </c>
      <c r="J151" s="37">
        <v>330.84887475453252</v>
      </c>
      <c r="K151" s="37">
        <v>88.328938221559085</v>
      </c>
      <c r="L151" s="37">
        <v>136.58811543791393</v>
      </c>
      <c r="M151" s="37">
        <v>484.79123429788086</v>
      </c>
    </row>
    <row r="152" spans="2:13" x14ac:dyDescent="0.35">
      <c r="B152" s="29" t="s">
        <v>172</v>
      </c>
      <c r="C152" s="10">
        <v>1</v>
      </c>
      <c r="D152" s="37">
        <v>277.05184352904394</v>
      </c>
      <c r="E152" s="37">
        <v>431.76322715804775</v>
      </c>
      <c r="F152" s="37">
        <v>-154.71138362900382</v>
      </c>
      <c r="G152" s="37">
        <v>-1.7633978661470529</v>
      </c>
      <c r="H152" s="37">
        <v>19.432110133054252</v>
      </c>
      <c r="I152" s="37">
        <v>393.46138921798547</v>
      </c>
      <c r="J152" s="37">
        <v>470.06506509811004</v>
      </c>
      <c r="K152" s="37">
        <v>89.861028679727951</v>
      </c>
      <c r="L152" s="37">
        <v>254.64182685455663</v>
      </c>
      <c r="M152" s="37">
        <v>608.88462746153891</v>
      </c>
    </row>
    <row r="153" spans="2:13" x14ac:dyDescent="0.35">
      <c r="B153" s="29" t="s">
        <v>173</v>
      </c>
      <c r="C153" s="10">
        <v>1</v>
      </c>
      <c r="D153" s="37">
        <v>432.8902525837712</v>
      </c>
      <c r="E153" s="37">
        <v>449.74214968852954</v>
      </c>
      <c r="F153" s="37">
        <v>-16.851897104758336</v>
      </c>
      <c r="G153" s="37">
        <v>-0.19207765258127757</v>
      </c>
      <c r="H153" s="37">
        <v>20.44299158341531</v>
      </c>
      <c r="I153" s="37">
        <v>409.4478046443374</v>
      </c>
      <c r="J153" s="37">
        <v>490.03649473272168</v>
      </c>
      <c r="K153" s="37">
        <v>90.085034695199681</v>
      </c>
      <c r="L153" s="37">
        <v>272.17922028483008</v>
      </c>
      <c r="M153" s="37">
        <v>627.30507909222899</v>
      </c>
    </row>
    <row r="154" spans="2:13" x14ac:dyDescent="0.35">
      <c r="B154" s="29" t="s">
        <v>174</v>
      </c>
      <c r="C154" s="10">
        <v>1</v>
      </c>
      <c r="D154" s="37">
        <v>427.7926261350546</v>
      </c>
      <c r="E154" s="37">
        <v>340.39918323982482</v>
      </c>
      <c r="F154" s="37">
        <v>87.393442895229782</v>
      </c>
      <c r="G154" s="37">
        <v>0.9961090586989072</v>
      </c>
      <c r="H154" s="37">
        <v>23.254860548353779</v>
      </c>
      <c r="I154" s="37">
        <v>294.56247822204625</v>
      </c>
      <c r="J154" s="37">
        <v>386.23588825760339</v>
      </c>
      <c r="K154" s="37">
        <v>90.764454001988696</v>
      </c>
      <c r="L154" s="37">
        <v>161.49707821372513</v>
      </c>
      <c r="M154" s="37">
        <v>519.30128826592454</v>
      </c>
    </row>
    <row r="155" spans="2:13" x14ac:dyDescent="0.35">
      <c r="B155" s="29" t="s">
        <v>175</v>
      </c>
      <c r="C155" s="10">
        <v>1</v>
      </c>
      <c r="D155" s="37">
        <v>241.04674393023117</v>
      </c>
      <c r="E155" s="37">
        <v>314.36037159171906</v>
      </c>
      <c r="F155" s="37">
        <v>-73.313627661487885</v>
      </c>
      <c r="G155" s="37">
        <v>-0.83562755076757578</v>
      </c>
      <c r="H155" s="37">
        <v>10.597796559591439</v>
      </c>
      <c r="I155" s="37">
        <v>293.47148800841978</v>
      </c>
      <c r="J155" s="37">
        <v>335.24925517501833</v>
      </c>
      <c r="K155" s="37">
        <v>88.372568498795076</v>
      </c>
      <c r="L155" s="37">
        <v>140.17281430578839</v>
      </c>
      <c r="M155" s="37">
        <v>488.54792887764972</v>
      </c>
    </row>
    <row r="156" spans="2:13" x14ac:dyDescent="0.35">
      <c r="B156" s="29" t="s">
        <v>176</v>
      </c>
      <c r="C156" s="10">
        <v>1</v>
      </c>
      <c r="D156" s="37">
        <v>556.55004166698996</v>
      </c>
      <c r="E156" s="37">
        <v>448.79134124665052</v>
      </c>
      <c r="F156" s="37">
        <v>107.75870042033944</v>
      </c>
      <c r="G156" s="37">
        <v>1.2282319369315153</v>
      </c>
      <c r="H156" s="37">
        <v>20.37615615418887</v>
      </c>
      <c r="I156" s="37">
        <v>408.62873278491691</v>
      </c>
      <c r="J156" s="37">
        <v>488.95394970838413</v>
      </c>
      <c r="K156" s="37">
        <v>90.069891255489082</v>
      </c>
      <c r="L156" s="37">
        <v>271.25826045793309</v>
      </c>
      <c r="M156" s="37">
        <v>626.32442203536789</v>
      </c>
    </row>
    <row r="157" spans="2:13" x14ac:dyDescent="0.35">
      <c r="B157" s="29" t="s">
        <v>177</v>
      </c>
      <c r="C157" s="10">
        <v>1</v>
      </c>
      <c r="D157" s="37">
        <v>309.99966629109912</v>
      </c>
      <c r="E157" s="37">
        <v>330.71427609984926</v>
      </c>
      <c r="F157" s="37">
        <v>-20.71460980875014</v>
      </c>
      <c r="G157" s="37">
        <v>-0.23610478995141548</v>
      </c>
      <c r="H157" s="37">
        <v>12.598622401940862</v>
      </c>
      <c r="I157" s="37">
        <v>305.88164648818639</v>
      </c>
      <c r="J157" s="37">
        <v>355.54690571151212</v>
      </c>
      <c r="K157" s="37">
        <v>88.634772282566544</v>
      </c>
      <c r="L157" s="37">
        <v>156.00989965405788</v>
      </c>
      <c r="M157" s="37">
        <v>505.41865254564061</v>
      </c>
    </row>
    <row r="158" spans="2:13" x14ac:dyDescent="0.35">
      <c r="B158" s="29" t="s">
        <v>178</v>
      </c>
      <c r="C158" s="10">
        <v>1</v>
      </c>
      <c r="D158" s="37">
        <v>409.73567792980032</v>
      </c>
      <c r="E158" s="37">
        <v>281.86989015810263</v>
      </c>
      <c r="F158" s="37">
        <v>127.86578777169768</v>
      </c>
      <c r="G158" s="37">
        <v>1.45741219566957</v>
      </c>
      <c r="H158" s="37">
        <v>8.8638915473187616</v>
      </c>
      <c r="I158" s="37">
        <v>264.39863586615667</v>
      </c>
      <c r="J158" s="37">
        <v>299.3411444500486</v>
      </c>
      <c r="K158" s="37">
        <v>88.181438775506322</v>
      </c>
      <c r="L158" s="37">
        <v>108.05906085677114</v>
      </c>
      <c r="M158" s="37">
        <v>455.68071945943416</v>
      </c>
    </row>
    <row r="159" spans="2:13" x14ac:dyDescent="0.35">
      <c r="B159" s="29" t="s">
        <v>179</v>
      </c>
      <c r="C159" s="10">
        <v>1</v>
      </c>
      <c r="D159" s="37">
        <v>347.35825789398893</v>
      </c>
      <c r="E159" s="37">
        <v>292.55093968757291</v>
      </c>
      <c r="F159" s="37">
        <v>54.807318206416028</v>
      </c>
      <c r="G159" s="37">
        <v>0.62469293278505755</v>
      </c>
      <c r="H159" s="37">
        <v>9.0044662824895294</v>
      </c>
      <c r="I159" s="37">
        <v>274.80260428152707</v>
      </c>
      <c r="J159" s="37">
        <v>310.29927509361875</v>
      </c>
      <c r="K159" s="37">
        <v>88.195680076680802</v>
      </c>
      <c r="L159" s="37">
        <v>118.7120399396504</v>
      </c>
      <c r="M159" s="37">
        <v>466.38983943549545</v>
      </c>
    </row>
    <row r="160" spans="2:13" x14ac:dyDescent="0.35">
      <c r="B160" s="29" t="s">
        <v>180</v>
      </c>
      <c r="C160" s="10">
        <v>1</v>
      </c>
      <c r="D160" s="37">
        <v>305.04944445264965</v>
      </c>
      <c r="E160" s="37">
        <v>286.34321729170409</v>
      </c>
      <c r="F160" s="37">
        <v>18.706227160945559</v>
      </c>
      <c r="G160" s="37">
        <v>0.2132132767836577</v>
      </c>
      <c r="H160" s="37">
        <v>8.8655270886400928</v>
      </c>
      <c r="I160" s="37">
        <v>268.86873925111706</v>
      </c>
      <c r="J160" s="37">
        <v>303.81769533229112</v>
      </c>
      <c r="K160" s="37">
        <v>88.18160319315561</v>
      </c>
      <c r="L160" s="37">
        <v>112.53206391346512</v>
      </c>
      <c r="M160" s="37">
        <v>460.15437066994309</v>
      </c>
    </row>
    <row r="161" spans="2:13" x14ac:dyDescent="0.35">
      <c r="B161" s="29" t="s">
        <v>181</v>
      </c>
      <c r="C161" s="10">
        <v>1</v>
      </c>
      <c r="D161" s="37">
        <v>219.65535217099114</v>
      </c>
      <c r="E161" s="37">
        <v>290.46338704170631</v>
      </c>
      <c r="F161" s="37">
        <v>-70.808034870715176</v>
      </c>
      <c r="G161" s="37">
        <v>-0.8070688443747922</v>
      </c>
      <c r="H161" s="37">
        <v>8.9402808071989366</v>
      </c>
      <c r="I161" s="37">
        <v>272.84156500224049</v>
      </c>
      <c r="J161" s="37">
        <v>308.08520908117214</v>
      </c>
      <c r="K161" s="37">
        <v>88.189150081329785</v>
      </c>
      <c r="L161" s="37">
        <v>116.63735830068791</v>
      </c>
      <c r="M161" s="37">
        <v>464.28941578272475</v>
      </c>
    </row>
    <row r="162" spans="2:13" x14ac:dyDescent="0.35">
      <c r="B162" s="29" t="s">
        <v>182</v>
      </c>
      <c r="C162" s="10">
        <v>1</v>
      </c>
      <c r="D162" s="37">
        <v>239.05316731393944</v>
      </c>
      <c r="E162" s="37">
        <v>310.65221881671704</v>
      </c>
      <c r="F162" s="37">
        <v>-71.599051502777598</v>
      </c>
      <c r="G162" s="37">
        <v>-0.81608483924437847</v>
      </c>
      <c r="H162" s="37">
        <v>10.224001378886955</v>
      </c>
      <c r="I162" s="37">
        <v>290.50010763415492</v>
      </c>
      <c r="J162" s="37">
        <v>330.80432999927916</v>
      </c>
      <c r="K162" s="37">
        <v>88.328521867804525</v>
      </c>
      <c r="L162" s="37">
        <v>136.55148004459954</v>
      </c>
      <c r="M162" s="37">
        <v>484.75295758883453</v>
      </c>
    </row>
    <row r="163" spans="2:13" x14ac:dyDescent="0.35">
      <c r="B163" s="29" t="s">
        <v>183</v>
      </c>
      <c r="C163" s="10">
        <v>1</v>
      </c>
      <c r="D163" s="37">
        <v>249.14047552741056</v>
      </c>
      <c r="E163" s="37">
        <v>333.80757281172941</v>
      </c>
      <c r="F163" s="37">
        <v>-84.667097284318857</v>
      </c>
      <c r="G163" s="37">
        <v>-0.96503421520718091</v>
      </c>
      <c r="H163" s="37">
        <v>13.027665506549381</v>
      </c>
      <c r="I163" s="37">
        <v>308.12927387493937</v>
      </c>
      <c r="J163" s="37">
        <v>359.48587174851946</v>
      </c>
      <c r="K163" s="37">
        <v>88.696773558604022</v>
      </c>
      <c r="L163" s="37">
        <v>158.98098818522044</v>
      </c>
      <c r="M163" s="37">
        <v>508.63415743823839</v>
      </c>
    </row>
    <row r="164" spans="2:13" x14ac:dyDescent="0.35">
      <c r="B164" s="29" t="s">
        <v>184</v>
      </c>
      <c r="C164" s="10">
        <v>1</v>
      </c>
      <c r="D164" s="37">
        <v>263.47531165786268</v>
      </c>
      <c r="E164" s="37">
        <v>333.80757281172941</v>
      </c>
      <c r="F164" s="37">
        <v>-70.332261153866739</v>
      </c>
      <c r="G164" s="37">
        <v>-0.80164598319043845</v>
      </c>
      <c r="H164" s="37">
        <v>13.027665506549381</v>
      </c>
      <c r="I164" s="37">
        <v>308.12927387493937</v>
      </c>
      <c r="J164" s="37">
        <v>359.48587174851946</v>
      </c>
      <c r="K164" s="37">
        <v>88.696773558604022</v>
      </c>
      <c r="L164" s="37">
        <v>158.98098818522044</v>
      </c>
      <c r="M164" s="37">
        <v>508.63415743823839</v>
      </c>
    </row>
    <row r="165" spans="2:13" x14ac:dyDescent="0.35">
      <c r="B165" s="29" t="s">
        <v>185</v>
      </c>
      <c r="C165" s="10">
        <v>1</v>
      </c>
      <c r="D165" s="37">
        <v>666.72935151489276</v>
      </c>
      <c r="E165" s="37">
        <v>374.02042957175081</v>
      </c>
      <c r="F165" s="37">
        <v>292.70892194314195</v>
      </c>
      <c r="G165" s="37">
        <v>3.336291591797099</v>
      </c>
      <c r="H165" s="37">
        <v>19.411487507920025</v>
      </c>
      <c r="I165" s="37">
        <v>335.7592400450817</v>
      </c>
      <c r="J165" s="37">
        <v>412.28161909841992</v>
      </c>
      <c r="K165" s="37">
        <v>89.856571370300315</v>
      </c>
      <c r="L165" s="37">
        <v>196.90781488866722</v>
      </c>
      <c r="M165" s="37">
        <v>551.13304425483443</v>
      </c>
    </row>
    <row r="166" spans="2:13" x14ac:dyDescent="0.35">
      <c r="B166" s="29" t="s">
        <v>186</v>
      </c>
      <c r="C166" s="10">
        <v>1</v>
      </c>
      <c r="D166" s="37">
        <v>711.8649399072799</v>
      </c>
      <c r="E166" s="37">
        <v>384.51312850762196</v>
      </c>
      <c r="F166" s="37">
        <v>327.35181139965795</v>
      </c>
      <c r="G166" s="37">
        <v>3.7311506895043483</v>
      </c>
      <c r="H166" s="37">
        <v>21.223576997749618</v>
      </c>
      <c r="I166" s="37">
        <v>342.68020346190173</v>
      </c>
      <c r="J166" s="37">
        <v>426.34605355334219</v>
      </c>
      <c r="K166" s="37">
        <v>90.265374267961391</v>
      </c>
      <c r="L166" s="37">
        <v>206.59473914394883</v>
      </c>
      <c r="M166" s="37">
        <v>562.43151787129511</v>
      </c>
    </row>
    <row r="167" spans="2:13" x14ac:dyDescent="0.35">
      <c r="B167" s="29" t="s">
        <v>187</v>
      </c>
      <c r="C167" s="10">
        <v>1</v>
      </c>
      <c r="D167" s="37">
        <v>328.15780403353938</v>
      </c>
      <c r="E167" s="37">
        <v>288.26596314757069</v>
      </c>
      <c r="F167" s="37">
        <v>39.891840885968691</v>
      </c>
      <c r="G167" s="37">
        <v>0.45468656180906458</v>
      </c>
      <c r="H167" s="37">
        <v>8.8917422266217727</v>
      </c>
      <c r="I167" s="37">
        <v>270.73981352012692</v>
      </c>
      <c r="J167" s="37">
        <v>305.79211277501446</v>
      </c>
      <c r="K167" s="37">
        <v>88.184242645613438</v>
      </c>
      <c r="L167" s="37">
        <v>114.44960725248728</v>
      </c>
      <c r="M167" s="37">
        <v>462.08231904265409</v>
      </c>
    </row>
    <row r="168" spans="2:13" x14ac:dyDescent="0.35">
      <c r="B168" s="29" t="s">
        <v>188</v>
      </c>
      <c r="C168" s="10">
        <v>1</v>
      </c>
      <c r="D168" s="37">
        <v>144.59522043429578</v>
      </c>
      <c r="E168" s="37">
        <v>320.20352142648608</v>
      </c>
      <c r="F168" s="37">
        <v>-175.60830099219029</v>
      </c>
      <c r="G168" s="37">
        <v>-2.0015805946763199</v>
      </c>
      <c r="H168" s="37">
        <v>11.253155944303611</v>
      </c>
      <c r="I168" s="37">
        <v>298.02288574967395</v>
      </c>
      <c r="J168" s="37">
        <v>342.38415710329821</v>
      </c>
      <c r="K168" s="37">
        <v>88.453553291332256</v>
      </c>
      <c r="L168" s="37">
        <v>145.8563383264709</v>
      </c>
      <c r="M168" s="37">
        <v>494.55070452650125</v>
      </c>
    </row>
    <row r="169" spans="2:13" x14ac:dyDescent="0.35">
      <c r="B169" s="29" t="s">
        <v>189</v>
      </c>
      <c r="C169" s="10">
        <v>1</v>
      </c>
      <c r="D169" s="37">
        <v>266.12956722271895</v>
      </c>
      <c r="E169" s="37">
        <v>239.69021828897201</v>
      </c>
      <c r="F169" s="37">
        <v>26.439348933746942</v>
      </c>
      <c r="G169" s="37">
        <v>0.30135527456653333</v>
      </c>
      <c r="H169" s="37">
        <v>12.279537104601664</v>
      </c>
      <c r="I169" s="37">
        <v>215.4865246633683</v>
      </c>
      <c r="J169" s="37">
        <v>263.89391191457571</v>
      </c>
      <c r="K169" s="37">
        <v>88.589980261082744</v>
      </c>
      <c r="L169" s="37">
        <v>65.074129565725059</v>
      </c>
      <c r="M169" s="37">
        <v>414.30630701221895</v>
      </c>
    </row>
    <row r="170" spans="2:13" x14ac:dyDescent="0.35">
      <c r="B170" s="29" t="s">
        <v>190</v>
      </c>
      <c r="C170" s="10">
        <v>1</v>
      </c>
      <c r="D170" s="37">
        <v>277.18746772270498</v>
      </c>
      <c r="E170" s="37">
        <v>333.83753765267363</v>
      </c>
      <c r="F170" s="37">
        <v>-56.650069929968652</v>
      </c>
      <c r="G170" s="37">
        <v>-0.64569658733800106</v>
      </c>
      <c r="H170" s="37">
        <v>13.031884858060135</v>
      </c>
      <c r="I170" s="37">
        <v>308.15092212459882</v>
      </c>
      <c r="J170" s="37">
        <v>359.52415318074844</v>
      </c>
      <c r="K170" s="37">
        <v>88.697393389600109</v>
      </c>
      <c r="L170" s="37">
        <v>159.00973130262562</v>
      </c>
      <c r="M170" s="37">
        <v>508.66534400272167</v>
      </c>
    </row>
    <row r="171" spans="2:13" x14ac:dyDescent="0.35">
      <c r="B171" s="29" t="s">
        <v>191</v>
      </c>
      <c r="C171" s="10">
        <v>1</v>
      </c>
      <c r="D171" s="37">
        <v>153.97779967160201</v>
      </c>
      <c r="E171" s="37">
        <v>234.54679754207501</v>
      </c>
      <c r="F171" s="37">
        <v>-80.568997870472998</v>
      </c>
      <c r="G171" s="37">
        <v>-0.91832414389811989</v>
      </c>
      <c r="H171" s="37">
        <v>12.983069205771864</v>
      </c>
      <c r="I171" s="37">
        <v>208.95640055074591</v>
      </c>
      <c r="J171" s="37">
        <v>260.13719453340411</v>
      </c>
      <c r="K171" s="37">
        <v>88.690234282910779</v>
      </c>
      <c r="L171" s="37">
        <v>59.733102214573336</v>
      </c>
      <c r="M171" s="37">
        <v>409.36049286957666</v>
      </c>
    </row>
    <row r="172" spans="2:13" x14ac:dyDescent="0.35">
      <c r="B172" s="29" t="s">
        <v>192</v>
      </c>
      <c r="C172" s="10">
        <v>1</v>
      </c>
      <c r="D172" s="37">
        <v>232.91486209197791</v>
      </c>
      <c r="E172" s="37">
        <v>234.54679754207501</v>
      </c>
      <c r="F172" s="37">
        <v>-1.6319354500971031</v>
      </c>
      <c r="G172" s="37">
        <v>-1.8600774053522642E-2</v>
      </c>
      <c r="H172" s="37">
        <v>12.983069205771864</v>
      </c>
      <c r="I172" s="37">
        <v>208.95640055074591</v>
      </c>
      <c r="J172" s="37">
        <v>260.13719453340411</v>
      </c>
      <c r="K172" s="37">
        <v>88.690234282910779</v>
      </c>
      <c r="L172" s="37">
        <v>59.733102214573336</v>
      </c>
      <c r="M172" s="37">
        <v>409.36049286957666</v>
      </c>
    </row>
    <row r="173" spans="2:13" x14ac:dyDescent="0.35">
      <c r="B173" s="29" t="s">
        <v>193</v>
      </c>
      <c r="C173" s="10">
        <v>1</v>
      </c>
      <c r="D173" s="37">
        <v>308.27675199977176</v>
      </c>
      <c r="E173" s="37">
        <v>398.36120925734838</v>
      </c>
      <c r="F173" s="37">
        <v>-90.084457257576616</v>
      </c>
      <c r="G173" s="37">
        <v>-1.0267811971868721</v>
      </c>
      <c r="H173" s="37">
        <v>19.129636994580135</v>
      </c>
      <c r="I173" s="37">
        <v>360.65556375607594</v>
      </c>
      <c r="J173" s="37">
        <v>436.06685475862082</v>
      </c>
      <c r="K173" s="37">
        <v>89.796105609876818</v>
      </c>
      <c r="L173" s="37">
        <v>221.36777616292426</v>
      </c>
      <c r="M173" s="37">
        <v>575.35464235177255</v>
      </c>
    </row>
    <row r="174" spans="2:13" x14ac:dyDescent="0.35">
      <c r="B174" s="29" t="s">
        <v>194</v>
      </c>
      <c r="C174" s="10">
        <v>1</v>
      </c>
      <c r="D174" s="37">
        <v>272.20570082094849</v>
      </c>
      <c r="E174" s="37">
        <v>235.20463983061899</v>
      </c>
      <c r="F174" s="37">
        <v>37.001060990329506</v>
      </c>
      <c r="G174" s="37">
        <v>0.4217374989805987</v>
      </c>
      <c r="H174" s="37">
        <v>12.891012847660914</v>
      </c>
      <c r="I174" s="37">
        <v>209.79569136369489</v>
      </c>
      <c r="J174" s="37">
        <v>260.61358829754306</v>
      </c>
      <c r="K174" s="37">
        <v>88.676805216439206</v>
      </c>
      <c r="L174" s="37">
        <v>60.417413987087855</v>
      </c>
      <c r="M174" s="37">
        <v>409.99186567415012</v>
      </c>
    </row>
    <row r="175" spans="2:13" x14ac:dyDescent="0.35">
      <c r="B175" s="29" t="s">
        <v>195</v>
      </c>
      <c r="C175" s="10">
        <v>1</v>
      </c>
      <c r="D175" s="37">
        <v>355.87124573559618</v>
      </c>
      <c r="E175" s="37">
        <v>245.82821472254801</v>
      </c>
      <c r="F175" s="37">
        <v>110.04303101304816</v>
      </c>
      <c r="G175" s="37">
        <v>1.2542687003439383</v>
      </c>
      <c r="H175" s="37">
        <v>11.494700859930834</v>
      </c>
      <c r="I175" s="37">
        <v>223.17147973638384</v>
      </c>
      <c r="J175" s="37">
        <v>268.48494970871218</v>
      </c>
      <c r="K175" s="37">
        <v>88.484607243378974</v>
      </c>
      <c r="L175" s="37">
        <v>71.419822447072846</v>
      </c>
      <c r="M175" s="37">
        <v>420.23660699802315</v>
      </c>
    </row>
    <row r="176" spans="2:13" x14ac:dyDescent="0.35">
      <c r="B176" s="29" t="s">
        <v>196</v>
      </c>
      <c r="C176" s="10">
        <v>1</v>
      </c>
      <c r="D176" s="37">
        <v>337.17576313998126</v>
      </c>
      <c r="E176" s="37">
        <v>249.8433606039921</v>
      </c>
      <c r="F176" s="37">
        <v>87.332402535989161</v>
      </c>
      <c r="G176" s="37">
        <v>0.99541332166450847</v>
      </c>
      <c r="H176" s="37">
        <v>11.019269517898545</v>
      </c>
      <c r="I176" s="37">
        <v>228.12372890148893</v>
      </c>
      <c r="J176" s="37">
        <v>271.56299230649529</v>
      </c>
      <c r="K176" s="37">
        <v>88.424102324331386</v>
      </c>
      <c r="L176" s="37">
        <v>75.554227101139645</v>
      </c>
      <c r="M176" s="37">
        <v>424.13249410684455</v>
      </c>
    </row>
    <row r="177" spans="2:13" x14ac:dyDescent="0.35">
      <c r="B177" s="29" t="s">
        <v>197</v>
      </c>
      <c r="C177" s="10">
        <v>1</v>
      </c>
      <c r="D177" s="37">
        <v>361.36155202758158</v>
      </c>
      <c r="E177" s="37">
        <v>335.15565093795584</v>
      </c>
      <c r="F177" s="37">
        <v>26.20590108962574</v>
      </c>
      <c r="G177" s="37">
        <v>0.29869443978809768</v>
      </c>
      <c r="H177" s="37">
        <v>23.849844717378563</v>
      </c>
      <c r="I177" s="37">
        <v>288.14619694629585</v>
      </c>
      <c r="J177" s="37">
        <v>382.16510492961584</v>
      </c>
      <c r="K177" s="37">
        <v>90.918714598254255</v>
      </c>
      <c r="L177" s="37">
        <v>155.94948915640114</v>
      </c>
      <c r="M177" s="37">
        <v>514.36181271951057</v>
      </c>
    </row>
    <row r="178" spans="2:13" x14ac:dyDescent="0.35">
      <c r="B178" s="29" t="s">
        <v>198</v>
      </c>
      <c r="C178" s="10">
        <v>1</v>
      </c>
      <c r="D178" s="37">
        <v>1041.2002563709802</v>
      </c>
      <c r="E178" s="37">
        <v>429.67449935736511</v>
      </c>
      <c r="F178" s="37">
        <v>611.52575701361513</v>
      </c>
      <c r="G178" s="37">
        <v>6.970160758161617</v>
      </c>
      <c r="H178" s="37">
        <v>19.351177757421866</v>
      </c>
      <c r="I178" s="37">
        <v>391.53218391456898</v>
      </c>
      <c r="J178" s="37">
        <v>467.81681480016124</v>
      </c>
      <c r="K178" s="37">
        <v>89.8435621052231</v>
      </c>
      <c r="L178" s="37">
        <v>252.5875267048842</v>
      </c>
      <c r="M178" s="37">
        <v>606.76147200984599</v>
      </c>
    </row>
    <row r="179" spans="2:13" x14ac:dyDescent="0.35">
      <c r="B179" s="29" t="s">
        <v>199</v>
      </c>
      <c r="C179" s="10">
        <v>1</v>
      </c>
      <c r="D179" s="37">
        <v>753.38798724890694</v>
      </c>
      <c r="E179" s="37">
        <v>311.59743421056385</v>
      </c>
      <c r="F179" s="37">
        <v>441.79055303834309</v>
      </c>
      <c r="G179" s="37">
        <v>5.0355216289701081</v>
      </c>
      <c r="H179" s="37">
        <v>10.315906217655554</v>
      </c>
      <c r="I179" s="37">
        <v>291.26417315717867</v>
      </c>
      <c r="J179" s="37">
        <v>331.93069526394902</v>
      </c>
      <c r="K179" s="37">
        <v>88.339206993538298</v>
      </c>
      <c r="L179" s="37">
        <v>137.47563442389765</v>
      </c>
      <c r="M179" s="37">
        <v>485.71923399723005</v>
      </c>
    </row>
    <row r="180" spans="2:13" x14ac:dyDescent="0.35">
      <c r="B180" s="29" t="s">
        <v>200</v>
      </c>
      <c r="C180" s="10">
        <v>1</v>
      </c>
      <c r="D180" s="37">
        <v>192.07759771029299</v>
      </c>
      <c r="E180" s="37">
        <v>256.92035797938092</v>
      </c>
      <c r="F180" s="37">
        <v>-64.842760269087933</v>
      </c>
      <c r="G180" s="37">
        <v>-0.73907674025971615</v>
      </c>
      <c r="H180" s="37">
        <v>10.268874419773397</v>
      </c>
      <c r="I180" s="37">
        <v>236.67979938024169</v>
      </c>
      <c r="J180" s="37">
        <v>277.16091657852013</v>
      </c>
      <c r="K180" s="37">
        <v>88.333727154495278</v>
      </c>
      <c r="L180" s="37">
        <v>82.809359279448302</v>
      </c>
      <c r="M180" s="37">
        <v>431.03135667931355</v>
      </c>
    </row>
    <row r="181" spans="2:13" x14ac:dyDescent="0.35">
      <c r="B181" s="29" t="s">
        <v>201</v>
      </c>
      <c r="C181" s="10">
        <v>1</v>
      </c>
      <c r="D181" s="37">
        <v>390.64287641209955</v>
      </c>
      <c r="E181" s="37">
        <v>306.28483888171473</v>
      </c>
      <c r="F181" s="37">
        <v>84.35803753038482</v>
      </c>
      <c r="G181" s="37">
        <v>0.96151155709492397</v>
      </c>
      <c r="H181" s="37">
        <v>9.8317203182355737</v>
      </c>
      <c r="I181" s="37">
        <v>286.90593686218978</v>
      </c>
      <c r="J181" s="37">
        <v>325.66374090123969</v>
      </c>
      <c r="K181" s="37">
        <v>88.283975304535005</v>
      </c>
      <c r="L181" s="37">
        <v>132.27190401948934</v>
      </c>
      <c r="M181" s="37">
        <v>480.29777374394013</v>
      </c>
    </row>
    <row r="182" spans="2:13" x14ac:dyDescent="0.35">
      <c r="B182" s="29" t="s">
        <v>202</v>
      </c>
      <c r="C182" s="10">
        <v>1</v>
      </c>
      <c r="D182" s="37">
        <v>256.29154906337163</v>
      </c>
      <c r="E182" s="37">
        <v>277.3537560264632</v>
      </c>
      <c r="F182" s="37">
        <v>-21.062206963091569</v>
      </c>
      <c r="G182" s="37">
        <v>-0.24006669673465722</v>
      </c>
      <c r="H182" s="37">
        <v>8.9462209804706045</v>
      </c>
      <c r="I182" s="37">
        <v>259.72022555428316</v>
      </c>
      <c r="J182" s="37">
        <v>294.98728649864324</v>
      </c>
      <c r="K182" s="37">
        <v>88.189752471515376</v>
      </c>
      <c r="L182" s="37">
        <v>103.52653993877442</v>
      </c>
      <c r="M182" s="37">
        <v>451.18097211415198</v>
      </c>
    </row>
    <row r="183" spans="2:13" x14ac:dyDescent="0.35">
      <c r="B183" s="29" t="s">
        <v>203</v>
      </c>
      <c r="C183" s="10">
        <v>1</v>
      </c>
      <c r="D183" s="37">
        <v>184.67931669463792</v>
      </c>
      <c r="E183" s="37">
        <v>196.2488387857905</v>
      </c>
      <c r="F183" s="37">
        <v>-11.569522091152578</v>
      </c>
      <c r="G183" s="37">
        <v>-0.13186922700402334</v>
      </c>
      <c r="H183" s="37">
        <v>19.031234282007265</v>
      </c>
      <c r="I183" s="37">
        <v>158.73715084877747</v>
      </c>
      <c r="J183" s="37">
        <v>233.76052672280352</v>
      </c>
      <c r="K183" s="37">
        <v>89.775193953855592</v>
      </c>
      <c r="L183" s="37">
        <v>19.296623801725929</v>
      </c>
      <c r="M183" s="37">
        <v>373.20105376985509</v>
      </c>
    </row>
    <row r="184" spans="2:13" x14ac:dyDescent="0.35">
      <c r="B184" s="29" t="s">
        <v>204</v>
      </c>
      <c r="C184" s="10">
        <v>1</v>
      </c>
      <c r="D184" s="37">
        <v>259.95286757158794</v>
      </c>
      <c r="E184" s="37">
        <v>294.26662064441553</v>
      </c>
      <c r="F184" s="37">
        <v>-34.313753072827581</v>
      </c>
      <c r="G184" s="37">
        <v>-0.39110760649145548</v>
      </c>
      <c r="H184" s="37">
        <v>9.0701381689122584</v>
      </c>
      <c r="I184" s="37">
        <v>276.38884206756842</v>
      </c>
      <c r="J184" s="37">
        <v>312.14439922126263</v>
      </c>
      <c r="K184" s="37">
        <v>88.202409136932872</v>
      </c>
      <c r="L184" s="37">
        <v>120.41445752089979</v>
      </c>
      <c r="M184" s="37">
        <v>468.11878376793129</v>
      </c>
    </row>
    <row r="185" spans="2:13" x14ac:dyDescent="0.35">
      <c r="B185" s="29" t="s">
        <v>205</v>
      </c>
      <c r="C185" s="10">
        <v>1</v>
      </c>
      <c r="D185" s="37">
        <v>325.84191908072341</v>
      </c>
      <c r="E185" s="37">
        <v>313.68616201124649</v>
      </c>
      <c r="F185" s="37">
        <v>12.15575706947692</v>
      </c>
      <c r="G185" s="37">
        <v>0.13855112387282045</v>
      </c>
      <c r="H185" s="37">
        <v>10.527242309073742</v>
      </c>
      <c r="I185" s="37">
        <v>292.93634502703543</v>
      </c>
      <c r="J185" s="37">
        <v>334.43597899545756</v>
      </c>
      <c r="K185" s="37">
        <v>88.364135268725931</v>
      </c>
      <c r="L185" s="37">
        <v>139.51522712037266</v>
      </c>
      <c r="M185" s="37">
        <v>487.85709690212036</v>
      </c>
    </row>
    <row r="186" spans="2:13" x14ac:dyDescent="0.35">
      <c r="B186" s="29" t="s">
        <v>206</v>
      </c>
      <c r="C186" s="10">
        <v>1</v>
      </c>
      <c r="D186" s="37">
        <v>291.77268941607758</v>
      </c>
      <c r="E186" s="37">
        <v>316.42045646672011</v>
      </c>
      <c r="F186" s="37">
        <v>-24.647767050642528</v>
      </c>
      <c r="G186" s="37">
        <v>-0.28093485303329996</v>
      </c>
      <c r="H186" s="37">
        <v>10.820119606400789</v>
      </c>
      <c r="I186" s="37">
        <v>295.09336101394672</v>
      </c>
      <c r="J186" s="37">
        <v>337.7475519194935</v>
      </c>
      <c r="K186" s="37">
        <v>88.399505425384362</v>
      </c>
      <c r="L186" s="37">
        <v>142.17980490591339</v>
      </c>
      <c r="M186" s="37">
        <v>490.66110802752684</v>
      </c>
    </row>
    <row r="187" spans="2:13" x14ac:dyDescent="0.35">
      <c r="B187" s="29" t="s">
        <v>207</v>
      </c>
      <c r="C187" s="10">
        <v>1</v>
      </c>
      <c r="D187" s="37">
        <v>126.71894491627157</v>
      </c>
      <c r="E187" s="37">
        <v>132.94612809974376</v>
      </c>
      <c r="F187" s="37">
        <v>-6.2271831834721922</v>
      </c>
      <c r="G187" s="37">
        <v>-7.0977333925045849E-2</v>
      </c>
      <c r="H187" s="37">
        <v>30.317788152115455</v>
      </c>
      <c r="I187" s="37">
        <v>73.187975199601169</v>
      </c>
      <c r="J187" s="37">
        <v>192.70428099988635</v>
      </c>
      <c r="K187" s="37">
        <v>92.825459059421263</v>
      </c>
      <c r="L187" s="37">
        <v>-50.018339745571978</v>
      </c>
      <c r="M187" s="37">
        <v>315.91059594505953</v>
      </c>
    </row>
    <row r="188" spans="2:13" x14ac:dyDescent="0.35">
      <c r="B188" s="29" t="s">
        <v>208</v>
      </c>
      <c r="C188" s="10">
        <v>1</v>
      </c>
      <c r="D188" s="37">
        <v>206.70153351002702</v>
      </c>
      <c r="E188" s="37">
        <v>180.71704732211987</v>
      </c>
      <c r="F188" s="37">
        <v>25.984486187907152</v>
      </c>
      <c r="G188" s="37">
        <v>0.29617075629393413</v>
      </c>
      <c r="H188" s="37">
        <v>21.714370549901943</v>
      </c>
      <c r="I188" s="37">
        <v>137.9167391683454</v>
      </c>
      <c r="J188" s="37">
        <v>223.51735547589433</v>
      </c>
      <c r="K188" s="37">
        <v>90.382030622984942</v>
      </c>
      <c r="L188" s="37">
        <v>2.5687213857227107</v>
      </c>
      <c r="M188" s="37">
        <v>358.86537325851702</v>
      </c>
    </row>
    <row r="189" spans="2:13" x14ac:dyDescent="0.35">
      <c r="B189" s="29" t="s">
        <v>209</v>
      </c>
      <c r="C189" s="10">
        <v>1</v>
      </c>
      <c r="D189" s="37">
        <v>201.98489226665259</v>
      </c>
      <c r="E189" s="37">
        <v>181.12042059300154</v>
      </c>
      <c r="F189" s="37">
        <v>20.864471673651053</v>
      </c>
      <c r="G189" s="37">
        <v>0.23781291308097649</v>
      </c>
      <c r="H189" s="37">
        <v>21.643701098255828</v>
      </c>
      <c r="I189" s="37">
        <v>138.45940610655035</v>
      </c>
      <c r="J189" s="37">
        <v>223.78143507945273</v>
      </c>
      <c r="K189" s="37">
        <v>90.365078256959322</v>
      </c>
      <c r="L189" s="37">
        <v>3.0055087723009137</v>
      </c>
      <c r="M189" s="37">
        <v>359.23533241370217</v>
      </c>
    </row>
    <row r="190" spans="2:13" x14ac:dyDescent="0.35">
      <c r="B190" s="29" t="s">
        <v>210</v>
      </c>
      <c r="C190" s="10">
        <v>1</v>
      </c>
      <c r="D190" s="37">
        <v>303.19777569926305</v>
      </c>
      <c r="E190" s="37">
        <v>330.71427609984926</v>
      </c>
      <c r="F190" s="37">
        <v>-27.51650040058621</v>
      </c>
      <c r="G190" s="37">
        <v>-0.31363262968796629</v>
      </c>
      <c r="H190" s="37">
        <v>12.598622401940862</v>
      </c>
      <c r="I190" s="37">
        <v>305.88164648818639</v>
      </c>
      <c r="J190" s="37">
        <v>355.54690571151212</v>
      </c>
      <c r="K190" s="37">
        <v>88.634772282566544</v>
      </c>
      <c r="L190" s="37">
        <v>156.00989965405788</v>
      </c>
      <c r="M190" s="37">
        <v>505.41865254564061</v>
      </c>
    </row>
    <row r="191" spans="2:13" x14ac:dyDescent="0.35">
      <c r="B191" s="29" t="s">
        <v>211</v>
      </c>
      <c r="C191" s="10">
        <v>1</v>
      </c>
      <c r="D191" s="37">
        <v>342.45802828352049</v>
      </c>
      <c r="E191" s="37">
        <v>307.09857240734016</v>
      </c>
      <c r="F191" s="37">
        <v>35.359455876180334</v>
      </c>
      <c r="G191" s="37">
        <v>0.40302651025149233</v>
      </c>
      <c r="H191" s="37">
        <v>9.9006096466358144</v>
      </c>
      <c r="I191" s="37">
        <v>287.58388544865426</v>
      </c>
      <c r="J191" s="37">
        <v>326.61325936602606</v>
      </c>
      <c r="K191" s="37">
        <v>88.291673687448011</v>
      </c>
      <c r="L191" s="37">
        <v>133.0704635772484</v>
      </c>
      <c r="M191" s="37">
        <v>481.12668123743191</v>
      </c>
    </row>
    <row r="192" spans="2:13" x14ac:dyDescent="0.35">
      <c r="B192" s="29" t="s">
        <v>212</v>
      </c>
      <c r="C192" s="10">
        <v>1</v>
      </c>
      <c r="D192" s="37">
        <v>189.92428664396911</v>
      </c>
      <c r="E192" s="37">
        <v>307.09857240734016</v>
      </c>
      <c r="F192" s="37">
        <v>-117.17428576337105</v>
      </c>
      <c r="G192" s="37">
        <v>-1.3355506274697775</v>
      </c>
      <c r="H192" s="37">
        <v>9.9006096466358144</v>
      </c>
      <c r="I192" s="37">
        <v>287.58388544865426</v>
      </c>
      <c r="J192" s="37">
        <v>326.61325936602606</v>
      </c>
      <c r="K192" s="37">
        <v>88.291673687448011</v>
      </c>
      <c r="L192" s="37">
        <v>133.0704635772484</v>
      </c>
      <c r="M192" s="37">
        <v>481.12668123743191</v>
      </c>
    </row>
    <row r="193" spans="2:13" x14ac:dyDescent="0.35">
      <c r="B193" s="29" t="s">
        <v>213</v>
      </c>
      <c r="C193" s="10">
        <v>1</v>
      </c>
      <c r="D193" s="37">
        <v>192.14693620199762</v>
      </c>
      <c r="E193" s="37">
        <v>278.10287779169965</v>
      </c>
      <c r="F193" s="37">
        <v>-85.955941589702036</v>
      </c>
      <c r="G193" s="37">
        <v>-0.9797244419028357</v>
      </c>
      <c r="H193" s="37">
        <v>8.9267960517919072</v>
      </c>
      <c r="I193" s="37">
        <v>260.50763500238861</v>
      </c>
      <c r="J193" s="37">
        <v>295.6981205810107</v>
      </c>
      <c r="K193" s="37">
        <v>88.187784068463969</v>
      </c>
      <c r="L193" s="37">
        <v>104.27954154280138</v>
      </c>
      <c r="M193" s="37">
        <v>451.92621404059793</v>
      </c>
    </row>
    <row r="194" spans="2:13" x14ac:dyDescent="0.35">
      <c r="B194" s="29" t="s">
        <v>214</v>
      </c>
      <c r="C194" s="10">
        <v>1</v>
      </c>
      <c r="D194" s="37">
        <v>166.4431242436884</v>
      </c>
      <c r="E194" s="37">
        <v>278.10287779169965</v>
      </c>
      <c r="F194" s="37">
        <v>-111.65975354801125</v>
      </c>
      <c r="G194" s="37">
        <v>-1.2726960778350624</v>
      </c>
      <c r="H194" s="37">
        <v>8.9267960517919072</v>
      </c>
      <c r="I194" s="37">
        <v>260.50763500238861</v>
      </c>
      <c r="J194" s="37">
        <v>295.6981205810107</v>
      </c>
      <c r="K194" s="37">
        <v>88.187784068463969</v>
      </c>
      <c r="L194" s="37">
        <v>104.27954154280138</v>
      </c>
      <c r="M194" s="37">
        <v>451.92621404059793</v>
      </c>
    </row>
    <row r="195" spans="2:13" x14ac:dyDescent="0.35">
      <c r="B195" s="29" t="s">
        <v>215</v>
      </c>
      <c r="C195" s="10">
        <v>1</v>
      </c>
      <c r="D195" s="37">
        <v>235.78191117171292</v>
      </c>
      <c r="E195" s="37">
        <v>305.04244924036044</v>
      </c>
      <c r="F195" s="37">
        <v>-69.26053806864752</v>
      </c>
      <c r="G195" s="37">
        <v>-0.78943050067553822</v>
      </c>
      <c r="H195" s="37">
        <v>9.7304372926755445</v>
      </c>
      <c r="I195" s="37">
        <v>285.86318205228287</v>
      </c>
      <c r="J195" s="37">
        <v>324.22171642843801</v>
      </c>
      <c r="K195" s="37">
        <v>88.272753333417853</v>
      </c>
      <c r="L195" s="37">
        <v>131.05163354667383</v>
      </c>
      <c r="M195" s="37">
        <v>479.03326493404705</v>
      </c>
    </row>
    <row r="196" spans="2:13" x14ac:dyDescent="0.35">
      <c r="B196" s="29" t="s">
        <v>216</v>
      </c>
      <c r="C196" s="10">
        <v>1</v>
      </c>
      <c r="D196" s="37">
        <v>284.67501459199542</v>
      </c>
      <c r="E196" s="37">
        <v>313.71291633351819</v>
      </c>
      <c r="F196" s="37">
        <v>-29.037901741522774</v>
      </c>
      <c r="G196" s="37">
        <v>-0.33097353774030597</v>
      </c>
      <c r="H196" s="37">
        <v>10.530020785047004</v>
      </c>
      <c r="I196" s="37">
        <v>292.95762280889437</v>
      </c>
      <c r="J196" s="37">
        <v>334.46820985814202</v>
      </c>
      <c r="K196" s="37">
        <v>88.364466324927591</v>
      </c>
      <c r="L196" s="37">
        <v>139.54132891129814</v>
      </c>
      <c r="M196" s="37">
        <v>487.88450375573825</v>
      </c>
    </row>
    <row r="197" spans="2:13" x14ac:dyDescent="0.35">
      <c r="B197" s="29" t="s">
        <v>217</v>
      </c>
      <c r="C197" s="10">
        <v>1</v>
      </c>
      <c r="D197" s="37">
        <v>214.07504868302217</v>
      </c>
      <c r="E197" s="37">
        <v>321.22732114758821</v>
      </c>
      <c r="F197" s="37">
        <v>-107.15227246456604</v>
      </c>
      <c r="G197" s="37">
        <v>-1.2213198808300259</v>
      </c>
      <c r="H197" s="37">
        <v>11.375482831264744</v>
      </c>
      <c r="I197" s="37">
        <v>298.80557194434914</v>
      </c>
      <c r="J197" s="37">
        <v>343.64907035082729</v>
      </c>
      <c r="K197" s="37">
        <v>88.469199051422066</v>
      </c>
      <c r="L197" s="37">
        <v>146.84929932942529</v>
      </c>
      <c r="M197" s="37">
        <v>495.60534296575111</v>
      </c>
    </row>
    <row r="198" spans="2:13" x14ac:dyDescent="0.35">
      <c r="B198" s="29" t="s">
        <v>218</v>
      </c>
      <c r="C198" s="10">
        <v>1</v>
      </c>
      <c r="D198" s="37">
        <v>183.77263114909792</v>
      </c>
      <c r="E198" s="37">
        <v>199.50271639436494</v>
      </c>
      <c r="F198" s="37">
        <v>-15.73008524526702</v>
      </c>
      <c r="G198" s="37">
        <v>-0.17929125902158224</v>
      </c>
      <c r="H198" s="37">
        <v>18.480696238900073</v>
      </c>
      <c r="I198" s="37">
        <v>163.07617148929995</v>
      </c>
      <c r="J198" s="37">
        <v>235.92926129942992</v>
      </c>
      <c r="K198" s="37">
        <v>89.660100962636861</v>
      </c>
      <c r="L198" s="37">
        <v>22.777356500535689</v>
      </c>
      <c r="M198" s="37">
        <v>376.22807628819419</v>
      </c>
    </row>
    <row r="199" spans="2:13" x14ac:dyDescent="0.35">
      <c r="B199" s="29" t="s">
        <v>219</v>
      </c>
      <c r="C199" s="10">
        <v>1</v>
      </c>
      <c r="D199" s="37">
        <v>289.28642125223553</v>
      </c>
      <c r="E199" s="37">
        <v>294.58355679170847</v>
      </c>
      <c r="F199" s="37">
        <v>-5.2971355394729471</v>
      </c>
      <c r="G199" s="37">
        <v>-6.0376665814054285E-2</v>
      </c>
      <c r="H199" s="37">
        <v>9.0835241267982152</v>
      </c>
      <c r="I199" s="37">
        <v>276.67939370046179</v>
      </c>
      <c r="J199" s="37">
        <v>312.48771988295516</v>
      </c>
      <c r="K199" s="37">
        <v>88.203786663146531</v>
      </c>
      <c r="L199" s="37">
        <v>120.72867848258332</v>
      </c>
      <c r="M199" s="37">
        <v>468.43843510083366</v>
      </c>
    </row>
    <row r="200" spans="2:13" x14ac:dyDescent="0.35">
      <c r="B200" s="29" t="s">
        <v>220</v>
      </c>
      <c r="C200" s="10">
        <v>1</v>
      </c>
      <c r="D200" s="37">
        <v>397.14858141361776</v>
      </c>
      <c r="E200" s="37">
        <v>412.1456007197595</v>
      </c>
      <c r="F200" s="37">
        <v>-14.997019306141738</v>
      </c>
      <c r="G200" s="37">
        <v>-0.17093578521948338</v>
      </c>
      <c r="H200" s="37">
        <v>18.994594451126137</v>
      </c>
      <c r="I200" s="37">
        <v>374.70613205563814</v>
      </c>
      <c r="J200" s="37">
        <v>449.58506938388086</v>
      </c>
      <c r="K200" s="37">
        <v>89.767433902938834</v>
      </c>
      <c r="L200" s="37">
        <v>235.20868125484265</v>
      </c>
      <c r="M200" s="37">
        <v>589.08252018467635</v>
      </c>
    </row>
    <row r="201" spans="2:13" x14ac:dyDescent="0.35">
      <c r="B201" s="29" t="s">
        <v>221</v>
      </c>
      <c r="C201" s="10">
        <v>1</v>
      </c>
      <c r="D201" s="37">
        <v>300.04673067328798</v>
      </c>
      <c r="E201" s="37">
        <v>285.24450538583795</v>
      </c>
      <c r="F201" s="37">
        <v>14.802225287450028</v>
      </c>
      <c r="G201" s="37">
        <v>0.16871552612256471</v>
      </c>
      <c r="H201" s="37">
        <v>8.8574183468837511</v>
      </c>
      <c r="I201" s="37">
        <v>267.78601015465881</v>
      </c>
      <c r="J201" s="37">
        <v>302.7030006170171</v>
      </c>
      <c r="K201" s="37">
        <v>88.180788332422239</v>
      </c>
      <c r="L201" s="37">
        <v>111.43495814628076</v>
      </c>
      <c r="M201" s="37">
        <v>459.05405262539512</v>
      </c>
    </row>
    <row r="202" spans="2:13" x14ac:dyDescent="0.35">
      <c r="B202" s="29" t="s">
        <v>222</v>
      </c>
      <c r="C202" s="10">
        <v>1</v>
      </c>
      <c r="D202" s="37">
        <v>256.18438620920188</v>
      </c>
      <c r="E202" s="37">
        <v>328.25907757586089</v>
      </c>
      <c r="F202" s="37">
        <v>-72.07469136665901</v>
      </c>
      <c r="G202" s="37">
        <v>-0.82150617477476362</v>
      </c>
      <c r="H202" s="37">
        <v>12.267860350845057</v>
      </c>
      <c r="I202" s="37">
        <v>304.07839952226607</v>
      </c>
      <c r="J202" s="37">
        <v>352.4397556294557</v>
      </c>
      <c r="K202" s="37">
        <v>88.588362490473756</v>
      </c>
      <c r="L202" s="37">
        <v>153.64617757413032</v>
      </c>
      <c r="M202" s="37">
        <v>502.87197757759145</v>
      </c>
    </row>
    <row r="203" spans="2:13" x14ac:dyDescent="0.35">
      <c r="B203" s="29" t="s">
        <v>223</v>
      </c>
      <c r="C203" s="10">
        <v>1</v>
      </c>
      <c r="D203" s="37">
        <v>318.5782889727414</v>
      </c>
      <c r="E203" s="37">
        <v>307.09857240734016</v>
      </c>
      <c r="F203" s="37">
        <v>11.479716565401247</v>
      </c>
      <c r="G203" s="37">
        <v>0.1308456250636654</v>
      </c>
      <c r="H203" s="37">
        <v>9.9006096466358144</v>
      </c>
      <c r="I203" s="37">
        <v>287.58388544865426</v>
      </c>
      <c r="J203" s="37">
        <v>326.61325936602606</v>
      </c>
      <c r="K203" s="37">
        <v>88.291673687448011</v>
      </c>
      <c r="L203" s="37">
        <v>133.0704635772484</v>
      </c>
      <c r="M203" s="37">
        <v>481.12668123743191</v>
      </c>
    </row>
    <row r="204" spans="2:13" x14ac:dyDescent="0.35">
      <c r="B204" s="29" t="s">
        <v>224</v>
      </c>
      <c r="C204" s="10">
        <v>1</v>
      </c>
      <c r="D204" s="37">
        <v>281.76515409737482</v>
      </c>
      <c r="E204" s="37">
        <v>313.3116010874266</v>
      </c>
      <c r="F204" s="37">
        <v>-31.546446990051777</v>
      </c>
      <c r="G204" s="37">
        <v>-0.35956589619918333</v>
      </c>
      <c r="H204" s="37">
        <v>10.4885302998716</v>
      </c>
      <c r="I204" s="37">
        <v>292.63808776208953</v>
      </c>
      <c r="J204" s="37">
        <v>333.98511441276366</v>
      </c>
      <c r="K204" s="37">
        <v>88.359531681687088</v>
      </c>
      <c r="L204" s="37">
        <v>139.1497401387802</v>
      </c>
      <c r="M204" s="37">
        <v>487.47346203607299</v>
      </c>
    </row>
    <row r="205" spans="2:13" x14ac:dyDescent="0.35">
      <c r="B205" s="29" t="s">
        <v>225</v>
      </c>
      <c r="C205" s="10">
        <v>1</v>
      </c>
      <c r="D205" s="37">
        <v>348.46674668822629</v>
      </c>
      <c r="E205" s="37">
        <v>448.79134124665052</v>
      </c>
      <c r="F205" s="37">
        <v>-100.32459455842422</v>
      </c>
      <c r="G205" s="37">
        <v>-1.1434981176991277</v>
      </c>
      <c r="H205" s="37">
        <v>20.37615615418887</v>
      </c>
      <c r="I205" s="37">
        <v>408.62873278491691</v>
      </c>
      <c r="J205" s="37">
        <v>488.95394970838413</v>
      </c>
      <c r="K205" s="37">
        <v>90.069891255489082</v>
      </c>
      <c r="L205" s="37">
        <v>271.25826045793309</v>
      </c>
      <c r="M205" s="37">
        <v>626.32442203536789</v>
      </c>
    </row>
    <row r="206" spans="2:13" x14ac:dyDescent="0.35">
      <c r="B206" s="29" t="s">
        <v>226</v>
      </c>
      <c r="C206" s="10">
        <v>1</v>
      </c>
      <c r="D206" s="37">
        <v>378.71914793843308</v>
      </c>
      <c r="E206" s="37">
        <v>351.97163541713763</v>
      </c>
      <c r="F206" s="37">
        <v>26.747512521295448</v>
      </c>
      <c r="G206" s="37">
        <v>0.30486771818871927</v>
      </c>
      <c r="H206" s="37">
        <v>15.764087679938712</v>
      </c>
      <c r="I206" s="37">
        <v>320.89968659347977</v>
      </c>
      <c r="J206" s="37">
        <v>383.0435842407955</v>
      </c>
      <c r="K206" s="37">
        <v>89.139800490782648</v>
      </c>
      <c r="L206" s="37">
        <v>176.27181851460708</v>
      </c>
      <c r="M206" s="37">
        <v>527.67145231966822</v>
      </c>
    </row>
    <row r="207" spans="2:13" x14ac:dyDescent="0.35">
      <c r="B207" s="29" t="s">
        <v>227</v>
      </c>
      <c r="C207" s="10">
        <v>1</v>
      </c>
      <c r="D207" s="37">
        <v>360.30415645289946</v>
      </c>
      <c r="E207" s="37">
        <v>265.48485793231794</v>
      </c>
      <c r="F207" s="37">
        <v>94.819298520581526</v>
      </c>
      <c r="G207" s="37">
        <v>1.080748841867432</v>
      </c>
      <c r="H207" s="37">
        <v>9.5421487156505282</v>
      </c>
      <c r="I207" s="37">
        <v>246.67671866157909</v>
      </c>
      <c r="J207" s="37">
        <v>284.29299720305676</v>
      </c>
      <c r="K207" s="37">
        <v>88.252196421773732</v>
      </c>
      <c r="L207" s="37">
        <v>91.534561126850349</v>
      </c>
      <c r="M207" s="37">
        <v>439.43515473778552</v>
      </c>
    </row>
    <row r="208" spans="2:13" x14ac:dyDescent="0.35">
      <c r="B208" s="29" t="s">
        <v>228</v>
      </c>
      <c r="C208" s="10">
        <v>1</v>
      </c>
      <c r="D208" s="37">
        <v>342.76335527262108</v>
      </c>
      <c r="E208" s="37">
        <v>254.75524923582168</v>
      </c>
      <c r="F208" s="37">
        <v>88.008106036799404</v>
      </c>
      <c r="G208" s="37">
        <v>1.003114979315856</v>
      </c>
      <c r="H208" s="37">
        <v>10.485475194147119</v>
      </c>
      <c r="I208" s="37">
        <v>234.08775770449193</v>
      </c>
      <c r="J208" s="37">
        <v>275.42274076715142</v>
      </c>
      <c r="K208" s="37">
        <v>88.359169083931604</v>
      </c>
      <c r="L208" s="37">
        <v>80.594102988788904</v>
      </c>
      <c r="M208" s="37">
        <v>428.91639548285445</v>
      </c>
    </row>
    <row r="209" spans="2:13" x14ac:dyDescent="0.35">
      <c r="B209" s="29" t="s">
        <v>229</v>
      </c>
      <c r="C209" s="10">
        <v>1</v>
      </c>
      <c r="D209" s="37">
        <v>360.59464988979607</v>
      </c>
      <c r="E209" s="37">
        <v>198.64246120805831</v>
      </c>
      <c r="F209" s="37">
        <v>161.95218868173777</v>
      </c>
      <c r="G209" s="37">
        <v>1.8459284458605429</v>
      </c>
      <c r="H209" s="37">
        <v>18.625792714991871</v>
      </c>
      <c r="I209" s="37">
        <v>161.92992257020313</v>
      </c>
      <c r="J209" s="37">
        <v>235.35499984591348</v>
      </c>
      <c r="K209" s="37">
        <v>89.690120556377806</v>
      </c>
      <c r="L209" s="37">
        <v>21.857930920143247</v>
      </c>
      <c r="M209" s="37">
        <v>375.42699149597337</v>
      </c>
    </row>
    <row r="210" spans="2:13" x14ac:dyDescent="0.35">
      <c r="B210" s="29" t="s">
        <v>230</v>
      </c>
      <c r="C210" s="10">
        <v>1</v>
      </c>
      <c r="D210" s="37">
        <v>283.6937634993709</v>
      </c>
      <c r="E210" s="37">
        <v>278.65223378583443</v>
      </c>
      <c r="F210" s="37">
        <v>5.0415297135364767</v>
      </c>
      <c r="G210" s="37">
        <v>5.7463274714715504E-2</v>
      </c>
      <c r="H210" s="37">
        <v>8.9139983005889114</v>
      </c>
      <c r="I210" s="37">
        <v>261.08221612077483</v>
      </c>
      <c r="J210" s="37">
        <v>296.22225145089402</v>
      </c>
      <c r="K210" s="37">
        <v>88.186489536995651</v>
      </c>
      <c r="L210" s="37">
        <v>104.83144913499567</v>
      </c>
      <c r="M210" s="37">
        <v>452.47301843667321</v>
      </c>
    </row>
    <row r="211" spans="2:13" x14ac:dyDescent="0.35">
      <c r="B211" s="29" t="s">
        <v>231</v>
      </c>
      <c r="C211" s="10">
        <v>1</v>
      </c>
      <c r="D211" s="37">
        <v>248.0364410567509</v>
      </c>
      <c r="E211" s="37">
        <v>255.9173483876271</v>
      </c>
      <c r="F211" s="37">
        <v>-7.8809073308761981</v>
      </c>
      <c r="G211" s="37">
        <v>-8.9826455200575445E-2</v>
      </c>
      <c r="H211" s="37">
        <v>10.367708912405092</v>
      </c>
      <c r="I211" s="37">
        <v>235.48198116020473</v>
      </c>
      <c r="J211" s="37">
        <v>276.35271561504948</v>
      </c>
      <c r="K211" s="37">
        <v>88.345271289685357</v>
      </c>
      <c r="L211" s="37">
        <v>81.783595514720929</v>
      </c>
      <c r="M211" s="37">
        <v>430.0511012605333</v>
      </c>
    </row>
    <row r="212" spans="2:13" x14ac:dyDescent="0.35">
      <c r="B212" s="29" t="s">
        <v>232</v>
      </c>
      <c r="C212" s="10">
        <v>1</v>
      </c>
      <c r="D212" s="37">
        <v>378.96757551248282</v>
      </c>
      <c r="E212" s="37">
        <v>455.62810643893118</v>
      </c>
      <c r="F212" s="37">
        <v>-76.660530926448359</v>
      </c>
      <c r="G212" s="37">
        <v>-0.87377550043483909</v>
      </c>
      <c r="H212" s="37">
        <v>20.887483730379827</v>
      </c>
      <c r="I212" s="37">
        <v>414.4576410937479</v>
      </c>
      <c r="J212" s="37">
        <v>496.79857178411447</v>
      </c>
      <c r="K212" s="37">
        <v>90.186942224152503</v>
      </c>
      <c r="L212" s="37">
        <v>277.8643112706751</v>
      </c>
      <c r="M212" s="37">
        <v>633.39190160718726</v>
      </c>
    </row>
    <row r="213" spans="2:13" x14ac:dyDescent="0.35">
      <c r="B213" s="29" t="s">
        <v>233</v>
      </c>
      <c r="C213" s="10">
        <v>1</v>
      </c>
      <c r="D213" s="37">
        <v>270.20687266746779</v>
      </c>
      <c r="E213" s="37">
        <v>240.14581396980446</v>
      </c>
      <c r="F213" s="37">
        <v>30.061058697663327</v>
      </c>
      <c r="G213" s="37">
        <v>0.34263546429587405</v>
      </c>
      <c r="H213" s="37">
        <v>12.21911190262044</v>
      </c>
      <c r="I213" s="37">
        <v>216.0612219897726</v>
      </c>
      <c r="J213" s="37">
        <v>264.23040594983632</v>
      </c>
      <c r="K213" s="37">
        <v>88.58162488261604</v>
      </c>
      <c r="L213" s="37">
        <v>65.54619419150319</v>
      </c>
      <c r="M213" s="37">
        <v>414.74543374810571</v>
      </c>
    </row>
    <row r="214" spans="2:13" x14ac:dyDescent="0.35">
      <c r="B214" s="29" t="s">
        <v>234</v>
      </c>
      <c r="C214" s="10">
        <v>1</v>
      </c>
      <c r="D214" s="37">
        <v>305.50056886598702</v>
      </c>
      <c r="E214" s="37">
        <v>278.3775557475654</v>
      </c>
      <c r="F214" s="37">
        <v>27.123013118421625</v>
      </c>
      <c r="G214" s="37">
        <v>0.30914766796472987</v>
      </c>
      <c r="H214" s="37">
        <v>8.9202436806837007</v>
      </c>
      <c r="I214" s="37">
        <v>260.79522806909875</v>
      </c>
      <c r="J214" s="37">
        <v>295.95988342603204</v>
      </c>
      <c r="K214" s="37">
        <v>88.187121046548057</v>
      </c>
      <c r="L214" s="37">
        <v>104.55552635406264</v>
      </c>
      <c r="M214" s="37">
        <v>452.19958514106816</v>
      </c>
    </row>
    <row r="215" spans="2:13" x14ac:dyDescent="0.35">
      <c r="B215" s="29" t="s">
        <v>235</v>
      </c>
      <c r="C215" s="10">
        <v>1</v>
      </c>
      <c r="D215" s="37">
        <v>127.97854653078643</v>
      </c>
      <c r="E215" s="37">
        <v>228.05698836520676</v>
      </c>
      <c r="F215" s="37">
        <v>-100.07844183442033</v>
      </c>
      <c r="G215" s="37">
        <v>-1.1406924729038124</v>
      </c>
      <c r="H215" s="37">
        <v>11.528609974567031</v>
      </c>
      <c r="I215" s="37">
        <v>205.33341650931544</v>
      </c>
      <c r="J215" s="37">
        <v>250.78056022109809</v>
      </c>
      <c r="K215" s="37">
        <v>88.489018635655725</v>
      </c>
      <c r="L215" s="37">
        <v>53.639900974743199</v>
      </c>
      <c r="M215" s="37">
        <v>402.47407575567036</v>
      </c>
    </row>
    <row r="216" spans="2:13" x14ac:dyDescent="0.35">
      <c r="B216" s="29" t="s">
        <v>236</v>
      </c>
      <c r="C216" s="10">
        <v>1</v>
      </c>
      <c r="D216" s="37">
        <v>152.5346601739578</v>
      </c>
      <c r="E216" s="37">
        <v>215.66583512704386</v>
      </c>
      <c r="F216" s="37">
        <v>-63.13117495308606</v>
      </c>
      <c r="G216" s="37">
        <v>-0.7195681183136805</v>
      </c>
      <c r="H216" s="37">
        <v>15.305533612743123</v>
      </c>
      <c r="I216" s="37">
        <v>185.49772348052338</v>
      </c>
      <c r="J216" s="37">
        <v>245.83394677356435</v>
      </c>
      <c r="K216" s="37">
        <v>89.059850271188694</v>
      </c>
      <c r="L216" s="37">
        <v>40.123604834160574</v>
      </c>
      <c r="M216" s="37">
        <v>391.20806541992715</v>
      </c>
    </row>
    <row r="217" spans="2:13" x14ac:dyDescent="0.35">
      <c r="B217" s="29" t="s">
        <v>237</v>
      </c>
      <c r="C217" s="10">
        <v>1</v>
      </c>
      <c r="D217" s="37">
        <v>250.59645711523632</v>
      </c>
      <c r="E217" s="37">
        <v>239.16396755189842</v>
      </c>
      <c r="F217" s="37">
        <v>11.432489563337896</v>
      </c>
      <c r="G217" s="37">
        <v>0.13030733245254933</v>
      </c>
      <c r="H217" s="37">
        <v>9.1156293778026782</v>
      </c>
      <c r="I217" s="37">
        <v>221.196523112791</v>
      </c>
      <c r="J217" s="37">
        <v>257.13141199100585</v>
      </c>
      <c r="K217" s="37">
        <v>88.207098751229765</v>
      </c>
      <c r="L217" s="37">
        <v>65.302560921343513</v>
      </c>
      <c r="M217" s="37">
        <v>413.02537418245333</v>
      </c>
    </row>
    <row r="218" spans="2:13" x14ac:dyDescent="0.35">
      <c r="B218" s="29" t="s">
        <v>238</v>
      </c>
      <c r="C218" s="10">
        <v>1</v>
      </c>
      <c r="D218" s="37">
        <v>230.18775321635798</v>
      </c>
      <c r="E218" s="37">
        <v>245.90024902479681</v>
      </c>
      <c r="F218" s="37">
        <v>-15.712495808438831</v>
      </c>
      <c r="G218" s="37">
        <v>-0.1790907749030772</v>
      </c>
      <c r="H218" s="37">
        <v>8.4723081290596305</v>
      </c>
      <c r="I218" s="37">
        <v>229.20082880148675</v>
      </c>
      <c r="J218" s="37">
        <v>262.59966924810686</v>
      </c>
      <c r="K218" s="37">
        <v>88.14293832287116</v>
      </c>
      <c r="L218" s="37">
        <v>72.165306391838129</v>
      </c>
      <c r="M218" s="37">
        <v>419.63519165775551</v>
      </c>
    </row>
    <row r="219" spans="2:13" x14ac:dyDescent="0.35">
      <c r="B219" s="29" t="s">
        <v>239</v>
      </c>
      <c r="C219" s="10">
        <v>1</v>
      </c>
      <c r="D219" s="37">
        <v>258.26648249879088</v>
      </c>
      <c r="E219" s="37">
        <v>245.90024902479681</v>
      </c>
      <c r="F219" s="37">
        <v>12.366233473994072</v>
      </c>
      <c r="G219" s="37">
        <v>0.14095013055153952</v>
      </c>
      <c r="H219" s="37">
        <v>8.4723081290596305</v>
      </c>
      <c r="I219" s="37">
        <v>229.20082880148675</v>
      </c>
      <c r="J219" s="37">
        <v>262.59966924810686</v>
      </c>
      <c r="K219" s="37">
        <v>88.14293832287116</v>
      </c>
      <c r="L219" s="37">
        <v>72.165306391838129</v>
      </c>
      <c r="M219" s="37">
        <v>419.63519165775551</v>
      </c>
    </row>
    <row r="220" spans="2:13" x14ac:dyDescent="0.35">
      <c r="B220" s="29" t="s">
        <v>240</v>
      </c>
      <c r="C220" s="10">
        <v>1</v>
      </c>
      <c r="D220" s="37">
        <v>120.9717472247146</v>
      </c>
      <c r="E220" s="37">
        <v>228.05698836520676</v>
      </c>
      <c r="F220" s="37">
        <v>-107.08524114049216</v>
      </c>
      <c r="G220" s="37">
        <v>-1.2205558588746646</v>
      </c>
      <c r="H220" s="37">
        <v>11.528609974567031</v>
      </c>
      <c r="I220" s="37">
        <v>205.33341650931544</v>
      </c>
      <c r="J220" s="37">
        <v>250.78056022109809</v>
      </c>
      <c r="K220" s="37">
        <v>88.489018635655725</v>
      </c>
      <c r="L220" s="37">
        <v>53.639900974743199</v>
      </c>
      <c r="M220" s="37">
        <v>402.47407575567036</v>
      </c>
    </row>
    <row r="221" spans="2:13" x14ac:dyDescent="0.35">
      <c r="B221" s="29" t="s">
        <v>241</v>
      </c>
      <c r="C221" s="10">
        <v>1</v>
      </c>
      <c r="D221" s="37">
        <v>323.95524257777464</v>
      </c>
      <c r="E221" s="37">
        <v>345.60002399923934</v>
      </c>
      <c r="F221" s="37">
        <v>-21.6447814214647</v>
      </c>
      <c r="G221" s="37">
        <v>-0.24670687105583344</v>
      </c>
      <c r="H221" s="37">
        <v>22.364892849024056</v>
      </c>
      <c r="I221" s="37">
        <v>301.51749793362887</v>
      </c>
      <c r="J221" s="37">
        <v>389.68255006484981</v>
      </c>
      <c r="K221" s="37">
        <v>90.540521333290698</v>
      </c>
      <c r="L221" s="37">
        <v>167.13930350252056</v>
      </c>
      <c r="M221" s="37">
        <v>524.06074449595815</v>
      </c>
    </row>
    <row r="222" spans="2:13" x14ac:dyDescent="0.35">
      <c r="B222" s="29" t="s">
        <v>242</v>
      </c>
      <c r="C222" s="10">
        <v>1</v>
      </c>
      <c r="D222" s="37">
        <v>332.53958284465392</v>
      </c>
      <c r="E222" s="37">
        <v>249.62510480591646</v>
      </c>
      <c r="F222" s="37">
        <v>82.914478038737457</v>
      </c>
      <c r="G222" s="37">
        <v>0.9450578891907474</v>
      </c>
      <c r="H222" s="37">
        <v>8.4646132509510288</v>
      </c>
      <c r="I222" s="37">
        <v>232.94085164229608</v>
      </c>
      <c r="J222" s="37">
        <v>266.30935796953685</v>
      </c>
      <c r="K222" s="37">
        <v>88.142199023191594</v>
      </c>
      <c r="L222" s="37">
        <v>75.891619376335171</v>
      </c>
      <c r="M222" s="37">
        <v>423.35859023549779</v>
      </c>
    </row>
    <row r="223" spans="2:13" x14ac:dyDescent="0.35">
      <c r="B223" s="29" t="s">
        <v>243</v>
      </c>
      <c r="C223" s="10">
        <v>1</v>
      </c>
      <c r="D223" s="37">
        <v>318.75480206331304</v>
      </c>
      <c r="E223" s="37">
        <v>249.62510480591646</v>
      </c>
      <c r="F223" s="37">
        <v>69.129697257396572</v>
      </c>
      <c r="G223" s="37">
        <v>0.7879391792100271</v>
      </c>
      <c r="H223" s="37">
        <v>8.4646132509510288</v>
      </c>
      <c r="I223" s="37">
        <v>232.94085164229608</v>
      </c>
      <c r="J223" s="37">
        <v>266.30935796953685</v>
      </c>
      <c r="K223" s="37">
        <v>88.142199023191594</v>
      </c>
      <c r="L223" s="37">
        <v>75.891619376335171</v>
      </c>
      <c r="M223" s="37">
        <v>423.35859023549779</v>
      </c>
    </row>
    <row r="224" spans="2:13" x14ac:dyDescent="0.35">
      <c r="B224" s="29" t="s">
        <v>244</v>
      </c>
      <c r="C224" s="10">
        <v>1</v>
      </c>
      <c r="D224" s="37">
        <v>333.84805201146571</v>
      </c>
      <c r="E224" s="37">
        <v>283.64278396603362</v>
      </c>
      <c r="F224" s="37">
        <v>50.205268045432092</v>
      </c>
      <c r="G224" s="37">
        <v>0.57223883895288663</v>
      </c>
      <c r="H224" s="37">
        <v>16.501920421154214</v>
      </c>
      <c r="I224" s="37">
        <v>251.11652318719408</v>
      </c>
      <c r="J224" s="37">
        <v>316.16904474487319</v>
      </c>
      <c r="K224" s="37">
        <v>89.273237584070216</v>
      </c>
      <c r="L224" s="37">
        <v>107.67995466354762</v>
      </c>
      <c r="M224" s="37">
        <v>459.60561326851962</v>
      </c>
    </row>
    <row r="225" spans="2:13" x14ac:dyDescent="0.35">
      <c r="B225" s="29" t="s">
        <v>245</v>
      </c>
      <c r="C225" s="10">
        <v>1</v>
      </c>
      <c r="D225" s="37">
        <v>335.28131464737612</v>
      </c>
      <c r="E225" s="37">
        <v>290.54444771309051</v>
      </c>
      <c r="F225" s="37">
        <v>44.736866934285615</v>
      </c>
      <c r="G225" s="37">
        <v>0.50991009090319173</v>
      </c>
      <c r="H225" s="37">
        <v>18.905688340704327</v>
      </c>
      <c r="I225" s="37">
        <v>253.28021824892949</v>
      </c>
      <c r="J225" s="37">
        <v>327.80867717725152</v>
      </c>
      <c r="K225" s="37">
        <v>89.748663626772654</v>
      </c>
      <c r="L225" s="37">
        <v>113.64452557223595</v>
      </c>
      <c r="M225" s="37">
        <v>467.44436985394509</v>
      </c>
    </row>
    <row r="226" spans="2:13" x14ac:dyDescent="0.35">
      <c r="B226" s="29" t="s">
        <v>246</v>
      </c>
      <c r="C226" s="10">
        <v>1</v>
      </c>
      <c r="D226" s="37">
        <v>169.60160845688188</v>
      </c>
      <c r="E226" s="37">
        <v>244.57852603010875</v>
      </c>
      <c r="F226" s="37">
        <v>-74.976917573226871</v>
      </c>
      <c r="G226" s="37">
        <v>-0.85458570247138221</v>
      </c>
      <c r="H226" s="37">
        <v>8.5366808885073073</v>
      </c>
      <c r="I226" s="37">
        <v>227.75222329207244</v>
      </c>
      <c r="J226" s="37">
        <v>261.40482876814502</v>
      </c>
      <c r="K226" s="37">
        <v>88.149149126624849</v>
      </c>
      <c r="L226" s="37">
        <v>70.83134153575557</v>
      </c>
      <c r="M226" s="37">
        <v>418.3257105244619</v>
      </c>
    </row>
    <row r="227" spans="2:13" x14ac:dyDescent="0.35">
      <c r="B227" s="29" t="s">
        <v>247</v>
      </c>
      <c r="C227" s="10">
        <v>1</v>
      </c>
      <c r="D227" s="37">
        <v>209.3971488106277</v>
      </c>
      <c r="E227" s="37">
        <v>245.06916564733061</v>
      </c>
      <c r="F227" s="37">
        <v>-35.672016836702909</v>
      </c>
      <c r="G227" s="37">
        <v>-0.40658907506022079</v>
      </c>
      <c r="H227" s="37">
        <v>8.5090755768492095</v>
      </c>
      <c r="I227" s="37">
        <v>228.29727461065735</v>
      </c>
      <c r="J227" s="37">
        <v>261.84105668400389</v>
      </c>
      <c r="K227" s="37">
        <v>88.146480010992349</v>
      </c>
      <c r="L227" s="37">
        <v>71.327242137692906</v>
      </c>
      <c r="M227" s="37">
        <v>418.81108915696831</v>
      </c>
    </row>
    <row r="228" spans="2:13" x14ac:dyDescent="0.35">
      <c r="B228" s="29" t="s">
        <v>248</v>
      </c>
      <c r="C228" s="10">
        <v>1</v>
      </c>
      <c r="D228" s="37">
        <v>196.34960394675636</v>
      </c>
      <c r="E228" s="37">
        <v>254.8819576973828</v>
      </c>
      <c r="F228" s="37">
        <v>-58.532353750626442</v>
      </c>
      <c r="G228" s="37">
        <v>-0.6671508280989169</v>
      </c>
      <c r="H228" s="37">
        <v>8.8819403064178424</v>
      </c>
      <c r="I228" s="37">
        <v>237.3751282341714</v>
      </c>
      <c r="J228" s="37">
        <v>272.38878716059423</v>
      </c>
      <c r="K228" s="37">
        <v>88.18325484332334</v>
      </c>
      <c r="L228" s="37">
        <v>81.067548819014149</v>
      </c>
      <c r="M228" s="37">
        <v>428.69636657575143</v>
      </c>
    </row>
    <row r="229" spans="2:13" x14ac:dyDescent="0.35">
      <c r="B229" s="29" t="s">
        <v>249</v>
      </c>
      <c r="C229" s="10">
        <v>1</v>
      </c>
      <c r="D229" s="37">
        <v>358.38055216776797</v>
      </c>
      <c r="E229" s="37">
        <v>254.8819576973828</v>
      </c>
      <c r="F229" s="37">
        <v>103.49859447038517</v>
      </c>
      <c r="G229" s="37">
        <v>1.1796753177254973</v>
      </c>
      <c r="H229" s="37">
        <v>8.8819403064178424</v>
      </c>
      <c r="I229" s="37">
        <v>237.3751282341714</v>
      </c>
      <c r="J229" s="37">
        <v>272.38878716059423</v>
      </c>
      <c r="K229" s="37">
        <v>88.18325484332334</v>
      </c>
      <c r="L229" s="37">
        <v>81.067548819014149</v>
      </c>
      <c r="M229" s="37">
        <v>428.69636657575143</v>
      </c>
    </row>
    <row r="230" spans="2:13" x14ac:dyDescent="0.35">
      <c r="B230" s="29" t="s">
        <v>250</v>
      </c>
      <c r="C230" s="10">
        <v>1</v>
      </c>
      <c r="D230" s="37">
        <v>198.00953936017774</v>
      </c>
      <c r="E230" s="37">
        <v>254.8819576973828</v>
      </c>
      <c r="F230" s="37">
        <v>-56.872418337205062</v>
      </c>
      <c r="G230" s="37">
        <v>-0.64823091091306584</v>
      </c>
      <c r="H230" s="37">
        <v>8.8819403064178424</v>
      </c>
      <c r="I230" s="37">
        <v>237.3751282341714</v>
      </c>
      <c r="J230" s="37">
        <v>272.38878716059423</v>
      </c>
      <c r="K230" s="37">
        <v>88.18325484332334</v>
      </c>
      <c r="L230" s="37">
        <v>81.067548819014149</v>
      </c>
      <c r="M230" s="37">
        <v>428.69636657575143</v>
      </c>
    </row>
    <row r="231" spans="2:13" x14ac:dyDescent="0.35">
      <c r="B231" s="29" t="s">
        <v>251</v>
      </c>
      <c r="C231" s="10">
        <v>1</v>
      </c>
      <c r="D231" s="37">
        <v>166.40779961215463</v>
      </c>
      <c r="E231" s="37">
        <v>244.57852603010875</v>
      </c>
      <c r="F231" s="37">
        <v>-78.170726417954114</v>
      </c>
      <c r="G231" s="37">
        <v>-0.89098868439531731</v>
      </c>
      <c r="H231" s="37">
        <v>8.5366808885073073</v>
      </c>
      <c r="I231" s="37">
        <v>227.75222329207244</v>
      </c>
      <c r="J231" s="37">
        <v>261.40482876814502</v>
      </c>
      <c r="K231" s="37">
        <v>88.149149126624849</v>
      </c>
      <c r="L231" s="37">
        <v>70.83134153575557</v>
      </c>
      <c r="M231" s="37">
        <v>418.3257105244619</v>
      </c>
    </row>
    <row r="232" spans="2:13" x14ac:dyDescent="0.35">
      <c r="B232" s="29" t="s">
        <v>252</v>
      </c>
      <c r="C232" s="10">
        <v>1</v>
      </c>
      <c r="D232" s="37">
        <v>299.87320850245294</v>
      </c>
      <c r="E232" s="37">
        <v>362.65559117690998</v>
      </c>
      <c r="F232" s="37">
        <v>-62.78238267445704</v>
      </c>
      <c r="G232" s="37">
        <v>-0.71559258952300087</v>
      </c>
      <c r="H232" s="37">
        <v>20.758232532706629</v>
      </c>
      <c r="I232" s="37">
        <v>321.73988758394711</v>
      </c>
      <c r="J232" s="37">
        <v>403.57129476987285</v>
      </c>
      <c r="K232" s="37">
        <v>90.157095056560365</v>
      </c>
      <c r="L232" s="37">
        <v>184.95062654060627</v>
      </c>
      <c r="M232" s="37">
        <v>540.36055581321375</v>
      </c>
    </row>
    <row r="233" spans="2:13" x14ac:dyDescent="0.35">
      <c r="B233" s="29" t="s">
        <v>253</v>
      </c>
      <c r="C233" s="10">
        <v>1</v>
      </c>
      <c r="D233" s="37">
        <v>344.85569958245247</v>
      </c>
      <c r="E233" s="37">
        <v>244.57852603010875</v>
      </c>
      <c r="F233" s="37">
        <v>100.27717355234373</v>
      </c>
      <c r="G233" s="37">
        <v>1.1429576138333397</v>
      </c>
      <c r="H233" s="37">
        <v>8.5366808885073073</v>
      </c>
      <c r="I233" s="37">
        <v>227.75222329207244</v>
      </c>
      <c r="J233" s="37">
        <v>261.40482876814502</v>
      </c>
      <c r="K233" s="37">
        <v>88.149149126624849</v>
      </c>
      <c r="L233" s="37">
        <v>70.83134153575557</v>
      </c>
      <c r="M233" s="37">
        <v>418.3257105244619</v>
      </c>
    </row>
    <row r="234" spans="2:13" x14ac:dyDescent="0.35">
      <c r="B234" s="29" t="s">
        <v>254</v>
      </c>
      <c r="C234" s="10">
        <v>1</v>
      </c>
      <c r="D234" s="37">
        <v>340.26696321400709</v>
      </c>
      <c r="E234" s="37">
        <v>244.57852603010875</v>
      </c>
      <c r="F234" s="37">
        <v>95.688437183898344</v>
      </c>
      <c r="G234" s="37">
        <v>1.0906552703947214</v>
      </c>
      <c r="H234" s="37">
        <v>8.5366808885073073</v>
      </c>
      <c r="I234" s="37">
        <v>227.75222329207244</v>
      </c>
      <c r="J234" s="37">
        <v>261.40482876814502</v>
      </c>
      <c r="K234" s="37">
        <v>88.149149126624849</v>
      </c>
      <c r="L234" s="37">
        <v>70.83134153575557</v>
      </c>
      <c r="M234" s="37">
        <v>418.3257105244619</v>
      </c>
    </row>
    <row r="235" spans="2:13" x14ac:dyDescent="0.35">
      <c r="B235" s="29" t="s">
        <v>255</v>
      </c>
      <c r="C235" s="10">
        <v>1</v>
      </c>
      <c r="D235" s="37">
        <v>262.28117718093938</v>
      </c>
      <c r="E235" s="37">
        <v>265.39566348031548</v>
      </c>
      <c r="F235" s="37">
        <v>-3.1144862993760967</v>
      </c>
      <c r="G235" s="37">
        <v>-3.5498864825835849E-2</v>
      </c>
      <c r="H235" s="37">
        <v>10.928633715179757</v>
      </c>
      <c r="I235" s="37">
        <v>243.8546803035531</v>
      </c>
      <c r="J235" s="37">
        <v>286.93664665707786</v>
      </c>
      <c r="K235" s="37">
        <v>88.412853172128223</v>
      </c>
      <c r="L235" s="37">
        <v>91.128702721529322</v>
      </c>
      <c r="M235" s="37">
        <v>439.66262423910166</v>
      </c>
    </row>
    <row r="236" spans="2:13" x14ac:dyDescent="0.35">
      <c r="B236" s="29" t="s">
        <v>256</v>
      </c>
      <c r="C236" s="10">
        <v>1</v>
      </c>
      <c r="D236" s="37">
        <v>235.86848608428613</v>
      </c>
      <c r="E236" s="37">
        <v>265.39566348031548</v>
      </c>
      <c r="F236" s="37">
        <v>-29.527177396029344</v>
      </c>
      <c r="G236" s="37">
        <v>-0.33655029379326418</v>
      </c>
      <c r="H236" s="37">
        <v>10.928633715179757</v>
      </c>
      <c r="I236" s="37">
        <v>243.8546803035531</v>
      </c>
      <c r="J236" s="37">
        <v>286.93664665707786</v>
      </c>
      <c r="K236" s="37">
        <v>88.412853172128223</v>
      </c>
      <c r="L236" s="37">
        <v>91.128702721529322</v>
      </c>
      <c r="M236" s="37">
        <v>439.66262423910166</v>
      </c>
    </row>
    <row r="237" spans="2:13" x14ac:dyDescent="0.35">
      <c r="B237" s="29" t="s">
        <v>257</v>
      </c>
      <c r="C237" s="10">
        <v>1</v>
      </c>
      <c r="D237" s="37">
        <v>203.79754865341786</v>
      </c>
      <c r="E237" s="37">
        <v>246.08048401111483</v>
      </c>
      <c r="F237" s="37">
        <v>-42.282935357696971</v>
      </c>
      <c r="G237" s="37">
        <v>-0.48194021820006855</v>
      </c>
      <c r="H237" s="37">
        <v>8.4660060252207536</v>
      </c>
      <c r="I237" s="37">
        <v>229.39348560706503</v>
      </c>
      <c r="J237" s="37">
        <v>262.76748241516464</v>
      </c>
      <c r="K237" s="37">
        <v>88.142332787230075</v>
      </c>
      <c r="L237" s="37">
        <v>72.346734924705288</v>
      </c>
      <c r="M237" s="37">
        <v>419.81423309752438</v>
      </c>
    </row>
    <row r="238" spans="2:13" x14ac:dyDescent="0.35">
      <c r="B238" s="29" t="s">
        <v>258</v>
      </c>
      <c r="C238" s="10">
        <v>1</v>
      </c>
      <c r="D238" s="37">
        <v>219.29149989342258</v>
      </c>
      <c r="E238" s="37">
        <v>220.04654588395078</v>
      </c>
      <c r="F238" s="37">
        <v>-0.75504599052820254</v>
      </c>
      <c r="G238" s="37">
        <v>-8.6060020750193412E-3</v>
      </c>
      <c r="H238" s="37">
        <v>13.889253965309006</v>
      </c>
      <c r="I238" s="37">
        <v>192.67000515599753</v>
      </c>
      <c r="J238" s="37">
        <v>247.42308661190404</v>
      </c>
      <c r="K238" s="37">
        <v>88.82741101072682</v>
      </c>
      <c r="L238" s="37">
        <v>44.962467115742868</v>
      </c>
      <c r="M238" s="37">
        <v>395.1306246521587</v>
      </c>
    </row>
    <row r="239" spans="2:13" x14ac:dyDescent="0.35">
      <c r="B239" s="29" t="s">
        <v>259</v>
      </c>
      <c r="C239" s="10">
        <v>1</v>
      </c>
      <c r="D239" s="37">
        <v>294.08243374242301</v>
      </c>
      <c r="E239" s="37">
        <v>249.62510480591646</v>
      </c>
      <c r="F239" s="37">
        <v>44.457328936506542</v>
      </c>
      <c r="G239" s="37">
        <v>0.50672392129350941</v>
      </c>
      <c r="H239" s="37">
        <v>8.4646132509510288</v>
      </c>
      <c r="I239" s="37">
        <v>232.94085164229608</v>
      </c>
      <c r="J239" s="37">
        <v>266.30935796953685</v>
      </c>
      <c r="K239" s="37">
        <v>88.142199023191594</v>
      </c>
      <c r="L239" s="37">
        <v>75.891619376335171</v>
      </c>
      <c r="M239" s="37">
        <v>423.35859023549779</v>
      </c>
    </row>
    <row r="240" spans="2:13" x14ac:dyDescent="0.35">
      <c r="B240" s="29" t="s">
        <v>260</v>
      </c>
      <c r="C240" s="10">
        <v>1</v>
      </c>
      <c r="D240" s="37">
        <v>337.72974904051551</v>
      </c>
      <c r="E240" s="37">
        <v>257.8558344879994</v>
      </c>
      <c r="F240" s="37">
        <v>79.873914552516112</v>
      </c>
      <c r="G240" s="37">
        <v>0.91040159540214871</v>
      </c>
      <c r="H240" s="37">
        <v>9.3183915018418269</v>
      </c>
      <c r="I240" s="37">
        <v>239.4887339146814</v>
      </c>
      <c r="J240" s="37">
        <v>276.2229350613174</v>
      </c>
      <c r="K240" s="37">
        <v>88.228283397884027</v>
      </c>
      <c r="L240" s="37">
        <v>83.952671666407412</v>
      </c>
      <c r="M240" s="37">
        <v>431.75899730959139</v>
      </c>
    </row>
    <row r="241" spans="2:13" x14ac:dyDescent="0.35">
      <c r="B241" s="29" t="s">
        <v>261</v>
      </c>
      <c r="C241" s="10">
        <v>1</v>
      </c>
      <c r="D241" s="37">
        <v>198.84945852895032</v>
      </c>
      <c r="E241" s="37">
        <v>257.8558344879994</v>
      </c>
      <c r="F241" s="37">
        <v>-59.00637595904908</v>
      </c>
      <c r="G241" s="37">
        <v>-0.67255372561836024</v>
      </c>
      <c r="H241" s="37">
        <v>9.3183915018418269</v>
      </c>
      <c r="I241" s="37">
        <v>239.4887339146814</v>
      </c>
      <c r="J241" s="37">
        <v>276.2229350613174</v>
      </c>
      <c r="K241" s="37">
        <v>88.228283397884027</v>
      </c>
      <c r="L241" s="37">
        <v>83.952671666407412</v>
      </c>
      <c r="M241" s="37">
        <v>431.75899730959139</v>
      </c>
    </row>
    <row r="242" spans="2:13" x14ac:dyDescent="0.35">
      <c r="B242" s="29" t="s">
        <v>262</v>
      </c>
      <c r="C242" s="10">
        <v>1</v>
      </c>
      <c r="D242" s="37">
        <v>224.22524285785963</v>
      </c>
      <c r="E242" s="37">
        <v>246.08048401111483</v>
      </c>
      <c r="F242" s="37">
        <v>-21.855241153255207</v>
      </c>
      <c r="G242" s="37">
        <v>-0.24910568769908195</v>
      </c>
      <c r="H242" s="37">
        <v>8.4660060252207536</v>
      </c>
      <c r="I242" s="37">
        <v>229.39348560706503</v>
      </c>
      <c r="J242" s="37">
        <v>262.76748241516464</v>
      </c>
      <c r="K242" s="37">
        <v>88.142332787230075</v>
      </c>
      <c r="L242" s="37">
        <v>72.346734924705288</v>
      </c>
      <c r="M242" s="37">
        <v>419.81423309752438</v>
      </c>
    </row>
    <row r="243" spans="2:13" x14ac:dyDescent="0.35">
      <c r="B243" s="29" t="s">
        <v>263</v>
      </c>
      <c r="C243" s="10">
        <v>1</v>
      </c>
      <c r="D243" s="37">
        <v>258.85789097402039</v>
      </c>
      <c r="E243" s="37">
        <v>246.08048401111483</v>
      </c>
      <c r="F243" s="37">
        <v>12.777406962905559</v>
      </c>
      <c r="G243" s="37">
        <v>0.14563667937526051</v>
      </c>
      <c r="H243" s="37">
        <v>8.4660060252207536</v>
      </c>
      <c r="I243" s="37">
        <v>229.39348560706503</v>
      </c>
      <c r="J243" s="37">
        <v>262.76748241516464</v>
      </c>
      <c r="K243" s="37">
        <v>88.142332787230075</v>
      </c>
      <c r="L243" s="37">
        <v>72.346734924705288</v>
      </c>
      <c r="M243" s="37">
        <v>419.81423309752438</v>
      </c>
    </row>
    <row r="244" spans="2:13" x14ac:dyDescent="0.35">
      <c r="B244" s="29" t="s">
        <v>264</v>
      </c>
      <c r="C244" s="10">
        <v>1</v>
      </c>
      <c r="D244" s="37">
        <v>259.40173476767922</v>
      </c>
      <c r="E244" s="37">
        <v>263.03592063148557</v>
      </c>
      <c r="F244" s="37">
        <v>-3.6341858638063513</v>
      </c>
      <c r="G244" s="37">
        <v>-4.1422392115537235E-2</v>
      </c>
      <c r="H244" s="37">
        <v>10.359034986421047</v>
      </c>
      <c r="I244" s="37">
        <v>242.61765022499875</v>
      </c>
      <c r="J244" s="37">
        <v>283.45419103797235</v>
      </c>
      <c r="K244" s="37">
        <v>88.344253786002611</v>
      </c>
      <c r="L244" s="37">
        <v>88.904173318495083</v>
      </c>
      <c r="M244" s="37">
        <v>437.16766794447608</v>
      </c>
    </row>
    <row r="245" spans="2:13" x14ac:dyDescent="0.35">
      <c r="B245" s="29" t="s">
        <v>265</v>
      </c>
      <c r="C245" s="10">
        <v>1</v>
      </c>
      <c r="D245" s="37">
        <v>206.1745931678478</v>
      </c>
      <c r="E245" s="37">
        <v>257.45781561420131</v>
      </c>
      <c r="F245" s="37">
        <v>-51.283222446353506</v>
      </c>
      <c r="G245" s="37">
        <v>-0.58452534590409377</v>
      </c>
      <c r="H245" s="37">
        <v>9.2524635359626775</v>
      </c>
      <c r="I245" s="37">
        <v>239.22066295943313</v>
      </c>
      <c r="J245" s="37">
        <v>275.69496826896949</v>
      </c>
      <c r="K245" s="37">
        <v>88.221344654454569</v>
      </c>
      <c r="L245" s="37">
        <v>83.568329466142103</v>
      </c>
      <c r="M245" s="37">
        <v>431.34730176226049</v>
      </c>
    </row>
    <row r="246" spans="2:13" x14ac:dyDescent="0.35">
      <c r="B246" s="29" t="s">
        <v>266</v>
      </c>
      <c r="C246" s="10">
        <v>1</v>
      </c>
      <c r="D246" s="37">
        <v>304.46835954757643</v>
      </c>
      <c r="E246" s="37">
        <v>283.64278396603362</v>
      </c>
      <c r="F246" s="37">
        <v>20.825575581542807</v>
      </c>
      <c r="G246" s="37">
        <v>0.23736957604774553</v>
      </c>
      <c r="H246" s="37">
        <v>16.501920421154214</v>
      </c>
      <c r="I246" s="37">
        <v>251.11652318719408</v>
      </c>
      <c r="J246" s="37">
        <v>316.16904474487319</v>
      </c>
      <c r="K246" s="37">
        <v>89.273237584070216</v>
      </c>
      <c r="L246" s="37">
        <v>107.67995466354762</v>
      </c>
      <c r="M246" s="37">
        <v>459.60561326851962</v>
      </c>
    </row>
    <row r="247" spans="2:13" x14ac:dyDescent="0.35">
      <c r="B247" s="29" t="s">
        <v>267</v>
      </c>
      <c r="C247" s="10">
        <v>1</v>
      </c>
      <c r="D247" s="37">
        <v>331.18181179812558</v>
      </c>
      <c r="E247" s="37">
        <v>290.54444771309051</v>
      </c>
      <c r="F247" s="37">
        <v>40.637364085035074</v>
      </c>
      <c r="G247" s="37">
        <v>0.4631840232599253</v>
      </c>
      <c r="H247" s="37">
        <v>18.905688340704327</v>
      </c>
      <c r="I247" s="37">
        <v>253.28021824892949</v>
      </c>
      <c r="J247" s="37">
        <v>327.80867717725152</v>
      </c>
      <c r="K247" s="37">
        <v>89.748663626772654</v>
      </c>
      <c r="L247" s="37">
        <v>113.64452557223595</v>
      </c>
      <c r="M247" s="37">
        <v>467.44436985394509</v>
      </c>
    </row>
    <row r="248" spans="2:13" x14ac:dyDescent="0.35">
      <c r="B248" s="29" t="s">
        <v>268</v>
      </c>
      <c r="C248" s="10">
        <v>1</v>
      </c>
      <c r="D248" s="37">
        <v>280.66506151742271</v>
      </c>
      <c r="E248" s="37">
        <v>247.88283357991114</v>
      </c>
      <c r="F248" s="37">
        <v>32.782227937511578</v>
      </c>
      <c r="G248" s="37">
        <v>0.37365130759335347</v>
      </c>
      <c r="H248" s="37">
        <v>8.4360877027209398</v>
      </c>
      <c r="I248" s="37">
        <v>231.25480595834352</v>
      </c>
      <c r="J248" s="37">
        <v>264.51086120147875</v>
      </c>
      <c r="K248" s="37">
        <v>88.139464185367842</v>
      </c>
      <c r="L248" s="37">
        <v>74.15473867736992</v>
      </c>
      <c r="M248" s="37">
        <v>421.61092848245232</v>
      </c>
    </row>
    <row r="249" spans="2:13" x14ac:dyDescent="0.35">
      <c r="B249" s="29" t="s">
        <v>269</v>
      </c>
      <c r="C249" s="10">
        <v>1</v>
      </c>
      <c r="D249" s="37">
        <v>340.35566181391414</v>
      </c>
      <c r="E249" s="37">
        <v>247.88283357991114</v>
      </c>
      <c r="F249" s="37">
        <v>92.472828234003003</v>
      </c>
      <c r="G249" s="37">
        <v>1.0540038112221608</v>
      </c>
      <c r="H249" s="37">
        <v>8.4360877027209398</v>
      </c>
      <c r="I249" s="37">
        <v>231.25480595834352</v>
      </c>
      <c r="J249" s="37">
        <v>264.51086120147875</v>
      </c>
      <c r="K249" s="37">
        <v>88.139464185367842</v>
      </c>
      <c r="L249" s="37">
        <v>74.15473867736992</v>
      </c>
      <c r="M249" s="37">
        <v>421.61092848245232</v>
      </c>
    </row>
    <row r="250" spans="2:13" x14ac:dyDescent="0.35">
      <c r="B250" s="29" t="s">
        <v>270</v>
      </c>
      <c r="C250" s="10">
        <v>1</v>
      </c>
      <c r="D250" s="37">
        <v>293.192482907672</v>
      </c>
      <c r="E250" s="37">
        <v>256.98469885396935</v>
      </c>
      <c r="F250" s="37">
        <v>36.207784053702653</v>
      </c>
      <c r="G250" s="37">
        <v>0.41269574119588437</v>
      </c>
      <c r="H250" s="37">
        <v>9.1770110946297692</v>
      </c>
      <c r="I250" s="37">
        <v>238.89626742197765</v>
      </c>
      <c r="J250" s="37">
        <v>275.07313028596104</v>
      </c>
      <c r="K250" s="37">
        <v>88.213463279630389</v>
      </c>
      <c r="L250" s="37">
        <v>83.110747361652301</v>
      </c>
      <c r="M250" s="37">
        <v>430.85865034628637</v>
      </c>
    </row>
    <row r="251" spans="2:13" x14ac:dyDescent="0.35">
      <c r="B251" s="29" t="s">
        <v>271</v>
      </c>
      <c r="C251" s="10">
        <v>1</v>
      </c>
      <c r="D251" s="37">
        <v>247.64821289163172</v>
      </c>
      <c r="E251" s="37">
        <v>244.6986826736358</v>
      </c>
      <c r="F251" s="37">
        <v>2.949530217995914</v>
      </c>
      <c r="G251" s="37">
        <v>3.3618698059236903E-2</v>
      </c>
      <c r="H251" s="37">
        <v>8.5295184105240605</v>
      </c>
      <c r="I251" s="37">
        <v>227.88649760316545</v>
      </c>
      <c r="J251" s="37">
        <v>261.51086774410612</v>
      </c>
      <c r="K251" s="37">
        <v>88.148455774739517</v>
      </c>
      <c r="L251" s="37">
        <v>70.952864816841043</v>
      </c>
      <c r="M251" s="37">
        <v>418.44450053043056</v>
      </c>
    </row>
    <row r="252" spans="2:13" x14ac:dyDescent="0.35">
      <c r="B252" s="29" t="s">
        <v>272</v>
      </c>
      <c r="C252" s="10">
        <v>1</v>
      </c>
      <c r="D252" s="37">
        <v>236.22983595974381</v>
      </c>
      <c r="E252" s="37">
        <v>235.48417052787201</v>
      </c>
      <c r="F252" s="37">
        <v>0.74566543187179946</v>
      </c>
      <c r="G252" s="37">
        <v>8.4990826180927903E-3</v>
      </c>
      <c r="H252" s="37">
        <v>9.7622502613571243</v>
      </c>
      <c r="I252" s="37">
        <v>216.24219809767246</v>
      </c>
      <c r="J252" s="37">
        <v>254.72614295807156</v>
      </c>
      <c r="K252" s="37">
        <v>88.276265787136168</v>
      </c>
      <c r="L252" s="37">
        <v>61.486431580242822</v>
      </c>
      <c r="M252" s="37">
        <v>409.4819094755012</v>
      </c>
    </row>
    <row r="253" spans="2:13" x14ac:dyDescent="0.35">
      <c r="B253" s="29" t="s">
        <v>273</v>
      </c>
      <c r="C253" s="10">
        <v>1</v>
      </c>
      <c r="D253" s="37">
        <v>272.23564345348746</v>
      </c>
      <c r="E253" s="37">
        <v>223.85150605203367</v>
      </c>
      <c r="F253" s="37">
        <v>48.384137401453785</v>
      </c>
      <c r="G253" s="37">
        <v>0.55148162111772581</v>
      </c>
      <c r="H253" s="37">
        <v>12.723774032146151</v>
      </c>
      <c r="I253" s="37">
        <v>198.77219517800478</v>
      </c>
      <c r="J253" s="37">
        <v>248.93081692606256</v>
      </c>
      <c r="K253" s="37">
        <v>88.652647996418338</v>
      </c>
      <c r="L253" s="37">
        <v>49.111895517390053</v>
      </c>
      <c r="M253" s="37">
        <v>398.59111658667729</v>
      </c>
    </row>
    <row r="254" spans="2:13" x14ac:dyDescent="0.35">
      <c r="B254" s="29" t="s">
        <v>274</v>
      </c>
      <c r="C254" s="10">
        <v>1</v>
      </c>
      <c r="D254" s="37">
        <v>183.67520776248719</v>
      </c>
      <c r="E254" s="37">
        <v>247.88283357991114</v>
      </c>
      <c r="F254" s="37">
        <v>-64.207625817423946</v>
      </c>
      <c r="G254" s="37">
        <v>-0.73183748797905346</v>
      </c>
      <c r="H254" s="37">
        <v>8.4360877027209398</v>
      </c>
      <c r="I254" s="37">
        <v>231.25480595834352</v>
      </c>
      <c r="J254" s="37">
        <v>264.51086120147875</v>
      </c>
      <c r="K254" s="37">
        <v>88.139464185367842</v>
      </c>
      <c r="L254" s="37">
        <v>74.15473867736992</v>
      </c>
      <c r="M254" s="37">
        <v>421.61092848245232</v>
      </c>
    </row>
    <row r="255" spans="2:13" x14ac:dyDescent="0.35">
      <c r="B255" s="29" t="s">
        <v>275</v>
      </c>
      <c r="C255" s="10">
        <v>1</v>
      </c>
      <c r="D255" s="37">
        <v>252.50665912191596</v>
      </c>
      <c r="E255" s="37">
        <v>246.68126718669532</v>
      </c>
      <c r="F255" s="37">
        <v>5.8253919352206367</v>
      </c>
      <c r="G255" s="37">
        <v>6.6397723729700611E-2</v>
      </c>
      <c r="H255" s="37">
        <v>8.449331618624834</v>
      </c>
      <c r="I255" s="37">
        <v>230.02713502387257</v>
      </c>
      <c r="J255" s="37">
        <v>263.33539934951807</v>
      </c>
      <c r="K255" s="37">
        <v>88.140732785456436</v>
      </c>
      <c r="L255" s="37">
        <v>72.95067179837713</v>
      </c>
      <c r="M255" s="37">
        <v>420.41186257501352</v>
      </c>
    </row>
    <row r="256" spans="2:13" x14ac:dyDescent="0.35">
      <c r="B256" s="29" t="s">
        <v>276</v>
      </c>
      <c r="C256" s="10">
        <v>1</v>
      </c>
      <c r="D256" s="37">
        <v>289.86053137541177</v>
      </c>
      <c r="E256" s="37">
        <v>247.88283357991114</v>
      </c>
      <c r="F256" s="37">
        <v>41.977697795500632</v>
      </c>
      <c r="G256" s="37">
        <v>0.47846112536785856</v>
      </c>
      <c r="H256" s="37">
        <v>8.4360877027209398</v>
      </c>
      <c r="I256" s="37">
        <v>231.25480595834352</v>
      </c>
      <c r="J256" s="37">
        <v>264.51086120147875</v>
      </c>
      <c r="K256" s="37">
        <v>88.139464185367842</v>
      </c>
      <c r="L256" s="37">
        <v>74.15473867736992</v>
      </c>
      <c r="M256" s="37">
        <v>421.61092848245232</v>
      </c>
    </row>
    <row r="257" spans="2:13" x14ac:dyDescent="0.35">
      <c r="B257" s="29" t="s">
        <v>277</v>
      </c>
      <c r="C257" s="10">
        <v>1</v>
      </c>
      <c r="D257" s="37">
        <v>200.91386435089427</v>
      </c>
      <c r="E257" s="37">
        <v>263.92374467070488</v>
      </c>
      <c r="F257" s="37">
        <v>-63.009880319810605</v>
      </c>
      <c r="G257" s="37">
        <v>-0.71818560403143517</v>
      </c>
      <c r="H257" s="37">
        <v>10.56722269880917</v>
      </c>
      <c r="I257" s="37">
        <v>243.09512397459932</v>
      </c>
      <c r="J257" s="37">
        <v>284.75236536681041</v>
      </c>
      <c r="K257" s="37">
        <v>88.368907239605306</v>
      </c>
      <c r="L257" s="37">
        <v>89.743403943098684</v>
      </c>
      <c r="M257" s="37">
        <v>438.1040853983111</v>
      </c>
    </row>
    <row r="258" spans="2:13" x14ac:dyDescent="0.35">
      <c r="B258" s="29" t="s">
        <v>278</v>
      </c>
      <c r="C258" s="10">
        <v>1</v>
      </c>
      <c r="D258" s="37">
        <v>135.1673761865116</v>
      </c>
      <c r="E258" s="37">
        <v>263.92374467070488</v>
      </c>
      <c r="F258" s="37">
        <v>-128.75636848419327</v>
      </c>
      <c r="G258" s="37">
        <v>-1.4675630203290686</v>
      </c>
      <c r="H258" s="37">
        <v>10.56722269880917</v>
      </c>
      <c r="I258" s="37">
        <v>243.09512397459932</v>
      </c>
      <c r="J258" s="37">
        <v>284.75236536681041</v>
      </c>
      <c r="K258" s="37">
        <v>88.368907239605306</v>
      </c>
      <c r="L258" s="37">
        <v>89.743403943098684</v>
      </c>
      <c r="M258" s="37">
        <v>438.1040853983111</v>
      </c>
    </row>
    <row r="259" spans="2:13" x14ac:dyDescent="0.35">
      <c r="B259" s="29" t="s">
        <v>279</v>
      </c>
      <c r="C259" s="10">
        <v>1</v>
      </c>
      <c r="D259" s="37">
        <v>89.823337547925831</v>
      </c>
      <c r="E259" s="37">
        <v>218.64471841818988</v>
      </c>
      <c r="F259" s="37">
        <v>-128.82138087026405</v>
      </c>
      <c r="G259" s="37">
        <v>-1.468304030461492</v>
      </c>
      <c r="H259" s="37">
        <v>14.334790137478034</v>
      </c>
      <c r="I259" s="37">
        <v>190.38999955384236</v>
      </c>
      <c r="J259" s="37">
        <v>246.89943728253741</v>
      </c>
      <c r="K259" s="37">
        <v>88.898165219768615</v>
      </c>
      <c r="L259" s="37">
        <v>43.421178920820779</v>
      </c>
      <c r="M259" s="37">
        <v>393.86825791555896</v>
      </c>
    </row>
    <row r="260" spans="2:13" x14ac:dyDescent="0.35">
      <c r="B260" s="29" t="s">
        <v>280</v>
      </c>
      <c r="C260" s="10">
        <v>1</v>
      </c>
      <c r="D260" s="37">
        <v>171.57186238849636</v>
      </c>
      <c r="E260" s="37">
        <v>218.64471841818988</v>
      </c>
      <c r="F260" s="37">
        <v>-47.072856029693526</v>
      </c>
      <c r="G260" s="37">
        <v>-0.5365356570998141</v>
      </c>
      <c r="H260" s="37">
        <v>14.334790137478034</v>
      </c>
      <c r="I260" s="37">
        <v>190.38999955384236</v>
      </c>
      <c r="J260" s="37">
        <v>246.89943728253741</v>
      </c>
      <c r="K260" s="37">
        <v>88.898165219768615</v>
      </c>
      <c r="L260" s="37">
        <v>43.421178920820779</v>
      </c>
      <c r="M260" s="37">
        <v>393.86825791555896</v>
      </c>
    </row>
    <row r="261" spans="2:13" x14ac:dyDescent="0.35">
      <c r="B261" s="29" t="s">
        <v>281</v>
      </c>
      <c r="C261" s="10">
        <v>1</v>
      </c>
      <c r="D261" s="37">
        <v>197.55094390304976</v>
      </c>
      <c r="E261" s="37">
        <v>239.95249548561839</v>
      </c>
      <c r="F261" s="37">
        <v>-42.401551582568629</v>
      </c>
      <c r="G261" s="37">
        <v>-0.48329220402633899</v>
      </c>
      <c r="H261" s="37">
        <v>9.0018270444159061</v>
      </c>
      <c r="I261" s="37">
        <v>222.20936217385304</v>
      </c>
      <c r="J261" s="37">
        <v>257.69562879738373</v>
      </c>
      <c r="K261" s="37">
        <v>88.195410658907406</v>
      </c>
      <c r="L261" s="37">
        <v>66.114126776055798</v>
      </c>
      <c r="M261" s="37">
        <v>413.79086419518097</v>
      </c>
    </row>
    <row r="262" spans="2:13" x14ac:dyDescent="0.35">
      <c r="B262" s="29" t="s">
        <v>282</v>
      </c>
      <c r="C262" s="10">
        <v>1</v>
      </c>
      <c r="D262" s="37">
        <v>268.89447791817884</v>
      </c>
      <c r="E262" s="37">
        <v>239.95249548561839</v>
      </c>
      <c r="F262" s="37">
        <v>28.941982432560451</v>
      </c>
      <c r="G262" s="37">
        <v>0.32988025099708823</v>
      </c>
      <c r="H262" s="37">
        <v>9.0018270444159061</v>
      </c>
      <c r="I262" s="37">
        <v>222.20936217385304</v>
      </c>
      <c r="J262" s="37">
        <v>257.69562879738373</v>
      </c>
      <c r="K262" s="37">
        <v>88.195410658907406</v>
      </c>
      <c r="L262" s="37">
        <v>66.114126776055798</v>
      </c>
      <c r="M262" s="37">
        <v>413.79086419518097</v>
      </c>
    </row>
    <row r="263" spans="2:13" x14ac:dyDescent="0.35">
      <c r="B263" s="29" t="s">
        <v>283</v>
      </c>
      <c r="C263" s="10">
        <v>1</v>
      </c>
      <c r="D263" s="37">
        <v>173.2082566698104</v>
      </c>
      <c r="E263" s="37">
        <v>248.57373422762322</v>
      </c>
      <c r="F263" s="37">
        <v>-75.365477557812824</v>
      </c>
      <c r="G263" s="37">
        <v>-0.85901450293594317</v>
      </c>
      <c r="H263" s="37">
        <v>8.4406488036122838</v>
      </c>
      <c r="I263" s="37">
        <v>231.93671640653676</v>
      </c>
      <c r="J263" s="37">
        <v>265.21075204870965</v>
      </c>
      <c r="K263" s="37">
        <v>88.139900858701111</v>
      </c>
      <c r="L263" s="37">
        <v>74.844778616125069</v>
      </c>
      <c r="M263" s="37">
        <v>422.3026898391214</v>
      </c>
    </row>
    <row r="264" spans="2:13" x14ac:dyDescent="0.35">
      <c r="B264" s="29" t="s">
        <v>284</v>
      </c>
      <c r="C264" s="10">
        <v>1</v>
      </c>
      <c r="D264" s="37">
        <v>299.9339069101668</v>
      </c>
      <c r="E264" s="37">
        <v>227.75659677741649</v>
      </c>
      <c r="F264" s="37">
        <v>72.177310132750307</v>
      </c>
      <c r="G264" s="37">
        <v>0.82267582182275312</v>
      </c>
      <c r="H264" s="37">
        <v>11.610117185807669</v>
      </c>
      <c r="I264" s="37">
        <v>204.87236938928964</v>
      </c>
      <c r="J264" s="37">
        <v>250.64082416554334</v>
      </c>
      <c r="K264" s="37">
        <v>88.499674531740098</v>
      </c>
      <c r="L264" s="37">
        <v>53.31850598577131</v>
      </c>
      <c r="M264" s="37">
        <v>402.19468756906167</v>
      </c>
    </row>
    <row r="265" spans="2:13" x14ac:dyDescent="0.35">
      <c r="B265" s="29" t="s">
        <v>285</v>
      </c>
      <c r="C265" s="10">
        <v>1</v>
      </c>
      <c r="D265" s="37">
        <v>244.48261981110159</v>
      </c>
      <c r="E265" s="37">
        <v>246.68126718669532</v>
      </c>
      <c r="F265" s="37">
        <v>-2.1986473755937368</v>
      </c>
      <c r="G265" s="37">
        <v>-2.5060147479703448E-2</v>
      </c>
      <c r="H265" s="37">
        <v>8.449331618624834</v>
      </c>
      <c r="I265" s="37">
        <v>230.02713502387257</v>
      </c>
      <c r="J265" s="37">
        <v>263.33539934951807</v>
      </c>
      <c r="K265" s="37">
        <v>88.140732785456436</v>
      </c>
      <c r="L265" s="37">
        <v>72.95067179837713</v>
      </c>
      <c r="M265" s="37">
        <v>420.41186257501352</v>
      </c>
    </row>
    <row r="266" spans="2:13" x14ac:dyDescent="0.35">
      <c r="B266" s="29" t="s">
        <v>286</v>
      </c>
      <c r="C266" s="10">
        <v>1</v>
      </c>
      <c r="D266" s="37">
        <v>440.97002195203333</v>
      </c>
      <c r="E266" s="37">
        <v>364.75833233349658</v>
      </c>
      <c r="F266" s="37">
        <v>76.211689618536752</v>
      </c>
      <c r="G266" s="37">
        <v>0.86865961441504913</v>
      </c>
      <c r="H266" s="37">
        <v>20.704971339251131</v>
      </c>
      <c r="I266" s="37">
        <v>323.94760970174991</v>
      </c>
      <c r="J266" s="37">
        <v>405.56905496524325</v>
      </c>
      <c r="K266" s="37">
        <v>90.144846826177215</v>
      </c>
      <c r="L266" s="37">
        <v>187.07750968341958</v>
      </c>
      <c r="M266" s="37">
        <v>542.43915498357364</v>
      </c>
    </row>
    <row r="267" spans="2:13" x14ac:dyDescent="0.35">
      <c r="B267" s="29" t="s">
        <v>287</v>
      </c>
      <c r="C267" s="10">
        <v>1</v>
      </c>
      <c r="D267" s="37">
        <v>269.93480159233297</v>
      </c>
      <c r="E267" s="37">
        <v>257.194972969628</v>
      </c>
      <c r="F267" s="37">
        <v>12.739828622704977</v>
      </c>
      <c r="G267" s="37">
        <v>0.1452083620571118</v>
      </c>
      <c r="H267" s="37">
        <v>9.2101501115463105</v>
      </c>
      <c r="I267" s="37">
        <v>239.04122257604442</v>
      </c>
      <c r="J267" s="37">
        <v>275.3487233632116</v>
      </c>
      <c r="K267" s="37">
        <v>88.216916950395387</v>
      </c>
      <c r="L267" s="37">
        <v>83.314214088044764</v>
      </c>
      <c r="M267" s="37">
        <v>431.07573185121123</v>
      </c>
    </row>
    <row r="268" spans="2:13" x14ac:dyDescent="0.35">
      <c r="B268" s="29" t="s">
        <v>288</v>
      </c>
      <c r="C268" s="10">
        <v>1</v>
      </c>
      <c r="D268" s="37">
        <v>334.96321778716339</v>
      </c>
      <c r="E268" s="37">
        <v>247.14387024114436</v>
      </c>
      <c r="F268" s="37">
        <v>87.819347546019031</v>
      </c>
      <c r="G268" s="37">
        <v>1.0009635130691483</v>
      </c>
      <c r="H268" s="37">
        <v>8.44105225990862</v>
      </c>
      <c r="I268" s="37">
        <v>230.50605718384463</v>
      </c>
      <c r="J268" s="37">
        <v>263.78168329844408</v>
      </c>
      <c r="K268" s="37">
        <v>88.139939496293337</v>
      </c>
      <c r="L268" s="37">
        <v>73.414838472667583</v>
      </c>
      <c r="M268" s="37">
        <v>420.87290200962116</v>
      </c>
    </row>
    <row r="269" spans="2:13" x14ac:dyDescent="0.35">
      <c r="B269" s="29" t="s">
        <v>289</v>
      </c>
      <c r="C269" s="10">
        <v>1</v>
      </c>
      <c r="D269" s="37">
        <v>357.7484603303962</v>
      </c>
      <c r="E269" s="37">
        <v>247.14387024114436</v>
      </c>
      <c r="F269" s="37">
        <v>110.60459008925184</v>
      </c>
      <c r="G269" s="37">
        <v>1.2606693416766259</v>
      </c>
      <c r="H269" s="37">
        <v>8.44105225990862</v>
      </c>
      <c r="I269" s="37">
        <v>230.50605718384463</v>
      </c>
      <c r="J269" s="37">
        <v>263.78168329844408</v>
      </c>
      <c r="K269" s="37">
        <v>88.139939496293337</v>
      </c>
      <c r="L269" s="37">
        <v>73.414838472667583</v>
      </c>
      <c r="M269" s="37">
        <v>420.87290200962116</v>
      </c>
    </row>
    <row r="270" spans="2:13" x14ac:dyDescent="0.35">
      <c r="B270" s="29" t="s">
        <v>290</v>
      </c>
      <c r="C270" s="10">
        <v>1</v>
      </c>
      <c r="D270" s="37">
        <v>230.50294470959292</v>
      </c>
      <c r="E270" s="37">
        <v>200.42096174179153</v>
      </c>
      <c r="F270" s="37">
        <v>30.081982967801395</v>
      </c>
      <c r="G270" s="37">
        <v>0.34287395879089216</v>
      </c>
      <c r="H270" s="37">
        <v>20.620093024236031</v>
      </c>
      <c r="I270" s="37">
        <v>159.7775392871267</v>
      </c>
      <c r="J270" s="37">
        <v>241.06438419645636</v>
      </c>
      <c r="K270" s="37">
        <v>90.12538936106678</v>
      </c>
      <c r="L270" s="37">
        <v>22.778490905814039</v>
      </c>
      <c r="M270" s="37">
        <v>378.06343257776905</v>
      </c>
    </row>
    <row r="271" spans="2:13" x14ac:dyDescent="0.35">
      <c r="B271" s="29" t="s">
        <v>291</v>
      </c>
      <c r="C271" s="10">
        <v>1</v>
      </c>
      <c r="D271" s="37">
        <v>363.78535420602554</v>
      </c>
      <c r="E271" s="37">
        <v>238.27030256034917</v>
      </c>
      <c r="F271" s="37">
        <v>125.51505164567638</v>
      </c>
      <c r="G271" s="37">
        <v>1.4306185430548335</v>
      </c>
      <c r="H271" s="37">
        <v>9.2556881784152534</v>
      </c>
      <c r="I271" s="37">
        <v>220.0267939446592</v>
      </c>
      <c r="J271" s="37">
        <v>256.5138111760391</v>
      </c>
      <c r="K271" s="37">
        <v>88.221682906254955</v>
      </c>
      <c r="L271" s="37">
        <v>64.380149697993232</v>
      </c>
      <c r="M271" s="37">
        <v>412.16045542270513</v>
      </c>
    </row>
    <row r="272" spans="2:13" x14ac:dyDescent="0.35">
      <c r="B272" s="29" t="s">
        <v>292</v>
      </c>
      <c r="C272" s="10">
        <v>1</v>
      </c>
      <c r="D272" s="37">
        <v>268.40864887242094</v>
      </c>
      <c r="E272" s="37">
        <v>221.44837330765688</v>
      </c>
      <c r="F272" s="37">
        <v>46.960275564764061</v>
      </c>
      <c r="G272" s="37">
        <v>0.53525246676843863</v>
      </c>
      <c r="H272" s="37">
        <v>13.451930972871278</v>
      </c>
      <c r="I272" s="37">
        <v>194.93382205326679</v>
      </c>
      <c r="J272" s="37">
        <v>247.96292456204696</v>
      </c>
      <c r="K272" s="37">
        <v>88.760081219288182</v>
      </c>
      <c r="L272" s="37">
        <v>46.497005539055436</v>
      </c>
      <c r="M272" s="37">
        <v>396.39974107625835</v>
      </c>
    </row>
    <row r="273" spans="2:13" x14ac:dyDescent="0.35">
      <c r="B273" s="29" t="s">
        <v>293</v>
      </c>
      <c r="C273" s="10">
        <v>1</v>
      </c>
      <c r="D273" s="37">
        <v>211.23872621363978</v>
      </c>
      <c r="E273" s="37">
        <v>238.27030256034917</v>
      </c>
      <c r="F273" s="37">
        <v>-27.031576346709386</v>
      </c>
      <c r="G273" s="37">
        <v>-0.30810547310910508</v>
      </c>
      <c r="H273" s="37">
        <v>9.2556881784152534</v>
      </c>
      <c r="I273" s="37">
        <v>220.0267939446592</v>
      </c>
      <c r="J273" s="37">
        <v>256.5138111760391</v>
      </c>
      <c r="K273" s="37">
        <v>88.221682906254955</v>
      </c>
      <c r="L273" s="37">
        <v>64.380149697993232</v>
      </c>
      <c r="M273" s="37">
        <v>412.16045542270513</v>
      </c>
    </row>
    <row r="274" spans="2:13" x14ac:dyDescent="0.35">
      <c r="B274" s="29" t="s">
        <v>294</v>
      </c>
      <c r="C274" s="10">
        <v>1</v>
      </c>
      <c r="D274" s="37">
        <v>223.0831529572697</v>
      </c>
      <c r="E274" s="37">
        <v>221.44837330765688</v>
      </c>
      <c r="F274" s="37">
        <v>1.634779649612824</v>
      </c>
      <c r="G274" s="37">
        <v>1.8633192193928817E-2</v>
      </c>
      <c r="H274" s="37">
        <v>13.451930972871278</v>
      </c>
      <c r="I274" s="37">
        <v>194.93382205326679</v>
      </c>
      <c r="J274" s="37">
        <v>247.96292456204696</v>
      </c>
      <c r="K274" s="37">
        <v>88.760081219288182</v>
      </c>
      <c r="L274" s="37">
        <v>46.497005539055436</v>
      </c>
      <c r="M274" s="37">
        <v>396.39974107625835</v>
      </c>
    </row>
    <row r="275" spans="2:13" x14ac:dyDescent="0.35">
      <c r="B275" s="29" t="s">
        <v>295</v>
      </c>
      <c r="C275" s="10">
        <v>1</v>
      </c>
      <c r="D275" s="37">
        <v>351.97074735656679</v>
      </c>
      <c r="E275" s="37">
        <v>200.42096174179153</v>
      </c>
      <c r="F275" s="37">
        <v>151.54978561477526</v>
      </c>
      <c r="G275" s="37">
        <v>1.7273620227518793</v>
      </c>
      <c r="H275" s="37">
        <v>20.620093024236031</v>
      </c>
      <c r="I275" s="37">
        <v>159.7775392871267</v>
      </c>
      <c r="J275" s="37">
        <v>241.06438419645636</v>
      </c>
      <c r="K275" s="37">
        <v>90.12538936106678</v>
      </c>
      <c r="L275" s="37">
        <v>22.778490905814039</v>
      </c>
      <c r="M275" s="37">
        <v>378.06343257776905</v>
      </c>
    </row>
    <row r="276" spans="2:13" x14ac:dyDescent="0.35">
      <c r="B276" s="29" t="s">
        <v>296</v>
      </c>
      <c r="C276" s="10">
        <v>1</v>
      </c>
      <c r="D276" s="37">
        <v>168.5650474293837</v>
      </c>
      <c r="E276" s="37">
        <v>177.71135725065693</v>
      </c>
      <c r="F276" s="37">
        <v>-9.1463098212732348</v>
      </c>
      <c r="G276" s="37">
        <v>-0.10424949246546213</v>
      </c>
      <c r="H276" s="37">
        <v>29.070900781720393</v>
      </c>
      <c r="I276" s="37">
        <v>120.41089307620476</v>
      </c>
      <c r="J276" s="37">
        <v>235.0118214251091</v>
      </c>
      <c r="K276" s="37">
        <v>92.425726090825876</v>
      </c>
      <c r="L276" s="37">
        <v>-4.4652132804912981</v>
      </c>
      <c r="M276" s="37">
        <v>359.88792778180516</v>
      </c>
    </row>
    <row r="277" spans="2:13" x14ac:dyDescent="0.35">
      <c r="B277" s="29" t="s">
        <v>297</v>
      </c>
      <c r="C277" s="10">
        <v>1</v>
      </c>
      <c r="D277" s="37">
        <v>241.95493277686541</v>
      </c>
      <c r="E277" s="37">
        <v>162.57162092323381</v>
      </c>
      <c r="F277" s="37">
        <v>79.383311853631596</v>
      </c>
      <c r="G277" s="37">
        <v>0.90480971371868113</v>
      </c>
      <c r="H277" s="37">
        <v>34.859149105404072</v>
      </c>
      <c r="I277" s="37">
        <v>93.862177089210121</v>
      </c>
      <c r="J277" s="37">
        <v>231.2810647572575</v>
      </c>
      <c r="K277" s="37">
        <v>94.406344318104672</v>
      </c>
      <c r="L277" s="37">
        <v>-23.508865232256483</v>
      </c>
      <c r="M277" s="37">
        <v>348.6521070787241</v>
      </c>
    </row>
    <row r="278" spans="2:13" x14ac:dyDescent="0.35">
      <c r="B278" s="29" t="s">
        <v>298</v>
      </c>
      <c r="C278" s="10">
        <v>1</v>
      </c>
      <c r="D278" s="37">
        <v>184.85808826771864</v>
      </c>
      <c r="E278" s="37">
        <v>187.80451480227228</v>
      </c>
      <c r="F278" s="37">
        <v>-2.9464265345536376</v>
      </c>
      <c r="G278" s="37">
        <v>-3.3583322325202808E-2</v>
      </c>
      <c r="H278" s="37">
        <v>25.267807097558229</v>
      </c>
      <c r="I278" s="37">
        <v>138.00017312631681</v>
      </c>
      <c r="J278" s="37">
        <v>237.60885647822775</v>
      </c>
      <c r="K278" s="37">
        <v>91.300929057020852</v>
      </c>
      <c r="L278" s="37">
        <v>7.8449857251543165</v>
      </c>
      <c r="M278" s="37">
        <v>367.76404387939021</v>
      </c>
    </row>
    <row r="279" spans="2:13" x14ac:dyDescent="0.35">
      <c r="B279" s="29" t="s">
        <v>299</v>
      </c>
      <c r="C279" s="10">
        <v>1</v>
      </c>
      <c r="D279" s="37">
        <v>200.07702230282163</v>
      </c>
      <c r="E279" s="37">
        <v>228.49255618222179</v>
      </c>
      <c r="F279" s="37">
        <v>-28.415533879400158</v>
      </c>
      <c r="G279" s="37">
        <v>-0.32387979884222157</v>
      </c>
      <c r="H279" s="37">
        <v>11.411598686036442</v>
      </c>
      <c r="I279" s="37">
        <v>205.99962049398133</v>
      </c>
      <c r="J279" s="37">
        <v>250.98549187046225</v>
      </c>
      <c r="K279" s="37">
        <v>88.473850123790186</v>
      </c>
      <c r="L279" s="37">
        <v>54.105366825439972</v>
      </c>
      <c r="M279" s="37">
        <v>402.87974553900358</v>
      </c>
    </row>
    <row r="280" spans="2:13" x14ac:dyDescent="0.35">
      <c r="B280" s="29" t="s">
        <v>300</v>
      </c>
      <c r="C280" s="10">
        <v>1</v>
      </c>
      <c r="D280" s="37">
        <v>181.75129023351653</v>
      </c>
      <c r="E280" s="37">
        <v>228.49255618222179</v>
      </c>
      <c r="F280" s="37">
        <v>-46.741265948705262</v>
      </c>
      <c r="G280" s="37">
        <v>-0.53275619868159974</v>
      </c>
      <c r="H280" s="37">
        <v>11.411598686036442</v>
      </c>
      <c r="I280" s="37">
        <v>205.99962049398133</v>
      </c>
      <c r="J280" s="37">
        <v>250.98549187046225</v>
      </c>
      <c r="K280" s="37">
        <v>88.473850123790186</v>
      </c>
      <c r="L280" s="37">
        <v>54.105366825439972</v>
      </c>
      <c r="M280" s="37">
        <v>402.87974553900358</v>
      </c>
    </row>
    <row r="281" spans="2:13" x14ac:dyDescent="0.35">
      <c r="B281" s="29" t="s">
        <v>301</v>
      </c>
      <c r="C281" s="10">
        <v>1</v>
      </c>
      <c r="D281" s="37">
        <v>154.70125058617577</v>
      </c>
      <c r="E281" s="37">
        <v>223.85150605203367</v>
      </c>
      <c r="F281" s="37">
        <v>-69.150255465857896</v>
      </c>
      <c r="G281" s="37">
        <v>-0.78817350133993214</v>
      </c>
      <c r="H281" s="37">
        <v>12.723774032146151</v>
      </c>
      <c r="I281" s="37">
        <v>198.77219517800478</v>
      </c>
      <c r="J281" s="37">
        <v>248.93081692606256</v>
      </c>
      <c r="K281" s="37">
        <v>88.652647996418338</v>
      </c>
      <c r="L281" s="37">
        <v>49.111895517390053</v>
      </c>
      <c r="M281" s="37">
        <v>398.59111658667729</v>
      </c>
    </row>
    <row r="282" spans="2:13" x14ac:dyDescent="0.35">
      <c r="B282" s="29" t="s">
        <v>302</v>
      </c>
      <c r="C282" s="10">
        <v>1</v>
      </c>
      <c r="D282" s="37">
        <v>120.08165652683778</v>
      </c>
      <c r="E282" s="37">
        <v>253.4100388877722</v>
      </c>
      <c r="F282" s="37">
        <v>-133.32838236093443</v>
      </c>
      <c r="G282" s="37">
        <v>-1.5196747610757826</v>
      </c>
      <c r="H282" s="37">
        <v>8.7169956662793791</v>
      </c>
      <c r="I282" s="37">
        <v>236.22832506215275</v>
      </c>
      <c r="J282" s="37">
        <v>270.59175271339166</v>
      </c>
      <c r="K282" s="37">
        <v>88.166794115481338</v>
      </c>
      <c r="L282" s="37">
        <v>79.628075077173492</v>
      </c>
      <c r="M282" s="37">
        <v>427.19200269837091</v>
      </c>
    </row>
    <row r="283" spans="2:13" x14ac:dyDescent="0.35">
      <c r="B283" s="29" t="s">
        <v>303</v>
      </c>
      <c r="C283" s="10">
        <v>1</v>
      </c>
      <c r="D283" s="37">
        <v>284.8292030196755</v>
      </c>
      <c r="E283" s="37">
        <v>268.70270186005791</v>
      </c>
      <c r="F283" s="37">
        <v>16.12650115961759</v>
      </c>
      <c r="G283" s="37">
        <v>0.18380960124744466</v>
      </c>
      <c r="H283" s="37">
        <v>11.8056935093124</v>
      </c>
      <c r="I283" s="37">
        <v>245.43298197541372</v>
      </c>
      <c r="J283" s="37">
        <v>291.9724217447021</v>
      </c>
      <c r="K283" s="37">
        <v>88.525544168853102</v>
      </c>
      <c r="L283" s="37">
        <v>94.213620484194848</v>
      </c>
      <c r="M283" s="37">
        <v>443.19178323592098</v>
      </c>
    </row>
    <row r="284" spans="2:13" x14ac:dyDescent="0.35">
      <c r="B284" s="29" t="s">
        <v>304</v>
      </c>
      <c r="C284" s="10">
        <v>1</v>
      </c>
      <c r="D284" s="37">
        <v>248.17471444662888</v>
      </c>
      <c r="E284" s="37">
        <v>268.70270186005791</v>
      </c>
      <c r="F284" s="37">
        <v>-20.527987413429031</v>
      </c>
      <c r="G284" s="37">
        <v>-0.23397767088644966</v>
      </c>
      <c r="H284" s="37">
        <v>11.8056935093124</v>
      </c>
      <c r="I284" s="37">
        <v>245.43298197541372</v>
      </c>
      <c r="J284" s="37">
        <v>291.9724217447021</v>
      </c>
      <c r="K284" s="37">
        <v>88.525544168853102</v>
      </c>
      <c r="L284" s="37">
        <v>94.213620484194848</v>
      </c>
      <c r="M284" s="37">
        <v>443.19178323592098</v>
      </c>
    </row>
    <row r="285" spans="2:13" x14ac:dyDescent="0.35">
      <c r="B285" s="29" t="s">
        <v>305</v>
      </c>
      <c r="C285" s="10">
        <v>1</v>
      </c>
      <c r="D285" s="37">
        <v>278.14696766500168</v>
      </c>
      <c r="E285" s="37">
        <v>263.33497714686069</v>
      </c>
      <c r="F285" s="37">
        <v>14.811990518140988</v>
      </c>
      <c r="G285" s="37">
        <v>0.16882683006516383</v>
      </c>
      <c r="H285" s="37">
        <v>10.428298356650037</v>
      </c>
      <c r="I285" s="37">
        <v>242.7801845426543</v>
      </c>
      <c r="J285" s="37">
        <v>283.88976975106709</v>
      </c>
      <c r="K285" s="37">
        <v>88.352402218451587</v>
      </c>
      <c r="L285" s="37">
        <v>89.18716879176057</v>
      </c>
      <c r="M285" s="37">
        <v>437.48278550196085</v>
      </c>
    </row>
    <row r="286" spans="2:13" x14ac:dyDescent="0.35">
      <c r="B286" s="29" t="s">
        <v>306</v>
      </c>
      <c r="C286" s="10">
        <v>1</v>
      </c>
      <c r="D286" s="37">
        <v>275.66126852782827</v>
      </c>
      <c r="E286" s="37">
        <v>253.4100388877722</v>
      </c>
      <c r="F286" s="37">
        <v>22.251229640056067</v>
      </c>
      <c r="G286" s="37">
        <v>0.25361915811259672</v>
      </c>
      <c r="H286" s="37">
        <v>8.7169956662793791</v>
      </c>
      <c r="I286" s="37">
        <v>236.22832506215275</v>
      </c>
      <c r="J286" s="37">
        <v>270.59175271339166</v>
      </c>
      <c r="K286" s="37">
        <v>88.166794115481338</v>
      </c>
      <c r="L286" s="37">
        <v>79.628075077173492</v>
      </c>
      <c r="M286" s="37">
        <v>427.19200269837091</v>
      </c>
    </row>
    <row r="287" spans="2:13" x14ac:dyDescent="0.35">
      <c r="B287" s="29" t="s">
        <v>307</v>
      </c>
      <c r="C287" s="10">
        <v>1</v>
      </c>
      <c r="D287" s="37">
        <v>325.03973275525487</v>
      </c>
      <c r="E287" s="37">
        <v>388.30903328726583</v>
      </c>
      <c r="F287" s="37">
        <v>-63.269300532010959</v>
      </c>
      <c r="G287" s="37">
        <v>-0.72114247144415577</v>
      </c>
      <c r="H287" s="37">
        <v>22.337101278840873</v>
      </c>
      <c r="I287" s="37">
        <v>344.28128604958334</v>
      </c>
      <c r="J287" s="37">
        <v>432.33678052494832</v>
      </c>
      <c r="K287" s="37">
        <v>90.533660395992683</v>
      </c>
      <c r="L287" s="37">
        <v>209.8618361035947</v>
      </c>
      <c r="M287" s="37">
        <v>566.756230470937</v>
      </c>
    </row>
    <row r="288" spans="2:13" x14ac:dyDescent="0.35">
      <c r="B288" s="29" t="s">
        <v>308</v>
      </c>
      <c r="C288" s="10">
        <v>1</v>
      </c>
      <c r="D288" s="37">
        <v>336.94447229060336</v>
      </c>
      <c r="E288" s="37">
        <v>253.4100388877722</v>
      </c>
      <c r="F288" s="37">
        <v>83.534433402831155</v>
      </c>
      <c r="G288" s="37">
        <v>0.95212413047503974</v>
      </c>
      <c r="H288" s="37">
        <v>8.7169956662793791</v>
      </c>
      <c r="I288" s="37">
        <v>236.22832506215275</v>
      </c>
      <c r="J288" s="37">
        <v>270.59175271339166</v>
      </c>
      <c r="K288" s="37">
        <v>88.166794115481338</v>
      </c>
      <c r="L288" s="37">
        <v>79.628075077173492</v>
      </c>
      <c r="M288" s="37">
        <v>427.19200269837091</v>
      </c>
    </row>
    <row r="289" spans="2:13" x14ac:dyDescent="0.35">
      <c r="B289" s="29" t="s">
        <v>309</v>
      </c>
      <c r="C289" s="10">
        <v>1</v>
      </c>
      <c r="D289" s="37">
        <v>304.84372440863598</v>
      </c>
      <c r="E289" s="37">
        <v>245.74671557089127</v>
      </c>
      <c r="F289" s="37">
        <v>59.09700883774471</v>
      </c>
      <c r="G289" s="37">
        <v>0.67358675771429111</v>
      </c>
      <c r="H289" s="37">
        <v>8.4781480410824859</v>
      </c>
      <c r="I289" s="37">
        <v>229.03578453571612</v>
      </c>
      <c r="J289" s="37">
        <v>262.45764660606642</v>
      </c>
      <c r="K289" s="37">
        <v>88.143499847477415</v>
      </c>
      <c r="L289" s="37">
        <v>72.010666139735122</v>
      </c>
      <c r="M289" s="37">
        <v>419.48276500204742</v>
      </c>
    </row>
    <row r="290" spans="2:13" x14ac:dyDescent="0.35">
      <c r="B290" s="29" t="s">
        <v>310</v>
      </c>
      <c r="C290" s="10">
        <v>1</v>
      </c>
      <c r="D290" s="37">
        <v>257.52693757002027</v>
      </c>
      <c r="E290" s="37">
        <v>253.83058711908956</v>
      </c>
      <c r="F290" s="37">
        <v>3.6963504509307086</v>
      </c>
      <c r="G290" s="37">
        <v>4.2130943081301157E-2</v>
      </c>
      <c r="H290" s="37">
        <v>8.760472879668546</v>
      </c>
      <c r="I290" s="37">
        <v>236.56317713541443</v>
      </c>
      <c r="J290" s="37">
        <v>271.09799710276468</v>
      </c>
      <c r="K290" s="37">
        <v>88.171103294850226</v>
      </c>
      <c r="L290" s="37">
        <v>80.040129661186882</v>
      </c>
      <c r="M290" s="37">
        <v>427.62104457699223</v>
      </c>
    </row>
    <row r="291" spans="2:13" x14ac:dyDescent="0.35">
      <c r="B291" s="29" t="s">
        <v>311</v>
      </c>
      <c r="C291" s="10">
        <v>1</v>
      </c>
      <c r="D291" s="37">
        <v>280.49607322898152</v>
      </c>
      <c r="E291" s="37">
        <v>253.98829270583352</v>
      </c>
      <c r="F291" s="37">
        <v>26.507780523148</v>
      </c>
      <c r="G291" s="37">
        <v>0.30213525672360747</v>
      </c>
      <c r="H291" s="37">
        <v>8.7775380503835709</v>
      </c>
      <c r="I291" s="37">
        <v>236.68724626174978</v>
      </c>
      <c r="J291" s="37">
        <v>271.28933914991723</v>
      </c>
      <c r="K291" s="37">
        <v>88.172800485079705</v>
      </c>
      <c r="L291" s="37">
        <v>80.194489985647039</v>
      </c>
      <c r="M291" s="37">
        <v>427.78209542601996</v>
      </c>
    </row>
    <row r="292" spans="2:13" x14ac:dyDescent="0.35">
      <c r="B292" s="29" t="s">
        <v>312</v>
      </c>
      <c r="C292" s="10">
        <v>1</v>
      </c>
      <c r="D292" s="37">
        <v>234.36817392164625</v>
      </c>
      <c r="E292" s="37">
        <v>246.08048401111483</v>
      </c>
      <c r="F292" s="37">
        <v>-11.712310089468588</v>
      </c>
      <c r="G292" s="37">
        <v>-0.13349672231584639</v>
      </c>
      <c r="H292" s="37">
        <v>8.4660060252207536</v>
      </c>
      <c r="I292" s="37">
        <v>229.39348560706503</v>
      </c>
      <c r="J292" s="37">
        <v>262.76748241516464</v>
      </c>
      <c r="K292" s="37">
        <v>88.142332787230075</v>
      </c>
      <c r="L292" s="37">
        <v>72.346734924705288</v>
      </c>
      <c r="M292" s="37">
        <v>419.81423309752438</v>
      </c>
    </row>
    <row r="293" spans="2:13" x14ac:dyDescent="0.35">
      <c r="B293" s="29" t="s">
        <v>313</v>
      </c>
      <c r="C293" s="10">
        <v>1</v>
      </c>
      <c r="D293" s="37">
        <v>240.35825174778387</v>
      </c>
      <c r="E293" s="37">
        <v>247.03172403210814</v>
      </c>
      <c r="F293" s="37">
        <v>-6.6734722843242764</v>
      </c>
      <c r="G293" s="37">
        <v>-7.6064129929756363E-2</v>
      </c>
      <c r="H293" s="37">
        <v>8.4426941911609052</v>
      </c>
      <c r="I293" s="37">
        <v>230.3906746312357</v>
      </c>
      <c r="J293" s="37">
        <v>263.67277343298059</v>
      </c>
      <c r="K293" s="37">
        <v>88.140096757158162</v>
      </c>
      <c r="L293" s="37">
        <v>73.302382293169217</v>
      </c>
      <c r="M293" s="37">
        <v>420.76106577104707</v>
      </c>
    </row>
    <row r="294" spans="2:13" x14ac:dyDescent="0.35">
      <c r="B294" s="29" t="s">
        <v>314</v>
      </c>
      <c r="C294" s="10">
        <v>1</v>
      </c>
      <c r="D294" s="37">
        <v>212.82588288712984</v>
      </c>
      <c r="E294" s="37">
        <v>257.8558344879994</v>
      </c>
      <c r="F294" s="37">
        <v>-45.029951600869566</v>
      </c>
      <c r="G294" s="37">
        <v>-0.51325066522637075</v>
      </c>
      <c r="H294" s="37">
        <v>9.3183915018418269</v>
      </c>
      <c r="I294" s="37">
        <v>239.4887339146814</v>
      </c>
      <c r="J294" s="37">
        <v>276.2229350613174</v>
      </c>
      <c r="K294" s="37">
        <v>88.228283397884027</v>
      </c>
      <c r="L294" s="37">
        <v>83.952671666407412</v>
      </c>
      <c r="M294" s="37">
        <v>431.75899730959139</v>
      </c>
    </row>
    <row r="295" spans="2:13" x14ac:dyDescent="0.35">
      <c r="B295" s="29" t="s">
        <v>315</v>
      </c>
      <c r="C295" s="10">
        <v>1</v>
      </c>
      <c r="D295" s="37">
        <v>213.59333551683733</v>
      </c>
      <c r="E295" s="37">
        <v>259.53802741326865</v>
      </c>
      <c r="F295" s="37">
        <v>-45.944691896431323</v>
      </c>
      <c r="G295" s="37">
        <v>-0.52367686042568728</v>
      </c>
      <c r="H295" s="37">
        <v>9.6206620495356319</v>
      </c>
      <c r="I295" s="37">
        <v>240.57513371956645</v>
      </c>
      <c r="J295" s="37">
        <v>278.50092110697085</v>
      </c>
      <c r="K295" s="37">
        <v>88.260720082192364</v>
      </c>
      <c r="L295" s="37">
        <v>85.570929969178962</v>
      </c>
      <c r="M295" s="37">
        <v>433.50512485735834</v>
      </c>
    </row>
    <row r="296" spans="2:13" x14ac:dyDescent="0.35">
      <c r="B296" s="29" t="s">
        <v>316</v>
      </c>
      <c r="C296" s="10">
        <v>1</v>
      </c>
      <c r="D296" s="37">
        <v>202.78247809055952</v>
      </c>
      <c r="E296" s="37">
        <v>277.21306878033181</v>
      </c>
      <c r="F296" s="37">
        <v>-74.430590689772288</v>
      </c>
      <c r="G296" s="37">
        <v>-0.84835867742704041</v>
      </c>
      <c r="H296" s="37">
        <v>14.37003908325188</v>
      </c>
      <c r="I296" s="37">
        <v>248.88887215987114</v>
      </c>
      <c r="J296" s="37">
        <v>305.53726540079248</v>
      </c>
      <c r="K296" s="37">
        <v>88.903855902935547</v>
      </c>
      <c r="L296" s="37">
        <v>101.97831260999536</v>
      </c>
      <c r="M296" s="37">
        <v>452.44782495066829</v>
      </c>
    </row>
    <row r="297" spans="2:13" x14ac:dyDescent="0.35">
      <c r="B297" s="29" t="s">
        <v>317</v>
      </c>
      <c r="C297" s="10">
        <v>1</v>
      </c>
      <c r="D297" s="37">
        <v>172.89299098579787</v>
      </c>
      <c r="E297" s="37">
        <v>268.97032344651257</v>
      </c>
      <c r="F297" s="37">
        <v>-96.0773324607147</v>
      </c>
      <c r="G297" s="37">
        <v>-1.0950878925147403</v>
      </c>
      <c r="H297" s="37">
        <v>11.880168037856443</v>
      </c>
      <c r="I297" s="37">
        <v>245.55380986301503</v>
      </c>
      <c r="J297" s="37">
        <v>292.3868370300101</v>
      </c>
      <c r="K297" s="37">
        <v>88.535506796784347</v>
      </c>
      <c r="L297" s="37">
        <v>94.461605141985217</v>
      </c>
      <c r="M297" s="37">
        <v>443.47904175103992</v>
      </c>
    </row>
    <row r="298" spans="2:13" x14ac:dyDescent="0.35">
      <c r="B298" s="29" t="s">
        <v>318</v>
      </c>
      <c r="C298" s="10">
        <v>1</v>
      </c>
      <c r="D298" s="37">
        <v>270.36572840572046</v>
      </c>
      <c r="E298" s="37">
        <v>270.51233364202767</v>
      </c>
      <c r="F298" s="37">
        <v>-0.14660523630720945</v>
      </c>
      <c r="G298" s="37">
        <v>-1.6710041291470429E-3</v>
      </c>
      <c r="H298" s="37">
        <v>12.318322389719331</v>
      </c>
      <c r="I298" s="37">
        <v>246.23219192638823</v>
      </c>
      <c r="J298" s="37">
        <v>294.79247535766712</v>
      </c>
      <c r="K298" s="37">
        <v>88.595364651051582</v>
      </c>
      <c r="L298" s="37">
        <v>95.885631967815527</v>
      </c>
      <c r="M298" s="37">
        <v>445.13903531623981</v>
      </c>
    </row>
    <row r="299" spans="2:13" x14ac:dyDescent="0.35">
      <c r="B299" s="29" t="s">
        <v>319</v>
      </c>
      <c r="C299" s="10">
        <v>1</v>
      </c>
      <c r="D299" s="37">
        <v>280.23676981467042</v>
      </c>
      <c r="E299" s="37">
        <v>256.3538765069934</v>
      </c>
      <c r="F299" s="37">
        <v>23.882893307677023</v>
      </c>
      <c r="G299" s="37">
        <v>0.27221683439382066</v>
      </c>
      <c r="H299" s="37">
        <v>9.0814620105518298</v>
      </c>
      <c r="I299" s="37">
        <v>238.45377796878503</v>
      </c>
      <c r="J299" s="37">
        <v>274.25397504520174</v>
      </c>
      <c r="K299" s="37">
        <v>88.203574323293935</v>
      </c>
      <c r="L299" s="37">
        <v>82.499416732271698</v>
      </c>
      <c r="M299" s="37">
        <v>430.20833628171511</v>
      </c>
    </row>
    <row r="300" spans="2:13" x14ac:dyDescent="0.35">
      <c r="B300" s="29" t="s">
        <v>320</v>
      </c>
      <c r="C300" s="10">
        <v>1</v>
      </c>
      <c r="D300" s="37">
        <v>350.55099080856598</v>
      </c>
      <c r="E300" s="37">
        <v>388.35108811039754</v>
      </c>
      <c r="F300" s="37">
        <v>-37.800097301831556</v>
      </c>
      <c r="G300" s="37">
        <v>-0.43084490202765269</v>
      </c>
      <c r="H300" s="37">
        <v>22.343400147140549</v>
      </c>
      <c r="I300" s="37">
        <v>344.31092543089386</v>
      </c>
      <c r="J300" s="37">
        <v>432.39125078990122</v>
      </c>
      <c r="K300" s="37">
        <v>90.535214702849089</v>
      </c>
      <c r="L300" s="37">
        <v>209.90082729601849</v>
      </c>
      <c r="M300" s="37">
        <v>566.80134892477656</v>
      </c>
    </row>
    <row r="301" spans="2:13" x14ac:dyDescent="0.35">
      <c r="B301" s="29" t="s">
        <v>321</v>
      </c>
      <c r="C301" s="10">
        <v>1</v>
      </c>
      <c r="D301" s="37">
        <v>351.30307609863956</v>
      </c>
      <c r="E301" s="37">
        <v>296.51623259779626</v>
      </c>
      <c r="F301" s="37">
        <v>54.786843500843304</v>
      </c>
      <c r="G301" s="37">
        <v>0.62445956241973588</v>
      </c>
      <c r="H301" s="37">
        <v>21.051268623117451</v>
      </c>
      <c r="I301" s="37">
        <v>255.02293754571477</v>
      </c>
      <c r="J301" s="37">
        <v>338.00952764987773</v>
      </c>
      <c r="K301" s="37">
        <v>90.225015831521972</v>
      </c>
      <c r="L301" s="37">
        <v>118.6773920984221</v>
      </c>
      <c r="M301" s="37">
        <v>474.35507309717042</v>
      </c>
    </row>
    <row r="302" spans="2:13" x14ac:dyDescent="0.35">
      <c r="B302" s="29" t="s">
        <v>322</v>
      </c>
      <c r="C302" s="10">
        <v>1</v>
      </c>
      <c r="D302" s="37">
        <v>313.2871856579099</v>
      </c>
      <c r="E302" s="37">
        <v>290.75472182874915</v>
      </c>
      <c r="F302" s="37">
        <v>22.532463829160747</v>
      </c>
      <c r="G302" s="37">
        <v>0.25682466088376976</v>
      </c>
      <c r="H302" s="37">
        <v>18.980339173368289</v>
      </c>
      <c r="I302" s="37">
        <v>253.34335115989097</v>
      </c>
      <c r="J302" s="37">
        <v>328.16609249760734</v>
      </c>
      <c r="K302" s="37">
        <v>89.764418598305639</v>
      </c>
      <c r="L302" s="37">
        <v>113.82374570753555</v>
      </c>
      <c r="M302" s="37">
        <v>467.68569794996279</v>
      </c>
    </row>
    <row r="303" spans="2:13" x14ac:dyDescent="0.35">
      <c r="B303" s="29" t="s">
        <v>323</v>
      </c>
      <c r="C303" s="10">
        <v>1</v>
      </c>
      <c r="D303" s="37">
        <v>206.85485160026474</v>
      </c>
      <c r="E303" s="37">
        <v>223.85150605203367</v>
      </c>
      <c r="F303" s="37">
        <v>-16.996654451768933</v>
      </c>
      <c r="G303" s="37">
        <v>-0.19372759449789642</v>
      </c>
      <c r="H303" s="37">
        <v>12.723774032146151</v>
      </c>
      <c r="I303" s="37">
        <v>198.77219517800478</v>
      </c>
      <c r="J303" s="37">
        <v>248.93081692606256</v>
      </c>
      <c r="K303" s="37">
        <v>88.652647996418338</v>
      </c>
      <c r="L303" s="37">
        <v>49.111895517390053</v>
      </c>
      <c r="M303" s="37">
        <v>398.59111658667729</v>
      </c>
    </row>
    <row r="304" spans="2:13" x14ac:dyDescent="0.35">
      <c r="B304" s="29" t="s">
        <v>324</v>
      </c>
      <c r="C304" s="10">
        <v>1</v>
      </c>
      <c r="D304" s="37">
        <v>142.74466259605006</v>
      </c>
      <c r="E304" s="37">
        <v>247.88283357991114</v>
      </c>
      <c r="F304" s="37">
        <v>-105.13817098386107</v>
      </c>
      <c r="G304" s="37">
        <v>-1.1983631844967062</v>
      </c>
      <c r="H304" s="37">
        <v>8.4360877027209398</v>
      </c>
      <c r="I304" s="37">
        <v>231.25480595834352</v>
      </c>
      <c r="J304" s="37">
        <v>264.51086120147875</v>
      </c>
      <c r="K304" s="37">
        <v>88.139464185367842</v>
      </c>
      <c r="L304" s="37">
        <v>74.15473867736992</v>
      </c>
      <c r="M304" s="37">
        <v>421.61092848245232</v>
      </c>
    </row>
    <row r="305" spans="2:13" x14ac:dyDescent="0.35">
      <c r="B305" s="29" t="s">
        <v>325</v>
      </c>
      <c r="C305" s="10">
        <v>1</v>
      </c>
      <c r="D305" s="37">
        <v>227.90986270015858</v>
      </c>
      <c r="E305" s="37">
        <v>259.65818405679568</v>
      </c>
      <c r="F305" s="37">
        <v>-31.748321356637092</v>
      </c>
      <c r="G305" s="37">
        <v>-0.3618668569876925</v>
      </c>
      <c r="H305" s="37">
        <v>9.6436556588327846</v>
      </c>
      <c r="I305" s="37">
        <v>240.64996859973755</v>
      </c>
      <c r="J305" s="37">
        <v>278.66639951385383</v>
      </c>
      <c r="K305" s="37">
        <v>88.263229408524808</v>
      </c>
      <c r="L305" s="37">
        <v>85.686140582147999</v>
      </c>
      <c r="M305" s="37">
        <v>433.63022753144332</v>
      </c>
    </row>
    <row r="306" spans="2:13" x14ac:dyDescent="0.35">
      <c r="B306" s="29" t="s">
        <v>326</v>
      </c>
      <c r="C306" s="10">
        <v>1</v>
      </c>
      <c r="D306" s="37">
        <v>223.9126389906113</v>
      </c>
      <c r="E306" s="37">
        <v>248.57373422762322</v>
      </c>
      <c r="F306" s="37">
        <v>-24.661095237011921</v>
      </c>
      <c r="G306" s="37">
        <v>-0.28108676748750555</v>
      </c>
      <c r="H306" s="37">
        <v>8.4406488036122838</v>
      </c>
      <c r="I306" s="37">
        <v>231.93671640653676</v>
      </c>
      <c r="J306" s="37">
        <v>265.21075204870965</v>
      </c>
      <c r="K306" s="37">
        <v>88.139900858701111</v>
      </c>
      <c r="L306" s="37">
        <v>74.844778616125069</v>
      </c>
      <c r="M306" s="37">
        <v>422.3026898391214</v>
      </c>
    </row>
    <row r="307" spans="2:13" x14ac:dyDescent="0.35">
      <c r="B307" s="29" t="s">
        <v>327</v>
      </c>
      <c r="C307" s="10">
        <v>1</v>
      </c>
      <c r="D307" s="37">
        <v>220.86505026355866</v>
      </c>
      <c r="E307" s="37">
        <v>259.65818405679568</v>
      </c>
      <c r="F307" s="37">
        <v>-38.793133793237018</v>
      </c>
      <c r="G307" s="37">
        <v>-0.44216351600986425</v>
      </c>
      <c r="H307" s="37">
        <v>9.6436556588327846</v>
      </c>
      <c r="I307" s="37">
        <v>240.64996859973755</v>
      </c>
      <c r="J307" s="37">
        <v>278.66639951385383</v>
      </c>
      <c r="K307" s="37">
        <v>88.263229408524808</v>
      </c>
      <c r="L307" s="37">
        <v>85.686140582147999</v>
      </c>
      <c r="M307" s="37">
        <v>433.63022753144332</v>
      </c>
    </row>
    <row r="308" spans="2:13" x14ac:dyDescent="0.35">
      <c r="B308" s="29" t="s">
        <v>328</v>
      </c>
      <c r="C308" s="10">
        <v>1</v>
      </c>
      <c r="D308" s="37">
        <v>229.21950133471654</v>
      </c>
      <c r="E308" s="37">
        <v>246.68126718669532</v>
      </c>
      <c r="F308" s="37">
        <v>-17.461765851978782</v>
      </c>
      <c r="G308" s="37">
        <v>-0.19902892676842598</v>
      </c>
      <c r="H308" s="37">
        <v>8.449331618624834</v>
      </c>
      <c r="I308" s="37">
        <v>230.02713502387257</v>
      </c>
      <c r="J308" s="37">
        <v>263.33539934951807</v>
      </c>
      <c r="K308" s="37">
        <v>88.140732785456436</v>
      </c>
      <c r="L308" s="37">
        <v>72.95067179837713</v>
      </c>
      <c r="M308" s="37">
        <v>420.41186257501352</v>
      </c>
    </row>
    <row r="309" spans="2:13" x14ac:dyDescent="0.35">
      <c r="B309" s="29" t="s">
        <v>329</v>
      </c>
      <c r="C309" s="10">
        <v>1</v>
      </c>
      <c r="D309" s="37">
        <v>224.88853710671569</v>
      </c>
      <c r="E309" s="37">
        <v>247.88283357991114</v>
      </c>
      <c r="F309" s="37">
        <v>-22.994296473195448</v>
      </c>
      <c r="G309" s="37">
        <v>-0.26208862194406735</v>
      </c>
      <c r="H309" s="37">
        <v>8.4360877027209398</v>
      </c>
      <c r="I309" s="37">
        <v>231.25480595834352</v>
      </c>
      <c r="J309" s="37">
        <v>264.51086120147875</v>
      </c>
      <c r="K309" s="37">
        <v>88.139464185367842</v>
      </c>
      <c r="L309" s="37">
        <v>74.15473867736992</v>
      </c>
      <c r="M309" s="37">
        <v>421.61092848245232</v>
      </c>
    </row>
    <row r="310" spans="2:13" x14ac:dyDescent="0.35">
      <c r="B310" s="29" t="s">
        <v>330</v>
      </c>
      <c r="C310" s="10">
        <v>1</v>
      </c>
      <c r="D310" s="37">
        <v>241.56974188162042</v>
      </c>
      <c r="E310" s="37">
        <v>247.88283357991114</v>
      </c>
      <c r="F310" s="37">
        <v>-6.3130916982907195</v>
      </c>
      <c r="G310" s="37">
        <v>-7.1956517797372443E-2</v>
      </c>
      <c r="H310" s="37">
        <v>8.4360877027209398</v>
      </c>
      <c r="I310" s="37">
        <v>231.25480595834352</v>
      </c>
      <c r="J310" s="37">
        <v>264.51086120147875</v>
      </c>
      <c r="K310" s="37">
        <v>88.139464185367842</v>
      </c>
      <c r="L310" s="37">
        <v>74.15473867736992</v>
      </c>
      <c r="M310" s="37">
        <v>421.61092848245232</v>
      </c>
    </row>
    <row r="311" spans="2:13" x14ac:dyDescent="0.35">
      <c r="B311" s="29" t="s">
        <v>331</v>
      </c>
      <c r="C311" s="10">
        <v>1</v>
      </c>
      <c r="D311" s="37">
        <v>230.10048123327263</v>
      </c>
      <c r="E311" s="37">
        <v>247.88283357991114</v>
      </c>
      <c r="F311" s="37">
        <v>-17.782352346638504</v>
      </c>
      <c r="G311" s="37">
        <v>-0.20268296648637041</v>
      </c>
      <c r="H311" s="37">
        <v>8.4360877027209398</v>
      </c>
      <c r="I311" s="37">
        <v>231.25480595834352</v>
      </c>
      <c r="J311" s="37">
        <v>264.51086120147875</v>
      </c>
      <c r="K311" s="37">
        <v>88.139464185367842</v>
      </c>
      <c r="L311" s="37">
        <v>74.15473867736992</v>
      </c>
      <c r="M311" s="37">
        <v>421.61092848245232</v>
      </c>
    </row>
    <row r="312" spans="2:13" x14ac:dyDescent="0.35">
      <c r="B312" s="29" t="s">
        <v>332</v>
      </c>
      <c r="C312" s="10">
        <v>1</v>
      </c>
      <c r="D312" s="37">
        <v>308.24658556892086</v>
      </c>
      <c r="E312" s="37">
        <v>265.39566348031548</v>
      </c>
      <c r="F312" s="37">
        <v>42.850922088605387</v>
      </c>
      <c r="G312" s="37">
        <v>0.4884141218378612</v>
      </c>
      <c r="H312" s="37">
        <v>10.928633715179757</v>
      </c>
      <c r="I312" s="37">
        <v>243.8546803035531</v>
      </c>
      <c r="J312" s="37">
        <v>286.93664665707786</v>
      </c>
      <c r="K312" s="37">
        <v>88.412853172128223</v>
      </c>
      <c r="L312" s="37">
        <v>91.128702721529322</v>
      </c>
      <c r="M312" s="37">
        <v>439.66262423910166</v>
      </c>
    </row>
    <row r="313" spans="2:13" x14ac:dyDescent="0.35">
      <c r="B313" s="29" t="s">
        <v>333</v>
      </c>
      <c r="C313" s="10">
        <v>1</v>
      </c>
      <c r="D313" s="37">
        <v>326.65294605776489</v>
      </c>
      <c r="E313" s="37">
        <v>265.39566348031548</v>
      </c>
      <c r="F313" s="37">
        <v>61.257282577449416</v>
      </c>
      <c r="G313" s="37">
        <v>0.69820952310836026</v>
      </c>
      <c r="H313" s="37">
        <v>10.928633715179757</v>
      </c>
      <c r="I313" s="37">
        <v>243.8546803035531</v>
      </c>
      <c r="J313" s="37">
        <v>286.93664665707786</v>
      </c>
      <c r="K313" s="37">
        <v>88.412853172128223</v>
      </c>
      <c r="L313" s="37">
        <v>91.128702721529322</v>
      </c>
      <c r="M313" s="37">
        <v>439.66262423910166</v>
      </c>
    </row>
    <row r="314" spans="2:13" x14ac:dyDescent="0.35">
      <c r="B314" s="29" t="s">
        <v>334</v>
      </c>
      <c r="C314" s="10">
        <v>1</v>
      </c>
      <c r="D314" s="37">
        <v>120.51899294525484</v>
      </c>
      <c r="E314" s="37">
        <v>247.88283357991114</v>
      </c>
      <c r="F314" s="37">
        <v>-127.3638406346563</v>
      </c>
      <c r="G314" s="37">
        <v>-1.451691010262167</v>
      </c>
      <c r="H314" s="37">
        <v>8.4360877027209398</v>
      </c>
      <c r="I314" s="37">
        <v>231.25480595834352</v>
      </c>
      <c r="J314" s="37">
        <v>264.51086120147875</v>
      </c>
      <c r="K314" s="37">
        <v>88.139464185367842</v>
      </c>
      <c r="L314" s="37">
        <v>74.15473867736992</v>
      </c>
      <c r="M314" s="37">
        <v>421.61092848245232</v>
      </c>
    </row>
    <row r="315" spans="2:13" x14ac:dyDescent="0.35">
      <c r="B315" s="29" t="s">
        <v>335</v>
      </c>
      <c r="C315" s="10">
        <v>1</v>
      </c>
      <c r="D315" s="37">
        <v>199.31599103370235</v>
      </c>
      <c r="E315" s="37">
        <v>249.26463487533528</v>
      </c>
      <c r="F315" s="37">
        <v>-49.948643841632929</v>
      </c>
      <c r="G315" s="37">
        <v>-0.56931384039902266</v>
      </c>
      <c r="H315" s="37">
        <v>8.4540890989055502</v>
      </c>
      <c r="I315" s="37">
        <v>232.60112543760687</v>
      </c>
      <c r="J315" s="37">
        <v>265.92814431306368</v>
      </c>
      <c r="K315" s="37">
        <v>88.141188973419091</v>
      </c>
      <c r="L315" s="37">
        <v>75.533140313571892</v>
      </c>
      <c r="M315" s="37">
        <v>422.99612943709866</v>
      </c>
    </row>
    <row r="316" spans="2:13" x14ac:dyDescent="0.35">
      <c r="B316" s="29" t="s">
        <v>336</v>
      </c>
      <c r="C316" s="10">
        <v>1</v>
      </c>
      <c r="D316" s="37">
        <v>265.2078074172141</v>
      </c>
      <c r="E316" s="37">
        <v>259.65818405679568</v>
      </c>
      <c r="F316" s="37">
        <v>5.5496233604184226</v>
      </c>
      <c r="G316" s="37">
        <v>6.3254517942576666E-2</v>
      </c>
      <c r="H316" s="37">
        <v>9.6436556588327846</v>
      </c>
      <c r="I316" s="37">
        <v>240.64996859973755</v>
      </c>
      <c r="J316" s="37">
        <v>278.66639951385383</v>
      </c>
      <c r="K316" s="37">
        <v>88.263229408524808</v>
      </c>
      <c r="L316" s="37">
        <v>85.686140582147999</v>
      </c>
      <c r="M316" s="37">
        <v>433.63022753144332</v>
      </c>
    </row>
    <row r="317" spans="2:13" x14ac:dyDescent="0.35">
      <c r="B317" s="29" t="s">
        <v>337</v>
      </c>
      <c r="C317" s="10">
        <v>1</v>
      </c>
      <c r="D317" s="37">
        <v>292.62008799438132</v>
      </c>
      <c r="E317" s="37">
        <v>259.65818405679568</v>
      </c>
      <c r="F317" s="37">
        <v>32.961903937585646</v>
      </c>
      <c r="G317" s="37">
        <v>0.37569925175684327</v>
      </c>
      <c r="H317" s="37">
        <v>9.6436556588327846</v>
      </c>
      <c r="I317" s="37">
        <v>240.64996859973755</v>
      </c>
      <c r="J317" s="37">
        <v>278.66639951385383</v>
      </c>
      <c r="K317" s="37">
        <v>88.263229408524808</v>
      </c>
      <c r="L317" s="37">
        <v>85.686140582147999</v>
      </c>
      <c r="M317" s="37">
        <v>433.63022753144332</v>
      </c>
    </row>
    <row r="318" spans="2:13" x14ac:dyDescent="0.35">
      <c r="B318" s="29" t="s">
        <v>338</v>
      </c>
      <c r="C318" s="10">
        <v>1</v>
      </c>
      <c r="D318" s="37">
        <v>296.42927521325447</v>
      </c>
      <c r="E318" s="37">
        <v>259.65818405679568</v>
      </c>
      <c r="F318" s="37">
        <v>36.771091156458795</v>
      </c>
      <c r="G318" s="37">
        <v>0.41911630650714593</v>
      </c>
      <c r="H318" s="37">
        <v>9.6436556588327846</v>
      </c>
      <c r="I318" s="37">
        <v>240.64996859973755</v>
      </c>
      <c r="J318" s="37">
        <v>278.66639951385383</v>
      </c>
      <c r="K318" s="37">
        <v>88.263229408524808</v>
      </c>
      <c r="L318" s="37">
        <v>85.686140582147999</v>
      </c>
      <c r="M318" s="37">
        <v>433.63022753144332</v>
      </c>
    </row>
    <row r="319" spans="2:13" x14ac:dyDescent="0.35">
      <c r="B319" s="29" t="s">
        <v>339</v>
      </c>
      <c r="C319" s="10">
        <v>1</v>
      </c>
      <c r="D319" s="37">
        <v>349.29649762786892</v>
      </c>
      <c r="E319" s="37">
        <v>367.46185666566362</v>
      </c>
      <c r="F319" s="37">
        <v>-18.165359037794701</v>
      </c>
      <c r="G319" s="37">
        <v>-0.20704847060159742</v>
      </c>
      <c r="H319" s="37">
        <v>20.685728342287323</v>
      </c>
      <c r="I319" s="37">
        <v>326.68906311861963</v>
      </c>
      <c r="J319" s="37">
        <v>408.23465021270761</v>
      </c>
      <c r="K319" s="37">
        <v>90.140428932896967</v>
      </c>
      <c r="L319" s="37">
        <v>189.78974194443725</v>
      </c>
      <c r="M319" s="37">
        <v>545.13397138688993</v>
      </c>
    </row>
    <row r="320" spans="2:13" x14ac:dyDescent="0.35">
      <c r="B320" s="29" t="s">
        <v>340</v>
      </c>
      <c r="C320" s="10">
        <v>1</v>
      </c>
      <c r="D320" s="37">
        <v>284.12361474754738</v>
      </c>
      <c r="E320" s="37">
        <v>247.88283357991114</v>
      </c>
      <c r="F320" s="37">
        <v>36.240781167636243</v>
      </c>
      <c r="G320" s="37">
        <v>0.41307184177061029</v>
      </c>
      <c r="H320" s="37">
        <v>8.4360877027209398</v>
      </c>
      <c r="I320" s="37">
        <v>231.25480595834352</v>
      </c>
      <c r="J320" s="37">
        <v>264.51086120147875</v>
      </c>
      <c r="K320" s="37">
        <v>88.139464185367842</v>
      </c>
      <c r="L320" s="37">
        <v>74.15473867736992</v>
      </c>
      <c r="M320" s="37">
        <v>421.61092848245232</v>
      </c>
    </row>
    <row r="321" spans="2:13" x14ac:dyDescent="0.35">
      <c r="B321" s="29" t="s">
        <v>341</v>
      </c>
      <c r="C321" s="10">
        <v>1</v>
      </c>
      <c r="D321" s="37">
        <v>302.02682443031557</v>
      </c>
      <c r="E321" s="37">
        <v>247.88283357991114</v>
      </c>
      <c r="F321" s="37">
        <v>54.143990850404435</v>
      </c>
      <c r="G321" s="37">
        <v>0.61713233823338087</v>
      </c>
      <c r="H321" s="37">
        <v>8.4360877027209398</v>
      </c>
      <c r="I321" s="37">
        <v>231.25480595834352</v>
      </c>
      <c r="J321" s="37">
        <v>264.51086120147875</v>
      </c>
      <c r="K321" s="37">
        <v>88.139464185367842</v>
      </c>
      <c r="L321" s="37">
        <v>74.15473867736992</v>
      </c>
      <c r="M321" s="37">
        <v>421.61092848245232</v>
      </c>
    </row>
    <row r="322" spans="2:13" x14ac:dyDescent="0.35">
      <c r="B322" s="29" t="s">
        <v>342</v>
      </c>
      <c r="C322" s="10">
        <v>1</v>
      </c>
      <c r="D322" s="37">
        <v>262.65703595214245</v>
      </c>
      <c r="E322" s="37">
        <v>247.88283357991114</v>
      </c>
      <c r="F322" s="37">
        <v>14.774202372231315</v>
      </c>
      <c r="G322" s="37">
        <v>0.16839612138491208</v>
      </c>
      <c r="H322" s="37">
        <v>8.4360877027209398</v>
      </c>
      <c r="I322" s="37">
        <v>231.25480595834352</v>
      </c>
      <c r="J322" s="37">
        <v>264.51086120147875</v>
      </c>
      <c r="K322" s="37">
        <v>88.139464185367842</v>
      </c>
      <c r="L322" s="37">
        <v>74.15473867736992</v>
      </c>
      <c r="M322" s="37">
        <v>421.61092848245232</v>
      </c>
    </row>
    <row r="323" spans="2:13" x14ac:dyDescent="0.35">
      <c r="B323" s="29" t="s">
        <v>343</v>
      </c>
      <c r="C323" s="10">
        <v>1</v>
      </c>
      <c r="D323" s="37">
        <v>377.139476472588</v>
      </c>
      <c r="E323" s="37">
        <v>261.96118624387253</v>
      </c>
      <c r="F323" s="37">
        <v>115.17829022871547</v>
      </c>
      <c r="G323" s="37">
        <v>1.3128003024187715</v>
      </c>
      <c r="H323" s="37">
        <v>10.117679941051657</v>
      </c>
      <c r="I323" s="37">
        <v>242.01864090123405</v>
      </c>
      <c r="J323" s="37">
        <v>281.90373158651101</v>
      </c>
      <c r="K323" s="37">
        <v>88.316278332736033</v>
      </c>
      <c r="L323" s="37">
        <v>87.884580203238954</v>
      </c>
      <c r="M323" s="37">
        <v>436.03779228450611</v>
      </c>
    </row>
    <row r="324" spans="2:13" ht="15" thickBot="1" x14ac:dyDescent="0.4">
      <c r="B324" s="33" t="s">
        <v>344</v>
      </c>
      <c r="C324" s="35">
        <v>1</v>
      </c>
      <c r="D324" s="38">
        <v>327.86669151320319</v>
      </c>
      <c r="E324" s="38">
        <v>274.91807698569102</v>
      </c>
      <c r="F324" s="38">
        <v>52.948614527512177</v>
      </c>
      <c r="G324" s="38">
        <v>0.60350745810118778</v>
      </c>
      <c r="H324" s="38">
        <v>13.643833631647409</v>
      </c>
      <c r="I324" s="38">
        <v>248.02527424515853</v>
      </c>
      <c r="J324" s="38">
        <v>301.8108797262235</v>
      </c>
      <c r="K324" s="38">
        <v>88.78936742270335</v>
      </c>
      <c r="L324" s="38">
        <v>99.908984378695436</v>
      </c>
      <c r="M324" s="38">
        <v>449.9271695926866</v>
      </c>
    </row>
    <row r="344" spans="7:7" x14ac:dyDescent="0.35">
      <c r="G344" t="s">
        <v>121</v>
      </c>
    </row>
    <row r="364" spans="7:7" x14ac:dyDescent="0.35">
      <c r="G364" t="s">
        <v>121</v>
      </c>
    </row>
  </sheetData>
  <pageMargins left="0.7" right="0.7" top="0.75" bottom="0.75" header="0.3" footer="0.3"/>
  <ignoredErrors>
    <ignoredError sqref="A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C8EC-A02C-4D98-984E-53111ECB40EA}">
  <sheetPr>
    <tabColor rgb="FF007800"/>
  </sheetPr>
  <dimension ref="A1:S13"/>
  <sheetViews>
    <sheetView workbookViewId="0">
      <selection activeCell="B12" sqref="B12"/>
    </sheetView>
  </sheetViews>
  <sheetFormatPr defaultRowHeight="14.5" x14ac:dyDescent="0.35"/>
  <sheetData>
    <row r="1" spans="1:19" x14ac:dyDescent="0.35">
      <c r="A1" t="s">
        <v>44</v>
      </c>
    </row>
    <row r="2" spans="1:19" x14ac:dyDescent="0.35">
      <c r="A2" t="s">
        <v>34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</row>
    <row r="3" spans="1:19" x14ac:dyDescent="0.35">
      <c r="A3" t="s">
        <v>43</v>
      </c>
      <c r="B3">
        <v>592.3262655252089</v>
      </c>
      <c r="C3">
        <v>81.564378765962502</v>
      </c>
      <c r="D3">
        <v>7.262070458782083</v>
      </c>
      <c r="E3" t="s">
        <v>35</v>
      </c>
      <c r="F3">
        <v>430.61695152621053</v>
      </c>
      <c r="G3">
        <v>754.03557952420726</v>
      </c>
      <c r="I3" s="11" t="s">
        <v>46</v>
      </c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35">
      <c r="A4" t="s">
        <v>4</v>
      </c>
      <c r="B4">
        <v>-76.987146519573429</v>
      </c>
      <c r="C4">
        <v>18.126577768768012</v>
      </c>
      <c r="D4">
        <v>-4.2471969889551815</v>
      </c>
      <c r="E4" t="s">
        <v>35</v>
      </c>
      <c r="F4">
        <v>-112.92484996911162</v>
      </c>
      <c r="G4">
        <v>-41.049443070035245</v>
      </c>
      <c r="I4" s="11" t="s">
        <v>47</v>
      </c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35">
      <c r="A5" t="s">
        <v>5</v>
      </c>
      <c r="B5">
        <v>130.66110008862748</v>
      </c>
      <c r="C5">
        <v>27.238081474097825</v>
      </c>
      <c r="D5">
        <v>4.7970008538552991</v>
      </c>
      <c r="E5" t="s">
        <v>35</v>
      </c>
      <c r="F5">
        <v>76.658954342336528</v>
      </c>
      <c r="G5">
        <v>184.66324583491843</v>
      </c>
      <c r="I5" s="11" t="s">
        <v>48</v>
      </c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x14ac:dyDescent="0.35">
      <c r="A6" t="s">
        <v>6</v>
      </c>
      <c r="B6">
        <v>89.44480375908168</v>
      </c>
      <c r="C6">
        <v>20.269993281317973</v>
      </c>
      <c r="D6">
        <v>4.4126706169912406</v>
      </c>
      <c r="E6" t="s">
        <v>35</v>
      </c>
      <c r="F6">
        <v>49.257570583536328</v>
      </c>
      <c r="G6">
        <v>129.63203693462702</v>
      </c>
      <c r="I6" s="11" t="s">
        <v>49</v>
      </c>
      <c r="J6" s="11"/>
      <c r="K6" s="11"/>
      <c r="L6" s="11"/>
      <c r="M6" s="11"/>
      <c r="N6" s="11"/>
      <c r="O6" s="11"/>
      <c r="P6" s="11"/>
      <c r="Q6" s="11"/>
      <c r="R6" s="11"/>
      <c r="S6" s="11"/>
    </row>
    <row r="8" spans="1:19" x14ac:dyDescent="0.35">
      <c r="A8" t="s">
        <v>45</v>
      </c>
    </row>
    <row r="9" spans="1:19" x14ac:dyDescent="0.35">
      <c r="A9" t="s">
        <v>34</v>
      </c>
      <c r="B9" t="s">
        <v>37</v>
      </c>
      <c r="C9" t="s">
        <v>38</v>
      </c>
      <c r="D9" t="s">
        <v>39</v>
      </c>
      <c r="E9" t="s">
        <v>40</v>
      </c>
      <c r="F9" t="s">
        <v>41</v>
      </c>
      <c r="G9" t="s">
        <v>42</v>
      </c>
    </row>
    <row r="10" spans="1:19" x14ac:dyDescent="0.35">
      <c r="A10" t="s">
        <v>43</v>
      </c>
      <c r="B10">
        <v>388.05622971485542</v>
      </c>
      <c r="C10">
        <v>45.194390857327235</v>
      </c>
      <c r="D10">
        <v>8.5863803528163043</v>
      </c>
      <c r="E10" t="s">
        <v>35</v>
      </c>
      <c r="F10">
        <v>298.45395415396035</v>
      </c>
      <c r="G10">
        <v>477.65850527575049</v>
      </c>
    </row>
    <row r="11" spans="1:19" x14ac:dyDescent="0.35">
      <c r="A11" t="s">
        <v>4</v>
      </c>
      <c r="B11">
        <v>-36.1949767815995</v>
      </c>
      <c r="C11">
        <v>10.671854459578412</v>
      </c>
      <c r="D11">
        <v>-3.3916295353065911</v>
      </c>
      <c r="E11">
        <v>9.7744394503229692E-4</v>
      </c>
      <c r="F11">
        <v>-57.35296621111921</v>
      </c>
      <c r="G11">
        <v>-15.036987352079791</v>
      </c>
    </row>
    <row r="12" spans="1:19" x14ac:dyDescent="0.35">
      <c r="A12" t="s">
        <v>5</v>
      </c>
      <c r="B12">
        <v>107.78120248961118</v>
      </c>
      <c r="C12">
        <v>23.53522981379249</v>
      </c>
      <c r="D12">
        <v>4.5795687291928422</v>
      </c>
      <c r="E12" t="s">
        <v>35</v>
      </c>
      <c r="F12">
        <v>61.120320305765283</v>
      </c>
      <c r="G12">
        <v>154.44208467345706</v>
      </c>
    </row>
    <row r="13" spans="1:19" x14ac:dyDescent="0.35">
      <c r="A13" t="s">
        <v>6</v>
      </c>
      <c r="B13">
        <v>63.788995977713903</v>
      </c>
      <c r="C13">
        <v>14.240684761803486</v>
      </c>
      <c r="D13">
        <v>4.4793489249062954</v>
      </c>
      <c r="E13" t="s">
        <v>35</v>
      </c>
      <c r="F13">
        <v>35.555453363297147</v>
      </c>
      <c r="G13">
        <v>92.022538592130658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CCA2-E339-4D08-B764-86DF372BFACF}">
  <sheetPr>
    <tabColor rgb="FF007800"/>
  </sheetPr>
  <dimension ref="A1:G8"/>
  <sheetViews>
    <sheetView workbookViewId="0">
      <selection activeCell="K5" sqref="K5"/>
    </sheetView>
  </sheetViews>
  <sheetFormatPr defaultRowHeight="14.5" x14ac:dyDescent="0.35"/>
  <sheetData>
    <row r="1" spans="1:7" x14ac:dyDescent="0.35">
      <c r="A1" t="s">
        <v>50</v>
      </c>
    </row>
    <row r="2" spans="1:7" x14ac:dyDescent="0.35">
      <c r="A2" t="s">
        <v>36</v>
      </c>
    </row>
    <row r="4" spans="1:7" x14ac:dyDescent="0.35">
      <c r="A4" t="s">
        <v>34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</row>
    <row r="5" spans="1:7" x14ac:dyDescent="0.35">
      <c r="A5" t="s">
        <v>43</v>
      </c>
      <c r="B5">
        <v>450.92854132483478</v>
      </c>
      <c r="C5">
        <v>46.065684486478446</v>
      </c>
      <c r="D5">
        <v>9.7888166940663783</v>
      </c>
      <c r="E5" t="s">
        <v>35</v>
      </c>
      <c r="F5">
        <v>360.1327329989852</v>
      </c>
      <c r="G5">
        <v>541.72434965068442</v>
      </c>
    </row>
    <row r="6" spans="1:7" x14ac:dyDescent="0.35">
      <c r="A6" t="s">
        <v>4</v>
      </c>
      <c r="B6">
        <v>-48.705348402357835</v>
      </c>
      <c r="C6">
        <v>10.593971931538496</v>
      </c>
      <c r="D6">
        <v>-4.5974586979375411</v>
      </c>
      <c r="E6" t="s">
        <v>35</v>
      </c>
      <c r="F6">
        <v>-69.586146237625883</v>
      </c>
      <c r="G6">
        <v>-27.824550567089791</v>
      </c>
    </row>
    <row r="7" spans="1:7" x14ac:dyDescent="0.35">
      <c r="A7" t="s">
        <v>5</v>
      </c>
      <c r="B7">
        <v>136.26780795730843</v>
      </c>
      <c r="C7">
        <v>18.723561997958125</v>
      </c>
      <c r="D7">
        <v>7.2778784278423601</v>
      </c>
      <c r="E7" t="s">
        <v>35</v>
      </c>
      <c r="F7">
        <v>99.363527356793952</v>
      </c>
      <c r="G7">
        <v>173.17208855782292</v>
      </c>
    </row>
    <row r="8" spans="1:7" x14ac:dyDescent="0.35">
      <c r="A8" t="s">
        <v>6</v>
      </c>
      <c r="B8">
        <v>87.924967308069981</v>
      </c>
      <c r="C8">
        <v>12.897458385570056</v>
      </c>
      <c r="D8">
        <v>6.8172320994997166</v>
      </c>
      <c r="E8" t="s">
        <v>35</v>
      </c>
      <c r="F8">
        <v>62.503980460244641</v>
      </c>
      <c r="G8">
        <v>113.34595415589533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E033-B05B-4A73-A3BB-89077C496935}">
  <sheetPr>
    <tabColor rgb="FF007800"/>
  </sheetPr>
  <dimension ref="A1:R50"/>
  <sheetViews>
    <sheetView topLeftCell="A37" workbookViewId="0">
      <selection activeCell="I50" sqref="I50"/>
    </sheetView>
  </sheetViews>
  <sheetFormatPr defaultRowHeight="14.5" x14ac:dyDescent="0.35"/>
  <cols>
    <col min="1" max="1" width="27.1796875" bestFit="1" customWidth="1"/>
  </cols>
  <sheetData>
    <row r="1" spans="1:18" x14ac:dyDescent="0.35">
      <c r="A1" t="s">
        <v>36</v>
      </c>
    </row>
    <row r="3" spans="1:18" x14ac:dyDescent="0.35">
      <c r="A3" t="s">
        <v>34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J3" s="11" t="s">
        <v>55</v>
      </c>
      <c r="K3" s="11"/>
      <c r="L3" s="11"/>
      <c r="M3" s="11"/>
      <c r="N3" s="11"/>
      <c r="O3" s="11"/>
      <c r="P3" s="11"/>
      <c r="Q3" s="11"/>
      <c r="R3" s="11"/>
    </row>
    <row r="4" spans="1:18" x14ac:dyDescent="0.35">
      <c r="A4" t="s">
        <v>43</v>
      </c>
      <c r="B4">
        <v>592.32626552521958</v>
      </c>
      <c r="C4">
        <v>65.962350264392256</v>
      </c>
      <c r="D4">
        <v>8.9797628973352186</v>
      </c>
      <c r="E4" t="s">
        <v>35</v>
      </c>
      <c r="F4">
        <v>462.30015849641563</v>
      </c>
      <c r="G4">
        <v>722.35237255402353</v>
      </c>
      <c r="J4" s="11" t="s">
        <v>59</v>
      </c>
      <c r="K4" s="11"/>
      <c r="L4" s="11"/>
      <c r="M4" s="11"/>
      <c r="N4" s="11"/>
      <c r="O4" s="11"/>
      <c r="P4" s="11"/>
      <c r="Q4" s="11"/>
      <c r="R4" s="11"/>
    </row>
    <row r="5" spans="1:18" x14ac:dyDescent="0.35">
      <c r="A5" t="s">
        <v>4</v>
      </c>
      <c r="B5">
        <v>-76.987146519575788</v>
      </c>
      <c r="C5">
        <v>14.659238382836634</v>
      </c>
      <c r="D5">
        <v>-5.2517835176017105</v>
      </c>
      <c r="E5" t="s">
        <v>35</v>
      </c>
      <c r="F5">
        <v>-105.8836866108164</v>
      </c>
      <c r="G5">
        <v>-48.090606428335171</v>
      </c>
      <c r="J5" s="11" t="s">
        <v>56</v>
      </c>
      <c r="K5" s="11"/>
      <c r="L5" s="11"/>
      <c r="M5" s="11"/>
      <c r="N5" s="11"/>
      <c r="O5" s="11"/>
      <c r="P5" s="11"/>
      <c r="Q5" s="11"/>
      <c r="R5" s="11"/>
    </row>
    <row r="6" spans="1:18" x14ac:dyDescent="0.35">
      <c r="A6" t="s">
        <v>5</v>
      </c>
      <c r="B6">
        <v>130.66110008862722</v>
      </c>
      <c r="C6">
        <v>22.027849631268641</v>
      </c>
      <c r="D6">
        <v>5.9316321055303165</v>
      </c>
      <c r="E6" t="s">
        <v>35</v>
      </c>
      <c r="F6">
        <v>87.239428145626675</v>
      </c>
      <c r="G6">
        <v>174.08277203162777</v>
      </c>
      <c r="J6" s="11" t="s">
        <v>57</v>
      </c>
      <c r="K6" s="11"/>
      <c r="L6" s="11"/>
      <c r="M6" s="11"/>
      <c r="N6" s="11"/>
      <c r="O6" s="11"/>
      <c r="P6" s="11"/>
      <c r="Q6" s="11"/>
      <c r="R6" s="11"/>
    </row>
    <row r="7" spans="1:18" x14ac:dyDescent="0.35">
      <c r="A7" t="s">
        <v>6</v>
      </c>
      <c r="B7">
        <v>89.444803759081978</v>
      </c>
      <c r="C7">
        <v>16.392651018842997</v>
      </c>
      <c r="D7">
        <v>5.4563965069632188</v>
      </c>
      <c r="E7" t="s">
        <v>35</v>
      </c>
      <c r="F7">
        <v>57.131331189980365</v>
      </c>
      <c r="G7">
        <v>121.7582763281836</v>
      </c>
      <c r="J7" s="11" t="s">
        <v>58</v>
      </c>
      <c r="K7" s="11"/>
      <c r="L7" s="11"/>
      <c r="M7" s="11"/>
      <c r="N7" s="11"/>
      <c r="O7" s="11"/>
      <c r="P7" s="11"/>
      <c r="Q7" s="11"/>
      <c r="R7" s="11"/>
    </row>
    <row r="8" spans="1:18" x14ac:dyDescent="0.35">
      <c r="A8" t="s">
        <v>51</v>
      </c>
      <c r="B8">
        <v>-204.27003581037494</v>
      </c>
      <c r="C8">
        <v>93.207634028455345</v>
      </c>
      <c r="D8">
        <v>-2.1915590706659644</v>
      </c>
      <c r="E8">
        <v>2.950050313643704E-2</v>
      </c>
      <c r="F8">
        <v>-388.00250970659118</v>
      </c>
      <c r="G8">
        <v>-20.537561914158687</v>
      </c>
    </row>
    <row r="9" spans="1:18" x14ac:dyDescent="0.35">
      <c r="A9" t="s">
        <v>52</v>
      </c>
      <c r="B9">
        <v>40.792169737978867</v>
      </c>
      <c r="C9">
        <v>21.370473225985059</v>
      </c>
      <c r="D9">
        <v>1.9088098474290374</v>
      </c>
      <c r="E9">
        <v>5.7637224405141074E-2</v>
      </c>
      <c r="F9">
        <v>-1.333670651279192</v>
      </c>
      <c r="G9">
        <v>82.918010127236926</v>
      </c>
    </row>
    <row r="10" spans="1:18" x14ac:dyDescent="0.35">
      <c r="A10" t="s">
        <v>53</v>
      </c>
      <c r="B10">
        <v>-22.879897599015937</v>
      </c>
      <c r="C10">
        <v>40.758574074848852</v>
      </c>
      <c r="D10">
        <v>-0.56135176753238236</v>
      </c>
      <c r="E10">
        <v>0.5751506549616856</v>
      </c>
      <c r="F10">
        <v>-103.22389222254587</v>
      </c>
      <c r="G10">
        <v>57.464097024514004</v>
      </c>
    </row>
    <row r="11" spans="1:18" x14ac:dyDescent="0.35">
      <c r="A11" t="s">
        <v>54</v>
      </c>
      <c r="B11">
        <v>-25.655807781367578</v>
      </c>
      <c r="C11">
        <v>26.444099689064725</v>
      </c>
      <c r="D11">
        <v>-0.97019025351719101</v>
      </c>
      <c r="E11">
        <v>0.33305724907403844</v>
      </c>
      <c r="F11">
        <v>-77.782866969960764</v>
      </c>
      <c r="G11">
        <v>26.471251407225616</v>
      </c>
    </row>
    <row r="13" spans="1:18" x14ac:dyDescent="0.35">
      <c r="A13" t="s">
        <v>36</v>
      </c>
    </row>
    <row r="15" spans="1:18" x14ac:dyDescent="0.35">
      <c r="A15" t="s">
        <v>34</v>
      </c>
      <c r="B15" t="s">
        <v>37</v>
      </c>
      <c r="C15" t="s">
        <v>38</v>
      </c>
      <c r="D15" t="s">
        <v>39</v>
      </c>
      <c r="E15" t="s">
        <v>40</v>
      </c>
      <c r="F15" t="s">
        <v>41</v>
      </c>
      <c r="G15" t="s">
        <v>42</v>
      </c>
    </row>
    <row r="16" spans="1:18" x14ac:dyDescent="0.35">
      <c r="A16" t="s">
        <v>43</v>
      </c>
      <c r="B16">
        <v>509.78270059258318</v>
      </c>
      <c r="C16">
        <v>48.695769846300252</v>
      </c>
      <c r="D16">
        <v>10.468726589632402</v>
      </c>
      <c r="E16" t="s">
        <v>35</v>
      </c>
      <c r="F16">
        <v>413.80045922771245</v>
      </c>
      <c r="G16">
        <v>605.76494195745386</v>
      </c>
    </row>
    <row r="17" spans="1:7" x14ac:dyDescent="0.35">
      <c r="A17" t="s">
        <v>4</v>
      </c>
      <c r="B17">
        <v>-57.311178235461306</v>
      </c>
      <c r="C17">
        <v>10.714701653556419</v>
      </c>
      <c r="D17">
        <v>-5.3488356548349252</v>
      </c>
      <c r="E17" t="s">
        <v>35</v>
      </c>
      <c r="F17">
        <v>-78.430488670644166</v>
      </c>
      <c r="G17">
        <v>-36.191867800278445</v>
      </c>
    </row>
    <row r="18" spans="1:7" x14ac:dyDescent="0.35">
      <c r="A18" t="s">
        <v>5</v>
      </c>
      <c r="B18">
        <v>125.99656876537978</v>
      </c>
      <c r="C18">
        <v>18.611155073502093</v>
      </c>
      <c r="D18">
        <v>6.7699488971949542</v>
      </c>
      <c r="E18" t="s">
        <v>35</v>
      </c>
      <c r="F18">
        <v>89.312881784309553</v>
      </c>
      <c r="G18">
        <v>162.68025574645</v>
      </c>
    </row>
    <row r="19" spans="1:7" x14ac:dyDescent="0.35">
      <c r="A19" t="s">
        <v>6</v>
      </c>
      <c r="B19">
        <v>79.262985076633385</v>
      </c>
      <c r="C19">
        <v>12.914354813937546</v>
      </c>
      <c r="D19">
        <v>6.1375876858432346</v>
      </c>
      <c r="E19" t="s">
        <v>35</v>
      </c>
      <c r="F19">
        <v>53.808028214151193</v>
      </c>
      <c r="G19">
        <v>104.71794193911558</v>
      </c>
    </row>
    <row r="20" spans="1:7" x14ac:dyDescent="0.35">
      <c r="A20" t="s">
        <v>51</v>
      </c>
      <c r="B20">
        <v>-37.54481005884616</v>
      </c>
      <c r="C20">
        <v>11.705788886805747</v>
      </c>
      <c r="D20">
        <v>-3.2073711923136616</v>
      </c>
      <c r="E20">
        <v>1.5439205559886204E-3</v>
      </c>
      <c r="F20">
        <v>-60.61761202595531</v>
      </c>
      <c r="G20">
        <v>-14.472008091737013</v>
      </c>
    </row>
    <row r="22" spans="1:7" x14ac:dyDescent="0.35">
      <c r="A22" t="s">
        <v>36</v>
      </c>
    </row>
    <row r="24" spans="1:7" x14ac:dyDescent="0.35">
      <c r="A24" t="s">
        <v>34</v>
      </c>
      <c r="B24" t="s">
        <v>37</v>
      </c>
      <c r="C24" t="s">
        <v>38</v>
      </c>
      <c r="D24" t="s">
        <v>39</v>
      </c>
      <c r="E24" t="s">
        <v>40</v>
      </c>
      <c r="F24" t="s">
        <v>41</v>
      </c>
      <c r="G24" t="s">
        <v>42</v>
      </c>
    </row>
    <row r="25" spans="1:7" x14ac:dyDescent="0.35">
      <c r="A25" t="s">
        <v>43</v>
      </c>
      <c r="B25">
        <v>600.26998501066942</v>
      </c>
      <c r="C25">
        <v>65.407653068782494</v>
      </c>
      <c r="D25">
        <v>9.1773662078874363</v>
      </c>
      <c r="E25" t="s">
        <v>35</v>
      </c>
      <c r="F25">
        <v>471.3442237095216</v>
      </c>
      <c r="G25">
        <v>729.19574631181717</v>
      </c>
    </row>
    <row r="26" spans="1:7" x14ac:dyDescent="0.35">
      <c r="A26" t="s">
        <v>4</v>
      </c>
      <c r="B26">
        <v>-77.860621871826353</v>
      </c>
      <c r="C26">
        <v>14.603407530202364</v>
      </c>
      <c r="D26">
        <v>-5.3316749334562612</v>
      </c>
      <c r="E26" t="s">
        <v>35</v>
      </c>
      <c r="F26">
        <v>-106.64556285483876</v>
      </c>
      <c r="G26">
        <v>-49.075680888813949</v>
      </c>
    </row>
    <row r="27" spans="1:7" x14ac:dyDescent="0.35">
      <c r="A27" t="s">
        <v>5</v>
      </c>
      <c r="B27">
        <v>124.58623018478579</v>
      </c>
      <c r="C27">
        <v>18.486240982222007</v>
      </c>
      <c r="D27">
        <v>6.7394031217378831</v>
      </c>
      <c r="E27" t="s">
        <v>35</v>
      </c>
      <c r="F27">
        <v>88.147792472869668</v>
      </c>
      <c r="G27">
        <v>161.02466789670191</v>
      </c>
    </row>
    <row r="28" spans="1:7" x14ac:dyDescent="0.35">
      <c r="A28" t="s">
        <v>6</v>
      </c>
      <c r="B28">
        <v>79.890891531566069</v>
      </c>
      <c r="C28">
        <v>12.822466666946685</v>
      </c>
      <c r="D28">
        <v>6.2305400050293027</v>
      </c>
      <c r="E28" t="s">
        <v>35</v>
      </c>
      <c r="F28">
        <v>54.61638313334776</v>
      </c>
      <c r="G28">
        <v>105.16539992978437</v>
      </c>
    </row>
    <row r="29" spans="1:7" x14ac:dyDescent="0.35">
      <c r="A29" t="s">
        <v>51</v>
      </c>
      <c r="B29">
        <v>-223.5256601602299</v>
      </c>
      <c r="C29">
        <v>91.312818697321788</v>
      </c>
      <c r="D29">
        <v>-2.4479110747983723</v>
      </c>
      <c r="E29">
        <v>1.5174045595328867E-2</v>
      </c>
      <c r="F29">
        <v>-403.51338506339823</v>
      </c>
      <c r="G29">
        <v>-43.537935257061605</v>
      </c>
    </row>
    <row r="30" spans="1:7" x14ac:dyDescent="0.35">
      <c r="A30" t="s">
        <v>52</v>
      </c>
      <c r="B30">
        <v>43.495844870312268</v>
      </c>
      <c r="C30">
        <v>21.181980543430736</v>
      </c>
      <c r="D30">
        <v>2.0534361638719298</v>
      </c>
      <c r="E30">
        <v>4.1246282454315608E-2</v>
      </c>
      <c r="F30">
        <v>1.7438045615719631</v>
      </c>
      <c r="G30">
        <v>85.247885179052574</v>
      </c>
    </row>
    <row r="32" spans="1:7" x14ac:dyDescent="0.35">
      <c r="A32" t="s">
        <v>36</v>
      </c>
    </row>
    <row r="34" spans="1:7" x14ac:dyDescent="0.35">
      <c r="A34" t="s">
        <v>34</v>
      </c>
      <c r="B34" t="s">
        <v>37</v>
      </c>
      <c r="C34" t="s">
        <v>38</v>
      </c>
      <c r="D34" t="s">
        <v>39</v>
      </c>
      <c r="E34" t="s">
        <v>40</v>
      </c>
      <c r="F34" t="s">
        <v>41</v>
      </c>
      <c r="G34" t="s">
        <v>42</v>
      </c>
    </row>
    <row r="35" spans="1:7" x14ac:dyDescent="0.35">
      <c r="A35" t="s">
        <v>43</v>
      </c>
      <c r="B35">
        <v>506.96530878007655</v>
      </c>
      <c r="C35">
        <v>48.789157783426568</v>
      </c>
      <c r="D35">
        <v>10.390942000484586</v>
      </c>
      <c r="E35" t="s">
        <v>35</v>
      </c>
      <c r="F35">
        <v>410.79388295512018</v>
      </c>
      <c r="G35">
        <v>603.13673460503287</v>
      </c>
    </row>
    <row r="36" spans="1:7" x14ac:dyDescent="0.35">
      <c r="A36" t="s">
        <v>4</v>
      </c>
      <c r="B36">
        <v>-57.792887903142898</v>
      </c>
      <c r="C36">
        <v>10.732658694315088</v>
      </c>
      <c r="D36">
        <v>-5.3847690073061614</v>
      </c>
      <c r="E36" t="s">
        <v>35</v>
      </c>
      <c r="F36">
        <v>-78.94871711640144</v>
      </c>
      <c r="G36">
        <v>-36.637058689884348</v>
      </c>
    </row>
    <row r="37" spans="1:7" x14ac:dyDescent="0.35">
      <c r="A37" t="s">
        <v>5</v>
      </c>
      <c r="B37">
        <v>133.40743079909245</v>
      </c>
      <c r="C37">
        <v>22.116794287878193</v>
      </c>
      <c r="D37">
        <v>6.031951514429494</v>
      </c>
      <c r="E37" t="s">
        <v>35</v>
      </c>
      <c r="F37">
        <v>89.811604636562777</v>
      </c>
      <c r="G37">
        <v>177.00325696162213</v>
      </c>
    </row>
    <row r="38" spans="1:7" x14ac:dyDescent="0.35">
      <c r="A38" t="s">
        <v>6</v>
      </c>
      <c r="B38">
        <v>90.74088328878743</v>
      </c>
      <c r="C38">
        <v>16.479906944513658</v>
      </c>
      <c r="D38">
        <v>5.5061526496662694</v>
      </c>
      <c r="E38" t="s">
        <v>35</v>
      </c>
      <c r="F38">
        <v>58.256285883934098</v>
      </c>
      <c r="G38">
        <v>123.22548069364076</v>
      </c>
    </row>
    <row r="39" spans="1:7" x14ac:dyDescent="0.35">
      <c r="A39" t="s">
        <v>51</v>
      </c>
      <c r="B39">
        <v>-28.262725470844718</v>
      </c>
      <c r="C39">
        <v>13.699286373208141</v>
      </c>
      <c r="D39">
        <v>-2.0630801270143873</v>
      </c>
      <c r="E39">
        <v>4.0317645087842857E-2</v>
      </c>
      <c r="F39">
        <v>-55.266264026358854</v>
      </c>
      <c r="G39">
        <v>-1.2591869153305772</v>
      </c>
    </row>
    <row r="40" spans="1:7" x14ac:dyDescent="0.35">
      <c r="A40" t="s">
        <v>53</v>
      </c>
      <c r="B40">
        <v>-28.224126227777006</v>
      </c>
      <c r="C40">
        <v>40.91385303562673</v>
      </c>
      <c r="D40">
        <v>-0.6898427826682606</v>
      </c>
      <c r="E40">
        <v>0.49104396148913443</v>
      </c>
      <c r="F40">
        <v>-108.8720357468373</v>
      </c>
      <c r="G40">
        <v>52.423783291283286</v>
      </c>
    </row>
    <row r="41" spans="1:7" x14ac:dyDescent="0.35">
      <c r="A41" t="s">
        <v>54</v>
      </c>
      <c r="B41">
        <v>-30.730251514662754</v>
      </c>
      <c r="C41">
        <v>26.472898614633742</v>
      </c>
      <c r="D41">
        <v>-1.1608192953103982</v>
      </c>
      <c r="E41">
        <v>0.24701471825738697</v>
      </c>
      <c r="F41">
        <v>-82.912673207411899</v>
      </c>
      <c r="G41">
        <v>21.452170178086384</v>
      </c>
    </row>
    <row r="43" spans="1:7" x14ac:dyDescent="0.35">
      <c r="A43" t="s">
        <v>36</v>
      </c>
    </row>
    <row r="45" spans="1:7" x14ac:dyDescent="0.35">
      <c r="A45" t="s">
        <v>34</v>
      </c>
      <c r="B45" t="s">
        <v>37</v>
      </c>
      <c r="C45" t="s">
        <v>38</v>
      </c>
      <c r="D45" t="s">
        <v>39</v>
      </c>
      <c r="E45" t="s">
        <v>40</v>
      </c>
      <c r="F45" t="s">
        <v>41</v>
      </c>
      <c r="G45" t="s">
        <v>42</v>
      </c>
    </row>
    <row r="46" spans="1:7" x14ac:dyDescent="0.35">
      <c r="A46" t="s">
        <v>43</v>
      </c>
      <c r="B46">
        <v>648.09412134189699</v>
      </c>
      <c r="C46">
        <v>70.437425441372909</v>
      </c>
      <c r="D46">
        <v>9.2009910538442998</v>
      </c>
      <c r="E46" t="s">
        <v>35</v>
      </c>
      <c r="F46">
        <v>509.25779138607027</v>
      </c>
      <c r="G46">
        <v>786.93045129772372</v>
      </c>
    </row>
    <row r="47" spans="1:7" x14ac:dyDescent="0.35">
      <c r="A47" t="s">
        <v>4</v>
      </c>
      <c r="B47">
        <v>-82.403395000043943</v>
      </c>
      <c r="C47">
        <v>15.81606334330772</v>
      </c>
      <c r="D47">
        <v>-5.2101078006185046</v>
      </c>
      <c r="E47" t="s">
        <v>35</v>
      </c>
      <c r="F47">
        <v>-113.57779092911423</v>
      </c>
      <c r="G47">
        <v>-51.228999070973664</v>
      </c>
    </row>
    <row r="48" spans="1:7" x14ac:dyDescent="0.35">
      <c r="A48" t="s">
        <v>5</v>
      </c>
      <c r="B48">
        <v>118.07706514680126</v>
      </c>
      <c r="C48">
        <v>20.014288202715811</v>
      </c>
      <c r="D48">
        <v>5.8996384958011623</v>
      </c>
      <c r="E48" t="s">
        <v>35</v>
      </c>
      <c r="F48">
        <v>78.62771981182641</v>
      </c>
      <c r="G48">
        <v>157.52641048177611</v>
      </c>
    </row>
    <row r="49" spans="1:7" x14ac:dyDescent="0.35">
      <c r="A49" t="s">
        <v>51</v>
      </c>
      <c r="B49">
        <v>-225.2031452332499</v>
      </c>
      <c r="C49">
        <v>99.018427690464605</v>
      </c>
      <c r="D49">
        <v>-2.2743559000678495</v>
      </c>
      <c r="E49">
        <v>2.3931355974042168E-2</v>
      </c>
      <c r="F49">
        <v>-420.37432039187115</v>
      </c>
      <c r="G49">
        <v>-30.031970074628646</v>
      </c>
    </row>
    <row r="50" spans="1:7" x14ac:dyDescent="0.35">
      <c r="A50" t="s">
        <v>52</v>
      </c>
      <c r="B50">
        <v>40.348571868313208</v>
      </c>
      <c r="C50">
        <v>22.963030485635478</v>
      </c>
      <c r="D50">
        <v>1.7571100597350708</v>
      </c>
      <c r="E50">
        <v>8.0322432669752253E-2</v>
      </c>
      <c r="F50">
        <v>-4.9129188422316474</v>
      </c>
      <c r="G50">
        <v>85.610062578858063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EDF0-C214-4039-A96B-3D3CA1967FF4}">
  <dimension ref="A1:Y123"/>
  <sheetViews>
    <sheetView topLeftCell="N1" zoomScaleNormal="100" workbookViewId="0">
      <selection activeCell="U8" sqref="U8"/>
    </sheetView>
  </sheetViews>
  <sheetFormatPr defaultRowHeight="14.5" x14ac:dyDescent="0.35"/>
  <cols>
    <col min="1" max="1" width="28.08984375" bestFit="1" customWidth="1"/>
    <col min="10" max="11" width="14.08984375" bestFit="1" customWidth="1"/>
    <col min="12" max="12" width="13.08984375" bestFit="1" customWidth="1"/>
    <col min="13" max="13" width="19.90625" bestFit="1" customWidth="1"/>
    <col min="14" max="14" width="17.36328125" bestFit="1" customWidth="1"/>
    <col min="15" max="15" width="14.08984375" customWidth="1"/>
    <col min="20" max="20" width="14.7265625" bestFit="1" customWidth="1"/>
    <col min="21" max="21" width="19.36328125" bestFit="1" customWidth="1"/>
    <col min="22" max="22" width="21.36328125" bestFit="1" customWidth="1"/>
    <col min="24" max="24" width="19.90625" bestFit="1" customWidth="1"/>
    <col min="25" max="25" width="21.36328125" bestFit="1" customWidth="1"/>
  </cols>
  <sheetData>
    <row r="1" spans="1:25" x14ac:dyDescent="0.35">
      <c r="A1" t="s">
        <v>36</v>
      </c>
      <c r="J1" s="13"/>
      <c r="K1" s="18" t="s">
        <v>0</v>
      </c>
      <c r="L1" s="18" t="s">
        <v>1</v>
      </c>
      <c r="M1" s="18" t="s">
        <v>2</v>
      </c>
      <c r="N1" s="18" t="s">
        <v>3</v>
      </c>
      <c r="O1" s="18" t="s">
        <v>4</v>
      </c>
      <c r="P1" s="18" t="s">
        <v>5</v>
      </c>
      <c r="Q1" s="19" t="s">
        <v>6</v>
      </c>
      <c r="R1" s="19" t="s">
        <v>51</v>
      </c>
      <c r="S1" s="19" t="s">
        <v>52</v>
      </c>
      <c r="U1" s="23" t="s">
        <v>69</v>
      </c>
      <c r="V1" t="s">
        <v>72</v>
      </c>
      <c r="X1" s="23" t="s">
        <v>69</v>
      </c>
      <c r="Y1" t="s">
        <v>72</v>
      </c>
    </row>
    <row r="2" spans="1:25" x14ac:dyDescent="0.35">
      <c r="J2" s="6"/>
      <c r="K2" s="14">
        <v>40372</v>
      </c>
      <c r="L2" s="10" t="s">
        <v>7</v>
      </c>
      <c r="M2" s="17" t="s">
        <v>8</v>
      </c>
      <c r="N2" s="6">
        <v>429.79776568141511</v>
      </c>
      <c r="O2" s="6">
        <v>3.556923077</v>
      </c>
      <c r="P2">
        <v>0</v>
      </c>
      <c r="Q2">
        <v>1</v>
      </c>
      <c r="R2">
        <v>0</v>
      </c>
      <c r="S2">
        <v>0</v>
      </c>
      <c r="U2" s="24" t="s">
        <v>73</v>
      </c>
      <c r="V2" s="16">
        <v>4702.5759103867831</v>
      </c>
      <c r="X2" s="17" t="s">
        <v>8</v>
      </c>
      <c r="Y2" s="16">
        <v>1056.879731253719</v>
      </c>
    </row>
    <row r="3" spans="1:25" x14ac:dyDescent="0.35">
      <c r="A3" t="s">
        <v>34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J3" s="6"/>
      <c r="K3" s="14">
        <v>40372</v>
      </c>
      <c r="L3" s="10" t="s">
        <v>7</v>
      </c>
      <c r="M3" s="17" t="s">
        <v>9</v>
      </c>
      <c r="N3" s="6">
        <v>302.60708516818738</v>
      </c>
      <c r="O3" s="6">
        <v>3.8450000000000002</v>
      </c>
      <c r="P3">
        <v>0</v>
      </c>
      <c r="Q3">
        <v>1</v>
      </c>
      <c r="R3">
        <v>0</v>
      </c>
      <c r="S3">
        <v>0</v>
      </c>
      <c r="U3" s="24" t="s">
        <v>74</v>
      </c>
      <c r="V3" s="16">
        <v>4029.0131389536623</v>
      </c>
      <c r="X3" s="17" t="s">
        <v>9</v>
      </c>
      <c r="Y3" s="16">
        <v>1077.7948574046145</v>
      </c>
    </row>
    <row r="4" spans="1:25" x14ac:dyDescent="0.35">
      <c r="A4" t="s">
        <v>43</v>
      </c>
      <c r="B4">
        <v>600.26998501066942</v>
      </c>
      <c r="C4">
        <v>65.407653068782494</v>
      </c>
      <c r="D4">
        <v>9.1773662078874363</v>
      </c>
      <c r="E4" t="s">
        <v>35</v>
      </c>
      <c r="F4">
        <v>471.3442237095216</v>
      </c>
      <c r="G4">
        <v>729.19574631181717</v>
      </c>
      <c r="J4" s="6"/>
      <c r="K4" s="14">
        <v>40372</v>
      </c>
      <c r="L4" s="10" t="s">
        <v>7</v>
      </c>
      <c r="M4" s="17" t="s">
        <v>10</v>
      </c>
      <c r="N4" s="6">
        <v>258.46230884332823</v>
      </c>
      <c r="O4" s="6">
        <v>4.6806666669999997</v>
      </c>
      <c r="P4">
        <v>0</v>
      </c>
      <c r="Q4">
        <v>0</v>
      </c>
      <c r="R4">
        <v>0</v>
      </c>
      <c r="S4">
        <v>0</v>
      </c>
      <c r="U4" s="24" t="s">
        <v>75</v>
      </c>
      <c r="V4" s="16">
        <v>4029.0131389536623</v>
      </c>
      <c r="X4" s="17" t="s">
        <v>19</v>
      </c>
      <c r="Y4" s="16">
        <v>805.90772263301426</v>
      </c>
    </row>
    <row r="5" spans="1:25" x14ac:dyDescent="0.35">
      <c r="A5" t="s">
        <v>4</v>
      </c>
      <c r="B5">
        <v>-77.860621871826353</v>
      </c>
      <c r="C5">
        <v>14.603407530202364</v>
      </c>
      <c r="D5">
        <v>-5.3316749334562612</v>
      </c>
      <c r="E5" t="s">
        <v>35</v>
      </c>
      <c r="F5">
        <v>-106.64556285483876</v>
      </c>
      <c r="G5">
        <v>-49.075680888813949</v>
      </c>
      <c r="J5" s="6"/>
      <c r="K5" s="14">
        <v>40372</v>
      </c>
      <c r="L5" s="10" t="s">
        <v>7</v>
      </c>
      <c r="M5" s="17" t="s">
        <v>11</v>
      </c>
      <c r="N5" s="6">
        <v>269.83398933575558</v>
      </c>
      <c r="O5" s="6">
        <v>4.5443749999999996</v>
      </c>
      <c r="P5">
        <v>0</v>
      </c>
      <c r="Q5">
        <v>1</v>
      </c>
      <c r="R5">
        <v>0</v>
      </c>
      <c r="S5">
        <v>0</v>
      </c>
      <c r="U5" s="24" t="s">
        <v>76</v>
      </c>
      <c r="V5" s="16">
        <v>4029.0131389536623</v>
      </c>
      <c r="X5" s="17" t="s">
        <v>10</v>
      </c>
      <c r="Y5" s="16">
        <v>1083.6286823836733</v>
      </c>
    </row>
    <row r="6" spans="1:25" x14ac:dyDescent="0.35">
      <c r="A6" t="s">
        <v>5</v>
      </c>
      <c r="B6">
        <v>124.58623018478579</v>
      </c>
      <c r="C6">
        <v>18.486240982222007</v>
      </c>
      <c r="D6">
        <v>6.7394031217378831</v>
      </c>
      <c r="E6" t="s">
        <v>35</v>
      </c>
      <c r="F6">
        <v>88.147792472869668</v>
      </c>
      <c r="G6">
        <v>161.02466789670191</v>
      </c>
      <c r="K6" s="15">
        <v>40372</v>
      </c>
      <c r="L6" s="10" t="s">
        <v>7</v>
      </c>
      <c r="M6" s="17" t="s">
        <v>12</v>
      </c>
      <c r="N6">
        <v>347.35825789398893</v>
      </c>
      <c r="O6">
        <v>4.314666667</v>
      </c>
      <c r="P6">
        <v>0</v>
      </c>
      <c r="Q6">
        <v>1</v>
      </c>
      <c r="R6">
        <v>0</v>
      </c>
      <c r="S6">
        <v>0</v>
      </c>
      <c r="U6" s="24" t="s">
        <v>77</v>
      </c>
      <c r="V6" s="16">
        <v>3085.7992331809073</v>
      </c>
      <c r="X6" s="17" t="s">
        <v>20</v>
      </c>
      <c r="Y6" s="16">
        <v>901.32791975930206</v>
      </c>
    </row>
    <row r="7" spans="1:25" x14ac:dyDescent="0.35">
      <c r="A7" t="s">
        <v>6</v>
      </c>
      <c r="B7">
        <v>79.890891531566069</v>
      </c>
      <c r="C7">
        <v>12.822466666946685</v>
      </c>
      <c r="D7">
        <v>6.2305400050293027</v>
      </c>
      <c r="E7" t="s">
        <v>35</v>
      </c>
      <c r="F7">
        <v>54.61638313334776</v>
      </c>
      <c r="G7">
        <v>105.16539992978437</v>
      </c>
      <c r="K7" s="15">
        <v>40372</v>
      </c>
      <c r="L7" s="10" t="s">
        <v>7</v>
      </c>
      <c r="M7" s="17" t="s">
        <v>13</v>
      </c>
      <c r="N7">
        <v>277.18746772270498</v>
      </c>
      <c r="O7">
        <v>3.8136363640000002</v>
      </c>
      <c r="P7">
        <v>0</v>
      </c>
      <c r="Q7">
        <v>0</v>
      </c>
      <c r="R7">
        <v>0</v>
      </c>
      <c r="S7">
        <v>0</v>
      </c>
      <c r="U7" s="24" t="s">
        <v>79</v>
      </c>
      <c r="V7" s="16">
        <v>19875.414560428679</v>
      </c>
      <c r="X7" s="17" t="s">
        <v>21</v>
      </c>
      <c r="Y7" s="16">
        <v>805.90772263301426</v>
      </c>
    </row>
    <row r="8" spans="1:25" x14ac:dyDescent="0.35">
      <c r="A8" t="s">
        <v>51</v>
      </c>
      <c r="B8">
        <v>-223.5256601602299</v>
      </c>
      <c r="C8">
        <v>91.312818697321788</v>
      </c>
      <c r="D8">
        <v>-2.4479110747983723</v>
      </c>
      <c r="E8">
        <v>1.5174045595328867E-2</v>
      </c>
      <c r="F8">
        <v>-403.51338506339823</v>
      </c>
      <c r="G8">
        <v>-43.537935257061605</v>
      </c>
      <c r="K8" s="15">
        <v>40372</v>
      </c>
      <c r="L8" s="10" t="s">
        <v>7</v>
      </c>
      <c r="M8" s="17" t="s">
        <v>14</v>
      </c>
      <c r="N8">
        <v>390.64287641209955</v>
      </c>
      <c r="O8">
        <v>4.1479999999999997</v>
      </c>
      <c r="P8">
        <v>0</v>
      </c>
      <c r="Q8">
        <v>1</v>
      </c>
      <c r="R8">
        <v>0</v>
      </c>
      <c r="S8">
        <v>0</v>
      </c>
      <c r="X8" s="17" t="s">
        <v>22</v>
      </c>
      <c r="Y8" s="16">
        <v>906.34170017963788</v>
      </c>
    </row>
    <row r="9" spans="1:25" x14ac:dyDescent="0.35">
      <c r="A9" t="s">
        <v>52</v>
      </c>
      <c r="B9">
        <v>43.495844870312268</v>
      </c>
      <c r="C9">
        <v>21.181980543430736</v>
      </c>
      <c r="D9">
        <v>2.0534361638719298</v>
      </c>
      <c r="E9">
        <v>4.1246282454315608E-2</v>
      </c>
      <c r="F9">
        <v>1.7438045615719631</v>
      </c>
      <c r="G9">
        <v>85.247885179052574</v>
      </c>
      <c r="K9" s="15">
        <v>40372</v>
      </c>
      <c r="L9" s="10" t="s">
        <v>7</v>
      </c>
      <c r="M9" s="17" t="s">
        <v>15</v>
      </c>
      <c r="N9">
        <v>189.92428664396911</v>
      </c>
      <c r="O9">
        <v>4.1381249999999996</v>
      </c>
      <c r="P9">
        <v>0</v>
      </c>
      <c r="Q9">
        <v>0</v>
      </c>
      <c r="R9">
        <v>0</v>
      </c>
      <c r="S9">
        <v>0</v>
      </c>
      <c r="X9" s="17" t="s">
        <v>11</v>
      </c>
      <c r="Y9" s="16">
        <v>1142.70154648268</v>
      </c>
    </row>
    <row r="10" spans="1:25" x14ac:dyDescent="0.35">
      <c r="K10" s="15">
        <v>40372</v>
      </c>
      <c r="L10" s="10" t="s">
        <v>7</v>
      </c>
      <c r="M10" s="17" t="s">
        <v>16</v>
      </c>
      <c r="N10">
        <v>318.5782889727414</v>
      </c>
      <c r="O10">
        <v>4.1381249999999996</v>
      </c>
      <c r="P10">
        <v>0</v>
      </c>
      <c r="Q10">
        <v>1</v>
      </c>
      <c r="R10">
        <v>0</v>
      </c>
      <c r="S10">
        <v>0</v>
      </c>
      <c r="X10" s="17" t="s">
        <v>12</v>
      </c>
      <c r="Y10" s="16">
        <v>1091.1116845178285</v>
      </c>
    </row>
    <row r="11" spans="1:25" x14ac:dyDescent="0.35">
      <c r="K11" s="15">
        <v>40372</v>
      </c>
      <c r="L11" s="10" t="s">
        <v>7</v>
      </c>
      <c r="M11" s="17" t="s">
        <v>17</v>
      </c>
      <c r="N11">
        <v>305.50056886598702</v>
      </c>
      <c r="O11">
        <v>4.4866666669999997</v>
      </c>
      <c r="P11">
        <v>0</v>
      </c>
      <c r="Q11">
        <v>1</v>
      </c>
      <c r="R11">
        <v>0</v>
      </c>
      <c r="S11">
        <v>0</v>
      </c>
      <c r="X11" s="17" t="s">
        <v>23</v>
      </c>
      <c r="Y11" s="16">
        <v>959.03568874078553</v>
      </c>
    </row>
    <row r="12" spans="1:25" x14ac:dyDescent="0.35">
      <c r="K12" s="15">
        <v>40372</v>
      </c>
      <c r="L12" s="10" t="s">
        <v>18</v>
      </c>
      <c r="M12" s="17" t="s">
        <v>19</v>
      </c>
      <c r="N12">
        <v>335.28131464737612</v>
      </c>
      <c r="O12">
        <v>3.1469999999999998</v>
      </c>
      <c r="P12">
        <v>0</v>
      </c>
      <c r="Q12">
        <v>0</v>
      </c>
      <c r="R12">
        <v>1</v>
      </c>
      <c r="S12">
        <v>3.1469999999999998</v>
      </c>
      <c r="X12" s="17" t="s">
        <v>13</v>
      </c>
      <c r="Y12" s="16">
        <v>1075.987945581599</v>
      </c>
    </row>
    <row r="13" spans="1:25" x14ac:dyDescent="0.35">
      <c r="K13" s="15">
        <v>40372</v>
      </c>
      <c r="L13" s="10" t="s">
        <v>18</v>
      </c>
      <c r="M13" s="17" t="s">
        <v>20</v>
      </c>
      <c r="N13">
        <v>235.86848608428613</v>
      </c>
      <c r="O13">
        <v>3.7450000000000001</v>
      </c>
      <c r="P13">
        <v>0</v>
      </c>
      <c r="Q13">
        <v>0</v>
      </c>
      <c r="R13">
        <v>1</v>
      </c>
      <c r="S13">
        <v>3.7450000000000001</v>
      </c>
      <c r="X13" s="17" t="s">
        <v>24</v>
      </c>
      <c r="Y13" s="16">
        <v>1007.9763087975608</v>
      </c>
    </row>
    <row r="14" spans="1:25" x14ac:dyDescent="0.35">
      <c r="K14" s="15">
        <v>40372</v>
      </c>
      <c r="L14" s="10" t="s">
        <v>18</v>
      </c>
      <c r="M14" s="17" t="s">
        <v>21</v>
      </c>
      <c r="N14">
        <v>331.18181179812558</v>
      </c>
      <c r="O14">
        <v>3.1469999999999998</v>
      </c>
      <c r="P14">
        <v>0</v>
      </c>
      <c r="Q14">
        <v>0</v>
      </c>
      <c r="R14">
        <v>1</v>
      </c>
      <c r="S14">
        <v>3.1469999999999998</v>
      </c>
      <c r="X14" s="17" t="s">
        <v>14</v>
      </c>
      <c r="Y14" s="16">
        <v>1089.335024941779</v>
      </c>
    </row>
    <row r="15" spans="1:25" x14ac:dyDescent="0.35">
      <c r="K15" s="15">
        <v>40372</v>
      </c>
      <c r="L15" s="10" t="s">
        <v>18</v>
      </c>
      <c r="M15" s="17" t="s">
        <v>22</v>
      </c>
      <c r="N15">
        <v>135.1673761865116</v>
      </c>
      <c r="O15">
        <v>3.78</v>
      </c>
      <c r="P15">
        <v>0</v>
      </c>
      <c r="Q15">
        <v>0</v>
      </c>
      <c r="R15">
        <v>1</v>
      </c>
      <c r="S15">
        <v>3.78</v>
      </c>
      <c r="X15" s="17" t="s">
        <v>15</v>
      </c>
      <c r="Y15" s="16">
        <v>1089.1279541863901</v>
      </c>
    </row>
    <row r="16" spans="1:25" x14ac:dyDescent="0.35">
      <c r="K16" s="15">
        <v>40372</v>
      </c>
      <c r="L16" s="10" t="s">
        <v>18</v>
      </c>
      <c r="M16" s="17" t="s">
        <v>23</v>
      </c>
      <c r="N16">
        <v>357.7484603303962</v>
      </c>
      <c r="O16">
        <v>4.1790000000000003</v>
      </c>
      <c r="P16">
        <v>0</v>
      </c>
      <c r="Q16">
        <v>1</v>
      </c>
      <c r="R16">
        <v>1</v>
      </c>
      <c r="S16">
        <v>4.1790000000000003</v>
      </c>
      <c r="X16" s="17" t="s">
        <v>25</v>
      </c>
      <c r="Y16" s="16">
        <v>938.53307434601174</v>
      </c>
    </row>
    <row r="17" spans="11:25" x14ac:dyDescent="0.35">
      <c r="K17" s="15">
        <v>40372</v>
      </c>
      <c r="L17" s="10" t="s">
        <v>18</v>
      </c>
      <c r="M17" s="17" t="s">
        <v>24</v>
      </c>
      <c r="N17">
        <v>181.75129023351653</v>
      </c>
      <c r="O17">
        <v>4.6224999999999996</v>
      </c>
      <c r="P17">
        <v>0</v>
      </c>
      <c r="Q17">
        <v>0</v>
      </c>
      <c r="R17">
        <v>1</v>
      </c>
      <c r="S17">
        <v>4.6224999999999996</v>
      </c>
      <c r="X17" s="17" t="s">
        <v>16</v>
      </c>
      <c r="Y17" s="16">
        <v>1089.1279541863901</v>
      </c>
    </row>
    <row r="18" spans="11:25" x14ac:dyDescent="0.35">
      <c r="K18" s="15">
        <v>40372</v>
      </c>
      <c r="L18" s="10" t="s">
        <v>18</v>
      </c>
      <c r="M18" s="17" t="s">
        <v>25</v>
      </c>
      <c r="N18">
        <v>280.49607322898152</v>
      </c>
      <c r="O18">
        <v>4.0162500000000003</v>
      </c>
      <c r="P18">
        <v>0</v>
      </c>
      <c r="Q18">
        <v>0</v>
      </c>
      <c r="R18">
        <v>1</v>
      </c>
      <c r="S18">
        <v>4.0162500000000003</v>
      </c>
      <c r="X18" s="17" t="s">
        <v>17</v>
      </c>
      <c r="Y18" s="16">
        <v>1143.3101923496988</v>
      </c>
    </row>
    <row r="19" spans="11:25" x14ac:dyDescent="0.35">
      <c r="K19" s="15">
        <v>40372</v>
      </c>
      <c r="L19" s="10" t="s">
        <v>18</v>
      </c>
      <c r="M19" s="17" t="s">
        <v>26</v>
      </c>
      <c r="N19">
        <v>313.2871856579099</v>
      </c>
      <c r="O19">
        <v>3.1419999999999999</v>
      </c>
      <c r="P19">
        <v>0</v>
      </c>
      <c r="Q19">
        <v>1</v>
      </c>
      <c r="R19">
        <v>1</v>
      </c>
      <c r="S19">
        <v>3.1419999999999999</v>
      </c>
      <c r="X19" s="17" t="s">
        <v>26</v>
      </c>
      <c r="Y19" s="16">
        <v>842.68476472467705</v>
      </c>
    </row>
    <row r="20" spans="11:25" x14ac:dyDescent="0.35">
      <c r="K20" s="15">
        <v>40372</v>
      </c>
      <c r="L20" s="10" t="s">
        <v>18</v>
      </c>
      <c r="M20" s="17" t="s">
        <v>27</v>
      </c>
      <c r="N20">
        <v>326.65294605776489</v>
      </c>
      <c r="O20">
        <v>3.7450000000000001</v>
      </c>
      <c r="P20">
        <v>0</v>
      </c>
      <c r="Q20">
        <v>0</v>
      </c>
      <c r="R20">
        <v>1</v>
      </c>
      <c r="S20">
        <v>3.7450000000000001</v>
      </c>
      <c r="X20" s="17" t="s">
        <v>27</v>
      </c>
      <c r="Y20" s="16">
        <v>901.32791975930206</v>
      </c>
    </row>
    <row r="21" spans="11:25" x14ac:dyDescent="0.35">
      <c r="K21" s="15">
        <v>40372</v>
      </c>
      <c r="L21" s="10" t="s">
        <v>18</v>
      </c>
      <c r="M21" s="17" t="s">
        <v>28</v>
      </c>
      <c r="N21">
        <v>327.86669151320319</v>
      </c>
      <c r="O21">
        <v>3.5185714290000001</v>
      </c>
      <c r="P21">
        <v>0</v>
      </c>
      <c r="Q21">
        <v>0</v>
      </c>
      <c r="R21">
        <v>1</v>
      </c>
      <c r="S21">
        <v>3.5185714290000001</v>
      </c>
      <c r="X21" s="17" t="s">
        <v>28</v>
      </c>
      <c r="Y21" s="16">
        <v>867.36616556699596</v>
      </c>
    </row>
    <row r="22" spans="11:25" x14ac:dyDescent="0.35">
      <c r="K22" s="15"/>
      <c r="L22" s="10"/>
      <c r="M22" s="17"/>
      <c r="X22" s="17" t="s">
        <v>70</v>
      </c>
      <c r="Y22" s="16">
        <v>19875.414560428675</v>
      </c>
    </row>
    <row r="23" spans="11:25" x14ac:dyDescent="0.35">
      <c r="K23" s="19" t="s">
        <v>66</v>
      </c>
      <c r="L23" s="20" t="s">
        <v>67</v>
      </c>
      <c r="M23" s="21" t="s">
        <v>68</v>
      </c>
      <c r="N23" s="19" t="s">
        <v>60</v>
      </c>
      <c r="O23" s="19" t="s">
        <v>61</v>
      </c>
      <c r="P23" s="19" t="s">
        <v>62</v>
      </c>
      <c r="Q23" s="19" t="s">
        <v>63</v>
      </c>
      <c r="R23" s="19" t="s">
        <v>64</v>
      </c>
      <c r="S23" s="19" t="s">
        <v>65</v>
      </c>
      <c r="T23" s="19" t="s">
        <v>71</v>
      </c>
    </row>
    <row r="24" spans="11:25" x14ac:dyDescent="0.35">
      <c r="K24" s="15">
        <v>40379</v>
      </c>
      <c r="L24" s="10" t="s">
        <v>7</v>
      </c>
      <c r="M24" s="17" t="s">
        <v>8</v>
      </c>
      <c r="N24" s="6">
        <f>$B$4+O24+P24+Q24+R24+S24</f>
        <v>447.91197246998513</v>
      </c>
      <c r="O24" s="6">
        <f>O2*$B$5</f>
        <v>-276.94424272547008</v>
      </c>
      <c r="P24">
        <f>1*$B$6</f>
        <v>124.58623018478579</v>
      </c>
      <c r="Q24">
        <f>0*$B$7</f>
        <v>0</v>
      </c>
      <c r="R24">
        <f>R2*$B$8</f>
        <v>0</v>
      </c>
      <c r="S24">
        <f>S2*$B$9</f>
        <v>0</v>
      </c>
      <c r="T24" s="25">
        <f>N24*O2*0.3*0.5</f>
        <v>238.9782647014618</v>
      </c>
    </row>
    <row r="25" spans="11:25" x14ac:dyDescent="0.35">
      <c r="K25" s="15">
        <v>40379</v>
      </c>
      <c r="L25" s="10" t="s">
        <v>7</v>
      </c>
      <c r="M25" s="17" t="s">
        <v>9</v>
      </c>
      <c r="N25" s="6">
        <f t="shared" ref="N25:N43" si="0">$B$4+O25+P25+Q25+R25+S25</f>
        <v>425.48212409828284</v>
      </c>
      <c r="O25" s="6">
        <f t="shared" ref="O25:O43" si="1">O3*$B$5</f>
        <v>-299.37409109717237</v>
      </c>
      <c r="P25">
        <f t="shared" ref="P25:P43" si="2">1*$B$6</f>
        <v>124.58623018478579</v>
      </c>
      <c r="Q25">
        <f t="shared" ref="Q25:Q43" si="3">0*$B$7</f>
        <v>0</v>
      </c>
      <c r="R25">
        <f t="shared" ref="R25:R43" si="4">R3*$B$8</f>
        <v>0</v>
      </c>
      <c r="S25">
        <f>S3*$B$9</f>
        <v>0</v>
      </c>
      <c r="T25" s="25">
        <f t="shared" ref="T25:T43" si="5">N25*O3*0.3*0.5</f>
        <v>245.39681507368465</v>
      </c>
    </row>
    <row r="26" spans="11:25" x14ac:dyDescent="0.35">
      <c r="K26" s="15">
        <v>40379</v>
      </c>
      <c r="L26" s="10" t="s">
        <v>7</v>
      </c>
      <c r="M26" s="17" t="s">
        <v>10</v>
      </c>
      <c r="N26" s="6">
        <f t="shared" si="0"/>
        <v>360.41659772810647</v>
      </c>
      <c r="O26" s="6">
        <f t="shared" si="1"/>
        <v>-364.43961746734874</v>
      </c>
      <c r="P26">
        <f t="shared" si="2"/>
        <v>124.58623018478579</v>
      </c>
      <c r="Q26">
        <f t="shared" si="3"/>
        <v>0</v>
      </c>
      <c r="R26">
        <f t="shared" si="4"/>
        <v>0</v>
      </c>
      <c r="S26">
        <f t="shared" ref="S26:S43" si="6">S4*$B$9</f>
        <v>0</v>
      </c>
      <c r="T26" s="25">
        <f t="shared" si="5"/>
        <v>253.04849328292434</v>
      </c>
    </row>
    <row r="27" spans="11:25" x14ac:dyDescent="0.35">
      <c r="K27" s="15">
        <v>40379</v>
      </c>
      <c r="L27" s="10" t="s">
        <v>7</v>
      </c>
      <c r="M27" s="17" t="s">
        <v>11</v>
      </c>
      <c r="N27" s="6">
        <f t="shared" si="0"/>
        <v>450.9192432082404</v>
      </c>
      <c r="O27" s="6">
        <f t="shared" si="1"/>
        <v>-353.82786351878087</v>
      </c>
      <c r="P27">
        <f t="shared" si="2"/>
        <v>124.58623018478579</v>
      </c>
      <c r="Q27">
        <f>1*$B$7</f>
        <v>79.890891531566069</v>
      </c>
      <c r="R27">
        <f t="shared" si="4"/>
        <v>0</v>
      </c>
      <c r="S27">
        <f t="shared" si="6"/>
        <v>0</v>
      </c>
      <c r="T27" s="25">
        <f t="shared" si="5"/>
        <v>307.37192037816709</v>
      </c>
    </row>
    <row r="28" spans="11:25" x14ac:dyDescent="0.35">
      <c r="K28" s="15">
        <v>40379</v>
      </c>
      <c r="L28" s="10" t="s">
        <v>7</v>
      </c>
      <c r="M28" s="17" t="s">
        <v>12</v>
      </c>
      <c r="N28" s="6">
        <f t="shared" si="0"/>
        <v>388.91358533319487</v>
      </c>
      <c r="O28" s="6">
        <f t="shared" si="1"/>
        <v>-335.94262986226033</v>
      </c>
      <c r="P28">
        <f t="shared" si="2"/>
        <v>124.58623018478579</v>
      </c>
      <c r="Q28">
        <f t="shared" si="3"/>
        <v>0</v>
      </c>
      <c r="R28">
        <f t="shared" si="4"/>
        <v>0</v>
      </c>
      <c r="S28">
        <f t="shared" si="6"/>
        <v>0</v>
      </c>
      <c r="T28" s="25">
        <f t="shared" si="5"/>
        <v>251.7048724470894</v>
      </c>
    </row>
    <row r="29" spans="11:25" x14ac:dyDescent="0.35">
      <c r="K29" s="15">
        <v>40379</v>
      </c>
      <c r="L29" s="10" t="s">
        <v>7</v>
      </c>
      <c r="M29" s="17" t="s">
        <v>13</v>
      </c>
      <c r="N29" s="6">
        <f t="shared" si="0"/>
        <v>427.92411630140447</v>
      </c>
      <c r="O29" s="6">
        <f t="shared" si="1"/>
        <v>-296.93209889405074</v>
      </c>
      <c r="P29">
        <f t="shared" si="2"/>
        <v>124.58623018478579</v>
      </c>
      <c r="Q29">
        <f t="shared" si="3"/>
        <v>0</v>
      </c>
      <c r="R29">
        <f t="shared" si="4"/>
        <v>0</v>
      </c>
      <c r="S29">
        <f t="shared" si="6"/>
        <v>0</v>
      </c>
      <c r="T29" s="25">
        <f t="shared" si="5"/>
        <v>244.79204564394018</v>
      </c>
    </row>
    <row r="30" spans="11:25" x14ac:dyDescent="0.35">
      <c r="K30" s="15">
        <v>40379</v>
      </c>
      <c r="L30" s="10" t="s">
        <v>7</v>
      </c>
      <c r="M30" s="17" t="s">
        <v>14</v>
      </c>
      <c r="N30" s="6">
        <f t="shared" si="0"/>
        <v>401.89035567111949</v>
      </c>
      <c r="O30" s="6">
        <f t="shared" si="1"/>
        <v>-322.96585952433571</v>
      </c>
      <c r="P30">
        <f t="shared" si="2"/>
        <v>124.58623018478579</v>
      </c>
      <c r="Q30">
        <f t="shared" si="3"/>
        <v>0</v>
      </c>
      <c r="R30">
        <f t="shared" si="4"/>
        <v>0</v>
      </c>
      <c r="S30">
        <f t="shared" si="6"/>
        <v>0</v>
      </c>
      <c r="T30" s="25">
        <f t="shared" si="5"/>
        <v>250.05617929857053</v>
      </c>
    </row>
    <row r="31" spans="11:25" x14ac:dyDescent="0.35">
      <c r="K31" s="15">
        <v>40379</v>
      </c>
      <c r="L31" s="10" t="s">
        <v>7</v>
      </c>
      <c r="M31" s="17" t="s">
        <v>15</v>
      </c>
      <c r="N31" s="6">
        <f t="shared" si="0"/>
        <v>402.65922931210383</v>
      </c>
      <c r="O31" s="6">
        <f t="shared" si="1"/>
        <v>-322.19698588335137</v>
      </c>
      <c r="P31">
        <f t="shared" si="2"/>
        <v>124.58623018478579</v>
      </c>
      <c r="Q31">
        <f t="shared" si="3"/>
        <v>0</v>
      </c>
      <c r="R31">
        <f t="shared" si="4"/>
        <v>0</v>
      </c>
      <c r="S31">
        <f t="shared" si="6"/>
        <v>0</v>
      </c>
      <c r="T31" s="25">
        <f t="shared" si="5"/>
        <v>249.93813349457241</v>
      </c>
    </row>
    <row r="32" spans="11:25" x14ac:dyDescent="0.35">
      <c r="K32" s="15">
        <v>40379</v>
      </c>
      <c r="L32" s="10" t="s">
        <v>7</v>
      </c>
      <c r="M32" s="17" t="s">
        <v>16</v>
      </c>
      <c r="N32" s="6">
        <f t="shared" si="0"/>
        <v>402.65922931210383</v>
      </c>
      <c r="O32" s="6">
        <f t="shared" si="1"/>
        <v>-322.19698588335137</v>
      </c>
      <c r="P32">
        <f t="shared" si="2"/>
        <v>124.58623018478579</v>
      </c>
      <c r="Q32">
        <f t="shared" si="3"/>
        <v>0</v>
      </c>
      <c r="R32">
        <f t="shared" si="4"/>
        <v>0</v>
      </c>
      <c r="S32">
        <f t="shared" si="6"/>
        <v>0</v>
      </c>
      <c r="T32" s="25">
        <f t="shared" si="5"/>
        <v>249.93813349457241</v>
      </c>
    </row>
    <row r="33" spans="11:20" x14ac:dyDescent="0.35">
      <c r="K33" s="15">
        <v>40379</v>
      </c>
      <c r="L33" s="10" t="s">
        <v>7</v>
      </c>
      <c r="M33" s="17" t="s">
        <v>17</v>
      </c>
      <c r="N33" s="6">
        <f t="shared" si="0"/>
        <v>455.41244990280683</v>
      </c>
      <c r="O33" s="6">
        <f t="shared" si="1"/>
        <v>-349.33465682421445</v>
      </c>
      <c r="P33">
        <f t="shared" si="2"/>
        <v>124.58623018478579</v>
      </c>
      <c r="Q33">
        <f>1*$B$7</f>
        <v>79.890891531566069</v>
      </c>
      <c r="R33">
        <f t="shared" si="4"/>
        <v>0</v>
      </c>
      <c r="S33">
        <f t="shared" si="6"/>
        <v>0</v>
      </c>
      <c r="T33" s="25">
        <f t="shared" si="5"/>
        <v>306.49257880735962</v>
      </c>
    </row>
    <row r="34" spans="11:20" x14ac:dyDescent="0.35">
      <c r="K34" s="15">
        <v>40379</v>
      </c>
      <c r="L34" s="10" t="s">
        <v>18</v>
      </c>
      <c r="M34" s="17" t="s">
        <v>19</v>
      </c>
      <c r="N34" s="6">
        <f t="shared" si="0"/>
        <v>393.18460181146048</v>
      </c>
      <c r="O34" s="6">
        <f t="shared" si="1"/>
        <v>-245.02737703063752</v>
      </c>
      <c r="P34">
        <f t="shared" si="2"/>
        <v>124.58623018478579</v>
      </c>
      <c r="Q34">
        <f t="shared" si="3"/>
        <v>0</v>
      </c>
      <c r="R34">
        <f t="shared" si="4"/>
        <v>-223.5256601602299</v>
      </c>
      <c r="S34">
        <f t="shared" si="6"/>
        <v>136.8814238068727</v>
      </c>
      <c r="T34" s="25">
        <f t="shared" si="5"/>
        <v>185.60279128509993</v>
      </c>
    </row>
    <row r="35" spans="11:20" x14ac:dyDescent="0.35">
      <c r="K35" s="15">
        <v>40379</v>
      </c>
      <c r="L35" s="10" t="s">
        <v>18</v>
      </c>
      <c r="M35" s="17" t="s">
        <v>20</v>
      </c>
      <c r="N35" s="6">
        <f t="shared" si="0"/>
        <v>372.63446516455508</v>
      </c>
      <c r="O35" s="6">
        <f t="shared" si="1"/>
        <v>-291.5880289099897</v>
      </c>
      <c r="P35">
        <f t="shared" si="2"/>
        <v>124.58623018478579</v>
      </c>
      <c r="Q35">
        <f t="shared" si="3"/>
        <v>0</v>
      </c>
      <c r="R35">
        <f t="shared" si="4"/>
        <v>-223.5256601602299</v>
      </c>
      <c r="S35">
        <f t="shared" si="6"/>
        <v>162.89193903931945</v>
      </c>
      <c r="T35" s="25">
        <f t="shared" si="5"/>
        <v>209.32741080618882</v>
      </c>
    </row>
    <row r="36" spans="11:20" x14ac:dyDescent="0.35">
      <c r="K36" s="15">
        <v>40379</v>
      </c>
      <c r="L36" s="10" t="s">
        <v>18</v>
      </c>
      <c r="M36" s="17" t="s">
        <v>21</v>
      </c>
      <c r="N36" s="6">
        <f t="shared" si="0"/>
        <v>393.18460181146048</v>
      </c>
      <c r="O36" s="6">
        <f t="shared" si="1"/>
        <v>-245.02737703063752</v>
      </c>
      <c r="P36">
        <f t="shared" si="2"/>
        <v>124.58623018478579</v>
      </c>
      <c r="Q36">
        <f t="shared" si="3"/>
        <v>0</v>
      </c>
      <c r="R36">
        <f t="shared" si="4"/>
        <v>-223.5256601602299</v>
      </c>
      <c r="S36">
        <f t="shared" si="6"/>
        <v>136.8814238068727</v>
      </c>
      <c r="T36" s="25">
        <f t="shared" si="5"/>
        <v>185.60279128509993</v>
      </c>
    </row>
    <row r="37" spans="11:20" x14ac:dyDescent="0.35">
      <c r="K37" s="15">
        <v>40379</v>
      </c>
      <c r="L37" s="10" t="s">
        <v>18</v>
      </c>
      <c r="M37" s="17" t="s">
        <v>22</v>
      </c>
      <c r="N37" s="6">
        <f t="shared" si="0"/>
        <v>371.43169796950207</v>
      </c>
      <c r="O37" s="6">
        <f t="shared" si="1"/>
        <v>-294.31315067550361</v>
      </c>
      <c r="P37">
        <f t="shared" si="2"/>
        <v>124.58623018478579</v>
      </c>
      <c r="Q37">
        <f t="shared" si="3"/>
        <v>0</v>
      </c>
      <c r="R37">
        <f t="shared" si="4"/>
        <v>-223.5256601602299</v>
      </c>
      <c r="S37">
        <f t="shared" si="6"/>
        <v>164.41429360978037</v>
      </c>
      <c r="T37" s="25">
        <f t="shared" si="5"/>
        <v>210.60177274870765</v>
      </c>
    </row>
    <row r="38" spans="11:20" x14ac:dyDescent="0.35">
      <c r="K38" s="15">
        <v>40379</v>
      </c>
      <c r="L38" s="10" t="s">
        <v>18</v>
      </c>
      <c r="M38" s="17" t="s">
        <v>23</v>
      </c>
      <c r="N38" s="6">
        <f t="shared" si="0"/>
        <v>357.72015194589795</v>
      </c>
      <c r="O38" s="6">
        <f t="shared" si="1"/>
        <v>-325.37953880236233</v>
      </c>
      <c r="P38">
        <f t="shared" si="2"/>
        <v>124.58623018478579</v>
      </c>
      <c r="Q38">
        <f t="shared" si="3"/>
        <v>0</v>
      </c>
      <c r="R38">
        <f t="shared" si="4"/>
        <v>-223.5256601602299</v>
      </c>
      <c r="S38">
        <f t="shared" si="6"/>
        <v>181.76913571303498</v>
      </c>
      <c r="T38" s="25">
        <f t="shared" si="5"/>
        <v>224.23687724728615</v>
      </c>
    </row>
    <row r="39" spans="11:20" x14ac:dyDescent="0.35">
      <c r="K39" s="15">
        <v>40379</v>
      </c>
      <c r="L39" s="10" t="s">
        <v>18</v>
      </c>
      <c r="M39" s="17" t="s">
        <v>24</v>
      </c>
      <c r="N39" s="6">
        <f t="shared" si="0"/>
        <v>342.47937334572646</v>
      </c>
      <c r="O39" s="6">
        <f t="shared" si="1"/>
        <v>-359.91072460251729</v>
      </c>
      <c r="P39">
        <f t="shared" si="2"/>
        <v>124.58623018478579</v>
      </c>
      <c r="Q39">
        <f t="shared" si="3"/>
        <v>0</v>
      </c>
      <c r="R39">
        <f t="shared" si="4"/>
        <v>-223.5256601602299</v>
      </c>
      <c r="S39">
        <f t="shared" si="6"/>
        <v>201.05954291301845</v>
      </c>
      <c r="T39" s="25">
        <f t="shared" si="5"/>
        <v>237.46663549359306</v>
      </c>
    </row>
    <row r="40" spans="11:20" x14ac:dyDescent="0.35">
      <c r="K40" s="15">
        <v>40379</v>
      </c>
      <c r="L40" s="10" t="s">
        <v>18</v>
      </c>
      <c r="M40" s="17" t="s">
        <v>25</v>
      </c>
      <c r="N40" s="6">
        <f t="shared" si="0"/>
        <v>363.31301940289433</v>
      </c>
      <c r="O40" s="6">
        <f t="shared" si="1"/>
        <v>-312.70772259272263</v>
      </c>
      <c r="P40">
        <f t="shared" si="2"/>
        <v>124.58623018478579</v>
      </c>
      <c r="Q40">
        <f t="shared" si="3"/>
        <v>0</v>
      </c>
      <c r="R40">
        <f t="shared" si="4"/>
        <v>-223.5256601602299</v>
      </c>
      <c r="S40">
        <f t="shared" si="6"/>
        <v>174.69018696039166</v>
      </c>
      <c r="T40" s="25">
        <f t="shared" si="5"/>
        <v>218.87338712653116</v>
      </c>
    </row>
    <row r="41" spans="11:20" x14ac:dyDescent="0.35">
      <c r="K41" s="15">
        <v>40379</v>
      </c>
      <c r="L41" s="10" t="s">
        <v>18</v>
      </c>
      <c r="M41" s="17" t="s">
        <v>26</v>
      </c>
      <c r="N41" s="6">
        <f t="shared" si="0"/>
        <v>473.24731722803403</v>
      </c>
      <c r="O41" s="6">
        <f t="shared" si="1"/>
        <v>-244.63807392127839</v>
      </c>
      <c r="P41">
        <f t="shared" si="2"/>
        <v>124.58623018478579</v>
      </c>
      <c r="Q41">
        <f>1*$B$7</f>
        <v>79.890891531566069</v>
      </c>
      <c r="R41">
        <f t="shared" si="4"/>
        <v>-223.5256601602299</v>
      </c>
      <c r="S41">
        <f t="shared" si="6"/>
        <v>136.66394458252114</v>
      </c>
      <c r="T41" s="25">
        <f t="shared" si="5"/>
        <v>223.04146060957245</v>
      </c>
    </row>
    <row r="42" spans="11:20" x14ac:dyDescent="0.35">
      <c r="K42" s="15">
        <v>40379</v>
      </c>
      <c r="L42" s="10" t="s">
        <v>18</v>
      </c>
      <c r="M42" s="17" t="s">
        <v>27</v>
      </c>
      <c r="N42" s="6">
        <f t="shared" si="0"/>
        <v>372.63446516455508</v>
      </c>
      <c r="O42" s="6">
        <f t="shared" si="1"/>
        <v>-291.5880289099897</v>
      </c>
      <c r="P42">
        <f t="shared" si="2"/>
        <v>124.58623018478579</v>
      </c>
      <c r="Q42">
        <f t="shared" si="3"/>
        <v>0</v>
      </c>
      <c r="R42">
        <f t="shared" si="4"/>
        <v>-223.5256601602299</v>
      </c>
      <c r="S42">
        <f t="shared" si="6"/>
        <v>162.89193903931945</v>
      </c>
      <c r="T42" s="25">
        <f t="shared" si="5"/>
        <v>209.32741080618882</v>
      </c>
    </row>
    <row r="43" spans="11:20" x14ac:dyDescent="0.35">
      <c r="K43" s="15">
        <v>40379</v>
      </c>
      <c r="L43" s="10" t="s">
        <v>18</v>
      </c>
      <c r="M43" s="17" t="s">
        <v>28</v>
      </c>
      <c r="N43" s="6">
        <f t="shared" si="0"/>
        <v>380.41563251374157</v>
      </c>
      <c r="O43" s="6">
        <f t="shared" si="1"/>
        <v>-273.95815956238073</v>
      </c>
      <c r="P43">
        <f t="shared" si="2"/>
        <v>124.58623018478579</v>
      </c>
      <c r="Q43">
        <f t="shared" si="3"/>
        <v>0</v>
      </c>
      <c r="R43">
        <f t="shared" si="4"/>
        <v>-223.5256601602299</v>
      </c>
      <c r="S43">
        <f t="shared" si="6"/>
        <v>153.04323704089697</v>
      </c>
      <c r="T43" s="25">
        <f t="shared" si="5"/>
        <v>200.77793635617218</v>
      </c>
    </row>
    <row r="44" spans="11:20" x14ac:dyDescent="0.35">
      <c r="K44" s="15">
        <v>40386</v>
      </c>
      <c r="L44" s="10" t="s">
        <v>7</v>
      </c>
      <c r="M44" s="17" t="s">
        <v>8</v>
      </c>
      <c r="N44">
        <f>$B$4+O44+P44+Q44+R44+S44</f>
        <v>403.21663381676541</v>
      </c>
      <c r="O44">
        <f>$B$5*O2</f>
        <v>-276.94424272547008</v>
      </c>
      <c r="P44">
        <f>P2*$B$6</f>
        <v>0</v>
      </c>
      <c r="Q44">
        <f>1*$B$7</f>
        <v>79.890891531566069</v>
      </c>
      <c r="R44">
        <f>R2*$B$8</f>
        <v>0</v>
      </c>
      <c r="S44">
        <f>S2*$B$9</f>
        <v>0</v>
      </c>
      <c r="T44" s="25">
        <f>N44*O2*0.3*0.5</f>
        <v>215.1315824779667</v>
      </c>
    </row>
    <row r="45" spans="11:20" x14ac:dyDescent="0.35">
      <c r="K45" s="15">
        <v>40386</v>
      </c>
      <c r="L45" s="10" t="s">
        <v>7</v>
      </c>
      <c r="M45" s="17" t="s">
        <v>9</v>
      </c>
      <c r="N45">
        <f t="shared" ref="N45:N63" si="7">$B$4+O45+P45+Q45+R45+S45</f>
        <v>380.78678544506312</v>
      </c>
      <c r="O45">
        <f t="shared" ref="O45:O63" si="8">$B$5*O3</f>
        <v>-299.37409109717237</v>
      </c>
      <c r="P45">
        <f t="shared" ref="P45:P63" si="9">P3*$B$6</f>
        <v>0</v>
      </c>
      <c r="Q45">
        <f t="shared" ref="Q45:Q63" si="10">1*$B$7</f>
        <v>79.890891531566069</v>
      </c>
      <c r="R45">
        <f t="shared" ref="R45:R63" si="11">R3*$B$8</f>
        <v>0</v>
      </c>
      <c r="S45">
        <f t="shared" ref="S45:S63" si="12">S3*$B$9</f>
        <v>0</v>
      </c>
      <c r="T45" s="25">
        <f t="shared" ref="T45:T63" si="13">N45*O3*0.3*0.5</f>
        <v>219.61877850544013</v>
      </c>
    </row>
    <row r="46" spans="11:20" x14ac:dyDescent="0.35">
      <c r="K46" s="15">
        <v>40386</v>
      </c>
      <c r="L46" s="10" t="s">
        <v>7</v>
      </c>
      <c r="M46" s="17" t="s">
        <v>10</v>
      </c>
      <c r="N46">
        <f t="shared" si="7"/>
        <v>315.72125907488675</v>
      </c>
      <c r="O46">
        <f t="shared" si="8"/>
        <v>-364.43961746734874</v>
      </c>
      <c r="P46">
        <f t="shared" si="9"/>
        <v>0</v>
      </c>
      <c r="Q46">
        <f t="shared" si="10"/>
        <v>79.890891531566069</v>
      </c>
      <c r="R46">
        <f t="shared" si="11"/>
        <v>0</v>
      </c>
      <c r="S46">
        <f t="shared" si="12"/>
        <v>0</v>
      </c>
      <c r="T46" s="25">
        <f t="shared" si="13"/>
        <v>221.66789601226404</v>
      </c>
    </row>
    <row r="47" spans="11:20" x14ac:dyDescent="0.35">
      <c r="K47" s="15">
        <v>40386</v>
      </c>
      <c r="L47" s="10" t="s">
        <v>7</v>
      </c>
      <c r="M47" s="17" t="s">
        <v>11</v>
      </c>
      <c r="N47">
        <f t="shared" si="7"/>
        <v>326.33301302345461</v>
      </c>
      <c r="O47">
        <f t="shared" si="8"/>
        <v>-353.82786351878087</v>
      </c>
      <c r="P47">
        <f t="shared" si="9"/>
        <v>0</v>
      </c>
      <c r="Q47">
        <f t="shared" si="10"/>
        <v>79.890891531566069</v>
      </c>
      <c r="R47">
        <f t="shared" si="11"/>
        <v>0</v>
      </c>
      <c r="S47">
        <f t="shared" si="12"/>
        <v>0</v>
      </c>
      <c r="T47" s="25">
        <f t="shared" si="13"/>
        <v>222.4469379087692</v>
      </c>
    </row>
    <row r="48" spans="11:20" x14ac:dyDescent="0.35">
      <c r="K48" s="15">
        <v>40386</v>
      </c>
      <c r="L48" s="10" t="s">
        <v>7</v>
      </c>
      <c r="M48" s="17" t="s">
        <v>12</v>
      </c>
      <c r="N48">
        <f t="shared" si="7"/>
        <v>344.21824667997515</v>
      </c>
      <c r="O48">
        <f t="shared" si="8"/>
        <v>-335.94262986226033</v>
      </c>
      <c r="P48">
        <f t="shared" si="9"/>
        <v>0</v>
      </c>
      <c r="Q48">
        <f t="shared" si="10"/>
        <v>79.890891531566069</v>
      </c>
      <c r="R48">
        <f t="shared" si="11"/>
        <v>0</v>
      </c>
      <c r="S48">
        <f t="shared" si="12"/>
        <v>0</v>
      </c>
      <c r="T48" s="25">
        <f t="shared" si="13"/>
        <v>222.77804926849083</v>
      </c>
    </row>
    <row r="49" spans="11:20" x14ac:dyDescent="0.35">
      <c r="K49" s="15">
        <v>40386</v>
      </c>
      <c r="L49" s="10" t="s">
        <v>7</v>
      </c>
      <c r="M49" s="17" t="s">
        <v>13</v>
      </c>
      <c r="N49">
        <f t="shared" si="7"/>
        <v>383.22877764818475</v>
      </c>
      <c r="O49">
        <f t="shared" si="8"/>
        <v>-296.93209889405074</v>
      </c>
      <c r="P49">
        <f t="shared" si="9"/>
        <v>0</v>
      </c>
      <c r="Q49">
        <f t="shared" si="10"/>
        <v>79.890891531566069</v>
      </c>
      <c r="R49">
        <f t="shared" si="11"/>
        <v>0</v>
      </c>
      <c r="S49">
        <f t="shared" si="12"/>
        <v>0</v>
      </c>
      <c r="T49" s="25">
        <f t="shared" si="13"/>
        <v>219.22428032555817</v>
      </c>
    </row>
    <row r="50" spans="11:20" x14ac:dyDescent="0.35">
      <c r="K50" s="15">
        <v>40386</v>
      </c>
      <c r="L50" s="10" t="s">
        <v>7</v>
      </c>
      <c r="M50" s="17" t="s">
        <v>14</v>
      </c>
      <c r="N50">
        <f t="shared" si="7"/>
        <v>357.19501701789977</v>
      </c>
      <c r="O50">
        <f t="shared" si="8"/>
        <v>-322.96585952433571</v>
      </c>
      <c r="P50">
        <f t="shared" si="9"/>
        <v>0</v>
      </c>
      <c r="Q50">
        <f t="shared" si="10"/>
        <v>79.890891531566069</v>
      </c>
      <c r="R50">
        <f t="shared" si="11"/>
        <v>0</v>
      </c>
      <c r="S50">
        <f t="shared" si="12"/>
        <v>0</v>
      </c>
      <c r="T50" s="25">
        <f t="shared" si="13"/>
        <v>222.24673958853722</v>
      </c>
    </row>
    <row r="51" spans="11:20" x14ac:dyDescent="0.35">
      <c r="K51" s="15">
        <v>40386</v>
      </c>
      <c r="L51" s="10" t="s">
        <v>7</v>
      </c>
      <c r="M51" s="17" t="s">
        <v>15</v>
      </c>
      <c r="N51">
        <f t="shared" si="7"/>
        <v>357.96389065888411</v>
      </c>
      <c r="O51">
        <f t="shared" si="8"/>
        <v>-322.19698588335137</v>
      </c>
      <c r="P51">
        <f t="shared" si="9"/>
        <v>0</v>
      </c>
      <c r="Q51">
        <f t="shared" si="10"/>
        <v>79.890891531566069</v>
      </c>
      <c r="R51">
        <f t="shared" si="11"/>
        <v>0</v>
      </c>
      <c r="S51">
        <f t="shared" si="12"/>
        <v>0</v>
      </c>
      <c r="T51" s="25">
        <f t="shared" si="13"/>
        <v>222.19489875491919</v>
      </c>
    </row>
    <row r="52" spans="11:20" x14ac:dyDescent="0.35">
      <c r="K52" s="15">
        <v>40386</v>
      </c>
      <c r="L52" s="10" t="s">
        <v>7</v>
      </c>
      <c r="M52" s="17" t="s">
        <v>16</v>
      </c>
      <c r="N52">
        <f t="shared" si="7"/>
        <v>357.96389065888411</v>
      </c>
      <c r="O52">
        <f t="shared" si="8"/>
        <v>-322.19698588335137</v>
      </c>
      <c r="P52">
        <f t="shared" si="9"/>
        <v>0</v>
      </c>
      <c r="Q52">
        <f t="shared" si="10"/>
        <v>79.890891531566069</v>
      </c>
      <c r="R52">
        <f t="shared" si="11"/>
        <v>0</v>
      </c>
      <c r="S52">
        <f t="shared" si="12"/>
        <v>0</v>
      </c>
      <c r="T52" s="25">
        <f t="shared" si="13"/>
        <v>222.19489875491919</v>
      </c>
    </row>
    <row r="53" spans="11:20" x14ac:dyDescent="0.35">
      <c r="K53" s="15">
        <v>40386</v>
      </c>
      <c r="L53" s="10" t="s">
        <v>7</v>
      </c>
      <c r="M53" s="17" t="s">
        <v>17</v>
      </c>
      <c r="N53">
        <f t="shared" si="7"/>
        <v>330.82621971802104</v>
      </c>
      <c r="O53">
        <f t="shared" si="8"/>
        <v>-349.33465682421445</v>
      </c>
      <c r="P53">
        <f t="shared" si="9"/>
        <v>0</v>
      </c>
      <c r="Q53">
        <f t="shared" si="10"/>
        <v>79.890891531566069</v>
      </c>
      <c r="R53">
        <f t="shared" si="11"/>
        <v>0</v>
      </c>
      <c r="S53">
        <f t="shared" si="12"/>
        <v>0</v>
      </c>
      <c r="T53" s="25">
        <f t="shared" si="13"/>
        <v>222.64604588676946</v>
      </c>
    </row>
    <row r="54" spans="11:20" x14ac:dyDescent="0.35">
      <c r="K54" s="15">
        <v>40386</v>
      </c>
      <c r="L54" s="10" t="s">
        <v>18</v>
      </c>
      <c r="M54" s="17" t="s">
        <v>19</v>
      </c>
      <c r="N54">
        <f t="shared" si="7"/>
        <v>348.48926315824076</v>
      </c>
      <c r="O54">
        <f t="shared" si="8"/>
        <v>-245.02737703063752</v>
      </c>
      <c r="P54">
        <f t="shared" si="9"/>
        <v>0</v>
      </c>
      <c r="Q54">
        <f t="shared" si="10"/>
        <v>79.890891531566069</v>
      </c>
      <c r="R54">
        <f t="shared" si="11"/>
        <v>-223.5256601602299</v>
      </c>
      <c r="S54">
        <f t="shared" si="12"/>
        <v>136.8814238068727</v>
      </c>
      <c r="T54" s="25">
        <f t="shared" si="13"/>
        <v>164.50435667384752</v>
      </c>
    </row>
    <row r="55" spans="11:20" x14ac:dyDescent="0.35">
      <c r="K55" s="15">
        <v>40386</v>
      </c>
      <c r="L55" s="10" t="s">
        <v>18</v>
      </c>
      <c r="M55" s="17" t="s">
        <v>20</v>
      </c>
      <c r="N55">
        <f t="shared" si="7"/>
        <v>327.9391265113353</v>
      </c>
      <c r="O55">
        <f t="shared" si="8"/>
        <v>-291.5880289099897</v>
      </c>
      <c r="P55">
        <f t="shared" si="9"/>
        <v>0</v>
      </c>
      <c r="Q55">
        <f t="shared" si="10"/>
        <v>79.890891531566069</v>
      </c>
      <c r="R55">
        <f t="shared" si="11"/>
        <v>-223.5256601602299</v>
      </c>
      <c r="S55">
        <f t="shared" si="12"/>
        <v>162.89193903931945</v>
      </c>
      <c r="T55" s="25">
        <f t="shared" si="13"/>
        <v>184.21980431774261</v>
      </c>
    </row>
    <row r="56" spans="11:20" x14ac:dyDescent="0.35">
      <c r="K56" s="15">
        <v>40386</v>
      </c>
      <c r="L56" s="10" t="s">
        <v>18</v>
      </c>
      <c r="M56" s="17" t="s">
        <v>21</v>
      </c>
      <c r="N56">
        <f t="shared" si="7"/>
        <v>348.48926315824076</v>
      </c>
      <c r="O56">
        <f t="shared" si="8"/>
        <v>-245.02737703063752</v>
      </c>
      <c r="P56">
        <f t="shared" si="9"/>
        <v>0</v>
      </c>
      <c r="Q56">
        <f t="shared" si="10"/>
        <v>79.890891531566069</v>
      </c>
      <c r="R56">
        <f t="shared" si="11"/>
        <v>-223.5256601602299</v>
      </c>
      <c r="S56">
        <f t="shared" si="12"/>
        <v>136.8814238068727</v>
      </c>
      <c r="T56" s="25">
        <f t="shared" si="13"/>
        <v>164.50435667384752</v>
      </c>
    </row>
    <row r="57" spans="11:20" x14ac:dyDescent="0.35">
      <c r="K57" s="15">
        <v>40386</v>
      </c>
      <c r="L57" s="10" t="s">
        <v>18</v>
      </c>
      <c r="M57" s="17" t="s">
        <v>22</v>
      </c>
      <c r="N57">
        <f t="shared" si="7"/>
        <v>326.73635931628235</v>
      </c>
      <c r="O57">
        <f t="shared" si="8"/>
        <v>-294.31315067550361</v>
      </c>
      <c r="P57">
        <f t="shared" si="9"/>
        <v>0</v>
      </c>
      <c r="Q57">
        <f t="shared" si="10"/>
        <v>79.890891531566069</v>
      </c>
      <c r="R57">
        <f t="shared" si="11"/>
        <v>-223.5256601602299</v>
      </c>
      <c r="S57">
        <f t="shared" si="12"/>
        <v>164.41429360978037</v>
      </c>
      <c r="T57" s="25">
        <f t="shared" si="13"/>
        <v>185.25951573233206</v>
      </c>
    </row>
    <row r="58" spans="11:20" x14ac:dyDescent="0.35">
      <c r="K58" s="15">
        <v>40386</v>
      </c>
      <c r="L58" s="10" t="s">
        <v>18</v>
      </c>
      <c r="M58" s="17" t="s">
        <v>23</v>
      </c>
      <c r="N58">
        <f t="shared" si="7"/>
        <v>313.02481329267823</v>
      </c>
      <c r="O58">
        <f t="shared" si="8"/>
        <v>-325.37953880236233</v>
      </c>
      <c r="P58">
        <f t="shared" si="9"/>
        <v>0</v>
      </c>
      <c r="Q58">
        <f t="shared" si="10"/>
        <v>79.890891531566069</v>
      </c>
      <c r="R58">
        <f t="shared" si="11"/>
        <v>-223.5256601602299</v>
      </c>
      <c r="S58">
        <f t="shared" si="12"/>
        <v>181.76913571303498</v>
      </c>
      <c r="T58" s="25">
        <f t="shared" si="13"/>
        <v>196.21960421251538</v>
      </c>
    </row>
    <row r="59" spans="11:20" x14ac:dyDescent="0.35">
      <c r="K59" s="15">
        <v>40386</v>
      </c>
      <c r="L59" s="10" t="s">
        <v>18</v>
      </c>
      <c r="M59" s="17" t="s">
        <v>24</v>
      </c>
      <c r="N59">
        <f t="shared" si="7"/>
        <v>297.78403469250674</v>
      </c>
      <c r="O59">
        <f t="shared" si="8"/>
        <v>-359.91072460251729</v>
      </c>
      <c r="P59">
        <f t="shared" si="9"/>
        <v>0</v>
      </c>
      <c r="Q59">
        <f t="shared" si="10"/>
        <v>79.890891531566069</v>
      </c>
      <c r="R59">
        <f t="shared" si="11"/>
        <v>-223.5256601602299</v>
      </c>
      <c r="S59">
        <f t="shared" si="12"/>
        <v>201.05954291301845</v>
      </c>
      <c r="T59" s="25">
        <f t="shared" si="13"/>
        <v>206.47600505491684</v>
      </c>
    </row>
    <row r="60" spans="11:20" x14ac:dyDescent="0.35">
      <c r="K60" s="15">
        <v>40386</v>
      </c>
      <c r="L60" s="10" t="s">
        <v>18</v>
      </c>
      <c r="M60" s="17" t="s">
        <v>25</v>
      </c>
      <c r="N60">
        <f t="shared" si="7"/>
        <v>318.61768074967461</v>
      </c>
      <c r="O60">
        <f t="shared" si="8"/>
        <v>-312.70772259272263</v>
      </c>
      <c r="P60">
        <f t="shared" si="9"/>
        <v>0</v>
      </c>
      <c r="Q60">
        <f t="shared" si="10"/>
        <v>79.890891531566069</v>
      </c>
      <c r="R60">
        <f t="shared" si="11"/>
        <v>-223.5256601602299</v>
      </c>
      <c r="S60">
        <f t="shared" si="12"/>
        <v>174.69018696039166</v>
      </c>
      <c r="T60" s="25">
        <f t="shared" si="13"/>
        <v>191.94723904663209</v>
      </c>
    </row>
    <row r="61" spans="11:20" x14ac:dyDescent="0.35">
      <c r="K61" s="15">
        <v>40386</v>
      </c>
      <c r="L61" s="10" t="s">
        <v>18</v>
      </c>
      <c r="M61" s="17" t="s">
        <v>26</v>
      </c>
      <c r="N61">
        <f t="shared" si="7"/>
        <v>348.6610870432483</v>
      </c>
      <c r="O61">
        <f t="shared" si="8"/>
        <v>-244.63807392127839</v>
      </c>
      <c r="P61">
        <f t="shared" si="9"/>
        <v>0</v>
      </c>
      <c r="Q61">
        <f t="shared" si="10"/>
        <v>79.890891531566069</v>
      </c>
      <c r="R61">
        <f t="shared" si="11"/>
        <v>-223.5256601602299</v>
      </c>
      <c r="S61">
        <f t="shared" si="12"/>
        <v>136.66394458252114</v>
      </c>
      <c r="T61" s="25">
        <f t="shared" si="13"/>
        <v>164.32397032348291</v>
      </c>
    </row>
    <row r="62" spans="11:20" x14ac:dyDescent="0.35">
      <c r="K62" s="15">
        <v>40386</v>
      </c>
      <c r="L62" s="10" t="s">
        <v>18</v>
      </c>
      <c r="M62" s="17" t="s">
        <v>27</v>
      </c>
      <c r="N62">
        <f t="shared" si="7"/>
        <v>327.9391265113353</v>
      </c>
      <c r="O62">
        <f t="shared" si="8"/>
        <v>-291.5880289099897</v>
      </c>
      <c r="P62">
        <f t="shared" si="9"/>
        <v>0</v>
      </c>
      <c r="Q62">
        <f t="shared" si="10"/>
        <v>79.890891531566069</v>
      </c>
      <c r="R62">
        <f t="shared" si="11"/>
        <v>-223.5256601602299</v>
      </c>
      <c r="S62">
        <f t="shared" si="12"/>
        <v>162.89193903931945</v>
      </c>
      <c r="T62" s="25">
        <f t="shared" si="13"/>
        <v>184.21980431774261</v>
      </c>
    </row>
    <row r="63" spans="11:20" x14ac:dyDescent="0.35">
      <c r="K63" s="15">
        <v>40386</v>
      </c>
      <c r="L63" s="10" t="s">
        <v>18</v>
      </c>
      <c r="M63" s="17" t="s">
        <v>28</v>
      </c>
      <c r="N63">
        <f t="shared" si="7"/>
        <v>335.72029386052179</v>
      </c>
      <c r="O63">
        <f t="shared" si="8"/>
        <v>-273.95815956238073</v>
      </c>
      <c r="P63">
        <f t="shared" si="9"/>
        <v>0</v>
      </c>
      <c r="Q63">
        <f t="shared" si="10"/>
        <v>79.890891531566069</v>
      </c>
      <c r="R63">
        <f t="shared" si="11"/>
        <v>-223.5256601602299</v>
      </c>
      <c r="S63">
        <f t="shared" si="12"/>
        <v>153.04323704089697</v>
      </c>
      <c r="T63" s="25">
        <f t="shared" si="13"/>
        <v>177.18837511696742</v>
      </c>
    </row>
    <row r="64" spans="11:20" x14ac:dyDescent="0.35">
      <c r="K64" s="15">
        <v>40393</v>
      </c>
      <c r="L64" s="10" t="s">
        <v>7</v>
      </c>
      <c r="M64" s="17" t="s">
        <v>8</v>
      </c>
      <c r="N64">
        <f>$B$4+O64+P64+Q64+R64+S64</f>
        <v>403.21663381676541</v>
      </c>
      <c r="O64">
        <f>$B$5*O2</f>
        <v>-276.94424272547008</v>
      </c>
      <c r="P64">
        <f>P2*$B$6</f>
        <v>0</v>
      </c>
      <c r="Q64">
        <f>1*$B$7</f>
        <v>79.890891531566069</v>
      </c>
      <c r="R64">
        <f>R2*$B$8</f>
        <v>0</v>
      </c>
      <c r="S64">
        <f>S2*$B$9</f>
        <v>0</v>
      </c>
      <c r="T64" s="25">
        <f>N64*O2*0.3*0.5</f>
        <v>215.1315824779667</v>
      </c>
    </row>
    <row r="65" spans="11:20" x14ac:dyDescent="0.35">
      <c r="K65" s="15">
        <v>40393</v>
      </c>
      <c r="L65" s="10" t="s">
        <v>7</v>
      </c>
      <c r="M65" s="17" t="s">
        <v>9</v>
      </c>
      <c r="N65">
        <f t="shared" ref="N65:N83" si="14">$B$4+O65+P65+Q65+R65+S65</f>
        <v>380.78678544506312</v>
      </c>
      <c r="O65">
        <f t="shared" ref="O65:O83" si="15">$B$5*O3</f>
        <v>-299.37409109717237</v>
      </c>
      <c r="P65">
        <f t="shared" ref="P65:P83" si="16">P3*$B$6</f>
        <v>0</v>
      </c>
      <c r="Q65">
        <f t="shared" ref="Q65:Q83" si="17">1*$B$7</f>
        <v>79.890891531566069</v>
      </c>
      <c r="R65">
        <f t="shared" ref="R65:R83" si="18">R3*$B$8</f>
        <v>0</v>
      </c>
      <c r="S65">
        <f t="shared" ref="S65:S83" si="19">S3*$B$9</f>
        <v>0</v>
      </c>
      <c r="T65" s="25">
        <f t="shared" ref="T65:T83" si="20">N65*O3*0.3*0.5</f>
        <v>219.61877850544013</v>
      </c>
    </row>
    <row r="66" spans="11:20" x14ac:dyDescent="0.35">
      <c r="K66" s="15">
        <v>40393</v>
      </c>
      <c r="L66" s="10" t="s">
        <v>7</v>
      </c>
      <c r="M66" s="17" t="s">
        <v>10</v>
      </c>
      <c r="N66">
        <f t="shared" si="14"/>
        <v>315.72125907488675</v>
      </c>
      <c r="O66">
        <f t="shared" si="15"/>
        <v>-364.43961746734874</v>
      </c>
      <c r="P66">
        <f t="shared" si="16"/>
        <v>0</v>
      </c>
      <c r="Q66">
        <f t="shared" si="17"/>
        <v>79.890891531566069</v>
      </c>
      <c r="R66">
        <f t="shared" si="18"/>
        <v>0</v>
      </c>
      <c r="S66">
        <f t="shared" si="19"/>
        <v>0</v>
      </c>
      <c r="T66" s="25">
        <f t="shared" si="20"/>
        <v>221.66789601226404</v>
      </c>
    </row>
    <row r="67" spans="11:20" x14ac:dyDescent="0.35">
      <c r="K67" s="15">
        <v>40393</v>
      </c>
      <c r="L67" s="10" t="s">
        <v>7</v>
      </c>
      <c r="M67" s="17" t="s">
        <v>11</v>
      </c>
      <c r="N67">
        <f t="shared" si="14"/>
        <v>326.33301302345461</v>
      </c>
      <c r="O67">
        <f t="shared" si="15"/>
        <v>-353.82786351878087</v>
      </c>
      <c r="P67">
        <f t="shared" si="16"/>
        <v>0</v>
      </c>
      <c r="Q67">
        <f t="shared" si="17"/>
        <v>79.890891531566069</v>
      </c>
      <c r="R67">
        <f t="shared" si="18"/>
        <v>0</v>
      </c>
      <c r="S67">
        <f t="shared" si="19"/>
        <v>0</v>
      </c>
      <c r="T67" s="25">
        <f t="shared" si="20"/>
        <v>222.4469379087692</v>
      </c>
    </row>
    <row r="68" spans="11:20" x14ac:dyDescent="0.35">
      <c r="K68" s="15">
        <v>40393</v>
      </c>
      <c r="L68" s="10" t="s">
        <v>7</v>
      </c>
      <c r="M68" s="17" t="s">
        <v>12</v>
      </c>
      <c r="N68">
        <f t="shared" si="14"/>
        <v>344.21824667997515</v>
      </c>
      <c r="O68">
        <f t="shared" si="15"/>
        <v>-335.94262986226033</v>
      </c>
      <c r="P68">
        <f t="shared" si="16"/>
        <v>0</v>
      </c>
      <c r="Q68">
        <f t="shared" si="17"/>
        <v>79.890891531566069</v>
      </c>
      <c r="R68">
        <f t="shared" si="18"/>
        <v>0</v>
      </c>
      <c r="S68">
        <f t="shared" si="19"/>
        <v>0</v>
      </c>
      <c r="T68" s="25">
        <f t="shared" si="20"/>
        <v>222.77804926849083</v>
      </c>
    </row>
    <row r="69" spans="11:20" x14ac:dyDescent="0.35">
      <c r="K69" s="15">
        <v>40393</v>
      </c>
      <c r="L69" s="10" t="s">
        <v>7</v>
      </c>
      <c r="M69" s="17" t="s">
        <v>13</v>
      </c>
      <c r="N69">
        <f t="shared" si="14"/>
        <v>383.22877764818475</v>
      </c>
      <c r="O69">
        <f t="shared" si="15"/>
        <v>-296.93209889405074</v>
      </c>
      <c r="P69">
        <f t="shared" si="16"/>
        <v>0</v>
      </c>
      <c r="Q69">
        <f t="shared" si="17"/>
        <v>79.890891531566069</v>
      </c>
      <c r="R69">
        <f t="shared" si="18"/>
        <v>0</v>
      </c>
      <c r="S69">
        <f t="shared" si="19"/>
        <v>0</v>
      </c>
      <c r="T69" s="25">
        <f t="shared" si="20"/>
        <v>219.22428032555817</v>
      </c>
    </row>
    <row r="70" spans="11:20" x14ac:dyDescent="0.35">
      <c r="K70" s="15">
        <v>40393</v>
      </c>
      <c r="L70" s="10" t="s">
        <v>7</v>
      </c>
      <c r="M70" s="17" t="s">
        <v>14</v>
      </c>
      <c r="N70">
        <f t="shared" si="14"/>
        <v>357.19501701789977</v>
      </c>
      <c r="O70">
        <f t="shared" si="15"/>
        <v>-322.96585952433571</v>
      </c>
      <c r="P70">
        <f t="shared" si="16"/>
        <v>0</v>
      </c>
      <c r="Q70">
        <f t="shared" si="17"/>
        <v>79.890891531566069</v>
      </c>
      <c r="R70">
        <f t="shared" si="18"/>
        <v>0</v>
      </c>
      <c r="S70">
        <f t="shared" si="19"/>
        <v>0</v>
      </c>
      <c r="T70" s="25">
        <f t="shared" si="20"/>
        <v>222.24673958853722</v>
      </c>
    </row>
    <row r="71" spans="11:20" x14ac:dyDescent="0.35">
      <c r="K71" s="15">
        <v>40393</v>
      </c>
      <c r="L71" s="10" t="s">
        <v>7</v>
      </c>
      <c r="M71" s="17" t="s">
        <v>15</v>
      </c>
      <c r="N71">
        <f t="shared" si="14"/>
        <v>357.96389065888411</v>
      </c>
      <c r="O71">
        <f t="shared" si="15"/>
        <v>-322.19698588335137</v>
      </c>
      <c r="P71">
        <f t="shared" si="16"/>
        <v>0</v>
      </c>
      <c r="Q71">
        <f t="shared" si="17"/>
        <v>79.890891531566069</v>
      </c>
      <c r="R71">
        <f t="shared" si="18"/>
        <v>0</v>
      </c>
      <c r="S71">
        <f t="shared" si="19"/>
        <v>0</v>
      </c>
      <c r="T71" s="25">
        <f t="shared" si="20"/>
        <v>222.19489875491919</v>
      </c>
    </row>
    <row r="72" spans="11:20" x14ac:dyDescent="0.35">
      <c r="K72" s="15">
        <v>40393</v>
      </c>
      <c r="L72" s="10" t="s">
        <v>7</v>
      </c>
      <c r="M72" s="17" t="s">
        <v>16</v>
      </c>
      <c r="N72">
        <f t="shared" si="14"/>
        <v>357.96389065888411</v>
      </c>
      <c r="O72">
        <f t="shared" si="15"/>
        <v>-322.19698588335137</v>
      </c>
      <c r="P72">
        <f t="shared" si="16"/>
        <v>0</v>
      </c>
      <c r="Q72">
        <f t="shared" si="17"/>
        <v>79.890891531566069</v>
      </c>
      <c r="R72">
        <f t="shared" si="18"/>
        <v>0</v>
      </c>
      <c r="S72">
        <f t="shared" si="19"/>
        <v>0</v>
      </c>
      <c r="T72" s="25">
        <f t="shared" si="20"/>
        <v>222.19489875491919</v>
      </c>
    </row>
    <row r="73" spans="11:20" x14ac:dyDescent="0.35">
      <c r="K73" s="15">
        <v>40393</v>
      </c>
      <c r="L73" s="10" t="s">
        <v>7</v>
      </c>
      <c r="M73" s="17" t="s">
        <v>17</v>
      </c>
      <c r="N73">
        <f t="shared" si="14"/>
        <v>330.82621971802104</v>
      </c>
      <c r="O73">
        <f t="shared" si="15"/>
        <v>-349.33465682421445</v>
      </c>
      <c r="P73">
        <f t="shared" si="16"/>
        <v>0</v>
      </c>
      <c r="Q73">
        <f t="shared" si="17"/>
        <v>79.890891531566069</v>
      </c>
      <c r="R73">
        <f t="shared" si="18"/>
        <v>0</v>
      </c>
      <c r="S73">
        <f t="shared" si="19"/>
        <v>0</v>
      </c>
      <c r="T73" s="25">
        <f t="shared" si="20"/>
        <v>222.64604588676946</v>
      </c>
    </row>
    <row r="74" spans="11:20" x14ac:dyDescent="0.35">
      <c r="K74" s="15">
        <v>40393</v>
      </c>
      <c r="L74" s="10" t="s">
        <v>18</v>
      </c>
      <c r="M74" s="17" t="s">
        <v>19</v>
      </c>
      <c r="N74">
        <f t="shared" si="14"/>
        <v>348.48926315824076</v>
      </c>
      <c r="O74">
        <f t="shared" si="15"/>
        <v>-245.02737703063752</v>
      </c>
      <c r="P74">
        <f t="shared" si="16"/>
        <v>0</v>
      </c>
      <c r="Q74">
        <f t="shared" si="17"/>
        <v>79.890891531566069</v>
      </c>
      <c r="R74">
        <f t="shared" si="18"/>
        <v>-223.5256601602299</v>
      </c>
      <c r="S74">
        <f t="shared" si="19"/>
        <v>136.8814238068727</v>
      </c>
      <c r="T74" s="25">
        <f t="shared" si="20"/>
        <v>164.50435667384752</v>
      </c>
    </row>
    <row r="75" spans="11:20" x14ac:dyDescent="0.35">
      <c r="K75" s="15">
        <v>40393</v>
      </c>
      <c r="L75" s="10" t="s">
        <v>18</v>
      </c>
      <c r="M75" s="17" t="s">
        <v>20</v>
      </c>
      <c r="N75">
        <f t="shared" si="14"/>
        <v>327.9391265113353</v>
      </c>
      <c r="O75">
        <f t="shared" si="15"/>
        <v>-291.5880289099897</v>
      </c>
      <c r="P75">
        <f t="shared" si="16"/>
        <v>0</v>
      </c>
      <c r="Q75">
        <f t="shared" si="17"/>
        <v>79.890891531566069</v>
      </c>
      <c r="R75">
        <f t="shared" si="18"/>
        <v>-223.5256601602299</v>
      </c>
      <c r="S75">
        <f t="shared" si="19"/>
        <v>162.89193903931945</v>
      </c>
      <c r="T75" s="25">
        <f t="shared" si="20"/>
        <v>184.21980431774261</v>
      </c>
    </row>
    <row r="76" spans="11:20" x14ac:dyDescent="0.35">
      <c r="K76" s="15">
        <v>40393</v>
      </c>
      <c r="L76" s="10" t="s">
        <v>18</v>
      </c>
      <c r="M76" s="17" t="s">
        <v>21</v>
      </c>
      <c r="N76">
        <f t="shared" si="14"/>
        <v>348.48926315824076</v>
      </c>
      <c r="O76">
        <f t="shared" si="15"/>
        <v>-245.02737703063752</v>
      </c>
      <c r="P76">
        <f t="shared" si="16"/>
        <v>0</v>
      </c>
      <c r="Q76">
        <f t="shared" si="17"/>
        <v>79.890891531566069</v>
      </c>
      <c r="R76">
        <f t="shared" si="18"/>
        <v>-223.5256601602299</v>
      </c>
      <c r="S76">
        <f t="shared" si="19"/>
        <v>136.8814238068727</v>
      </c>
      <c r="T76" s="25">
        <f t="shared" si="20"/>
        <v>164.50435667384752</v>
      </c>
    </row>
    <row r="77" spans="11:20" x14ac:dyDescent="0.35">
      <c r="K77" s="15">
        <v>40393</v>
      </c>
      <c r="L77" s="10" t="s">
        <v>18</v>
      </c>
      <c r="M77" s="17" t="s">
        <v>22</v>
      </c>
      <c r="N77">
        <f t="shared" si="14"/>
        <v>326.73635931628235</v>
      </c>
      <c r="O77">
        <f t="shared" si="15"/>
        <v>-294.31315067550361</v>
      </c>
      <c r="P77">
        <f t="shared" si="16"/>
        <v>0</v>
      </c>
      <c r="Q77">
        <f t="shared" si="17"/>
        <v>79.890891531566069</v>
      </c>
      <c r="R77">
        <f t="shared" si="18"/>
        <v>-223.5256601602299</v>
      </c>
      <c r="S77">
        <f t="shared" si="19"/>
        <v>164.41429360978037</v>
      </c>
      <c r="T77" s="25">
        <f t="shared" si="20"/>
        <v>185.25951573233206</v>
      </c>
    </row>
    <row r="78" spans="11:20" x14ac:dyDescent="0.35">
      <c r="K78" s="15">
        <v>40393</v>
      </c>
      <c r="L78" s="10" t="s">
        <v>18</v>
      </c>
      <c r="M78" s="17" t="s">
        <v>23</v>
      </c>
      <c r="N78">
        <f t="shared" si="14"/>
        <v>313.02481329267823</v>
      </c>
      <c r="O78">
        <f t="shared" si="15"/>
        <v>-325.37953880236233</v>
      </c>
      <c r="P78">
        <f t="shared" si="16"/>
        <v>0</v>
      </c>
      <c r="Q78">
        <f t="shared" si="17"/>
        <v>79.890891531566069</v>
      </c>
      <c r="R78">
        <f t="shared" si="18"/>
        <v>-223.5256601602299</v>
      </c>
      <c r="S78">
        <f t="shared" si="19"/>
        <v>181.76913571303498</v>
      </c>
      <c r="T78" s="25">
        <f t="shared" si="20"/>
        <v>196.21960421251538</v>
      </c>
    </row>
    <row r="79" spans="11:20" x14ac:dyDescent="0.35">
      <c r="K79" s="15">
        <v>40393</v>
      </c>
      <c r="L79" s="10" t="s">
        <v>18</v>
      </c>
      <c r="M79" s="17" t="s">
        <v>24</v>
      </c>
      <c r="N79">
        <f t="shared" si="14"/>
        <v>297.78403469250674</v>
      </c>
      <c r="O79">
        <f t="shared" si="15"/>
        <v>-359.91072460251729</v>
      </c>
      <c r="P79">
        <f t="shared" si="16"/>
        <v>0</v>
      </c>
      <c r="Q79">
        <f t="shared" si="17"/>
        <v>79.890891531566069</v>
      </c>
      <c r="R79">
        <f t="shared" si="18"/>
        <v>-223.5256601602299</v>
      </c>
      <c r="S79">
        <f t="shared" si="19"/>
        <v>201.05954291301845</v>
      </c>
      <c r="T79" s="25">
        <f t="shared" si="20"/>
        <v>206.47600505491684</v>
      </c>
    </row>
    <row r="80" spans="11:20" x14ac:dyDescent="0.35">
      <c r="K80" s="15">
        <v>40393</v>
      </c>
      <c r="L80" s="10" t="s">
        <v>18</v>
      </c>
      <c r="M80" s="17" t="s">
        <v>25</v>
      </c>
      <c r="N80">
        <f t="shared" si="14"/>
        <v>318.61768074967461</v>
      </c>
      <c r="O80">
        <f t="shared" si="15"/>
        <v>-312.70772259272263</v>
      </c>
      <c r="P80">
        <f t="shared" si="16"/>
        <v>0</v>
      </c>
      <c r="Q80">
        <f t="shared" si="17"/>
        <v>79.890891531566069</v>
      </c>
      <c r="R80">
        <f t="shared" si="18"/>
        <v>-223.5256601602299</v>
      </c>
      <c r="S80">
        <f t="shared" si="19"/>
        <v>174.69018696039166</v>
      </c>
      <c r="T80" s="25">
        <f t="shared" si="20"/>
        <v>191.94723904663209</v>
      </c>
    </row>
    <row r="81" spans="11:20" x14ac:dyDescent="0.35">
      <c r="K81" s="15">
        <v>40393</v>
      </c>
      <c r="L81" s="10" t="s">
        <v>18</v>
      </c>
      <c r="M81" s="17" t="s">
        <v>26</v>
      </c>
      <c r="N81">
        <f t="shared" si="14"/>
        <v>348.6610870432483</v>
      </c>
      <c r="O81">
        <f t="shared" si="15"/>
        <v>-244.63807392127839</v>
      </c>
      <c r="P81">
        <f t="shared" si="16"/>
        <v>0</v>
      </c>
      <c r="Q81">
        <f t="shared" si="17"/>
        <v>79.890891531566069</v>
      </c>
      <c r="R81">
        <f t="shared" si="18"/>
        <v>-223.5256601602299</v>
      </c>
      <c r="S81">
        <f t="shared" si="19"/>
        <v>136.66394458252114</v>
      </c>
      <c r="T81" s="25">
        <f t="shared" si="20"/>
        <v>164.32397032348291</v>
      </c>
    </row>
    <row r="82" spans="11:20" x14ac:dyDescent="0.35">
      <c r="K82" s="15">
        <v>40393</v>
      </c>
      <c r="L82" s="10" t="s">
        <v>18</v>
      </c>
      <c r="M82" s="17" t="s">
        <v>27</v>
      </c>
      <c r="N82">
        <f t="shared" si="14"/>
        <v>327.9391265113353</v>
      </c>
      <c r="O82">
        <f t="shared" si="15"/>
        <v>-291.5880289099897</v>
      </c>
      <c r="P82">
        <f t="shared" si="16"/>
        <v>0</v>
      </c>
      <c r="Q82">
        <f t="shared" si="17"/>
        <v>79.890891531566069</v>
      </c>
      <c r="R82">
        <f t="shared" si="18"/>
        <v>-223.5256601602299</v>
      </c>
      <c r="S82">
        <f t="shared" si="19"/>
        <v>162.89193903931945</v>
      </c>
      <c r="T82" s="25">
        <f t="shared" si="20"/>
        <v>184.21980431774261</v>
      </c>
    </row>
    <row r="83" spans="11:20" x14ac:dyDescent="0.35">
      <c r="K83" s="15">
        <v>40393</v>
      </c>
      <c r="L83" s="10" t="s">
        <v>18</v>
      </c>
      <c r="M83" s="17" t="s">
        <v>28</v>
      </c>
      <c r="N83">
        <f t="shared" si="14"/>
        <v>335.72029386052179</v>
      </c>
      <c r="O83">
        <f t="shared" si="15"/>
        <v>-273.95815956238073</v>
      </c>
      <c r="P83">
        <f t="shared" si="16"/>
        <v>0</v>
      </c>
      <c r="Q83">
        <f t="shared" si="17"/>
        <v>79.890891531566069</v>
      </c>
      <c r="R83">
        <f t="shared" si="18"/>
        <v>-223.5256601602299</v>
      </c>
      <c r="S83">
        <f t="shared" si="19"/>
        <v>153.04323704089697</v>
      </c>
      <c r="T83" s="25">
        <f t="shared" si="20"/>
        <v>177.18837511696742</v>
      </c>
    </row>
    <row r="84" spans="11:20" x14ac:dyDescent="0.35">
      <c r="K84" s="15">
        <v>40400</v>
      </c>
      <c r="L84" s="10" t="s">
        <v>7</v>
      </c>
      <c r="M84" s="17" t="s">
        <v>8</v>
      </c>
      <c r="N84">
        <f>$B$4+O84+P84+Q84+R84+S84</f>
        <v>403.21663381676541</v>
      </c>
      <c r="O84">
        <f>$B$5*O2</f>
        <v>-276.94424272547008</v>
      </c>
      <c r="P84">
        <f>P2*$B$6</f>
        <v>0</v>
      </c>
      <c r="Q84">
        <f>1*$B$7</f>
        <v>79.890891531566069</v>
      </c>
      <c r="R84">
        <f>R2*$B$8</f>
        <v>0</v>
      </c>
      <c r="S84">
        <f>S2*$B$9</f>
        <v>0</v>
      </c>
      <c r="T84" s="25">
        <f>N84*O2*0.3*0.5</f>
        <v>215.1315824779667</v>
      </c>
    </row>
    <row r="85" spans="11:20" x14ac:dyDescent="0.35">
      <c r="K85" s="15">
        <v>40400</v>
      </c>
      <c r="L85" s="10" t="s">
        <v>7</v>
      </c>
      <c r="M85" s="17" t="s">
        <v>9</v>
      </c>
      <c r="N85">
        <f t="shared" ref="N85:N103" si="21">$B$4+O85+P85+Q85+R85+S85</f>
        <v>380.78678544506312</v>
      </c>
      <c r="O85">
        <f t="shared" ref="O85:O103" si="22">$B$5*O3</f>
        <v>-299.37409109717237</v>
      </c>
      <c r="P85">
        <f t="shared" ref="P85:P103" si="23">P3*$B$6</f>
        <v>0</v>
      </c>
      <c r="Q85">
        <f t="shared" ref="Q85:Q103" si="24">1*$B$7</f>
        <v>79.890891531566069</v>
      </c>
      <c r="R85">
        <f t="shared" ref="R85:R103" si="25">R3*$B$8</f>
        <v>0</v>
      </c>
      <c r="S85">
        <f t="shared" ref="S85:S103" si="26">S3*$B$9</f>
        <v>0</v>
      </c>
      <c r="T85" s="25">
        <f t="shared" ref="T85:T103" si="27">N85*O3*0.3*0.5</f>
        <v>219.61877850544013</v>
      </c>
    </row>
    <row r="86" spans="11:20" x14ac:dyDescent="0.35">
      <c r="K86" s="15">
        <v>40400</v>
      </c>
      <c r="L86" s="10" t="s">
        <v>7</v>
      </c>
      <c r="M86" s="17" t="s">
        <v>10</v>
      </c>
      <c r="N86">
        <f t="shared" si="21"/>
        <v>315.72125907488675</v>
      </c>
      <c r="O86">
        <f t="shared" si="22"/>
        <v>-364.43961746734874</v>
      </c>
      <c r="P86">
        <f t="shared" si="23"/>
        <v>0</v>
      </c>
      <c r="Q86">
        <f t="shared" si="24"/>
        <v>79.890891531566069</v>
      </c>
      <c r="R86">
        <f t="shared" si="25"/>
        <v>0</v>
      </c>
      <c r="S86">
        <f t="shared" si="26"/>
        <v>0</v>
      </c>
      <c r="T86" s="25">
        <f t="shared" si="27"/>
        <v>221.66789601226404</v>
      </c>
    </row>
    <row r="87" spans="11:20" x14ac:dyDescent="0.35">
      <c r="K87" s="15">
        <v>40400</v>
      </c>
      <c r="L87" s="10" t="s">
        <v>7</v>
      </c>
      <c r="M87" s="17" t="s">
        <v>11</v>
      </c>
      <c r="N87">
        <f t="shared" si="21"/>
        <v>326.33301302345461</v>
      </c>
      <c r="O87">
        <f t="shared" si="22"/>
        <v>-353.82786351878087</v>
      </c>
      <c r="P87">
        <f t="shared" si="23"/>
        <v>0</v>
      </c>
      <c r="Q87">
        <f t="shared" si="24"/>
        <v>79.890891531566069</v>
      </c>
      <c r="R87">
        <f t="shared" si="25"/>
        <v>0</v>
      </c>
      <c r="S87">
        <f t="shared" si="26"/>
        <v>0</v>
      </c>
      <c r="T87" s="25">
        <f t="shared" si="27"/>
        <v>222.4469379087692</v>
      </c>
    </row>
    <row r="88" spans="11:20" x14ac:dyDescent="0.35">
      <c r="K88" s="15">
        <v>40400</v>
      </c>
      <c r="L88" s="10" t="s">
        <v>7</v>
      </c>
      <c r="M88" s="17" t="s">
        <v>12</v>
      </c>
      <c r="N88">
        <f t="shared" si="21"/>
        <v>344.21824667997515</v>
      </c>
      <c r="O88">
        <f t="shared" si="22"/>
        <v>-335.94262986226033</v>
      </c>
      <c r="P88">
        <f t="shared" si="23"/>
        <v>0</v>
      </c>
      <c r="Q88">
        <f t="shared" si="24"/>
        <v>79.890891531566069</v>
      </c>
      <c r="R88">
        <f t="shared" si="25"/>
        <v>0</v>
      </c>
      <c r="S88">
        <f t="shared" si="26"/>
        <v>0</v>
      </c>
      <c r="T88" s="25">
        <f t="shared" si="27"/>
        <v>222.77804926849083</v>
      </c>
    </row>
    <row r="89" spans="11:20" x14ac:dyDescent="0.35">
      <c r="K89" s="15">
        <v>40400</v>
      </c>
      <c r="L89" s="10" t="s">
        <v>7</v>
      </c>
      <c r="M89" s="17" t="s">
        <v>13</v>
      </c>
      <c r="N89">
        <f t="shared" si="21"/>
        <v>383.22877764818475</v>
      </c>
      <c r="O89">
        <f t="shared" si="22"/>
        <v>-296.93209889405074</v>
      </c>
      <c r="P89">
        <f t="shared" si="23"/>
        <v>0</v>
      </c>
      <c r="Q89">
        <f t="shared" si="24"/>
        <v>79.890891531566069</v>
      </c>
      <c r="R89">
        <f t="shared" si="25"/>
        <v>0</v>
      </c>
      <c r="S89">
        <f t="shared" si="26"/>
        <v>0</v>
      </c>
      <c r="T89" s="25">
        <f t="shared" si="27"/>
        <v>219.22428032555817</v>
      </c>
    </row>
    <row r="90" spans="11:20" x14ac:dyDescent="0.35">
      <c r="K90" s="15">
        <v>40400</v>
      </c>
      <c r="L90" s="10" t="s">
        <v>7</v>
      </c>
      <c r="M90" s="17" t="s">
        <v>14</v>
      </c>
      <c r="N90">
        <f t="shared" si="21"/>
        <v>357.19501701789977</v>
      </c>
      <c r="O90">
        <f t="shared" si="22"/>
        <v>-322.96585952433571</v>
      </c>
      <c r="P90">
        <f t="shared" si="23"/>
        <v>0</v>
      </c>
      <c r="Q90">
        <f t="shared" si="24"/>
        <v>79.890891531566069</v>
      </c>
      <c r="R90">
        <f t="shared" si="25"/>
        <v>0</v>
      </c>
      <c r="S90">
        <f t="shared" si="26"/>
        <v>0</v>
      </c>
      <c r="T90" s="25">
        <f t="shared" si="27"/>
        <v>222.24673958853722</v>
      </c>
    </row>
    <row r="91" spans="11:20" x14ac:dyDescent="0.35">
      <c r="K91" s="15">
        <v>40400</v>
      </c>
      <c r="L91" s="10" t="s">
        <v>7</v>
      </c>
      <c r="M91" s="17" t="s">
        <v>15</v>
      </c>
      <c r="N91">
        <f t="shared" si="21"/>
        <v>357.96389065888411</v>
      </c>
      <c r="O91">
        <f t="shared" si="22"/>
        <v>-322.19698588335137</v>
      </c>
      <c r="P91">
        <f t="shared" si="23"/>
        <v>0</v>
      </c>
      <c r="Q91">
        <f t="shared" si="24"/>
        <v>79.890891531566069</v>
      </c>
      <c r="R91">
        <f t="shared" si="25"/>
        <v>0</v>
      </c>
      <c r="S91">
        <f t="shared" si="26"/>
        <v>0</v>
      </c>
      <c r="T91" s="25">
        <f t="shared" si="27"/>
        <v>222.19489875491919</v>
      </c>
    </row>
    <row r="92" spans="11:20" x14ac:dyDescent="0.35">
      <c r="K92" s="15">
        <v>40400</v>
      </c>
      <c r="L92" s="10" t="s">
        <v>7</v>
      </c>
      <c r="M92" s="17" t="s">
        <v>16</v>
      </c>
      <c r="N92">
        <f t="shared" si="21"/>
        <v>357.96389065888411</v>
      </c>
      <c r="O92">
        <f t="shared" si="22"/>
        <v>-322.19698588335137</v>
      </c>
      <c r="P92">
        <f t="shared" si="23"/>
        <v>0</v>
      </c>
      <c r="Q92">
        <f t="shared" si="24"/>
        <v>79.890891531566069</v>
      </c>
      <c r="R92">
        <f t="shared" si="25"/>
        <v>0</v>
      </c>
      <c r="S92">
        <f t="shared" si="26"/>
        <v>0</v>
      </c>
      <c r="T92" s="25">
        <f t="shared" si="27"/>
        <v>222.19489875491919</v>
      </c>
    </row>
    <row r="93" spans="11:20" x14ac:dyDescent="0.35">
      <c r="K93" s="15">
        <v>40400</v>
      </c>
      <c r="L93" s="10" t="s">
        <v>7</v>
      </c>
      <c r="M93" s="17" t="s">
        <v>17</v>
      </c>
      <c r="N93">
        <f t="shared" si="21"/>
        <v>330.82621971802104</v>
      </c>
      <c r="O93">
        <f t="shared" si="22"/>
        <v>-349.33465682421445</v>
      </c>
      <c r="P93">
        <f t="shared" si="23"/>
        <v>0</v>
      </c>
      <c r="Q93">
        <f t="shared" si="24"/>
        <v>79.890891531566069</v>
      </c>
      <c r="R93">
        <f t="shared" si="25"/>
        <v>0</v>
      </c>
      <c r="S93">
        <f t="shared" si="26"/>
        <v>0</v>
      </c>
      <c r="T93" s="25">
        <f t="shared" si="27"/>
        <v>222.64604588676946</v>
      </c>
    </row>
    <row r="94" spans="11:20" x14ac:dyDescent="0.35">
      <c r="K94" s="15">
        <v>40400</v>
      </c>
      <c r="L94" s="10" t="s">
        <v>18</v>
      </c>
      <c r="M94" s="17" t="s">
        <v>19</v>
      </c>
      <c r="N94">
        <f t="shared" si="21"/>
        <v>348.48926315824076</v>
      </c>
      <c r="O94">
        <f t="shared" si="22"/>
        <v>-245.02737703063752</v>
      </c>
      <c r="P94">
        <f t="shared" si="23"/>
        <v>0</v>
      </c>
      <c r="Q94">
        <f t="shared" si="24"/>
        <v>79.890891531566069</v>
      </c>
      <c r="R94">
        <f t="shared" si="25"/>
        <v>-223.5256601602299</v>
      </c>
      <c r="S94">
        <f t="shared" si="26"/>
        <v>136.8814238068727</v>
      </c>
      <c r="T94" s="25">
        <f t="shared" si="27"/>
        <v>164.50435667384752</v>
      </c>
    </row>
    <row r="95" spans="11:20" x14ac:dyDescent="0.35">
      <c r="K95" s="15">
        <v>40400</v>
      </c>
      <c r="L95" s="10" t="s">
        <v>18</v>
      </c>
      <c r="M95" s="17" t="s">
        <v>20</v>
      </c>
      <c r="N95">
        <f t="shared" si="21"/>
        <v>327.9391265113353</v>
      </c>
      <c r="O95">
        <f t="shared" si="22"/>
        <v>-291.5880289099897</v>
      </c>
      <c r="P95">
        <f t="shared" si="23"/>
        <v>0</v>
      </c>
      <c r="Q95">
        <f t="shared" si="24"/>
        <v>79.890891531566069</v>
      </c>
      <c r="R95">
        <f t="shared" si="25"/>
        <v>-223.5256601602299</v>
      </c>
      <c r="S95">
        <f t="shared" si="26"/>
        <v>162.89193903931945</v>
      </c>
      <c r="T95" s="25">
        <f t="shared" si="27"/>
        <v>184.21980431774261</v>
      </c>
    </row>
    <row r="96" spans="11:20" x14ac:dyDescent="0.35">
      <c r="K96" s="15">
        <v>40400</v>
      </c>
      <c r="L96" s="10" t="s">
        <v>18</v>
      </c>
      <c r="M96" s="17" t="s">
        <v>21</v>
      </c>
      <c r="N96">
        <f t="shared" si="21"/>
        <v>348.48926315824076</v>
      </c>
      <c r="O96">
        <f t="shared" si="22"/>
        <v>-245.02737703063752</v>
      </c>
      <c r="P96">
        <f t="shared" si="23"/>
        <v>0</v>
      </c>
      <c r="Q96">
        <f t="shared" si="24"/>
        <v>79.890891531566069</v>
      </c>
      <c r="R96">
        <f t="shared" si="25"/>
        <v>-223.5256601602299</v>
      </c>
      <c r="S96">
        <f t="shared" si="26"/>
        <v>136.8814238068727</v>
      </c>
      <c r="T96" s="25">
        <f t="shared" si="27"/>
        <v>164.50435667384752</v>
      </c>
    </row>
    <row r="97" spans="11:20" x14ac:dyDescent="0.35">
      <c r="K97" s="15">
        <v>40400</v>
      </c>
      <c r="L97" s="10" t="s">
        <v>18</v>
      </c>
      <c r="M97" s="17" t="s">
        <v>22</v>
      </c>
      <c r="N97">
        <f t="shared" si="21"/>
        <v>326.73635931628235</v>
      </c>
      <c r="O97">
        <f t="shared" si="22"/>
        <v>-294.31315067550361</v>
      </c>
      <c r="P97">
        <f t="shared" si="23"/>
        <v>0</v>
      </c>
      <c r="Q97">
        <f t="shared" si="24"/>
        <v>79.890891531566069</v>
      </c>
      <c r="R97">
        <f t="shared" si="25"/>
        <v>-223.5256601602299</v>
      </c>
      <c r="S97">
        <f t="shared" si="26"/>
        <v>164.41429360978037</v>
      </c>
      <c r="T97" s="25">
        <f t="shared" si="27"/>
        <v>185.25951573233206</v>
      </c>
    </row>
    <row r="98" spans="11:20" x14ac:dyDescent="0.35">
      <c r="K98" s="15">
        <v>40400</v>
      </c>
      <c r="L98" s="10" t="s">
        <v>18</v>
      </c>
      <c r="M98" s="17" t="s">
        <v>23</v>
      </c>
      <c r="N98">
        <f t="shared" si="21"/>
        <v>313.02481329267823</v>
      </c>
      <c r="O98">
        <f t="shared" si="22"/>
        <v>-325.37953880236233</v>
      </c>
      <c r="P98">
        <f t="shared" si="23"/>
        <v>0</v>
      </c>
      <c r="Q98">
        <f t="shared" si="24"/>
        <v>79.890891531566069</v>
      </c>
      <c r="R98">
        <f t="shared" si="25"/>
        <v>-223.5256601602299</v>
      </c>
      <c r="S98">
        <f t="shared" si="26"/>
        <v>181.76913571303498</v>
      </c>
      <c r="T98" s="25">
        <f t="shared" si="27"/>
        <v>196.21960421251538</v>
      </c>
    </row>
    <row r="99" spans="11:20" x14ac:dyDescent="0.35">
      <c r="K99" s="15">
        <v>40400</v>
      </c>
      <c r="L99" s="10" t="s">
        <v>18</v>
      </c>
      <c r="M99" s="17" t="s">
        <v>24</v>
      </c>
      <c r="N99">
        <f t="shared" si="21"/>
        <v>297.78403469250674</v>
      </c>
      <c r="O99">
        <f t="shared" si="22"/>
        <v>-359.91072460251729</v>
      </c>
      <c r="P99">
        <f t="shared" si="23"/>
        <v>0</v>
      </c>
      <c r="Q99">
        <f t="shared" si="24"/>
        <v>79.890891531566069</v>
      </c>
      <c r="R99">
        <f t="shared" si="25"/>
        <v>-223.5256601602299</v>
      </c>
      <c r="S99">
        <f t="shared" si="26"/>
        <v>201.05954291301845</v>
      </c>
      <c r="T99" s="25">
        <f t="shared" si="27"/>
        <v>206.47600505491684</v>
      </c>
    </row>
    <row r="100" spans="11:20" x14ac:dyDescent="0.35">
      <c r="K100" s="15">
        <v>40400</v>
      </c>
      <c r="L100" s="10" t="s">
        <v>18</v>
      </c>
      <c r="M100" s="17" t="s">
        <v>25</v>
      </c>
      <c r="N100">
        <f t="shared" si="21"/>
        <v>318.61768074967461</v>
      </c>
      <c r="O100">
        <f t="shared" si="22"/>
        <v>-312.70772259272263</v>
      </c>
      <c r="P100">
        <f t="shared" si="23"/>
        <v>0</v>
      </c>
      <c r="Q100">
        <f t="shared" si="24"/>
        <v>79.890891531566069</v>
      </c>
      <c r="R100">
        <f t="shared" si="25"/>
        <v>-223.5256601602299</v>
      </c>
      <c r="S100">
        <f t="shared" si="26"/>
        <v>174.69018696039166</v>
      </c>
      <c r="T100" s="25">
        <f t="shared" si="27"/>
        <v>191.94723904663209</v>
      </c>
    </row>
    <row r="101" spans="11:20" x14ac:dyDescent="0.35">
      <c r="K101" s="15">
        <v>40400</v>
      </c>
      <c r="L101" s="10" t="s">
        <v>18</v>
      </c>
      <c r="M101" s="17" t="s">
        <v>26</v>
      </c>
      <c r="N101">
        <f t="shared" si="21"/>
        <v>348.6610870432483</v>
      </c>
      <c r="O101">
        <f t="shared" si="22"/>
        <v>-244.63807392127839</v>
      </c>
      <c r="P101">
        <f t="shared" si="23"/>
        <v>0</v>
      </c>
      <c r="Q101">
        <f t="shared" si="24"/>
        <v>79.890891531566069</v>
      </c>
      <c r="R101">
        <f t="shared" si="25"/>
        <v>-223.5256601602299</v>
      </c>
      <c r="S101">
        <f t="shared" si="26"/>
        <v>136.66394458252114</v>
      </c>
      <c r="T101" s="25">
        <f t="shared" si="27"/>
        <v>164.32397032348291</v>
      </c>
    </row>
    <row r="102" spans="11:20" x14ac:dyDescent="0.35">
      <c r="K102" s="15">
        <v>40400</v>
      </c>
      <c r="L102" s="10" t="s">
        <v>18</v>
      </c>
      <c r="M102" s="17" t="s">
        <v>27</v>
      </c>
      <c r="N102">
        <f t="shared" si="21"/>
        <v>327.9391265113353</v>
      </c>
      <c r="O102">
        <f t="shared" si="22"/>
        <v>-291.5880289099897</v>
      </c>
      <c r="P102">
        <f t="shared" si="23"/>
        <v>0</v>
      </c>
      <c r="Q102">
        <f t="shared" si="24"/>
        <v>79.890891531566069</v>
      </c>
      <c r="R102">
        <f t="shared" si="25"/>
        <v>-223.5256601602299</v>
      </c>
      <c r="S102">
        <f t="shared" si="26"/>
        <v>162.89193903931945</v>
      </c>
      <c r="T102" s="25">
        <f t="shared" si="27"/>
        <v>184.21980431774261</v>
      </c>
    </row>
    <row r="103" spans="11:20" x14ac:dyDescent="0.35">
      <c r="K103" s="15">
        <v>40400</v>
      </c>
      <c r="L103" s="10" t="s">
        <v>18</v>
      </c>
      <c r="M103" s="17" t="s">
        <v>28</v>
      </c>
      <c r="N103">
        <f t="shared" si="21"/>
        <v>335.72029386052179</v>
      </c>
      <c r="O103">
        <f t="shared" si="22"/>
        <v>-273.95815956238073</v>
      </c>
      <c r="P103">
        <f t="shared" si="23"/>
        <v>0</v>
      </c>
      <c r="Q103">
        <f t="shared" si="24"/>
        <v>79.890891531566069</v>
      </c>
      <c r="R103">
        <f t="shared" si="25"/>
        <v>-223.5256601602299</v>
      </c>
      <c r="S103">
        <f t="shared" si="26"/>
        <v>153.04323704089697</v>
      </c>
      <c r="T103" s="25">
        <f t="shared" si="27"/>
        <v>177.18837511696742</v>
      </c>
    </row>
    <row r="104" spans="11:20" x14ac:dyDescent="0.35">
      <c r="K104" s="14">
        <v>40407</v>
      </c>
      <c r="L104" s="10" t="s">
        <v>7</v>
      </c>
      <c r="M104" s="17" t="s">
        <v>8</v>
      </c>
      <c r="N104">
        <f>$B$4+O104+P104+Q104+R104+S104</f>
        <v>323.32574228519934</v>
      </c>
      <c r="O104">
        <f>O2*$B$5</f>
        <v>-276.94424272547008</v>
      </c>
      <c r="P104">
        <f>P2*$B$6</f>
        <v>0</v>
      </c>
      <c r="Q104">
        <f>0*$B$7</f>
        <v>0</v>
      </c>
      <c r="R104">
        <f>R2*$B$8</f>
        <v>0</v>
      </c>
      <c r="S104">
        <f>S2*$B$9</f>
        <v>0</v>
      </c>
      <c r="T104" s="25">
        <f>N104*O2*0.3*0.5</f>
        <v>172.50671911835701</v>
      </c>
    </row>
    <row r="105" spans="11:20" x14ac:dyDescent="0.35">
      <c r="K105" s="14">
        <v>40407</v>
      </c>
      <c r="L105" s="10" t="s">
        <v>7</v>
      </c>
      <c r="M105" s="17" t="s">
        <v>9</v>
      </c>
      <c r="N105">
        <f t="shared" ref="N105:N123" si="28">$B$4+O105+P105+Q105+R105+S105</f>
        <v>300.89589391349705</v>
      </c>
      <c r="O105">
        <f t="shared" ref="O105:O123" si="29">O3*$B$5</f>
        <v>-299.37409109717237</v>
      </c>
      <c r="P105">
        <f t="shared" ref="P105:P123" si="30">P3*$B$6</f>
        <v>0</v>
      </c>
      <c r="Q105">
        <f t="shared" ref="Q105:Q123" si="31">0*$B$7</f>
        <v>0</v>
      </c>
      <c r="R105">
        <f t="shared" ref="R105:R123" si="32">R3*$B$8</f>
        <v>0</v>
      </c>
      <c r="S105">
        <f t="shared" ref="S105:S123" si="33">S3*$B$9</f>
        <v>0</v>
      </c>
      <c r="T105" s="25">
        <f t="shared" ref="T105:T123" si="34">N105*O3*0.3*0.5</f>
        <v>173.54170681460943</v>
      </c>
    </row>
    <row r="106" spans="11:20" x14ac:dyDescent="0.35">
      <c r="K106" s="14">
        <v>40407</v>
      </c>
      <c r="L106" s="10" t="s">
        <v>7</v>
      </c>
      <c r="M106" s="17" t="s">
        <v>10</v>
      </c>
      <c r="N106">
        <f t="shared" si="28"/>
        <v>235.83036754332068</v>
      </c>
      <c r="O106">
        <f t="shared" si="29"/>
        <v>-364.43961746734874</v>
      </c>
      <c r="P106">
        <f t="shared" si="30"/>
        <v>0</v>
      </c>
      <c r="Q106">
        <f t="shared" si="31"/>
        <v>0</v>
      </c>
      <c r="R106">
        <f t="shared" si="32"/>
        <v>0</v>
      </c>
      <c r="S106">
        <f t="shared" si="33"/>
        <v>0</v>
      </c>
      <c r="T106" s="25">
        <f t="shared" si="34"/>
        <v>165.57650106395695</v>
      </c>
    </row>
    <row r="107" spans="11:20" x14ac:dyDescent="0.35">
      <c r="K107" s="14">
        <v>40407</v>
      </c>
      <c r="L107" s="10" t="s">
        <v>7</v>
      </c>
      <c r="M107" s="17" t="s">
        <v>11</v>
      </c>
      <c r="N107">
        <f t="shared" si="28"/>
        <v>246.44212149188854</v>
      </c>
      <c r="O107">
        <f t="shared" si="29"/>
        <v>-353.82786351878087</v>
      </c>
      <c r="P107">
        <f t="shared" si="30"/>
        <v>0</v>
      </c>
      <c r="Q107">
        <f t="shared" si="31"/>
        <v>0</v>
      </c>
      <c r="R107">
        <f t="shared" si="32"/>
        <v>0</v>
      </c>
      <c r="S107">
        <f t="shared" si="33"/>
        <v>0</v>
      </c>
      <c r="T107" s="25">
        <f t="shared" si="34"/>
        <v>167.98881237820515</v>
      </c>
    </row>
    <row r="108" spans="11:20" x14ac:dyDescent="0.35">
      <c r="K108" s="14">
        <v>40407</v>
      </c>
      <c r="L108" s="10" t="s">
        <v>7</v>
      </c>
      <c r="M108" s="17" t="s">
        <v>12</v>
      </c>
      <c r="N108">
        <f t="shared" si="28"/>
        <v>264.32735514840908</v>
      </c>
      <c r="O108">
        <f t="shared" si="29"/>
        <v>-335.94262986226033</v>
      </c>
      <c r="P108">
        <f t="shared" si="30"/>
        <v>0</v>
      </c>
      <c r="Q108">
        <f t="shared" si="31"/>
        <v>0</v>
      </c>
      <c r="R108">
        <f t="shared" si="32"/>
        <v>0</v>
      </c>
      <c r="S108">
        <f t="shared" si="33"/>
        <v>0</v>
      </c>
      <c r="T108" s="25">
        <f t="shared" si="34"/>
        <v>171.07266426526672</v>
      </c>
    </row>
    <row r="109" spans="11:20" x14ac:dyDescent="0.35">
      <c r="K109" s="14">
        <v>40407</v>
      </c>
      <c r="L109" s="10" t="s">
        <v>7</v>
      </c>
      <c r="M109" s="17" t="s">
        <v>13</v>
      </c>
      <c r="N109">
        <f t="shared" si="28"/>
        <v>303.33788611661868</v>
      </c>
      <c r="O109">
        <f t="shared" si="29"/>
        <v>-296.93209889405074</v>
      </c>
      <c r="P109">
        <f t="shared" si="30"/>
        <v>0</v>
      </c>
      <c r="Q109">
        <f t="shared" si="31"/>
        <v>0</v>
      </c>
      <c r="R109">
        <f t="shared" si="32"/>
        <v>0</v>
      </c>
      <c r="S109">
        <f t="shared" si="33"/>
        <v>0</v>
      </c>
      <c r="T109" s="25">
        <f t="shared" si="34"/>
        <v>173.52305896098414</v>
      </c>
    </row>
    <row r="110" spans="11:20" x14ac:dyDescent="0.35">
      <c r="K110" s="14">
        <v>40407</v>
      </c>
      <c r="L110" s="10" t="s">
        <v>7</v>
      </c>
      <c r="M110" s="17" t="s">
        <v>14</v>
      </c>
      <c r="N110">
        <f t="shared" si="28"/>
        <v>277.3041254863337</v>
      </c>
      <c r="O110">
        <f t="shared" si="29"/>
        <v>-322.96585952433571</v>
      </c>
      <c r="P110">
        <f t="shared" si="30"/>
        <v>0</v>
      </c>
      <c r="Q110">
        <f t="shared" si="31"/>
        <v>0</v>
      </c>
      <c r="R110">
        <f t="shared" si="32"/>
        <v>0</v>
      </c>
      <c r="S110">
        <f t="shared" si="33"/>
        <v>0</v>
      </c>
      <c r="T110" s="25">
        <f t="shared" si="34"/>
        <v>172.53862687759681</v>
      </c>
    </row>
    <row r="111" spans="11:20" x14ac:dyDescent="0.35">
      <c r="K111" s="14">
        <v>40407</v>
      </c>
      <c r="L111" s="10" t="s">
        <v>7</v>
      </c>
      <c r="M111" s="17" t="s">
        <v>15</v>
      </c>
      <c r="N111">
        <f t="shared" si="28"/>
        <v>278.07299912731804</v>
      </c>
      <c r="O111">
        <f t="shared" si="29"/>
        <v>-322.19698588335137</v>
      </c>
      <c r="P111">
        <f t="shared" si="30"/>
        <v>0</v>
      </c>
      <c r="Q111">
        <f t="shared" si="31"/>
        <v>0</v>
      </c>
      <c r="R111">
        <f t="shared" si="32"/>
        <v>0</v>
      </c>
      <c r="S111">
        <f t="shared" si="33"/>
        <v>0</v>
      </c>
      <c r="T111" s="25">
        <f t="shared" si="34"/>
        <v>172.60512442705993</v>
      </c>
    </row>
    <row r="112" spans="11:20" x14ac:dyDescent="0.35">
      <c r="K112" s="14">
        <v>40407</v>
      </c>
      <c r="L112" s="10" t="s">
        <v>7</v>
      </c>
      <c r="M112" s="17" t="s">
        <v>16</v>
      </c>
      <c r="N112">
        <f t="shared" si="28"/>
        <v>278.07299912731804</v>
      </c>
      <c r="O112">
        <f t="shared" si="29"/>
        <v>-322.19698588335137</v>
      </c>
      <c r="P112">
        <f t="shared" si="30"/>
        <v>0</v>
      </c>
      <c r="Q112">
        <f t="shared" si="31"/>
        <v>0</v>
      </c>
      <c r="R112">
        <f t="shared" si="32"/>
        <v>0</v>
      </c>
      <c r="S112">
        <f t="shared" si="33"/>
        <v>0</v>
      </c>
      <c r="T112" s="25">
        <f t="shared" si="34"/>
        <v>172.60512442705993</v>
      </c>
    </row>
    <row r="113" spans="11:20" x14ac:dyDescent="0.35">
      <c r="K113" s="14">
        <v>40407</v>
      </c>
      <c r="L113" s="10" t="s">
        <v>7</v>
      </c>
      <c r="M113" s="17" t="s">
        <v>17</v>
      </c>
      <c r="N113">
        <f t="shared" si="28"/>
        <v>250.93532818645497</v>
      </c>
      <c r="O113">
        <f t="shared" si="29"/>
        <v>-349.33465682421445</v>
      </c>
      <c r="P113">
        <f t="shared" si="30"/>
        <v>0</v>
      </c>
      <c r="Q113">
        <f t="shared" si="31"/>
        <v>0</v>
      </c>
      <c r="R113">
        <f t="shared" si="32"/>
        <v>0</v>
      </c>
      <c r="S113">
        <f t="shared" si="33"/>
        <v>0</v>
      </c>
      <c r="T113" s="25">
        <f t="shared" si="34"/>
        <v>168.87947588203096</v>
      </c>
    </row>
    <row r="114" spans="11:20" x14ac:dyDescent="0.35">
      <c r="K114" s="14">
        <v>40407</v>
      </c>
      <c r="L114" s="10" t="s">
        <v>18</v>
      </c>
      <c r="M114" s="17" t="s">
        <v>19</v>
      </c>
      <c r="N114">
        <f t="shared" si="28"/>
        <v>268.59837162667469</v>
      </c>
      <c r="O114">
        <f t="shared" si="29"/>
        <v>-245.02737703063752</v>
      </c>
      <c r="P114">
        <f t="shared" si="30"/>
        <v>0</v>
      </c>
      <c r="Q114">
        <f t="shared" si="31"/>
        <v>0</v>
      </c>
      <c r="R114">
        <f t="shared" si="32"/>
        <v>-223.5256601602299</v>
      </c>
      <c r="S114">
        <f t="shared" si="33"/>
        <v>136.8814238068727</v>
      </c>
      <c r="T114" s="25">
        <f t="shared" si="34"/>
        <v>126.79186132637177</v>
      </c>
    </row>
    <row r="115" spans="11:20" x14ac:dyDescent="0.35">
      <c r="K115" s="14">
        <v>40407</v>
      </c>
      <c r="L115" s="10" t="s">
        <v>18</v>
      </c>
      <c r="M115" s="17" t="s">
        <v>20</v>
      </c>
      <c r="N115">
        <f t="shared" si="28"/>
        <v>248.04823497976926</v>
      </c>
      <c r="O115">
        <f t="shared" si="29"/>
        <v>-291.5880289099897</v>
      </c>
      <c r="P115">
        <f t="shared" si="30"/>
        <v>0</v>
      </c>
      <c r="Q115">
        <f t="shared" si="31"/>
        <v>0</v>
      </c>
      <c r="R115">
        <f t="shared" si="32"/>
        <v>-223.5256601602299</v>
      </c>
      <c r="S115">
        <f t="shared" si="33"/>
        <v>162.89193903931945</v>
      </c>
      <c r="T115" s="25">
        <f t="shared" si="34"/>
        <v>139.3410959998854</v>
      </c>
    </row>
    <row r="116" spans="11:20" x14ac:dyDescent="0.35">
      <c r="K116" s="14">
        <v>40407</v>
      </c>
      <c r="L116" s="10" t="s">
        <v>18</v>
      </c>
      <c r="M116" s="17" t="s">
        <v>21</v>
      </c>
      <c r="N116">
        <f t="shared" si="28"/>
        <v>268.59837162667469</v>
      </c>
      <c r="O116">
        <f t="shared" si="29"/>
        <v>-245.02737703063752</v>
      </c>
      <c r="P116">
        <f t="shared" si="30"/>
        <v>0</v>
      </c>
      <c r="Q116">
        <f t="shared" si="31"/>
        <v>0</v>
      </c>
      <c r="R116">
        <f t="shared" si="32"/>
        <v>-223.5256601602299</v>
      </c>
      <c r="S116">
        <f t="shared" si="33"/>
        <v>136.8814238068727</v>
      </c>
      <c r="T116" s="25">
        <f t="shared" si="34"/>
        <v>126.79186132637177</v>
      </c>
    </row>
    <row r="117" spans="11:20" x14ac:dyDescent="0.35">
      <c r="K117" s="14">
        <v>40407</v>
      </c>
      <c r="L117" s="10" t="s">
        <v>18</v>
      </c>
      <c r="M117" s="17" t="s">
        <v>22</v>
      </c>
      <c r="N117">
        <f t="shared" si="28"/>
        <v>246.84546778471628</v>
      </c>
      <c r="O117">
        <f t="shared" si="29"/>
        <v>-294.31315067550361</v>
      </c>
      <c r="P117">
        <f t="shared" si="30"/>
        <v>0</v>
      </c>
      <c r="Q117">
        <f t="shared" si="31"/>
        <v>0</v>
      </c>
      <c r="R117">
        <f t="shared" si="32"/>
        <v>-223.5256601602299</v>
      </c>
      <c r="S117">
        <f t="shared" si="33"/>
        <v>164.41429360978037</v>
      </c>
      <c r="T117" s="25">
        <f t="shared" si="34"/>
        <v>139.96138023393411</v>
      </c>
    </row>
    <row r="118" spans="11:20" x14ac:dyDescent="0.35">
      <c r="K118" s="14">
        <v>40407</v>
      </c>
      <c r="L118" s="10" t="s">
        <v>18</v>
      </c>
      <c r="M118" s="17" t="s">
        <v>23</v>
      </c>
      <c r="N118">
        <f t="shared" si="28"/>
        <v>233.13392176111216</v>
      </c>
      <c r="O118">
        <f t="shared" si="29"/>
        <v>-325.37953880236233</v>
      </c>
      <c r="P118">
        <f t="shared" si="30"/>
        <v>0</v>
      </c>
      <c r="Q118">
        <f t="shared" si="31"/>
        <v>0</v>
      </c>
      <c r="R118">
        <f t="shared" si="32"/>
        <v>-223.5256601602299</v>
      </c>
      <c r="S118">
        <f t="shared" si="33"/>
        <v>181.76913571303498</v>
      </c>
      <c r="T118" s="25">
        <f t="shared" si="34"/>
        <v>146.13999885595317</v>
      </c>
    </row>
    <row r="119" spans="11:20" x14ac:dyDescent="0.35">
      <c r="K119" s="14">
        <v>40407</v>
      </c>
      <c r="L119" s="10" t="s">
        <v>18</v>
      </c>
      <c r="M119" s="17" t="s">
        <v>24</v>
      </c>
      <c r="N119">
        <f t="shared" si="28"/>
        <v>217.89314316094067</v>
      </c>
      <c r="O119">
        <f t="shared" si="29"/>
        <v>-359.91072460251729</v>
      </c>
      <c r="P119">
        <f t="shared" si="30"/>
        <v>0</v>
      </c>
      <c r="Q119">
        <f t="shared" si="31"/>
        <v>0</v>
      </c>
      <c r="R119">
        <f t="shared" si="32"/>
        <v>-223.5256601602299</v>
      </c>
      <c r="S119">
        <f t="shared" si="33"/>
        <v>201.05954291301845</v>
      </c>
      <c r="T119" s="25">
        <f t="shared" si="34"/>
        <v>151.08165813921721</v>
      </c>
    </row>
    <row r="120" spans="11:20" x14ac:dyDescent="0.35">
      <c r="K120" s="14">
        <v>40407</v>
      </c>
      <c r="L120" s="10" t="s">
        <v>18</v>
      </c>
      <c r="M120" s="17" t="s">
        <v>25</v>
      </c>
      <c r="N120">
        <f t="shared" si="28"/>
        <v>238.72678921810854</v>
      </c>
      <c r="O120">
        <f t="shared" si="29"/>
        <v>-312.70772259272263</v>
      </c>
      <c r="P120">
        <f t="shared" si="30"/>
        <v>0</v>
      </c>
      <c r="Q120">
        <f t="shared" si="31"/>
        <v>0</v>
      </c>
      <c r="R120">
        <f t="shared" si="32"/>
        <v>-223.5256601602299</v>
      </c>
      <c r="S120">
        <f t="shared" si="33"/>
        <v>174.69018696039166</v>
      </c>
      <c r="T120" s="25">
        <f t="shared" si="34"/>
        <v>143.81797007958426</v>
      </c>
    </row>
    <row r="121" spans="11:20" x14ac:dyDescent="0.35">
      <c r="K121" s="14">
        <v>40407</v>
      </c>
      <c r="L121" s="10" t="s">
        <v>18</v>
      </c>
      <c r="M121" s="17" t="s">
        <v>26</v>
      </c>
      <c r="N121">
        <f t="shared" si="28"/>
        <v>268.77019551168223</v>
      </c>
      <c r="O121">
        <f t="shared" si="29"/>
        <v>-244.63807392127839</v>
      </c>
      <c r="P121">
        <f t="shared" si="30"/>
        <v>0</v>
      </c>
      <c r="Q121">
        <f t="shared" si="31"/>
        <v>0</v>
      </c>
      <c r="R121">
        <f t="shared" si="32"/>
        <v>-223.5256601602299</v>
      </c>
      <c r="S121">
        <f t="shared" si="33"/>
        <v>136.66394458252114</v>
      </c>
      <c r="T121" s="25">
        <f t="shared" si="34"/>
        <v>126.67139314465584</v>
      </c>
    </row>
    <row r="122" spans="11:20" x14ac:dyDescent="0.35">
      <c r="K122" s="14">
        <v>40407</v>
      </c>
      <c r="L122" s="10" t="s">
        <v>18</v>
      </c>
      <c r="M122" s="17" t="s">
        <v>27</v>
      </c>
      <c r="N122">
        <f t="shared" si="28"/>
        <v>248.04823497976926</v>
      </c>
      <c r="O122">
        <f t="shared" si="29"/>
        <v>-291.5880289099897</v>
      </c>
      <c r="P122">
        <f t="shared" si="30"/>
        <v>0</v>
      </c>
      <c r="Q122">
        <f t="shared" si="31"/>
        <v>0</v>
      </c>
      <c r="R122">
        <f t="shared" si="32"/>
        <v>-223.5256601602299</v>
      </c>
      <c r="S122">
        <f t="shared" si="33"/>
        <v>162.89193903931945</v>
      </c>
      <c r="T122" s="25">
        <f t="shared" si="34"/>
        <v>139.3410959998854</v>
      </c>
    </row>
    <row r="123" spans="11:20" x14ac:dyDescent="0.35">
      <c r="K123" s="14">
        <v>40407</v>
      </c>
      <c r="L123" s="10" t="s">
        <v>18</v>
      </c>
      <c r="M123" s="17" t="s">
        <v>28</v>
      </c>
      <c r="N123">
        <f t="shared" si="28"/>
        <v>255.82940232895575</v>
      </c>
      <c r="O123">
        <f t="shared" si="29"/>
        <v>-273.95815956238073</v>
      </c>
      <c r="P123">
        <f t="shared" si="30"/>
        <v>0</v>
      </c>
      <c r="Q123">
        <f t="shared" si="31"/>
        <v>0</v>
      </c>
      <c r="R123">
        <f t="shared" si="32"/>
        <v>-223.5256601602299</v>
      </c>
      <c r="S123">
        <f t="shared" si="33"/>
        <v>153.04323704089697</v>
      </c>
      <c r="T123" s="25">
        <f t="shared" si="34"/>
        <v>135.02310385992146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Dictionary</vt:lpstr>
      <vt:lpstr>RM Data</vt:lpstr>
      <vt:lpstr>NE Data</vt:lpstr>
      <vt:lpstr>RM+NE Data</vt:lpstr>
      <vt:lpstr>Linear regression</vt:lpstr>
      <vt:lpstr>Q1</vt:lpstr>
      <vt:lpstr>Q2</vt:lpstr>
      <vt:lpstr>Q3</vt:lpstr>
      <vt:lpstr>Q4</vt:lpstr>
      <vt:lpstr>Q5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Sonnier, Garrett P</dc:creator>
  <cp:lastModifiedBy>truett bloxsom</cp:lastModifiedBy>
  <dcterms:created xsi:type="dcterms:W3CDTF">2019-11-18T20:30:20Z</dcterms:created>
  <dcterms:modified xsi:type="dcterms:W3CDTF">2019-12-03T03:28:02Z</dcterms:modified>
</cp:coreProperties>
</file>