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sblo\MSBA Fall\Marketing Analysis\HW\HW4\"/>
    </mc:Choice>
  </mc:AlternateContent>
  <xr:revisionPtr revIDLastSave="0" documentId="13_ncr:1_{B8396624-5412-49BE-808A-E1B5A8438FDF}" xr6:coauthVersionLast="45" xr6:coauthVersionMax="45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Dictionary" sheetId="14" r:id="rId1"/>
    <sheet name="RM Data" sheetId="1" r:id="rId2"/>
    <sheet name="NE Data" sheetId="2" r:id="rId3"/>
    <sheet name="RM+NE Data" sheetId="18" r:id="rId4"/>
    <sheet name="Q1" sheetId="20" r:id="rId5"/>
    <sheet name="Q2" sheetId="21" r:id="rId6"/>
    <sheet name="Q3" sheetId="22" r:id="rId7"/>
    <sheet name="Q4" sheetId="27" r:id="rId8"/>
    <sheet name="Q5" sheetId="32" r:id="rId9"/>
  </sheets>
  <definedNames>
    <definedName name="xdata1" hidden="1">125.555884556961+(ROW(OFFSET(#REF!,0,0,70,1))-1)*5.32050700924782</definedName>
    <definedName name="xdata3" hidden="1">109.214036023177+(ROW(OFFSET(#REF!,0,0,70,1))-1)*5.55734539379541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pivotCaches>
    <pivotCache cacheId="13" r:id="rId10"/>
    <pivotCache cacheId="2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32" l="1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24" i="32"/>
  <c r="Q41" i="32"/>
  <c r="Q33" i="32"/>
  <c r="Q27" i="32"/>
  <c r="Q27" i="27" l="1"/>
  <c r="Q41" i="27"/>
  <c r="Q33" i="27"/>
  <c r="Q25" i="32"/>
  <c r="Q26" i="32"/>
  <c r="Q28" i="32"/>
  <c r="Q29" i="32"/>
  <c r="Q30" i="32"/>
  <c r="Q31" i="32"/>
  <c r="Q32" i="32"/>
  <c r="Q34" i="32"/>
  <c r="Q35" i="32"/>
  <c r="Q36" i="32"/>
  <c r="Q37" i="32"/>
  <c r="Q38" i="32"/>
  <c r="Q39" i="32"/>
  <c r="Q40" i="32"/>
  <c r="Q24" i="32"/>
  <c r="Q25" i="27"/>
  <c r="Q26" i="27"/>
  <c r="Q28" i="27"/>
  <c r="Q29" i="27"/>
  <c r="Q30" i="27"/>
  <c r="Q31" i="27"/>
  <c r="Q32" i="27"/>
  <c r="Q34" i="27"/>
  <c r="Q35" i="27"/>
  <c r="Q36" i="27"/>
  <c r="Q37" i="27"/>
  <c r="Q38" i="27"/>
  <c r="Q39" i="27"/>
  <c r="Q40" i="27"/>
  <c r="Q42" i="27"/>
  <c r="Q43" i="27"/>
  <c r="Q24" i="27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44" i="32"/>
  <c r="Q42" i="32"/>
  <c r="Q43" i="32"/>
  <c r="P24" i="27"/>
  <c r="S123" i="32"/>
  <c r="R123" i="32"/>
  <c r="P123" i="32"/>
  <c r="O123" i="32"/>
  <c r="S122" i="32"/>
  <c r="R122" i="32"/>
  <c r="P122" i="32"/>
  <c r="O122" i="32"/>
  <c r="S121" i="32"/>
  <c r="R121" i="32"/>
  <c r="P121" i="32"/>
  <c r="O121" i="32"/>
  <c r="S120" i="32"/>
  <c r="R120" i="32"/>
  <c r="P120" i="32"/>
  <c r="O120" i="32"/>
  <c r="S119" i="32"/>
  <c r="R119" i="32"/>
  <c r="P119" i="32"/>
  <c r="O119" i="32"/>
  <c r="S118" i="32"/>
  <c r="R118" i="32"/>
  <c r="P118" i="32"/>
  <c r="O118" i="32"/>
  <c r="S117" i="32"/>
  <c r="R117" i="32"/>
  <c r="P117" i="32"/>
  <c r="O117" i="32"/>
  <c r="S116" i="32"/>
  <c r="R116" i="32"/>
  <c r="P116" i="32"/>
  <c r="O116" i="32"/>
  <c r="N116" i="32" s="1"/>
  <c r="T116" i="32" s="1"/>
  <c r="S115" i="32"/>
  <c r="R115" i="32"/>
  <c r="P115" i="32"/>
  <c r="O115" i="32"/>
  <c r="S114" i="32"/>
  <c r="R114" i="32"/>
  <c r="P114" i="32"/>
  <c r="O114" i="32"/>
  <c r="S113" i="32"/>
  <c r="R113" i="32"/>
  <c r="P113" i="32"/>
  <c r="O113" i="32"/>
  <c r="S112" i="32"/>
  <c r="R112" i="32"/>
  <c r="P112" i="32"/>
  <c r="O112" i="32"/>
  <c r="S111" i="32"/>
  <c r="R111" i="32"/>
  <c r="P111" i="32"/>
  <c r="O111" i="32"/>
  <c r="S110" i="32"/>
  <c r="R110" i="32"/>
  <c r="P110" i="32"/>
  <c r="O110" i="32"/>
  <c r="S109" i="32"/>
  <c r="R109" i="32"/>
  <c r="P109" i="32"/>
  <c r="O109" i="32"/>
  <c r="S108" i="32"/>
  <c r="R108" i="32"/>
  <c r="P108" i="32"/>
  <c r="O108" i="32"/>
  <c r="S107" i="32"/>
  <c r="R107" i="32"/>
  <c r="P107" i="32"/>
  <c r="O107" i="32"/>
  <c r="S106" i="32"/>
  <c r="R106" i="32"/>
  <c r="P106" i="32"/>
  <c r="O106" i="32"/>
  <c r="S105" i="32"/>
  <c r="R105" i="32"/>
  <c r="P105" i="32"/>
  <c r="O105" i="32"/>
  <c r="S104" i="32"/>
  <c r="R104" i="32"/>
  <c r="P104" i="32"/>
  <c r="O104" i="32"/>
  <c r="S103" i="32"/>
  <c r="R103" i="32"/>
  <c r="P103" i="32"/>
  <c r="O103" i="32"/>
  <c r="S102" i="32"/>
  <c r="R102" i="32"/>
  <c r="P102" i="32"/>
  <c r="O102" i="32"/>
  <c r="S101" i="32"/>
  <c r="R101" i="32"/>
  <c r="P101" i="32"/>
  <c r="O101" i="32"/>
  <c r="S100" i="32"/>
  <c r="R100" i="32"/>
  <c r="P100" i="32"/>
  <c r="O100" i="32"/>
  <c r="N100" i="32" s="1"/>
  <c r="T100" i="32" s="1"/>
  <c r="S99" i="32"/>
  <c r="R99" i="32"/>
  <c r="P99" i="32"/>
  <c r="O99" i="32"/>
  <c r="S98" i="32"/>
  <c r="R98" i="32"/>
  <c r="P98" i="32"/>
  <c r="O98" i="32"/>
  <c r="S97" i="32"/>
  <c r="R97" i="32"/>
  <c r="P97" i="32"/>
  <c r="O97" i="32"/>
  <c r="S96" i="32"/>
  <c r="R96" i="32"/>
  <c r="P96" i="32"/>
  <c r="O96" i="32"/>
  <c r="S95" i="32"/>
  <c r="R95" i="32"/>
  <c r="P95" i="32"/>
  <c r="O95" i="32"/>
  <c r="S94" i="32"/>
  <c r="R94" i="32"/>
  <c r="P94" i="32"/>
  <c r="O94" i="32"/>
  <c r="S93" i="32"/>
  <c r="R93" i="32"/>
  <c r="P93" i="32"/>
  <c r="O93" i="32"/>
  <c r="S92" i="32"/>
  <c r="R92" i="32"/>
  <c r="P92" i="32"/>
  <c r="O92" i="32"/>
  <c r="N92" i="32" s="1"/>
  <c r="T92" i="32" s="1"/>
  <c r="S91" i="32"/>
  <c r="R91" i="32"/>
  <c r="P91" i="32"/>
  <c r="O91" i="32"/>
  <c r="S90" i="32"/>
  <c r="R90" i="32"/>
  <c r="P90" i="32"/>
  <c r="O90" i="32"/>
  <c r="S89" i="32"/>
  <c r="R89" i="32"/>
  <c r="P89" i="32"/>
  <c r="O89" i="32"/>
  <c r="S88" i="32"/>
  <c r="R88" i="32"/>
  <c r="P88" i="32"/>
  <c r="O88" i="32"/>
  <c r="S87" i="32"/>
  <c r="R87" i="32"/>
  <c r="P87" i="32"/>
  <c r="O87" i="32"/>
  <c r="S86" i="32"/>
  <c r="R86" i="32"/>
  <c r="P86" i="32"/>
  <c r="O86" i="32"/>
  <c r="S85" i="32"/>
  <c r="R85" i="32"/>
  <c r="P85" i="32"/>
  <c r="O85" i="32"/>
  <c r="S84" i="32"/>
  <c r="R84" i="32"/>
  <c r="P84" i="32"/>
  <c r="O84" i="32"/>
  <c r="S83" i="32"/>
  <c r="R83" i="32"/>
  <c r="P83" i="32"/>
  <c r="O83" i="32"/>
  <c r="S82" i="32"/>
  <c r="R82" i="32"/>
  <c r="P82" i="32"/>
  <c r="O82" i="32"/>
  <c r="S81" i="32"/>
  <c r="R81" i="32"/>
  <c r="P81" i="32"/>
  <c r="O81" i="32"/>
  <c r="S80" i="32"/>
  <c r="R80" i="32"/>
  <c r="P80" i="32"/>
  <c r="O80" i="32"/>
  <c r="S79" i="32"/>
  <c r="R79" i="32"/>
  <c r="P79" i="32"/>
  <c r="O79" i="32"/>
  <c r="S78" i="32"/>
  <c r="R78" i="32"/>
  <c r="P78" i="32"/>
  <c r="O78" i="32"/>
  <c r="S77" i="32"/>
  <c r="R77" i="32"/>
  <c r="P77" i="32"/>
  <c r="O77" i="32"/>
  <c r="S76" i="32"/>
  <c r="R76" i="32"/>
  <c r="P76" i="32"/>
  <c r="O76" i="32"/>
  <c r="S75" i="32"/>
  <c r="R75" i="32"/>
  <c r="P75" i="32"/>
  <c r="O75" i="32"/>
  <c r="S74" i="32"/>
  <c r="R74" i="32"/>
  <c r="P74" i="32"/>
  <c r="O74" i="32"/>
  <c r="S73" i="32"/>
  <c r="R73" i="32"/>
  <c r="P73" i="32"/>
  <c r="O73" i="32"/>
  <c r="S72" i="32"/>
  <c r="R72" i="32"/>
  <c r="P72" i="32"/>
  <c r="O72" i="32"/>
  <c r="S71" i="32"/>
  <c r="R71" i="32"/>
  <c r="P71" i="32"/>
  <c r="O71" i="32"/>
  <c r="S70" i="32"/>
  <c r="R70" i="32"/>
  <c r="P70" i="32"/>
  <c r="O70" i="32"/>
  <c r="S69" i="32"/>
  <c r="R69" i="32"/>
  <c r="P69" i="32"/>
  <c r="O69" i="32"/>
  <c r="S68" i="32"/>
  <c r="R68" i="32"/>
  <c r="P68" i="32"/>
  <c r="O68" i="32"/>
  <c r="S67" i="32"/>
  <c r="R67" i="32"/>
  <c r="P67" i="32"/>
  <c r="O67" i="32"/>
  <c r="S66" i="32"/>
  <c r="R66" i="32"/>
  <c r="P66" i="32"/>
  <c r="O66" i="32"/>
  <c r="S65" i="32"/>
  <c r="R65" i="32"/>
  <c r="P65" i="32"/>
  <c r="O65" i="32"/>
  <c r="S64" i="32"/>
  <c r="R64" i="32"/>
  <c r="P64" i="32"/>
  <c r="O64" i="32"/>
  <c r="S63" i="32"/>
  <c r="R63" i="32"/>
  <c r="P63" i="32"/>
  <c r="O63" i="32"/>
  <c r="S62" i="32"/>
  <c r="R62" i="32"/>
  <c r="P62" i="32"/>
  <c r="O62" i="32"/>
  <c r="S61" i="32"/>
  <c r="R61" i="32"/>
  <c r="P61" i="32"/>
  <c r="O61" i="32"/>
  <c r="S60" i="32"/>
  <c r="R60" i="32"/>
  <c r="P60" i="32"/>
  <c r="O60" i="32"/>
  <c r="S59" i="32"/>
  <c r="R59" i="32"/>
  <c r="P59" i="32"/>
  <c r="O59" i="32"/>
  <c r="S58" i="32"/>
  <c r="R58" i="32"/>
  <c r="P58" i="32"/>
  <c r="O58" i="32"/>
  <c r="S57" i="32"/>
  <c r="R57" i="32"/>
  <c r="P57" i="32"/>
  <c r="O57" i="32"/>
  <c r="S56" i="32"/>
  <c r="R56" i="32"/>
  <c r="P56" i="32"/>
  <c r="O56" i="32"/>
  <c r="S55" i="32"/>
  <c r="R55" i="32"/>
  <c r="P55" i="32"/>
  <c r="O55" i="32"/>
  <c r="S54" i="32"/>
  <c r="R54" i="32"/>
  <c r="P54" i="32"/>
  <c r="O54" i="32"/>
  <c r="S53" i="32"/>
  <c r="R53" i="32"/>
  <c r="P53" i="32"/>
  <c r="O53" i="32"/>
  <c r="S52" i="32"/>
  <c r="R52" i="32"/>
  <c r="P52" i="32"/>
  <c r="O52" i="32"/>
  <c r="S51" i="32"/>
  <c r="R51" i="32"/>
  <c r="P51" i="32"/>
  <c r="O51" i="32"/>
  <c r="S50" i="32"/>
  <c r="R50" i="32"/>
  <c r="P50" i="32"/>
  <c r="O50" i="32"/>
  <c r="S49" i="32"/>
  <c r="R49" i="32"/>
  <c r="P49" i="32"/>
  <c r="O49" i="32"/>
  <c r="S48" i="32"/>
  <c r="R48" i="32"/>
  <c r="P48" i="32"/>
  <c r="O48" i="32"/>
  <c r="S47" i="32"/>
  <c r="R47" i="32"/>
  <c r="P47" i="32"/>
  <c r="O47" i="32"/>
  <c r="S46" i="32"/>
  <c r="R46" i="32"/>
  <c r="P46" i="32"/>
  <c r="O46" i="32"/>
  <c r="S45" i="32"/>
  <c r="R45" i="32"/>
  <c r="P45" i="32"/>
  <c r="O45" i="32"/>
  <c r="S44" i="32"/>
  <c r="R44" i="32"/>
  <c r="P44" i="32"/>
  <c r="O44" i="32"/>
  <c r="S43" i="32"/>
  <c r="R43" i="32"/>
  <c r="O43" i="32"/>
  <c r="S42" i="32"/>
  <c r="R42" i="32"/>
  <c r="O42" i="32"/>
  <c r="S41" i="32"/>
  <c r="R41" i="32"/>
  <c r="O41" i="32"/>
  <c r="S40" i="32"/>
  <c r="R40" i="32"/>
  <c r="O40" i="32"/>
  <c r="S39" i="32"/>
  <c r="R39" i="32"/>
  <c r="O39" i="32"/>
  <c r="S38" i="32"/>
  <c r="R38" i="32"/>
  <c r="O38" i="32"/>
  <c r="S37" i="32"/>
  <c r="R37" i="32"/>
  <c r="O37" i="32"/>
  <c r="S36" i="32"/>
  <c r="R36" i="32"/>
  <c r="O36" i="32"/>
  <c r="S35" i="32"/>
  <c r="N35" i="32" s="1"/>
  <c r="T35" i="32" s="1"/>
  <c r="R35" i="32"/>
  <c r="O35" i="32"/>
  <c r="S34" i="32"/>
  <c r="R34" i="32"/>
  <c r="O34" i="32"/>
  <c r="S33" i="32"/>
  <c r="R33" i="32"/>
  <c r="O33" i="32"/>
  <c r="S32" i="32"/>
  <c r="R32" i="32"/>
  <c r="O32" i="32"/>
  <c r="S31" i="32"/>
  <c r="R31" i="32"/>
  <c r="O31" i="32"/>
  <c r="S30" i="32"/>
  <c r="R30" i="32"/>
  <c r="O30" i="32"/>
  <c r="S29" i="32"/>
  <c r="R29" i="32"/>
  <c r="O29" i="32"/>
  <c r="S28" i="32"/>
  <c r="R28" i="32"/>
  <c r="O28" i="32"/>
  <c r="S27" i="32"/>
  <c r="R27" i="32"/>
  <c r="O27" i="32"/>
  <c r="N27" i="32"/>
  <c r="T27" i="32" s="1"/>
  <c r="S26" i="32"/>
  <c r="R26" i="32"/>
  <c r="O26" i="32"/>
  <c r="S25" i="32"/>
  <c r="R25" i="32"/>
  <c r="O25" i="32"/>
  <c r="S24" i="32"/>
  <c r="R24" i="32"/>
  <c r="O24" i="32"/>
  <c r="O24" i="27"/>
  <c r="O105" i="27"/>
  <c r="P105" i="27"/>
  <c r="Q105" i="27"/>
  <c r="R105" i="27"/>
  <c r="S105" i="27"/>
  <c r="O106" i="27"/>
  <c r="P106" i="27"/>
  <c r="Q106" i="27"/>
  <c r="R106" i="27"/>
  <c r="S106" i="27"/>
  <c r="O107" i="27"/>
  <c r="P107" i="27"/>
  <c r="Q107" i="27"/>
  <c r="R107" i="27"/>
  <c r="S107" i="27"/>
  <c r="O108" i="27"/>
  <c r="P108" i="27"/>
  <c r="Q108" i="27"/>
  <c r="R108" i="27"/>
  <c r="S108" i="27"/>
  <c r="O109" i="27"/>
  <c r="P109" i="27"/>
  <c r="Q109" i="27"/>
  <c r="R109" i="27"/>
  <c r="S109" i="27"/>
  <c r="O110" i="27"/>
  <c r="P110" i="27"/>
  <c r="Q110" i="27"/>
  <c r="R110" i="27"/>
  <c r="S110" i="27"/>
  <c r="O111" i="27"/>
  <c r="P111" i="27"/>
  <c r="Q111" i="27"/>
  <c r="R111" i="27"/>
  <c r="S111" i="27"/>
  <c r="O112" i="27"/>
  <c r="P112" i="27"/>
  <c r="Q112" i="27"/>
  <c r="R112" i="27"/>
  <c r="S112" i="27"/>
  <c r="O113" i="27"/>
  <c r="P113" i="27"/>
  <c r="Q113" i="27"/>
  <c r="R113" i="27"/>
  <c r="S113" i="27"/>
  <c r="O114" i="27"/>
  <c r="P114" i="27"/>
  <c r="Q114" i="27"/>
  <c r="R114" i="27"/>
  <c r="S114" i="27"/>
  <c r="O115" i="27"/>
  <c r="P115" i="27"/>
  <c r="Q115" i="27"/>
  <c r="R115" i="27"/>
  <c r="S115" i="27"/>
  <c r="O116" i="27"/>
  <c r="P116" i="27"/>
  <c r="Q116" i="27"/>
  <c r="R116" i="27"/>
  <c r="S116" i="27"/>
  <c r="O117" i="27"/>
  <c r="P117" i="27"/>
  <c r="Q117" i="27"/>
  <c r="R117" i="27"/>
  <c r="S117" i="27"/>
  <c r="O118" i="27"/>
  <c r="P118" i="27"/>
  <c r="Q118" i="27"/>
  <c r="R118" i="27"/>
  <c r="S118" i="27"/>
  <c r="O119" i="27"/>
  <c r="P119" i="27"/>
  <c r="Q119" i="27"/>
  <c r="R119" i="27"/>
  <c r="S119" i="27"/>
  <c r="O120" i="27"/>
  <c r="P120" i="27"/>
  <c r="Q120" i="27"/>
  <c r="R120" i="27"/>
  <c r="S120" i="27"/>
  <c r="O121" i="27"/>
  <c r="P121" i="27"/>
  <c r="Q121" i="27"/>
  <c r="R121" i="27"/>
  <c r="S121" i="27"/>
  <c r="O122" i="27"/>
  <c r="P122" i="27"/>
  <c r="Q122" i="27"/>
  <c r="R122" i="27"/>
  <c r="S122" i="27"/>
  <c r="O123" i="27"/>
  <c r="P123" i="27"/>
  <c r="Q123" i="27"/>
  <c r="R123" i="27"/>
  <c r="S123" i="27"/>
  <c r="S104" i="27"/>
  <c r="R104" i="27"/>
  <c r="Q104" i="27"/>
  <c r="P104" i="27"/>
  <c r="O104" i="27"/>
  <c r="O85" i="27"/>
  <c r="P85" i="27"/>
  <c r="Q85" i="27"/>
  <c r="R85" i="27"/>
  <c r="S85" i="27"/>
  <c r="O86" i="27"/>
  <c r="P86" i="27"/>
  <c r="Q86" i="27"/>
  <c r="R86" i="27"/>
  <c r="S86" i="27"/>
  <c r="O87" i="27"/>
  <c r="P87" i="27"/>
  <c r="Q87" i="27"/>
  <c r="R87" i="27"/>
  <c r="S87" i="27"/>
  <c r="O88" i="27"/>
  <c r="P88" i="27"/>
  <c r="Q88" i="27"/>
  <c r="R88" i="27"/>
  <c r="S88" i="27"/>
  <c r="O89" i="27"/>
  <c r="P89" i="27"/>
  <c r="Q89" i="27"/>
  <c r="R89" i="27"/>
  <c r="S89" i="27"/>
  <c r="O90" i="27"/>
  <c r="P90" i="27"/>
  <c r="Q90" i="27"/>
  <c r="R90" i="27"/>
  <c r="S90" i="27"/>
  <c r="O91" i="27"/>
  <c r="P91" i="27"/>
  <c r="Q91" i="27"/>
  <c r="R91" i="27"/>
  <c r="S91" i="27"/>
  <c r="O92" i="27"/>
  <c r="P92" i="27"/>
  <c r="Q92" i="27"/>
  <c r="R92" i="27"/>
  <c r="S92" i="27"/>
  <c r="O93" i="27"/>
  <c r="P93" i="27"/>
  <c r="Q93" i="27"/>
  <c r="R93" i="27"/>
  <c r="S93" i="27"/>
  <c r="O94" i="27"/>
  <c r="P94" i="27"/>
  <c r="Q94" i="27"/>
  <c r="R94" i="27"/>
  <c r="S94" i="27"/>
  <c r="O95" i="27"/>
  <c r="P95" i="27"/>
  <c r="Q95" i="27"/>
  <c r="R95" i="27"/>
  <c r="S95" i="27"/>
  <c r="O96" i="27"/>
  <c r="P96" i="27"/>
  <c r="Q96" i="27"/>
  <c r="R96" i="27"/>
  <c r="S96" i="27"/>
  <c r="O97" i="27"/>
  <c r="P97" i="27"/>
  <c r="Q97" i="27"/>
  <c r="R97" i="27"/>
  <c r="S97" i="27"/>
  <c r="O98" i="27"/>
  <c r="P98" i="27"/>
  <c r="Q98" i="27"/>
  <c r="R98" i="27"/>
  <c r="S98" i="27"/>
  <c r="O99" i="27"/>
  <c r="P99" i="27"/>
  <c r="Q99" i="27"/>
  <c r="R99" i="27"/>
  <c r="S99" i="27"/>
  <c r="O100" i="27"/>
  <c r="P100" i="27"/>
  <c r="Q100" i="27"/>
  <c r="R100" i="27"/>
  <c r="S100" i="27"/>
  <c r="O101" i="27"/>
  <c r="P101" i="27"/>
  <c r="Q101" i="27"/>
  <c r="R101" i="27"/>
  <c r="S101" i="27"/>
  <c r="O102" i="27"/>
  <c r="P102" i="27"/>
  <c r="Q102" i="27"/>
  <c r="R102" i="27"/>
  <c r="S102" i="27"/>
  <c r="O103" i="27"/>
  <c r="P103" i="27"/>
  <c r="Q103" i="27"/>
  <c r="R103" i="27"/>
  <c r="S103" i="27"/>
  <c r="S84" i="27"/>
  <c r="R84" i="27"/>
  <c r="P84" i="27"/>
  <c r="O84" i="27"/>
  <c r="O65" i="27"/>
  <c r="P65" i="27"/>
  <c r="Q65" i="27"/>
  <c r="R65" i="27"/>
  <c r="S65" i="27"/>
  <c r="O66" i="27"/>
  <c r="P66" i="27"/>
  <c r="Q66" i="27"/>
  <c r="R66" i="27"/>
  <c r="S66" i="27"/>
  <c r="O67" i="27"/>
  <c r="P67" i="27"/>
  <c r="Q67" i="27"/>
  <c r="R67" i="27"/>
  <c r="S67" i="27"/>
  <c r="O68" i="27"/>
  <c r="P68" i="27"/>
  <c r="Q68" i="27"/>
  <c r="R68" i="27"/>
  <c r="S68" i="27"/>
  <c r="O69" i="27"/>
  <c r="P69" i="27"/>
  <c r="Q69" i="27"/>
  <c r="R69" i="27"/>
  <c r="S69" i="27"/>
  <c r="O70" i="27"/>
  <c r="P70" i="27"/>
  <c r="Q70" i="27"/>
  <c r="R70" i="27"/>
  <c r="S70" i="27"/>
  <c r="O71" i="27"/>
  <c r="P71" i="27"/>
  <c r="Q71" i="27"/>
  <c r="R71" i="27"/>
  <c r="S71" i="27"/>
  <c r="O72" i="27"/>
  <c r="P72" i="27"/>
  <c r="Q72" i="27"/>
  <c r="R72" i="27"/>
  <c r="S72" i="27"/>
  <c r="O73" i="27"/>
  <c r="P73" i="27"/>
  <c r="Q73" i="27"/>
  <c r="R73" i="27"/>
  <c r="S73" i="27"/>
  <c r="O74" i="27"/>
  <c r="P74" i="27"/>
  <c r="Q74" i="27"/>
  <c r="R74" i="27"/>
  <c r="S74" i="27"/>
  <c r="O75" i="27"/>
  <c r="P75" i="27"/>
  <c r="Q75" i="27"/>
  <c r="R75" i="27"/>
  <c r="S75" i="27"/>
  <c r="O76" i="27"/>
  <c r="P76" i="27"/>
  <c r="Q76" i="27"/>
  <c r="R76" i="27"/>
  <c r="S76" i="27"/>
  <c r="O77" i="27"/>
  <c r="P77" i="27"/>
  <c r="Q77" i="27"/>
  <c r="R77" i="27"/>
  <c r="S77" i="27"/>
  <c r="O78" i="27"/>
  <c r="P78" i="27"/>
  <c r="Q78" i="27"/>
  <c r="R78" i="27"/>
  <c r="S78" i="27"/>
  <c r="O79" i="27"/>
  <c r="P79" i="27"/>
  <c r="Q79" i="27"/>
  <c r="R79" i="27"/>
  <c r="S79" i="27"/>
  <c r="O80" i="27"/>
  <c r="P80" i="27"/>
  <c r="Q80" i="27"/>
  <c r="R80" i="27"/>
  <c r="S80" i="27"/>
  <c r="O81" i="27"/>
  <c r="P81" i="27"/>
  <c r="Q81" i="27"/>
  <c r="R81" i="27"/>
  <c r="S81" i="27"/>
  <c r="O82" i="27"/>
  <c r="P82" i="27"/>
  <c r="Q82" i="27"/>
  <c r="R82" i="27"/>
  <c r="S82" i="27"/>
  <c r="O83" i="27"/>
  <c r="P83" i="27"/>
  <c r="Q83" i="27"/>
  <c r="R83" i="27"/>
  <c r="S83" i="27"/>
  <c r="S64" i="27"/>
  <c r="R64" i="27"/>
  <c r="P64" i="27"/>
  <c r="O64" i="27"/>
  <c r="Q84" i="27"/>
  <c r="Q64" i="27"/>
  <c r="O45" i="27"/>
  <c r="P45" i="27"/>
  <c r="Q45" i="27"/>
  <c r="R45" i="27"/>
  <c r="S45" i="27"/>
  <c r="O46" i="27"/>
  <c r="P46" i="27"/>
  <c r="Q46" i="27"/>
  <c r="R46" i="27"/>
  <c r="S46" i="27"/>
  <c r="O47" i="27"/>
  <c r="P47" i="27"/>
  <c r="Q47" i="27"/>
  <c r="R47" i="27"/>
  <c r="S47" i="27"/>
  <c r="O48" i="27"/>
  <c r="P48" i="27"/>
  <c r="Q48" i="27"/>
  <c r="R48" i="27"/>
  <c r="S48" i="27"/>
  <c r="O49" i="27"/>
  <c r="P49" i="27"/>
  <c r="Q49" i="27"/>
  <c r="R49" i="27"/>
  <c r="S49" i="27"/>
  <c r="O50" i="27"/>
  <c r="P50" i="27"/>
  <c r="Q50" i="27"/>
  <c r="R50" i="27"/>
  <c r="S50" i="27"/>
  <c r="O51" i="27"/>
  <c r="P51" i="27"/>
  <c r="Q51" i="27"/>
  <c r="R51" i="27"/>
  <c r="S51" i="27"/>
  <c r="O52" i="27"/>
  <c r="P52" i="27"/>
  <c r="Q52" i="27"/>
  <c r="R52" i="27"/>
  <c r="S52" i="27"/>
  <c r="O53" i="27"/>
  <c r="P53" i="27"/>
  <c r="Q53" i="27"/>
  <c r="R53" i="27"/>
  <c r="S53" i="27"/>
  <c r="O54" i="27"/>
  <c r="P54" i="27"/>
  <c r="Q54" i="27"/>
  <c r="R54" i="27"/>
  <c r="S54" i="27"/>
  <c r="O55" i="27"/>
  <c r="P55" i="27"/>
  <c r="Q55" i="27"/>
  <c r="R55" i="27"/>
  <c r="S55" i="27"/>
  <c r="O56" i="27"/>
  <c r="P56" i="27"/>
  <c r="Q56" i="27"/>
  <c r="R56" i="27"/>
  <c r="S56" i="27"/>
  <c r="O57" i="27"/>
  <c r="P57" i="27"/>
  <c r="Q57" i="27"/>
  <c r="R57" i="27"/>
  <c r="S57" i="27"/>
  <c r="O58" i="27"/>
  <c r="P58" i="27"/>
  <c r="Q58" i="27"/>
  <c r="R58" i="27"/>
  <c r="S58" i="27"/>
  <c r="O59" i="27"/>
  <c r="P59" i="27"/>
  <c r="Q59" i="27"/>
  <c r="R59" i="27"/>
  <c r="S59" i="27"/>
  <c r="O60" i="27"/>
  <c r="P60" i="27"/>
  <c r="Q60" i="27"/>
  <c r="R60" i="27"/>
  <c r="S60" i="27"/>
  <c r="O61" i="27"/>
  <c r="P61" i="27"/>
  <c r="Q61" i="27"/>
  <c r="R61" i="27"/>
  <c r="S61" i="27"/>
  <c r="O62" i="27"/>
  <c r="P62" i="27"/>
  <c r="Q62" i="27"/>
  <c r="R62" i="27"/>
  <c r="S62" i="27"/>
  <c r="O63" i="27"/>
  <c r="P63" i="27"/>
  <c r="Q63" i="27"/>
  <c r="R63" i="27"/>
  <c r="S63" i="27"/>
  <c r="S44" i="27"/>
  <c r="R44" i="27"/>
  <c r="Q44" i="27"/>
  <c r="P44" i="27"/>
  <c r="O44" i="27"/>
  <c r="S25" i="27"/>
  <c r="O25" i="27"/>
  <c r="P25" i="27"/>
  <c r="R25" i="27"/>
  <c r="O26" i="27"/>
  <c r="P26" i="27"/>
  <c r="R26" i="27"/>
  <c r="S26" i="27"/>
  <c r="O27" i="27"/>
  <c r="P27" i="27"/>
  <c r="R27" i="27"/>
  <c r="S27" i="27"/>
  <c r="O28" i="27"/>
  <c r="P28" i="27"/>
  <c r="R28" i="27"/>
  <c r="S28" i="27"/>
  <c r="O29" i="27"/>
  <c r="P29" i="27"/>
  <c r="R29" i="27"/>
  <c r="S29" i="27"/>
  <c r="O30" i="27"/>
  <c r="P30" i="27"/>
  <c r="R30" i="27"/>
  <c r="S30" i="27"/>
  <c r="O31" i="27"/>
  <c r="P31" i="27"/>
  <c r="R31" i="27"/>
  <c r="S31" i="27"/>
  <c r="O32" i="27"/>
  <c r="P32" i="27"/>
  <c r="R32" i="27"/>
  <c r="S32" i="27"/>
  <c r="O33" i="27"/>
  <c r="P33" i="27"/>
  <c r="R33" i="27"/>
  <c r="S33" i="27"/>
  <c r="O34" i="27"/>
  <c r="P34" i="27"/>
  <c r="R34" i="27"/>
  <c r="S34" i="27"/>
  <c r="O35" i="27"/>
  <c r="P35" i="27"/>
  <c r="R35" i="27"/>
  <c r="S35" i="27"/>
  <c r="O36" i="27"/>
  <c r="P36" i="27"/>
  <c r="R36" i="27"/>
  <c r="S36" i="27"/>
  <c r="O37" i="27"/>
  <c r="P37" i="27"/>
  <c r="R37" i="27"/>
  <c r="S37" i="27"/>
  <c r="O38" i="27"/>
  <c r="P38" i="27"/>
  <c r="R38" i="27"/>
  <c r="S38" i="27"/>
  <c r="O39" i="27"/>
  <c r="P39" i="27"/>
  <c r="R39" i="27"/>
  <c r="S39" i="27"/>
  <c r="O40" i="27"/>
  <c r="P40" i="27"/>
  <c r="R40" i="27"/>
  <c r="S40" i="27"/>
  <c r="O41" i="27"/>
  <c r="P41" i="27"/>
  <c r="R41" i="27"/>
  <c r="S41" i="27"/>
  <c r="O42" i="27"/>
  <c r="P42" i="27"/>
  <c r="R42" i="27"/>
  <c r="S42" i="27"/>
  <c r="O43" i="27"/>
  <c r="P43" i="27"/>
  <c r="R43" i="27"/>
  <c r="S43" i="27"/>
  <c r="S24" i="27"/>
  <c r="R24" i="27"/>
  <c r="N24" i="27" s="1"/>
  <c r="T24" i="27" s="1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112" i="18"/>
  <c r="N65" i="32" l="1"/>
  <c r="T65" i="32" s="1"/>
  <c r="N89" i="32"/>
  <c r="T89" i="32" s="1"/>
  <c r="N25" i="32"/>
  <c r="T25" i="32" s="1"/>
  <c r="N117" i="27"/>
  <c r="T117" i="27" s="1"/>
  <c r="N33" i="32"/>
  <c r="T33" i="32" s="1"/>
  <c r="N122" i="27"/>
  <c r="T122" i="27" s="1"/>
  <c r="N95" i="27"/>
  <c r="T95" i="27" s="1"/>
  <c r="N104" i="27"/>
  <c r="T104" i="27" s="1"/>
  <c r="N110" i="27"/>
  <c r="T110" i="27" s="1"/>
  <c r="N106" i="27"/>
  <c r="T106" i="27" s="1"/>
  <c r="N112" i="27"/>
  <c r="T112" i="27" s="1"/>
  <c r="N118" i="27"/>
  <c r="T118" i="27" s="1"/>
  <c r="N51" i="32"/>
  <c r="T51" i="32" s="1"/>
  <c r="N59" i="32"/>
  <c r="T59" i="32" s="1"/>
  <c r="N75" i="32"/>
  <c r="T75" i="32" s="1"/>
  <c r="N123" i="32"/>
  <c r="T123" i="32" s="1"/>
  <c r="N67" i="32"/>
  <c r="T67" i="32" s="1"/>
  <c r="N107" i="32"/>
  <c r="T107" i="32" s="1"/>
  <c r="N83" i="32"/>
  <c r="T83" i="32" s="1"/>
  <c r="N99" i="32"/>
  <c r="T99" i="32" s="1"/>
  <c r="N43" i="32"/>
  <c r="T43" i="32" s="1"/>
  <c r="N94" i="32"/>
  <c r="T94" i="32" s="1"/>
  <c r="N41" i="32"/>
  <c r="T41" i="32" s="1"/>
  <c r="N66" i="32"/>
  <c r="T66" i="32" s="1"/>
  <c r="N74" i="32"/>
  <c r="T74" i="32" s="1"/>
  <c r="N77" i="32"/>
  <c r="T77" i="32" s="1"/>
  <c r="N49" i="32"/>
  <c r="T49" i="32" s="1"/>
  <c r="N73" i="32"/>
  <c r="T73" i="32" s="1"/>
  <c r="N69" i="32"/>
  <c r="T69" i="32" s="1"/>
  <c r="N91" i="32"/>
  <c r="T91" i="32" s="1"/>
  <c r="N36" i="32"/>
  <c r="T36" i="32" s="1"/>
  <c r="N42" i="32"/>
  <c r="T42" i="32" s="1"/>
  <c r="N60" i="32"/>
  <c r="T60" i="32" s="1"/>
  <c r="N64" i="32"/>
  <c r="T64" i="32" s="1"/>
  <c r="N115" i="32"/>
  <c r="T115" i="32" s="1"/>
  <c r="N117" i="32"/>
  <c r="T117" i="32" s="1"/>
  <c r="N39" i="32"/>
  <c r="T39" i="32" s="1"/>
  <c r="N54" i="32"/>
  <c r="T54" i="32" s="1"/>
  <c r="N57" i="32"/>
  <c r="T57" i="32" s="1"/>
  <c r="N68" i="32"/>
  <c r="T68" i="32" s="1"/>
  <c r="N114" i="32"/>
  <c r="T114" i="32" s="1"/>
  <c r="N104" i="32"/>
  <c r="T104" i="32" s="1"/>
  <c r="N62" i="32"/>
  <c r="T62" i="32" s="1"/>
  <c r="N87" i="32"/>
  <c r="T87" i="32" s="1"/>
  <c r="N97" i="32"/>
  <c r="T97" i="32" s="1"/>
  <c r="N32" i="32"/>
  <c r="T32" i="32" s="1"/>
  <c r="N63" i="32"/>
  <c r="T63" i="32" s="1"/>
  <c r="N78" i="32"/>
  <c r="T78" i="32" s="1"/>
  <c r="N95" i="32"/>
  <c r="T95" i="32" s="1"/>
  <c r="N112" i="32"/>
  <c r="T112" i="32" s="1"/>
  <c r="N31" i="32"/>
  <c r="T31" i="32" s="1"/>
  <c r="N29" i="32"/>
  <c r="T29" i="32" s="1"/>
  <c r="N44" i="32"/>
  <c r="T44" i="32" s="1"/>
  <c r="N48" i="32"/>
  <c r="T48" i="32" s="1"/>
  <c r="N50" i="32"/>
  <c r="T50" i="32" s="1"/>
  <c r="N53" i="32"/>
  <c r="T53" i="32" s="1"/>
  <c r="N86" i="32"/>
  <c r="T86" i="32" s="1"/>
  <c r="N103" i="32"/>
  <c r="T103" i="32" s="1"/>
  <c r="N105" i="32"/>
  <c r="T105" i="32" s="1"/>
  <c r="N108" i="32"/>
  <c r="T108" i="32" s="1"/>
  <c r="N120" i="32"/>
  <c r="T120" i="32" s="1"/>
  <c r="N122" i="32"/>
  <c r="T122" i="32" s="1"/>
  <c r="N40" i="32"/>
  <c r="T40" i="32" s="1"/>
  <c r="N47" i="32"/>
  <c r="T47" i="32" s="1"/>
  <c r="N72" i="32"/>
  <c r="T72" i="32" s="1"/>
  <c r="N111" i="32"/>
  <c r="T111" i="32" s="1"/>
  <c r="N37" i="32"/>
  <c r="T37" i="32" s="1"/>
  <c r="N71" i="32"/>
  <c r="T71" i="32" s="1"/>
  <c r="N82" i="32"/>
  <c r="T82" i="32" s="1"/>
  <c r="N85" i="32"/>
  <c r="T85" i="32" s="1"/>
  <c r="N102" i="32"/>
  <c r="T102" i="32" s="1"/>
  <c r="N119" i="32"/>
  <c r="T119" i="32" s="1"/>
  <c r="N121" i="32"/>
  <c r="T121" i="32" s="1"/>
  <c r="N26" i="32"/>
  <c r="T26" i="32" s="1"/>
  <c r="N46" i="32"/>
  <c r="T46" i="32" s="1"/>
  <c r="N52" i="32"/>
  <c r="T52" i="32" s="1"/>
  <c r="N56" i="32"/>
  <c r="T56" i="32" s="1"/>
  <c r="N58" i="32"/>
  <c r="T58" i="32" s="1"/>
  <c r="N61" i="32"/>
  <c r="T61" i="32" s="1"/>
  <c r="N90" i="32"/>
  <c r="T90" i="32" s="1"/>
  <c r="N93" i="32"/>
  <c r="T93" i="32" s="1"/>
  <c r="N110" i="32"/>
  <c r="T110" i="32" s="1"/>
  <c r="N118" i="32"/>
  <c r="T118" i="32" s="1"/>
  <c r="N28" i="32"/>
  <c r="T28" i="32" s="1"/>
  <c r="N55" i="32"/>
  <c r="T55" i="32" s="1"/>
  <c r="N70" i="32"/>
  <c r="T70" i="32" s="1"/>
  <c r="N76" i="32"/>
  <c r="T76" i="32" s="1"/>
  <c r="N80" i="32"/>
  <c r="T80" i="32" s="1"/>
  <c r="N88" i="32"/>
  <c r="T88" i="32" s="1"/>
  <c r="N98" i="32"/>
  <c r="T98" i="32" s="1"/>
  <c r="N101" i="32"/>
  <c r="T101" i="32" s="1"/>
  <c r="N34" i="32"/>
  <c r="T34" i="32" s="1"/>
  <c r="N45" i="32"/>
  <c r="T45" i="32" s="1"/>
  <c r="N79" i="32"/>
  <c r="T79" i="32" s="1"/>
  <c r="N81" i="32"/>
  <c r="T81" i="32" s="1"/>
  <c r="N84" i="32"/>
  <c r="T84" i="32" s="1"/>
  <c r="N96" i="32"/>
  <c r="T96" i="32" s="1"/>
  <c r="N106" i="32"/>
  <c r="T106" i="32" s="1"/>
  <c r="N109" i="32"/>
  <c r="T109" i="32" s="1"/>
  <c r="N113" i="32"/>
  <c r="T113" i="32" s="1"/>
  <c r="N38" i="32"/>
  <c r="T38" i="32" s="1"/>
  <c r="N30" i="32"/>
  <c r="T30" i="32" s="1"/>
  <c r="N24" i="32"/>
  <c r="T24" i="32" s="1"/>
  <c r="N123" i="27"/>
  <c r="T123" i="27" s="1"/>
  <c r="N109" i="27"/>
  <c r="T109" i="27" s="1"/>
  <c r="N115" i="27"/>
  <c r="T115" i="27" s="1"/>
  <c r="N121" i="27"/>
  <c r="T121" i="27" s="1"/>
  <c r="N98" i="27"/>
  <c r="T98" i="27" s="1"/>
  <c r="N90" i="27"/>
  <c r="T90" i="27" s="1"/>
  <c r="N116" i="27"/>
  <c r="T116" i="27" s="1"/>
  <c r="N113" i="27"/>
  <c r="T113" i="27" s="1"/>
  <c r="N105" i="27"/>
  <c r="T105" i="27" s="1"/>
  <c r="N101" i="27"/>
  <c r="T101" i="27" s="1"/>
  <c r="N119" i="27"/>
  <c r="T119" i="27" s="1"/>
  <c r="N108" i="27"/>
  <c r="T108" i="27" s="1"/>
  <c r="N73" i="27"/>
  <c r="T73" i="27" s="1"/>
  <c r="N114" i="27"/>
  <c r="T114" i="27" s="1"/>
  <c r="N111" i="27"/>
  <c r="T111" i="27" s="1"/>
  <c r="N107" i="27"/>
  <c r="T107" i="27" s="1"/>
  <c r="N120" i="27"/>
  <c r="T120" i="27" s="1"/>
  <c r="N103" i="27"/>
  <c r="T103" i="27" s="1"/>
  <c r="N43" i="27"/>
  <c r="T43" i="27" s="1"/>
  <c r="N63" i="27"/>
  <c r="T63" i="27" s="1"/>
  <c r="N55" i="27"/>
  <c r="T55" i="27" s="1"/>
  <c r="N47" i="27"/>
  <c r="T47" i="27" s="1"/>
  <c r="N58" i="27"/>
  <c r="T58" i="27" s="1"/>
  <c r="N50" i="27"/>
  <c r="T50" i="27" s="1"/>
  <c r="N28" i="27"/>
  <c r="T28" i="27" s="1"/>
  <c r="N93" i="27"/>
  <c r="T93" i="27" s="1"/>
  <c r="N85" i="27"/>
  <c r="T85" i="27" s="1"/>
  <c r="N32" i="27"/>
  <c r="T32" i="27" s="1"/>
  <c r="N61" i="27"/>
  <c r="T61" i="27" s="1"/>
  <c r="N53" i="27"/>
  <c r="T53" i="27" s="1"/>
  <c r="N45" i="27"/>
  <c r="T45" i="27" s="1"/>
  <c r="N88" i="27"/>
  <c r="T88" i="27" s="1"/>
  <c r="N35" i="27"/>
  <c r="T35" i="27" s="1"/>
  <c r="N56" i="27"/>
  <c r="T56" i="27" s="1"/>
  <c r="N48" i="27"/>
  <c r="T48" i="27" s="1"/>
  <c r="N81" i="27"/>
  <c r="T81" i="27" s="1"/>
  <c r="N78" i="27"/>
  <c r="T78" i="27" s="1"/>
  <c r="N70" i="27"/>
  <c r="T70" i="27" s="1"/>
  <c r="N65" i="27"/>
  <c r="T65" i="27" s="1"/>
  <c r="N102" i="27"/>
  <c r="T102" i="27" s="1"/>
  <c r="N100" i="27"/>
  <c r="T100" i="27" s="1"/>
  <c r="N99" i="27"/>
  <c r="T99" i="27" s="1"/>
  <c r="N97" i="27"/>
  <c r="T97" i="27" s="1"/>
  <c r="N94" i="27"/>
  <c r="T94" i="27" s="1"/>
  <c r="N92" i="27"/>
  <c r="T92" i="27" s="1"/>
  <c r="N91" i="27"/>
  <c r="T91" i="27" s="1"/>
  <c r="N89" i="27"/>
  <c r="T89" i="27" s="1"/>
  <c r="N87" i="27"/>
  <c r="T87" i="27" s="1"/>
  <c r="N59" i="27"/>
  <c r="T59" i="27" s="1"/>
  <c r="N51" i="27"/>
  <c r="T51" i="27" s="1"/>
  <c r="N42" i="27"/>
  <c r="T42" i="27" s="1"/>
  <c r="N57" i="27"/>
  <c r="T57" i="27" s="1"/>
  <c r="N49" i="27"/>
  <c r="T49" i="27" s="1"/>
  <c r="N62" i="27"/>
  <c r="T62" i="27" s="1"/>
  <c r="N54" i="27"/>
  <c r="T54" i="27" s="1"/>
  <c r="N46" i="27"/>
  <c r="T46" i="27" s="1"/>
  <c r="N44" i="27"/>
  <c r="T44" i="27" s="1"/>
  <c r="N60" i="27"/>
  <c r="T60" i="27" s="1"/>
  <c r="N52" i="27"/>
  <c r="T52" i="27" s="1"/>
  <c r="N82" i="27"/>
  <c r="T82" i="27" s="1"/>
  <c r="N76" i="27"/>
  <c r="T76" i="27" s="1"/>
  <c r="N74" i="27"/>
  <c r="T74" i="27" s="1"/>
  <c r="N68" i="27"/>
  <c r="T68" i="27" s="1"/>
  <c r="N39" i="27"/>
  <c r="T39" i="27" s="1"/>
  <c r="N34" i="27"/>
  <c r="T34" i="27" s="1"/>
  <c r="N86" i="27"/>
  <c r="T86" i="27" s="1"/>
  <c r="N31" i="27"/>
  <c r="T31" i="27" s="1"/>
  <c r="N64" i="27"/>
  <c r="T64" i="27" s="1"/>
  <c r="N40" i="27"/>
  <c r="T40" i="27" s="1"/>
  <c r="N37" i="27"/>
  <c r="T37" i="27" s="1"/>
  <c r="N26" i="27"/>
  <c r="T26" i="27" s="1"/>
  <c r="N38" i="27"/>
  <c r="T38" i="27" s="1"/>
  <c r="N29" i="27"/>
  <c r="T29" i="27" s="1"/>
  <c r="N66" i="27"/>
  <c r="T66" i="27" s="1"/>
  <c r="N41" i="27"/>
  <c r="T41" i="27" s="1"/>
  <c r="N27" i="27"/>
  <c r="T27" i="27" s="1"/>
  <c r="N83" i="27"/>
  <c r="T83" i="27" s="1"/>
  <c r="N80" i="27"/>
  <c r="T80" i="27" s="1"/>
  <c r="N79" i="27"/>
  <c r="T79" i="27" s="1"/>
  <c r="N77" i="27"/>
  <c r="T77" i="27" s="1"/>
  <c r="N75" i="27"/>
  <c r="T75" i="27" s="1"/>
  <c r="N72" i="27"/>
  <c r="T72" i="27" s="1"/>
  <c r="N71" i="27"/>
  <c r="T71" i="27" s="1"/>
  <c r="N69" i="27"/>
  <c r="T69" i="27" s="1"/>
  <c r="N67" i="27"/>
  <c r="T67" i="27" s="1"/>
  <c r="N30" i="27"/>
  <c r="T30" i="27" s="1"/>
  <c r="N25" i="27"/>
  <c r="T25" i="27" s="1"/>
  <c r="N36" i="27"/>
  <c r="T36" i="27" s="1"/>
  <c r="N33" i="27"/>
  <c r="T33" i="27" s="1"/>
  <c r="N96" i="27"/>
  <c r="T96" i="27" s="1"/>
  <c r="N84" i="27"/>
  <c r="T84" i="27" s="1"/>
</calcChain>
</file>

<file path=xl/sharedStrings.xml><?xml version="1.0" encoding="utf-8"?>
<sst xmlns="http://schemas.openxmlformats.org/spreadsheetml/2006/main" count="1662" uniqueCount="84">
  <si>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</si>
  <si>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</si>
  <si>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</si>
  <si>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</si>
  <si>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</si>
  <si>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</si>
  <si>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</si>
  <si>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</si>
  <si>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</si>
  <si>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</si>
  <si>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</si>
  <si>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</si>
  <si>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</si>
  <si>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</si>
  <si>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</si>
  <si>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</si>
  <si>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</si>
  <si>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</si>
  <si>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</si>
  <si>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</si>
  <si>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</si>
  <si>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</si>
  <si>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</si>
  <si>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</si>
  <si>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</si>
  <si>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</si>
  <si>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</si>
  <si>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</si>
  <si>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</si>
  <si>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</si>
  <si>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</si>
  <si>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</si>
  <si>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</si>
  <si>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</si>
  <si>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Source</t>
  </si>
  <si>
    <t>&lt; 0.0001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</si>
  <si>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</si>
  <si>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</si>
  <si>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</si>
  <si>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</si>
  <si>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</si>
  <si>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</si>
  <si>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</si>
  <si>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</si>
  <si>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RM OLS</t>
  </si>
  <si>
    <t>NE OLS</t>
  </si>
  <si>
    <t>The average price coefs are significant and negatively associated with sales which makes sense</t>
  </si>
  <si>
    <t>The Demo variables are also significant and are positively associated with sales which also makes sense</t>
  </si>
  <si>
    <t xml:space="preserve">The RM region seems to be more price and demo elastic since the price coef is lower and demo coefs are higher </t>
  </si>
  <si>
    <t>than the NE region.</t>
  </si>
  <si>
    <t>combined OLS</t>
  </si>
  <si>
    <t>NE dummy</t>
  </si>
  <si>
    <t>Price*NE</t>
  </si>
  <si>
    <t>Demo*NE</t>
  </si>
  <si>
    <t>Demo1-3*NE</t>
  </si>
  <si>
    <t xml:space="preserve">Given these regressions, it seems that the NE  demo coefficients are not </t>
  </si>
  <si>
    <t>interaction term t-values. The NE price interaction term is significant at the 10% level</t>
  </si>
  <si>
    <t>and almost significant at the 5% level so I would argue that the NE price</t>
  </si>
  <si>
    <t>coef is different from the RM coef.</t>
  </si>
  <si>
    <t xml:space="preserve">significantly different from the RM demo coefficents looking at the </t>
  </si>
  <si>
    <t>predicted units sold</t>
  </si>
  <si>
    <t>B1</t>
  </si>
  <si>
    <t>B2</t>
  </si>
  <si>
    <t>B3</t>
  </si>
  <si>
    <t>B4</t>
  </si>
  <si>
    <t>B5</t>
  </si>
  <si>
    <t>week</t>
  </si>
  <si>
    <t>region</t>
  </si>
  <si>
    <t>store</t>
  </si>
  <si>
    <t>Row Labels</t>
  </si>
  <si>
    <t>Grand Total</t>
  </si>
  <si>
    <t>predicted profits</t>
  </si>
  <si>
    <t>Sum of predicted profits</t>
  </si>
  <si>
    <t>20-Jul</t>
  </si>
  <si>
    <t>27-Jul</t>
  </si>
  <si>
    <t>3-Aug</t>
  </si>
  <si>
    <t>10-Aug</t>
  </si>
  <si>
    <t>17-Aug</t>
  </si>
  <si>
    <t xml:space="preserve">The dynamic demo effects are quite important for profits. </t>
  </si>
  <si>
    <t>bla</t>
  </si>
  <si>
    <t xml:space="preserve">Without dynamic demo effects the profits reduce </t>
  </si>
  <si>
    <t>from $5,068 to $4,349 a 16.53% reduction in profits</t>
  </si>
  <si>
    <t xml:space="preserve">over a 5 week period </t>
  </si>
  <si>
    <t>Grand Total (5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</si>
</sst>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0" fillId="0" borderId="0" xfId="0" applyNumberFormat="1" applyAlignment="1"/>
    <xf numFmtId="0" fontId="0" fillId="2" borderId="0" xfId="0" applyFill="1"/>
    <xf numFmtId="0" fontId="1" fillId="3" borderId="0" xfId="0" applyFont="1" applyFill="1" applyBorder="1" applyAlignment="1">
      <alignment horizontal="right"/>
    </xf>
    <xf numFmtId="16" fontId="0" fillId="0" borderId="0" xfId="0" applyNumberFormat="1" applyBorder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" fontId="0" fillId="5" borderId="2" xfId="0" applyNumberFormat="1" applyFill="1" applyBorder="1"/>
    <xf numFmtId="0" fontId="0" fillId="5" borderId="2" xfId="0" applyFill="1" applyBorder="1"/>
    <xf numFmtId="0" fontId="0" fillId="5" borderId="2" xfId="0" applyNumberFormat="1" applyFill="1" applyBorder="1" applyAlignment="1"/>
    <xf numFmtId="0" fontId="0" fillId="5" borderId="2" xfId="0" applyFill="1" applyBorder="1" applyAlignment="1">
      <alignment horizontal="left"/>
    </xf>
    <xf numFmtId="164" fontId="0" fillId="0" borderId="0" xfId="0" applyNumberFormat="1"/>
    <xf numFmtId="0" fontId="0" fillId="0" borderId="0" xfId="0" pivotButton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tt bloxsom" refreshedDate="43800.911639351849" createdVersion="6" refreshedVersion="6" minRefreshableVersion="3" recordCount="100" xr:uid="{CE167864-A7E3-426C-8289-1E13FD9493EE}">
  <cacheSource type="worksheet">
    <worksheetSource ref="K23:T123" sheet="Q4"/>
  </cacheSource>
  <cacheFields count="11">
    <cacheField name="week" numFmtId="14">
      <sharedItems containsSemiMixedTypes="0" containsNonDate="0" containsDate="1" containsString="0" minDate="2010-07-20T00:00:00" maxDate="2010-08-18T00:00:00" count="5">
        <d v="2010-07-20T00:00:00"/>
        <d v="2010-07-27T00:00:00"/>
        <d v="2010-08-03T00:00:00"/>
        <d v="2010-08-10T00:00:00"/>
        <d v="2010-08-17T00:00:00"/>
      </sharedItems>
      <fieldGroup par="10" base="0">
        <rangePr groupBy="days" startDate="2010-07-20T00:00:00" endDate="2010-08-18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predicted units sold" numFmtId="0">
      <sharedItems containsSemiMixedTypes="0" containsString="0" containsNumber="1" minValue="217.89314316094067" maxValue="473.24731722803403"/>
    </cacheField>
    <cacheField name="B1" numFmtId="0">
      <sharedItems containsSemiMixedTypes="0" containsString="0" containsNumber="1" minValue="-364.43961746734874" maxValue="-244.63807392127839"/>
    </cacheField>
    <cacheField name="B2" numFmtId="0">
      <sharedItems containsSemiMixedTypes="0" containsString="0" containsNumber="1" minValue="0" maxValue="124.58623018478579"/>
    </cacheField>
    <cacheField name="B3" numFmtId="0">
      <sharedItems containsSemiMixedTypes="0" containsString="0" containsNumber="1" minValue="0" maxValue="79.890891531566069"/>
    </cacheField>
    <cacheField name="B4" numFmtId="0">
      <sharedItems containsSemiMixedTypes="0" containsString="0" containsNumber="1" minValue="-223.5256601602299" maxValue="0"/>
    </cacheField>
    <cacheField name="B5" numFmtId="0">
      <sharedItems containsSemiMixedTypes="0" containsString="0" containsNumber="1" minValue="0" maxValue="201.05954291301845"/>
    </cacheField>
    <cacheField name="predicted profits" numFmtId="44">
      <sharedItems containsSemiMixedTypes="0" containsString="0" containsNumber="1" minValue="32.683971474141096" maxValue="70.987097584205102"/>
    </cacheField>
    <cacheField name="Months" numFmtId="0" databaseField="0">
      <fieldGroup base="0">
        <rangePr groupBy="months" startDate="2010-07-20T00:00:00" endDate="2010-08-18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tt bloxsom" refreshedDate="43800.914918171293" createdVersion="6" refreshedVersion="6" minRefreshableVersion="3" recordCount="100" xr:uid="{E411BD64-0BBB-4DD8-94D0-BA2E2993FD21}">
  <cacheSource type="worksheet">
    <worksheetSource ref="K23:T123" sheet="Q5"/>
  </cacheSource>
  <cacheFields count="11">
    <cacheField name="week" numFmtId="14">
      <sharedItems containsSemiMixedTypes="0" containsNonDate="0" containsDate="1" containsString="0" minDate="2010-07-20T00:00:00" maxDate="2010-08-18T00:00:00" count="5">
        <d v="2010-07-20T00:00:00"/>
        <d v="2010-07-27T00:00:00"/>
        <d v="2010-08-03T00:00:00"/>
        <d v="2010-08-10T00:00:00"/>
        <d v="2010-08-17T00:00:00"/>
      </sharedItems>
      <fieldGroup par="10" base="0">
        <rangePr groupBy="days" startDate="2010-07-20T00:00:00" endDate="2010-08-18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predicted units sold" numFmtId="0">
      <sharedItems containsSemiMixedTypes="0" containsString="0" containsNumber="1" minValue="217.89314316094067" maxValue="473.24731722803403"/>
    </cacheField>
    <cacheField name="B1" numFmtId="0">
      <sharedItems containsSemiMixedTypes="0" containsString="0" containsNumber="1" minValue="-364.43961746734874" maxValue="-244.63807392127839"/>
    </cacheField>
    <cacheField name="B2" numFmtId="0">
      <sharedItems containsSemiMixedTypes="0" containsString="0" containsNumber="1" minValue="0" maxValue="124.58623018478579"/>
    </cacheField>
    <cacheField name="B3" numFmtId="0">
      <sharedItems containsSemiMixedTypes="0" containsString="0" containsNumber="1" minValue="0" maxValue="79.890891531566069"/>
    </cacheField>
    <cacheField name="B4" numFmtId="0">
      <sharedItems containsSemiMixedTypes="0" containsString="0" containsNumber="1" minValue="-223.5256601602299" maxValue="0"/>
    </cacheField>
    <cacheField name="B5" numFmtId="0">
      <sharedItems containsSemiMixedTypes="0" containsString="0" containsNumber="1" minValue="0" maxValue="201.05954291301845"/>
    </cacheField>
    <cacheField name="predicted profits" numFmtId="164">
      <sharedItems containsSemiMixedTypes="0" containsString="0" containsNumber="1" minValue="32.683971474141096" maxValue="70.987097584205102"/>
    </cacheField>
    <cacheField name="Months" numFmtId="0" databaseField="0">
      <fieldGroup base="0">
        <rangePr groupBy="months" startDate="2010-07-20T00:00:00" endDate="2010-08-18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M"/>
    <x v="0"/>
    <n v="447.91197246998513"/>
    <n v="-276.94424272547008"/>
    <n v="124.58623018478579"/>
    <n v="0"/>
    <n v="0"/>
    <n v="0"/>
    <n v="67.186795870497761"/>
  </r>
  <r>
    <x v="0"/>
    <s v="RM"/>
    <x v="1"/>
    <n v="425.48212409828284"/>
    <n v="-299.37409109717237"/>
    <n v="124.58623018478579"/>
    <n v="0"/>
    <n v="0"/>
    <n v="0"/>
    <n v="63.822318614742422"/>
  </r>
  <r>
    <x v="0"/>
    <s v="RM"/>
    <x v="2"/>
    <n v="360.41659772810647"/>
    <n v="-364.43961746734874"/>
    <n v="124.58623018478579"/>
    <n v="0"/>
    <n v="0"/>
    <n v="0"/>
    <n v="54.06248965921597"/>
  </r>
  <r>
    <x v="0"/>
    <s v="RM"/>
    <x v="3"/>
    <n v="450.9192432082404"/>
    <n v="-353.82786351878087"/>
    <n v="124.58623018478579"/>
    <n v="79.890891531566069"/>
    <n v="0"/>
    <n v="0"/>
    <n v="67.637886481236052"/>
  </r>
  <r>
    <x v="0"/>
    <s v="RM"/>
    <x v="4"/>
    <n v="388.91358533319487"/>
    <n v="-335.94262986226033"/>
    <n v="124.58623018478579"/>
    <n v="0"/>
    <n v="0"/>
    <n v="0"/>
    <n v="58.337037799979228"/>
  </r>
  <r>
    <x v="0"/>
    <s v="RM"/>
    <x v="5"/>
    <n v="427.92411630140447"/>
    <n v="-296.93209889405074"/>
    <n v="124.58623018478579"/>
    <n v="0"/>
    <n v="0"/>
    <n v="0"/>
    <n v="64.188617445210667"/>
  </r>
  <r>
    <x v="0"/>
    <s v="RM"/>
    <x v="6"/>
    <n v="401.89035567111949"/>
    <n v="-322.96585952433571"/>
    <n v="124.58623018478579"/>
    <n v="0"/>
    <n v="0"/>
    <n v="0"/>
    <n v="60.283553350667923"/>
  </r>
  <r>
    <x v="0"/>
    <s v="RM"/>
    <x v="7"/>
    <n v="402.65922931210383"/>
    <n v="-322.19698588335137"/>
    <n v="124.58623018478579"/>
    <n v="0"/>
    <n v="0"/>
    <n v="0"/>
    <n v="60.398884396815575"/>
  </r>
  <r>
    <x v="0"/>
    <s v="RM"/>
    <x v="8"/>
    <n v="402.65922931210383"/>
    <n v="-322.19698588335137"/>
    <n v="124.58623018478579"/>
    <n v="0"/>
    <n v="0"/>
    <n v="0"/>
    <n v="60.398884396815575"/>
  </r>
  <r>
    <x v="0"/>
    <s v="RM"/>
    <x v="9"/>
    <n v="455.41244990280683"/>
    <n v="-349.33465682421445"/>
    <n v="124.58623018478579"/>
    <n v="79.890891531566069"/>
    <n v="0"/>
    <n v="0"/>
    <n v="68.311867485421018"/>
  </r>
  <r>
    <x v="0"/>
    <s v="NE"/>
    <x v="10"/>
    <n v="393.18460181146048"/>
    <n v="-245.02737703063752"/>
    <n v="124.58623018478579"/>
    <n v="0"/>
    <n v="-223.5256601602299"/>
    <n v="136.8814238068727"/>
    <n v="58.977690271719069"/>
  </r>
  <r>
    <x v="0"/>
    <s v="NE"/>
    <x v="11"/>
    <n v="372.63446516455508"/>
    <n v="-291.5880289099897"/>
    <n v="124.58623018478579"/>
    <n v="0"/>
    <n v="-223.5256601602299"/>
    <n v="162.89193903931945"/>
    <n v="55.895169774683261"/>
  </r>
  <r>
    <x v="0"/>
    <s v="NE"/>
    <x v="12"/>
    <n v="393.18460181146048"/>
    <n v="-245.02737703063752"/>
    <n v="124.58623018478579"/>
    <n v="0"/>
    <n v="-223.5256601602299"/>
    <n v="136.8814238068727"/>
    <n v="58.977690271719069"/>
  </r>
  <r>
    <x v="0"/>
    <s v="NE"/>
    <x v="13"/>
    <n v="371.43169796950207"/>
    <n v="-294.31315067550361"/>
    <n v="124.58623018478579"/>
    <n v="0"/>
    <n v="-223.5256601602299"/>
    <n v="164.41429360978037"/>
    <n v="55.714754695425306"/>
  </r>
  <r>
    <x v="0"/>
    <s v="NE"/>
    <x v="14"/>
    <n v="357.72015194589795"/>
    <n v="-325.37953880236233"/>
    <n v="124.58623018478579"/>
    <n v="0"/>
    <n v="-223.5256601602299"/>
    <n v="181.76913571303498"/>
    <n v="53.65802279188469"/>
  </r>
  <r>
    <x v="0"/>
    <s v="NE"/>
    <x v="15"/>
    <n v="342.47937334572646"/>
    <n v="-359.91072460251729"/>
    <n v="124.58623018478579"/>
    <n v="0"/>
    <n v="-223.5256601602299"/>
    <n v="201.05954291301845"/>
    <n v="51.371906001858967"/>
  </r>
  <r>
    <x v="0"/>
    <s v="NE"/>
    <x v="16"/>
    <n v="363.31301940289433"/>
    <n v="-312.70772259272263"/>
    <n v="124.58623018478579"/>
    <n v="0"/>
    <n v="-223.5256601602299"/>
    <n v="174.69018696039166"/>
    <n v="54.496952910434146"/>
  </r>
  <r>
    <x v="0"/>
    <s v="NE"/>
    <x v="17"/>
    <n v="473.24731722803403"/>
    <n v="-244.63807392127839"/>
    <n v="124.58623018478579"/>
    <n v="79.890891531566069"/>
    <n v="-223.5256601602299"/>
    <n v="136.66394458252114"/>
    <n v="70.987097584205102"/>
  </r>
  <r>
    <x v="0"/>
    <s v="NE"/>
    <x v="18"/>
    <n v="372.63446516455508"/>
    <n v="-291.5880289099897"/>
    <n v="124.58623018478579"/>
    <n v="0"/>
    <n v="-223.5256601602299"/>
    <n v="162.89193903931945"/>
    <n v="55.895169774683261"/>
  </r>
  <r>
    <x v="0"/>
    <s v="NE"/>
    <x v="19"/>
    <n v="380.41563251374157"/>
    <n v="-273.95815956238073"/>
    <n v="124.58623018478579"/>
    <n v="0"/>
    <n v="-223.5256601602299"/>
    <n v="153.04323704089697"/>
    <n v="57.062344877061236"/>
  </r>
  <r>
    <x v="1"/>
    <s v="RM"/>
    <x v="0"/>
    <n v="403.21663381676541"/>
    <n v="-276.94424272547008"/>
    <n v="0"/>
    <n v="79.890891531566069"/>
    <n v="0"/>
    <n v="0"/>
    <n v="60.482495072514808"/>
  </r>
  <r>
    <x v="1"/>
    <s v="RM"/>
    <x v="1"/>
    <n v="380.78678544506312"/>
    <n v="-299.37409109717237"/>
    <n v="0"/>
    <n v="79.890891531566069"/>
    <n v="0"/>
    <n v="0"/>
    <n v="57.118017816759469"/>
  </r>
  <r>
    <x v="1"/>
    <s v="RM"/>
    <x v="2"/>
    <n v="315.72125907488675"/>
    <n v="-364.43961746734874"/>
    <n v="0"/>
    <n v="79.890891531566069"/>
    <n v="0"/>
    <n v="0"/>
    <n v="47.35818886123301"/>
  </r>
  <r>
    <x v="1"/>
    <s v="RM"/>
    <x v="3"/>
    <n v="326.33301302345461"/>
    <n v="-353.82786351878087"/>
    <n v="0"/>
    <n v="79.890891531566069"/>
    <n v="0"/>
    <n v="0"/>
    <n v="48.949951953518188"/>
  </r>
  <r>
    <x v="1"/>
    <s v="RM"/>
    <x v="4"/>
    <n v="344.21824667997515"/>
    <n v="-335.94262986226033"/>
    <n v="0"/>
    <n v="79.890891531566069"/>
    <n v="0"/>
    <n v="0"/>
    <n v="51.632737001996269"/>
  </r>
  <r>
    <x v="1"/>
    <s v="RM"/>
    <x v="5"/>
    <n v="383.22877764818475"/>
    <n v="-296.93209889405074"/>
    <n v="0"/>
    <n v="79.890891531566069"/>
    <n v="0"/>
    <n v="0"/>
    <n v="57.484316647227708"/>
  </r>
  <r>
    <x v="1"/>
    <s v="RM"/>
    <x v="6"/>
    <n v="357.19501701789977"/>
    <n v="-322.96585952433571"/>
    <n v="0"/>
    <n v="79.890891531566069"/>
    <n v="0"/>
    <n v="0"/>
    <n v="53.579252552684963"/>
  </r>
  <r>
    <x v="1"/>
    <s v="RM"/>
    <x v="7"/>
    <n v="357.96389065888411"/>
    <n v="-322.19698588335137"/>
    <n v="0"/>
    <n v="79.890891531566069"/>
    <n v="0"/>
    <n v="0"/>
    <n v="53.694583598832615"/>
  </r>
  <r>
    <x v="1"/>
    <s v="RM"/>
    <x v="8"/>
    <n v="357.96389065888411"/>
    <n v="-322.19698588335137"/>
    <n v="0"/>
    <n v="79.890891531566069"/>
    <n v="0"/>
    <n v="0"/>
    <n v="53.694583598832615"/>
  </r>
  <r>
    <x v="1"/>
    <s v="RM"/>
    <x v="9"/>
    <n v="330.82621971802104"/>
    <n v="-349.33465682421445"/>
    <n v="0"/>
    <n v="79.890891531566069"/>
    <n v="0"/>
    <n v="0"/>
    <n v="49.623932957703154"/>
  </r>
  <r>
    <x v="1"/>
    <s v="NE"/>
    <x v="10"/>
    <n v="348.48926315824076"/>
    <n v="-245.02737703063752"/>
    <n v="0"/>
    <n v="79.890891531566069"/>
    <n v="-223.5256601602299"/>
    <n v="136.8814238068727"/>
    <n v="52.27338947373611"/>
  </r>
  <r>
    <x v="1"/>
    <s v="NE"/>
    <x v="11"/>
    <n v="327.9391265113353"/>
    <n v="-291.5880289099897"/>
    <n v="0"/>
    <n v="79.890891531566069"/>
    <n v="-223.5256601602299"/>
    <n v="162.89193903931945"/>
    <n v="49.190868976700294"/>
  </r>
  <r>
    <x v="1"/>
    <s v="NE"/>
    <x v="12"/>
    <n v="348.48926315824076"/>
    <n v="-245.02737703063752"/>
    <n v="0"/>
    <n v="79.890891531566069"/>
    <n v="-223.5256601602299"/>
    <n v="136.8814238068727"/>
    <n v="52.27338947373611"/>
  </r>
  <r>
    <x v="1"/>
    <s v="NE"/>
    <x v="13"/>
    <n v="326.73635931628235"/>
    <n v="-294.31315067550361"/>
    <n v="0"/>
    <n v="79.890891531566069"/>
    <n v="-223.5256601602299"/>
    <n v="164.41429360978037"/>
    <n v="49.010453897442353"/>
  </r>
  <r>
    <x v="1"/>
    <s v="NE"/>
    <x v="14"/>
    <n v="313.02481329267823"/>
    <n v="-325.37953880236233"/>
    <n v="0"/>
    <n v="79.890891531566069"/>
    <n v="-223.5256601602299"/>
    <n v="181.76913571303498"/>
    <n v="46.953721993901731"/>
  </r>
  <r>
    <x v="1"/>
    <s v="NE"/>
    <x v="15"/>
    <n v="297.78403469250674"/>
    <n v="-359.91072460251729"/>
    <n v="0"/>
    <n v="79.890891531566069"/>
    <n v="-223.5256601602299"/>
    <n v="201.05954291301845"/>
    <n v="44.667605203876008"/>
  </r>
  <r>
    <x v="1"/>
    <s v="NE"/>
    <x v="16"/>
    <n v="318.61768074967461"/>
    <n v="-312.70772259272263"/>
    <n v="0"/>
    <n v="79.890891531566069"/>
    <n v="-223.5256601602299"/>
    <n v="174.69018696039166"/>
    <n v="47.792652112451186"/>
  </r>
  <r>
    <x v="1"/>
    <s v="NE"/>
    <x v="17"/>
    <n v="348.6610870432483"/>
    <n v="-244.63807392127839"/>
    <n v="0"/>
    <n v="79.890891531566069"/>
    <n v="-223.5256601602299"/>
    <n v="136.66394458252114"/>
    <n v="52.299163056487245"/>
  </r>
  <r>
    <x v="1"/>
    <s v="NE"/>
    <x v="18"/>
    <n v="327.9391265113353"/>
    <n v="-291.5880289099897"/>
    <n v="0"/>
    <n v="79.890891531566069"/>
    <n v="-223.5256601602299"/>
    <n v="162.89193903931945"/>
    <n v="49.190868976700294"/>
  </r>
  <r>
    <x v="1"/>
    <s v="NE"/>
    <x v="19"/>
    <n v="335.72029386052179"/>
    <n v="-273.95815956238073"/>
    <n v="0"/>
    <n v="79.890891531566069"/>
    <n v="-223.5256601602299"/>
    <n v="153.04323704089697"/>
    <n v="50.358044079078269"/>
  </r>
  <r>
    <x v="2"/>
    <s v="RM"/>
    <x v="0"/>
    <n v="403.21663381676541"/>
    <n v="-276.94424272547008"/>
    <n v="0"/>
    <n v="79.890891531566069"/>
    <n v="0"/>
    <n v="0"/>
    <n v="60.482495072514808"/>
  </r>
  <r>
    <x v="2"/>
    <s v="RM"/>
    <x v="1"/>
    <n v="380.78678544506312"/>
    <n v="-299.37409109717237"/>
    <n v="0"/>
    <n v="79.890891531566069"/>
    <n v="0"/>
    <n v="0"/>
    <n v="57.118017816759469"/>
  </r>
  <r>
    <x v="2"/>
    <s v="RM"/>
    <x v="2"/>
    <n v="315.72125907488675"/>
    <n v="-364.43961746734874"/>
    <n v="0"/>
    <n v="79.890891531566069"/>
    <n v="0"/>
    <n v="0"/>
    <n v="47.35818886123301"/>
  </r>
  <r>
    <x v="2"/>
    <s v="RM"/>
    <x v="3"/>
    <n v="326.33301302345461"/>
    <n v="-353.82786351878087"/>
    <n v="0"/>
    <n v="79.890891531566069"/>
    <n v="0"/>
    <n v="0"/>
    <n v="48.949951953518188"/>
  </r>
  <r>
    <x v="2"/>
    <s v="RM"/>
    <x v="4"/>
    <n v="344.21824667997515"/>
    <n v="-335.94262986226033"/>
    <n v="0"/>
    <n v="79.890891531566069"/>
    <n v="0"/>
    <n v="0"/>
    <n v="51.632737001996269"/>
  </r>
  <r>
    <x v="2"/>
    <s v="RM"/>
    <x v="5"/>
    <n v="383.22877764818475"/>
    <n v="-296.93209889405074"/>
    <n v="0"/>
    <n v="79.890891531566069"/>
    <n v="0"/>
    <n v="0"/>
    <n v="57.484316647227708"/>
  </r>
  <r>
    <x v="2"/>
    <s v="RM"/>
    <x v="6"/>
    <n v="357.19501701789977"/>
    <n v="-322.96585952433571"/>
    <n v="0"/>
    <n v="79.890891531566069"/>
    <n v="0"/>
    <n v="0"/>
    <n v="53.579252552684963"/>
  </r>
  <r>
    <x v="2"/>
    <s v="RM"/>
    <x v="7"/>
    <n v="357.96389065888411"/>
    <n v="-322.19698588335137"/>
    <n v="0"/>
    <n v="79.890891531566069"/>
    <n v="0"/>
    <n v="0"/>
    <n v="53.694583598832615"/>
  </r>
  <r>
    <x v="2"/>
    <s v="RM"/>
    <x v="8"/>
    <n v="357.96389065888411"/>
    <n v="-322.19698588335137"/>
    <n v="0"/>
    <n v="79.890891531566069"/>
    <n v="0"/>
    <n v="0"/>
    <n v="53.694583598832615"/>
  </r>
  <r>
    <x v="2"/>
    <s v="RM"/>
    <x v="9"/>
    <n v="330.82621971802104"/>
    <n v="-349.33465682421445"/>
    <n v="0"/>
    <n v="79.890891531566069"/>
    <n v="0"/>
    <n v="0"/>
    <n v="49.623932957703154"/>
  </r>
  <r>
    <x v="2"/>
    <s v="NE"/>
    <x v="10"/>
    <n v="348.48926315824076"/>
    <n v="-245.02737703063752"/>
    <n v="0"/>
    <n v="79.890891531566069"/>
    <n v="-223.5256601602299"/>
    <n v="136.8814238068727"/>
    <n v="52.27338947373611"/>
  </r>
  <r>
    <x v="2"/>
    <s v="NE"/>
    <x v="11"/>
    <n v="327.9391265113353"/>
    <n v="-291.5880289099897"/>
    <n v="0"/>
    <n v="79.890891531566069"/>
    <n v="-223.5256601602299"/>
    <n v="162.89193903931945"/>
    <n v="49.190868976700294"/>
  </r>
  <r>
    <x v="2"/>
    <s v="NE"/>
    <x v="12"/>
    <n v="348.48926315824076"/>
    <n v="-245.02737703063752"/>
    <n v="0"/>
    <n v="79.890891531566069"/>
    <n v="-223.5256601602299"/>
    <n v="136.8814238068727"/>
    <n v="52.27338947373611"/>
  </r>
  <r>
    <x v="2"/>
    <s v="NE"/>
    <x v="13"/>
    <n v="326.73635931628235"/>
    <n v="-294.31315067550361"/>
    <n v="0"/>
    <n v="79.890891531566069"/>
    <n v="-223.5256601602299"/>
    <n v="164.41429360978037"/>
    <n v="49.010453897442353"/>
  </r>
  <r>
    <x v="2"/>
    <s v="NE"/>
    <x v="14"/>
    <n v="313.02481329267823"/>
    <n v="-325.37953880236233"/>
    <n v="0"/>
    <n v="79.890891531566069"/>
    <n v="-223.5256601602299"/>
    <n v="181.76913571303498"/>
    <n v="46.953721993901731"/>
  </r>
  <r>
    <x v="2"/>
    <s v="NE"/>
    <x v="15"/>
    <n v="297.78403469250674"/>
    <n v="-359.91072460251729"/>
    <n v="0"/>
    <n v="79.890891531566069"/>
    <n v="-223.5256601602299"/>
    <n v="201.05954291301845"/>
    <n v="44.667605203876008"/>
  </r>
  <r>
    <x v="2"/>
    <s v="NE"/>
    <x v="16"/>
    <n v="318.61768074967461"/>
    <n v="-312.70772259272263"/>
    <n v="0"/>
    <n v="79.890891531566069"/>
    <n v="-223.5256601602299"/>
    <n v="174.69018696039166"/>
    <n v="47.792652112451186"/>
  </r>
  <r>
    <x v="2"/>
    <s v="NE"/>
    <x v="17"/>
    <n v="348.6610870432483"/>
    <n v="-244.63807392127839"/>
    <n v="0"/>
    <n v="79.890891531566069"/>
    <n v="-223.5256601602299"/>
    <n v="136.66394458252114"/>
    <n v="52.299163056487245"/>
  </r>
  <r>
    <x v="2"/>
    <s v="NE"/>
    <x v="18"/>
    <n v="327.9391265113353"/>
    <n v="-291.5880289099897"/>
    <n v="0"/>
    <n v="79.890891531566069"/>
    <n v="-223.5256601602299"/>
    <n v="162.89193903931945"/>
    <n v="49.190868976700294"/>
  </r>
  <r>
    <x v="2"/>
    <s v="NE"/>
    <x v="19"/>
    <n v="335.72029386052179"/>
    <n v="-273.95815956238073"/>
    <n v="0"/>
    <n v="79.890891531566069"/>
    <n v="-223.5256601602299"/>
    <n v="153.04323704089697"/>
    <n v="50.358044079078269"/>
  </r>
  <r>
    <x v="3"/>
    <s v="RM"/>
    <x v="0"/>
    <n v="403.21663381676541"/>
    <n v="-276.94424272547008"/>
    <n v="0"/>
    <n v="79.890891531566069"/>
    <n v="0"/>
    <n v="0"/>
    <n v="60.482495072514808"/>
  </r>
  <r>
    <x v="3"/>
    <s v="RM"/>
    <x v="1"/>
    <n v="380.78678544506312"/>
    <n v="-299.37409109717237"/>
    <n v="0"/>
    <n v="79.890891531566069"/>
    <n v="0"/>
    <n v="0"/>
    <n v="57.118017816759469"/>
  </r>
  <r>
    <x v="3"/>
    <s v="RM"/>
    <x v="2"/>
    <n v="315.72125907488675"/>
    <n v="-364.43961746734874"/>
    <n v="0"/>
    <n v="79.890891531566069"/>
    <n v="0"/>
    <n v="0"/>
    <n v="47.35818886123301"/>
  </r>
  <r>
    <x v="3"/>
    <s v="RM"/>
    <x v="3"/>
    <n v="326.33301302345461"/>
    <n v="-353.82786351878087"/>
    <n v="0"/>
    <n v="79.890891531566069"/>
    <n v="0"/>
    <n v="0"/>
    <n v="48.949951953518188"/>
  </r>
  <r>
    <x v="3"/>
    <s v="RM"/>
    <x v="4"/>
    <n v="344.21824667997515"/>
    <n v="-335.94262986226033"/>
    <n v="0"/>
    <n v="79.890891531566069"/>
    <n v="0"/>
    <n v="0"/>
    <n v="51.632737001996269"/>
  </r>
  <r>
    <x v="3"/>
    <s v="RM"/>
    <x v="5"/>
    <n v="383.22877764818475"/>
    <n v="-296.93209889405074"/>
    <n v="0"/>
    <n v="79.890891531566069"/>
    <n v="0"/>
    <n v="0"/>
    <n v="57.484316647227708"/>
  </r>
  <r>
    <x v="3"/>
    <s v="RM"/>
    <x v="6"/>
    <n v="357.19501701789977"/>
    <n v="-322.96585952433571"/>
    <n v="0"/>
    <n v="79.890891531566069"/>
    <n v="0"/>
    <n v="0"/>
    <n v="53.579252552684963"/>
  </r>
  <r>
    <x v="3"/>
    <s v="RM"/>
    <x v="7"/>
    <n v="357.96389065888411"/>
    <n v="-322.19698588335137"/>
    <n v="0"/>
    <n v="79.890891531566069"/>
    <n v="0"/>
    <n v="0"/>
    <n v="53.694583598832615"/>
  </r>
  <r>
    <x v="3"/>
    <s v="RM"/>
    <x v="8"/>
    <n v="357.96389065888411"/>
    <n v="-322.19698588335137"/>
    <n v="0"/>
    <n v="79.890891531566069"/>
    <n v="0"/>
    <n v="0"/>
    <n v="53.694583598832615"/>
  </r>
  <r>
    <x v="3"/>
    <s v="RM"/>
    <x v="9"/>
    <n v="330.82621971802104"/>
    <n v="-349.33465682421445"/>
    <n v="0"/>
    <n v="79.890891531566069"/>
    <n v="0"/>
    <n v="0"/>
    <n v="49.623932957703154"/>
  </r>
  <r>
    <x v="3"/>
    <s v="NE"/>
    <x v="10"/>
    <n v="348.48926315824076"/>
    <n v="-245.02737703063752"/>
    <n v="0"/>
    <n v="79.890891531566069"/>
    <n v="-223.5256601602299"/>
    <n v="136.8814238068727"/>
    <n v="52.27338947373611"/>
  </r>
  <r>
    <x v="3"/>
    <s v="NE"/>
    <x v="11"/>
    <n v="327.9391265113353"/>
    <n v="-291.5880289099897"/>
    <n v="0"/>
    <n v="79.890891531566069"/>
    <n v="-223.5256601602299"/>
    <n v="162.89193903931945"/>
    <n v="49.190868976700294"/>
  </r>
  <r>
    <x v="3"/>
    <s v="NE"/>
    <x v="12"/>
    <n v="348.48926315824076"/>
    <n v="-245.02737703063752"/>
    <n v="0"/>
    <n v="79.890891531566069"/>
    <n v="-223.5256601602299"/>
    <n v="136.8814238068727"/>
    <n v="52.27338947373611"/>
  </r>
  <r>
    <x v="3"/>
    <s v="NE"/>
    <x v="13"/>
    <n v="326.73635931628235"/>
    <n v="-294.31315067550361"/>
    <n v="0"/>
    <n v="79.890891531566069"/>
    <n v="-223.5256601602299"/>
    <n v="164.41429360978037"/>
    <n v="49.010453897442353"/>
  </r>
  <r>
    <x v="3"/>
    <s v="NE"/>
    <x v="14"/>
    <n v="313.02481329267823"/>
    <n v="-325.37953880236233"/>
    <n v="0"/>
    <n v="79.890891531566069"/>
    <n v="-223.5256601602299"/>
    <n v="181.76913571303498"/>
    <n v="46.953721993901731"/>
  </r>
  <r>
    <x v="3"/>
    <s v="NE"/>
    <x v="15"/>
    <n v="297.78403469250674"/>
    <n v="-359.91072460251729"/>
    <n v="0"/>
    <n v="79.890891531566069"/>
    <n v="-223.5256601602299"/>
    <n v="201.05954291301845"/>
    <n v="44.667605203876008"/>
  </r>
  <r>
    <x v="3"/>
    <s v="NE"/>
    <x v="16"/>
    <n v="318.61768074967461"/>
    <n v="-312.70772259272263"/>
    <n v="0"/>
    <n v="79.890891531566069"/>
    <n v="-223.5256601602299"/>
    <n v="174.69018696039166"/>
    <n v="47.792652112451186"/>
  </r>
  <r>
    <x v="3"/>
    <s v="NE"/>
    <x v="17"/>
    <n v="348.6610870432483"/>
    <n v="-244.63807392127839"/>
    <n v="0"/>
    <n v="79.890891531566069"/>
    <n v="-223.5256601602299"/>
    <n v="136.66394458252114"/>
    <n v="52.299163056487245"/>
  </r>
  <r>
    <x v="3"/>
    <s v="NE"/>
    <x v="18"/>
    <n v="327.9391265113353"/>
    <n v="-291.5880289099897"/>
    <n v="0"/>
    <n v="79.890891531566069"/>
    <n v="-223.5256601602299"/>
    <n v="162.89193903931945"/>
    <n v="49.190868976700294"/>
  </r>
  <r>
    <x v="3"/>
    <s v="NE"/>
    <x v="19"/>
    <n v="335.72029386052179"/>
    <n v="-273.95815956238073"/>
    <n v="0"/>
    <n v="79.890891531566069"/>
    <n v="-223.5256601602299"/>
    <n v="153.04323704089697"/>
    <n v="50.358044079078269"/>
  </r>
  <r>
    <x v="4"/>
    <s v="RM"/>
    <x v="0"/>
    <n v="323.32574228519934"/>
    <n v="-276.94424272547008"/>
    <n v="0"/>
    <n v="0"/>
    <n v="0"/>
    <n v="0"/>
    <n v="48.498861342779897"/>
  </r>
  <r>
    <x v="4"/>
    <s v="RM"/>
    <x v="1"/>
    <n v="300.89589391349705"/>
    <n v="-299.37409109717237"/>
    <n v="0"/>
    <n v="0"/>
    <n v="0"/>
    <n v="0"/>
    <n v="45.134384087024557"/>
  </r>
  <r>
    <x v="4"/>
    <s v="RM"/>
    <x v="2"/>
    <n v="235.83036754332068"/>
    <n v="-364.43961746734874"/>
    <n v="0"/>
    <n v="0"/>
    <n v="0"/>
    <n v="0"/>
    <n v="35.374555131498099"/>
  </r>
  <r>
    <x v="4"/>
    <s v="RM"/>
    <x v="3"/>
    <n v="246.44212149188854"/>
    <n v="-353.82786351878087"/>
    <n v="0"/>
    <n v="0"/>
    <n v="0"/>
    <n v="0"/>
    <n v="36.966318223783283"/>
  </r>
  <r>
    <x v="4"/>
    <s v="RM"/>
    <x v="4"/>
    <n v="264.32735514840908"/>
    <n v="-335.94262986226033"/>
    <n v="0"/>
    <n v="0"/>
    <n v="0"/>
    <n v="0"/>
    <n v="39.649103272261364"/>
  </r>
  <r>
    <x v="4"/>
    <s v="RM"/>
    <x v="5"/>
    <n v="303.33788611661868"/>
    <n v="-296.93209889405074"/>
    <n v="0"/>
    <n v="0"/>
    <n v="0"/>
    <n v="0"/>
    <n v="45.500682917492803"/>
  </r>
  <r>
    <x v="4"/>
    <s v="RM"/>
    <x v="6"/>
    <n v="277.3041254863337"/>
    <n v="-322.96585952433571"/>
    <n v="0"/>
    <n v="0"/>
    <n v="0"/>
    <n v="0"/>
    <n v="41.595618822950051"/>
  </r>
  <r>
    <x v="4"/>
    <s v="RM"/>
    <x v="7"/>
    <n v="278.07299912731804"/>
    <n v="-322.19698588335137"/>
    <n v="0"/>
    <n v="0"/>
    <n v="0"/>
    <n v="0"/>
    <n v="41.710949869097703"/>
  </r>
  <r>
    <x v="4"/>
    <s v="RM"/>
    <x v="8"/>
    <n v="278.07299912731804"/>
    <n v="-322.19698588335137"/>
    <n v="0"/>
    <n v="0"/>
    <n v="0"/>
    <n v="0"/>
    <n v="41.710949869097703"/>
  </r>
  <r>
    <x v="4"/>
    <s v="RM"/>
    <x v="9"/>
    <n v="250.93532818645497"/>
    <n v="-349.33465682421445"/>
    <n v="0"/>
    <n v="0"/>
    <n v="0"/>
    <n v="0"/>
    <n v="37.640299227968242"/>
  </r>
  <r>
    <x v="4"/>
    <s v="NE"/>
    <x v="10"/>
    <n v="268.59837162667469"/>
    <n v="-245.02737703063752"/>
    <n v="0"/>
    <n v="0"/>
    <n v="-223.5256601602299"/>
    <n v="136.8814238068727"/>
    <n v="40.289755744001205"/>
  </r>
  <r>
    <x v="4"/>
    <s v="NE"/>
    <x v="11"/>
    <n v="248.04823497976926"/>
    <n v="-291.5880289099897"/>
    <n v="0"/>
    <n v="0"/>
    <n v="-223.5256601602299"/>
    <n v="162.89193903931945"/>
    <n v="37.207235246965389"/>
  </r>
  <r>
    <x v="4"/>
    <s v="NE"/>
    <x v="12"/>
    <n v="268.59837162667469"/>
    <n v="-245.02737703063752"/>
    <n v="0"/>
    <n v="0"/>
    <n v="-223.5256601602299"/>
    <n v="136.8814238068727"/>
    <n v="40.289755744001205"/>
  </r>
  <r>
    <x v="4"/>
    <s v="NE"/>
    <x v="13"/>
    <n v="246.84546778471628"/>
    <n v="-294.31315067550361"/>
    <n v="0"/>
    <n v="0"/>
    <n v="-223.5256601602299"/>
    <n v="164.41429360978037"/>
    <n v="37.026820167707442"/>
  </r>
  <r>
    <x v="4"/>
    <s v="NE"/>
    <x v="14"/>
    <n v="233.13392176111216"/>
    <n v="-325.37953880236233"/>
    <n v="0"/>
    <n v="0"/>
    <n v="-223.5256601602299"/>
    <n v="181.76913571303498"/>
    <n v="34.970088264166826"/>
  </r>
  <r>
    <x v="4"/>
    <s v="NE"/>
    <x v="15"/>
    <n v="217.89314316094067"/>
    <n v="-359.91072460251729"/>
    <n v="0"/>
    <n v="0"/>
    <n v="-223.5256601602299"/>
    <n v="201.05954291301845"/>
    <n v="32.683971474141096"/>
  </r>
  <r>
    <x v="4"/>
    <s v="NE"/>
    <x v="16"/>
    <n v="238.72678921810854"/>
    <n v="-312.70772259272263"/>
    <n v="0"/>
    <n v="0"/>
    <n v="-223.5256601602299"/>
    <n v="174.69018696039166"/>
    <n v="35.809018382716282"/>
  </r>
  <r>
    <x v="4"/>
    <s v="NE"/>
    <x v="17"/>
    <n v="268.77019551168223"/>
    <n v="-244.63807392127839"/>
    <n v="0"/>
    <n v="0"/>
    <n v="-223.5256601602299"/>
    <n v="136.66394458252114"/>
    <n v="40.315529326752333"/>
  </r>
  <r>
    <x v="4"/>
    <s v="NE"/>
    <x v="18"/>
    <n v="248.04823497976926"/>
    <n v="-291.5880289099897"/>
    <n v="0"/>
    <n v="0"/>
    <n v="-223.5256601602299"/>
    <n v="162.89193903931945"/>
    <n v="37.207235246965389"/>
  </r>
  <r>
    <x v="4"/>
    <s v="NE"/>
    <x v="19"/>
    <n v="255.82940232895575"/>
    <n v="-273.95815956238073"/>
    <n v="0"/>
    <n v="0"/>
    <n v="-223.5256601602299"/>
    <n v="153.04323704089697"/>
    <n v="38.3744103493433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M"/>
    <x v="0"/>
    <n v="447.91197246998513"/>
    <n v="-276.94424272547008"/>
    <n v="124.58623018478579"/>
    <n v="0"/>
    <n v="0"/>
    <n v="0"/>
    <n v="67.186795870497761"/>
  </r>
  <r>
    <x v="0"/>
    <s v="RM"/>
    <x v="1"/>
    <n v="425.48212409828284"/>
    <n v="-299.37409109717237"/>
    <n v="124.58623018478579"/>
    <n v="0"/>
    <n v="0"/>
    <n v="0"/>
    <n v="63.822318614742422"/>
  </r>
  <r>
    <x v="0"/>
    <s v="RM"/>
    <x v="2"/>
    <n v="360.41659772810647"/>
    <n v="-364.43961746734874"/>
    <n v="124.58623018478579"/>
    <n v="0"/>
    <n v="0"/>
    <n v="0"/>
    <n v="54.06248965921597"/>
  </r>
  <r>
    <x v="0"/>
    <s v="RM"/>
    <x v="3"/>
    <n v="450.9192432082404"/>
    <n v="-353.82786351878087"/>
    <n v="124.58623018478579"/>
    <n v="79.890891531566069"/>
    <n v="0"/>
    <n v="0"/>
    <n v="67.637886481236052"/>
  </r>
  <r>
    <x v="0"/>
    <s v="RM"/>
    <x v="4"/>
    <n v="388.91358533319487"/>
    <n v="-335.94262986226033"/>
    <n v="124.58623018478579"/>
    <n v="0"/>
    <n v="0"/>
    <n v="0"/>
    <n v="58.337037799979228"/>
  </r>
  <r>
    <x v="0"/>
    <s v="RM"/>
    <x v="5"/>
    <n v="427.92411630140447"/>
    <n v="-296.93209889405074"/>
    <n v="124.58623018478579"/>
    <n v="0"/>
    <n v="0"/>
    <n v="0"/>
    <n v="64.188617445210667"/>
  </r>
  <r>
    <x v="0"/>
    <s v="RM"/>
    <x v="6"/>
    <n v="401.89035567111949"/>
    <n v="-322.96585952433571"/>
    <n v="124.58623018478579"/>
    <n v="0"/>
    <n v="0"/>
    <n v="0"/>
    <n v="60.283553350667923"/>
  </r>
  <r>
    <x v="0"/>
    <s v="RM"/>
    <x v="7"/>
    <n v="402.65922931210383"/>
    <n v="-322.19698588335137"/>
    <n v="124.58623018478579"/>
    <n v="0"/>
    <n v="0"/>
    <n v="0"/>
    <n v="60.398884396815575"/>
  </r>
  <r>
    <x v="0"/>
    <s v="RM"/>
    <x v="8"/>
    <n v="402.65922931210383"/>
    <n v="-322.19698588335137"/>
    <n v="124.58623018478579"/>
    <n v="0"/>
    <n v="0"/>
    <n v="0"/>
    <n v="60.398884396815575"/>
  </r>
  <r>
    <x v="0"/>
    <s v="RM"/>
    <x v="9"/>
    <n v="455.41244990280683"/>
    <n v="-349.33465682421445"/>
    <n v="124.58623018478579"/>
    <n v="79.890891531566069"/>
    <n v="0"/>
    <n v="0"/>
    <n v="68.311867485421018"/>
  </r>
  <r>
    <x v="0"/>
    <s v="NE"/>
    <x v="10"/>
    <n v="393.18460181146048"/>
    <n v="-245.02737703063752"/>
    <n v="124.58623018478579"/>
    <n v="0"/>
    <n v="-223.5256601602299"/>
    <n v="136.8814238068727"/>
    <n v="58.977690271719069"/>
  </r>
  <r>
    <x v="0"/>
    <s v="NE"/>
    <x v="11"/>
    <n v="372.63446516455508"/>
    <n v="-291.5880289099897"/>
    <n v="124.58623018478579"/>
    <n v="0"/>
    <n v="-223.5256601602299"/>
    <n v="162.89193903931945"/>
    <n v="55.895169774683261"/>
  </r>
  <r>
    <x v="0"/>
    <s v="NE"/>
    <x v="12"/>
    <n v="393.18460181146048"/>
    <n v="-245.02737703063752"/>
    <n v="124.58623018478579"/>
    <n v="0"/>
    <n v="-223.5256601602299"/>
    <n v="136.8814238068727"/>
    <n v="58.977690271719069"/>
  </r>
  <r>
    <x v="0"/>
    <s v="NE"/>
    <x v="13"/>
    <n v="371.43169796950207"/>
    <n v="-294.31315067550361"/>
    <n v="124.58623018478579"/>
    <n v="0"/>
    <n v="-223.5256601602299"/>
    <n v="164.41429360978037"/>
    <n v="55.714754695425306"/>
  </r>
  <r>
    <x v="0"/>
    <s v="NE"/>
    <x v="14"/>
    <n v="357.72015194589795"/>
    <n v="-325.37953880236233"/>
    <n v="124.58623018478579"/>
    <n v="0"/>
    <n v="-223.5256601602299"/>
    <n v="181.76913571303498"/>
    <n v="53.65802279188469"/>
  </r>
  <r>
    <x v="0"/>
    <s v="NE"/>
    <x v="15"/>
    <n v="342.47937334572646"/>
    <n v="-359.91072460251729"/>
    <n v="124.58623018478579"/>
    <n v="0"/>
    <n v="-223.5256601602299"/>
    <n v="201.05954291301845"/>
    <n v="51.371906001858967"/>
  </r>
  <r>
    <x v="0"/>
    <s v="NE"/>
    <x v="16"/>
    <n v="363.31301940289433"/>
    <n v="-312.70772259272263"/>
    <n v="124.58623018478579"/>
    <n v="0"/>
    <n v="-223.5256601602299"/>
    <n v="174.69018696039166"/>
    <n v="54.496952910434146"/>
  </r>
  <r>
    <x v="0"/>
    <s v="NE"/>
    <x v="17"/>
    <n v="473.24731722803403"/>
    <n v="-244.63807392127839"/>
    <n v="124.58623018478579"/>
    <n v="79.890891531566069"/>
    <n v="-223.5256601602299"/>
    <n v="136.66394458252114"/>
    <n v="70.987097584205102"/>
  </r>
  <r>
    <x v="0"/>
    <s v="NE"/>
    <x v="18"/>
    <n v="372.63446516455508"/>
    <n v="-291.5880289099897"/>
    <n v="124.58623018478579"/>
    <n v="0"/>
    <n v="-223.5256601602299"/>
    <n v="162.89193903931945"/>
    <n v="55.895169774683261"/>
  </r>
  <r>
    <x v="0"/>
    <s v="NE"/>
    <x v="19"/>
    <n v="380.41563251374157"/>
    <n v="-273.95815956238073"/>
    <n v="124.58623018478579"/>
    <n v="0"/>
    <n v="-223.5256601602299"/>
    <n v="153.04323704089697"/>
    <n v="57.062344877061236"/>
  </r>
  <r>
    <x v="1"/>
    <s v="RM"/>
    <x v="0"/>
    <n v="323.32574228519934"/>
    <n v="-276.94424272547008"/>
    <n v="0"/>
    <n v="0"/>
    <n v="0"/>
    <n v="0"/>
    <n v="48.498861342779897"/>
  </r>
  <r>
    <x v="1"/>
    <s v="RM"/>
    <x v="1"/>
    <n v="300.89589391349705"/>
    <n v="-299.37409109717237"/>
    <n v="0"/>
    <n v="0"/>
    <n v="0"/>
    <n v="0"/>
    <n v="45.134384087024557"/>
  </r>
  <r>
    <x v="1"/>
    <s v="RM"/>
    <x v="2"/>
    <n v="235.83036754332068"/>
    <n v="-364.43961746734874"/>
    <n v="0"/>
    <n v="0"/>
    <n v="0"/>
    <n v="0"/>
    <n v="35.374555131498099"/>
  </r>
  <r>
    <x v="1"/>
    <s v="RM"/>
    <x v="3"/>
    <n v="246.44212149188854"/>
    <n v="-353.82786351878087"/>
    <n v="0"/>
    <n v="0"/>
    <n v="0"/>
    <n v="0"/>
    <n v="36.966318223783283"/>
  </r>
  <r>
    <x v="1"/>
    <s v="RM"/>
    <x v="4"/>
    <n v="264.32735514840908"/>
    <n v="-335.94262986226033"/>
    <n v="0"/>
    <n v="0"/>
    <n v="0"/>
    <n v="0"/>
    <n v="39.649103272261364"/>
  </r>
  <r>
    <x v="1"/>
    <s v="RM"/>
    <x v="5"/>
    <n v="303.33788611661868"/>
    <n v="-296.93209889405074"/>
    <n v="0"/>
    <n v="0"/>
    <n v="0"/>
    <n v="0"/>
    <n v="45.500682917492803"/>
  </r>
  <r>
    <x v="1"/>
    <s v="RM"/>
    <x v="6"/>
    <n v="277.3041254863337"/>
    <n v="-322.96585952433571"/>
    <n v="0"/>
    <n v="0"/>
    <n v="0"/>
    <n v="0"/>
    <n v="41.595618822950051"/>
  </r>
  <r>
    <x v="1"/>
    <s v="RM"/>
    <x v="7"/>
    <n v="278.07299912731804"/>
    <n v="-322.19698588335137"/>
    <n v="0"/>
    <n v="0"/>
    <n v="0"/>
    <n v="0"/>
    <n v="41.710949869097703"/>
  </r>
  <r>
    <x v="1"/>
    <s v="RM"/>
    <x v="8"/>
    <n v="278.07299912731804"/>
    <n v="-322.19698588335137"/>
    <n v="0"/>
    <n v="0"/>
    <n v="0"/>
    <n v="0"/>
    <n v="41.710949869097703"/>
  </r>
  <r>
    <x v="1"/>
    <s v="RM"/>
    <x v="9"/>
    <n v="250.93532818645497"/>
    <n v="-349.33465682421445"/>
    <n v="0"/>
    <n v="0"/>
    <n v="0"/>
    <n v="0"/>
    <n v="37.640299227968242"/>
  </r>
  <r>
    <x v="1"/>
    <s v="NE"/>
    <x v="10"/>
    <n v="268.59837162667469"/>
    <n v="-245.02737703063752"/>
    <n v="0"/>
    <n v="0"/>
    <n v="-223.5256601602299"/>
    <n v="136.8814238068727"/>
    <n v="40.289755744001205"/>
  </r>
  <r>
    <x v="1"/>
    <s v="NE"/>
    <x v="11"/>
    <n v="248.04823497976926"/>
    <n v="-291.5880289099897"/>
    <n v="0"/>
    <n v="0"/>
    <n v="-223.5256601602299"/>
    <n v="162.89193903931945"/>
    <n v="37.207235246965389"/>
  </r>
  <r>
    <x v="1"/>
    <s v="NE"/>
    <x v="12"/>
    <n v="268.59837162667469"/>
    <n v="-245.02737703063752"/>
    <n v="0"/>
    <n v="0"/>
    <n v="-223.5256601602299"/>
    <n v="136.8814238068727"/>
    <n v="40.289755744001205"/>
  </r>
  <r>
    <x v="1"/>
    <s v="NE"/>
    <x v="13"/>
    <n v="246.84546778471628"/>
    <n v="-294.31315067550361"/>
    <n v="0"/>
    <n v="0"/>
    <n v="-223.5256601602299"/>
    <n v="164.41429360978037"/>
    <n v="37.026820167707442"/>
  </r>
  <r>
    <x v="1"/>
    <s v="NE"/>
    <x v="14"/>
    <n v="233.13392176111216"/>
    <n v="-325.37953880236233"/>
    <n v="0"/>
    <n v="0"/>
    <n v="-223.5256601602299"/>
    <n v="181.76913571303498"/>
    <n v="34.970088264166826"/>
  </r>
  <r>
    <x v="1"/>
    <s v="NE"/>
    <x v="15"/>
    <n v="217.89314316094067"/>
    <n v="-359.91072460251729"/>
    <n v="0"/>
    <n v="0"/>
    <n v="-223.5256601602299"/>
    <n v="201.05954291301845"/>
    <n v="32.683971474141096"/>
  </r>
  <r>
    <x v="1"/>
    <s v="NE"/>
    <x v="16"/>
    <n v="238.72678921810854"/>
    <n v="-312.70772259272263"/>
    <n v="0"/>
    <n v="0"/>
    <n v="-223.5256601602299"/>
    <n v="174.69018696039166"/>
    <n v="35.809018382716282"/>
  </r>
  <r>
    <x v="1"/>
    <s v="NE"/>
    <x v="17"/>
    <n v="268.77019551168223"/>
    <n v="-244.63807392127839"/>
    <n v="0"/>
    <n v="0"/>
    <n v="-223.5256601602299"/>
    <n v="136.66394458252114"/>
    <n v="40.315529326752333"/>
  </r>
  <r>
    <x v="1"/>
    <s v="NE"/>
    <x v="18"/>
    <n v="248.04823497976926"/>
    <n v="-291.5880289099897"/>
    <n v="0"/>
    <n v="0"/>
    <n v="-223.5256601602299"/>
    <n v="162.89193903931945"/>
    <n v="37.207235246965389"/>
  </r>
  <r>
    <x v="1"/>
    <s v="NE"/>
    <x v="19"/>
    <n v="255.82940232895575"/>
    <n v="-273.95815956238073"/>
    <n v="0"/>
    <n v="0"/>
    <n v="-223.5256601602299"/>
    <n v="153.04323704089697"/>
    <n v="38.374410349343364"/>
  </r>
  <r>
    <x v="2"/>
    <s v="RM"/>
    <x v="0"/>
    <n v="323.32574228519934"/>
    <n v="-276.94424272547008"/>
    <n v="0"/>
    <n v="0"/>
    <n v="0"/>
    <n v="0"/>
    <n v="48.498861342779897"/>
  </r>
  <r>
    <x v="2"/>
    <s v="RM"/>
    <x v="1"/>
    <n v="300.89589391349705"/>
    <n v="-299.37409109717237"/>
    <n v="0"/>
    <n v="0"/>
    <n v="0"/>
    <n v="0"/>
    <n v="45.134384087024557"/>
  </r>
  <r>
    <x v="2"/>
    <s v="RM"/>
    <x v="2"/>
    <n v="235.83036754332068"/>
    <n v="-364.43961746734874"/>
    <n v="0"/>
    <n v="0"/>
    <n v="0"/>
    <n v="0"/>
    <n v="35.374555131498099"/>
  </r>
  <r>
    <x v="2"/>
    <s v="RM"/>
    <x v="3"/>
    <n v="246.44212149188854"/>
    <n v="-353.82786351878087"/>
    <n v="0"/>
    <n v="0"/>
    <n v="0"/>
    <n v="0"/>
    <n v="36.966318223783283"/>
  </r>
  <r>
    <x v="2"/>
    <s v="RM"/>
    <x v="4"/>
    <n v="264.32735514840908"/>
    <n v="-335.94262986226033"/>
    <n v="0"/>
    <n v="0"/>
    <n v="0"/>
    <n v="0"/>
    <n v="39.649103272261364"/>
  </r>
  <r>
    <x v="2"/>
    <s v="RM"/>
    <x v="5"/>
    <n v="303.33788611661868"/>
    <n v="-296.93209889405074"/>
    <n v="0"/>
    <n v="0"/>
    <n v="0"/>
    <n v="0"/>
    <n v="45.500682917492803"/>
  </r>
  <r>
    <x v="2"/>
    <s v="RM"/>
    <x v="6"/>
    <n v="277.3041254863337"/>
    <n v="-322.96585952433571"/>
    <n v="0"/>
    <n v="0"/>
    <n v="0"/>
    <n v="0"/>
    <n v="41.595618822950051"/>
  </r>
  <r>
    <x v="2"/>
    <s v="RM"/>
    <x v="7"/>
    <n v="278.07299912731804"/>
    <n v="-322.19698588335137"/>
    <n v="0"/>
    <n v="0"/>
    <n v="0"/>
    <n v="0"/>
    <n v="41.710949869097703"/>
  </r>
  <r>
    <x v="2"/>
    <s v="RM"/>
    <x v="8"/>
    <n v="278.07299912731804"/>
    <n v="-322.19698588335137"/>
    <n v="0"/>
    <n v="0"/>
    <n v="0"/>
    <n v="0"/>
    <n v="41.710949869097703"/>
  </r>
  <r>
    <x v="2"/>
    <s v="RM"/>
    <x v="9"/>
    <n v="250.93532818645497"/>
    <n v="-349.33465682421445"/>
    <n v="0"/>
    <n v="0"/>
    <n v="0"/>
    <n v="0"/>
    <n v="37.640299227968242"/>
  </r>
  <r>
    <x v="2"/>
    <s v="NE"/>
    <x v="10"/>
    <n v="268.59837162667469"/>
    <n v="-245.02737703063752"/>
    <n v="0"/>
    <n v="0"/>
    <n v="-223.5256601602299"/>
    <n v="136.8814238068727"/>
    <n v="40.289755744001205"/>
  </r>
  <r>
    <x v="2"/>
    <s v="NE"/>
    <x v="11"/>
    <n v="248.04823497976926"/>
    <n v="-291.5880289099897"/>
    <n v="0"/>
    <n v="0"/>
    <n v="-223.5256601602299"/>
    <n v="162.89193903931945"/>
    <n v="37.207235246965389"/>
  </r>
  <r>
    <x v="2"/>
    <s v="NE"/>
    <x v="12"/>
    <n v="268.59837162667469"/>
    <n v="-245.02737703063752"/>
    <n v="0"/>
    <n v="0"/>
    <n v="-223.5256601602299"/>
    <n v="136.8814238068727"/>
    <n v="40.289755744001205"/>
  </r>
  <r>
    <x v="2"/>
    <s v="NE"/>
    <x v="13"/>
    <n v="246.84546778471628"/>
    <n v="-294.31315067550361"/>
    <n v="0"/>
    <n v="0"/>
    <n v="-223.5256601602299"/>
    <n v="164.41429360978037"/>
    <n v="37.026820167707442"/>
  </r>
  <r>
    <x v="2"/>
    <s v="NE"/>
    <x v="14"/>
    <n v="233.13392176111216"/>
    <n v="-325.37953880236233"/>
    <n v="0"/>
    <n v="0"/>
    <n v="-223.5256601602299"/>
    <n v="181.76913571303498"/>
    <n v="34.970088264166826"/>
  </r>
  <r>
    <x v="2"/>
    <s v="NE"/>
    <x v="15"/>
    <n v="217.89314316094067"/>
    <n v="-359.91072460251729"/>
    <n v="0"/>
    <n v="0"/>
    <n v="-223.5256601602299"/>
    <n v="201.05954291301845"/>
    <n v="32.683971474141096"/>
  </r>
  <r>
    <x v="2"/>
    <s v="NE"/>
    <x v="16"/>
    <n v="238.72678921810854"/>
    <n v="-312.70772259272263"/>
    <n v="0"/>
    <n v="0"/>
    <n v="-223.5256601602299"/>
    <n v="174.69018696039166"/>
    <n v="35.809018382716282"/>
  </r>
  <r>
    <x v="2"/>
    <s v="NE"/>
    <x v="17"/>
    <n v="268.77019551168223"/>
    <n v="-244.63807392127839"/>
    <n v="0"/>
    <n v="0"/>
    <n v="-223.5256601602299"/>
    <n v="136.66394458252114"/>
    <n v="40.315529326752333"/>
  </r>
  <r>
    <x v="2"/>
    <s v="NE"/>
    <x v="18"/>
    <n v="248.04823497976926"/>
    <n v="-291.5880289099897"/>
    <n v="0"/>
    <n v="0"/>
    <n v="-223.5256601602299"/>
    <n v="162.89193903931945"/>
    <n v="37.207235246965389"/>
  </r>
  <r>
    <x v="2"/>
    <s v="NE"/>
    <x v="19"/>
    <n v="255.82940232895575"/>
    <n v="-273.95815956238073"/>
    <n v="0"/>
    <n v="0"/>
    <n v="-223.5256601602299"/>
    <n v="153.04323704089697"/>
    <n v="38.374410349343364"/>
  </r>
  <r>
    <x v="3"/>
    <s v="RM"/>
    <x v="0"/>
    <n v="323.32574228519934"/>
    <n v="-276.94424272547008"/>
    <n v="0"/>
    <n v="0"/>
    <n v="0"/>
    <n v="0"/>
    <n v="48.498861342779897"/>
  </r>
  <r>
    <x v="3"/>
    <s v="RM"/>
    <x v="1"/>
    <n v="300.89589391349705"/>
    <n v="-299.37409109717237"/>
    <n v="0"/>
    <n v="0"/>
    <n v="0"/>
    <n v="0"/>
    <n v="45.134384087024557"/>
  </r>
  <r>
    <x v="3"/>
    <s v="RM"/>
    <x v="2"/>
    <n v="235.83036754332068"/>
    <n v="-364.43961746734874"/>
    <n v="0"/>
    <n v="0"/>
    <n v="0"/>
    <n v="0"/>
    <n v="35.374555131498099"/>
  </r>
  <r>
    <x v="3"/>
    <s v="RM"/>
    <x v="3"/>
    <n v="246.44212149188854"/>
    <n v="-353.82786351878087"/>
    <n v="0"/>
    <n v="0"/>
    <n v="0"/>
    <n v="0"/>
    <n v="36.966318223783283"/>
  </r>
  <r>
    <x v="3"/>
    <s v="RM"/>
    <x v="4"/>
    <n v="264.32735514840908"/>
    <n v="-335.94262986226033"/>
    <n v="0"/>
    <n v="0"/>
    <n v="0"/>
    <n v="0"/>
    <n v="39.649103272261364"/>
  </r>
  <r>
    <x v="3"/>
    <s v="RM"/>
    <x v="5"/>
    <n v="303.33788611661868"/>
    <n v="-296.93209889405074"/>
    <n v="0"/>
    <n v="0"/>
    <n v="0"/>
    <n v="0"/>
    <n v="45.500682917492803"/>
  </r>
  <r>
    <x v="3"/>
    <s v="RM"/>
    <x v="6"/>
    <n v="277.3041254863337"/>
    <n v="-322.96585952433571"/>
    <n v="0"/>
    <n v="0"/>
    <n v="0"/>
    <n v="0"/>
    <n v="41.595618822950051"/>
  </r>
  <r>
    <x v="3"/>
    <s v="RM"/>
    <x v="7"/>
    <n v="278.07299912731804"/>
    <n v="-322.19698588335137"/>
    <n v="0"/>
    <n v="0"/>
    <n v="0"/>
    <n v="0"/>
    <n v="41.710949869097703"/>
  </r>
  <r>
    <x v="3"/>
    <s v="RM"/>
    <x v="8"/>
    <n v="278.07299912731804"/>
    <n v="-322.19698588335137"/>
    <n v="0"/>
    <n v="0"/>
    <n v="0"/>
    <n v="0"/>
    <n v="41.710949869097703"/>
  </r>
  <r>
    <x v="3"/>
    <s v="RM"/>
    <x v="9"/>
    <n v="250.93532818645497"/>
    <n v="-349.33465682421445"/>
    <n v="0"/>
    <n v="0"/>
    <n v="0"/>
    <n v="0"/>
    <n v="37.640299227968242"/>
  </r>
  <r>
    <x v="3"/>
    <s v="NE"/>
    <x v="10"/>
    <n v="268.59837162667469"/>
    <n v="-245.02737703063752"/>
    <n v="0"/>
    <n v="0"/>
    <n v="-223.5256601602299"/>
    <n v="136.8814238068727"/>
    <n v="40.289755744001205"/>
  </r>
  <r>
    <x v="3"/>
    <s v="NE"/>
    <x v="11"/>
    <n v="248.04823497976926"/>
    <n v="-291.5880289099897"/>
    <n v="0"/>
    <n v="0"/>
    <n v="-223.5256601602299"/>
    <n v="162.89193903931945"/>
    <n v="37.207235246965389"/>
  </r>
  <r>
    <x v="3"/>
    <s v="NE"/>
    <x v="12"/>
    <n v="268.59837162667469"/>
    <n v="-245.02737703063752"/>
    <n v="0"/>
    <n v="0"/>
    <n v="-223.5256601602299"/>
    <n v="136.8814238068727"/>
    <n v="40.289755744001205"/>
  </r>
  <r>
    <x v="3"/>
    <s v="NE"/>
    <x v="13"/>
    <n v="246.84546778471628"/>
    <n v="-294.31315067550361"/>
    <n v="0"/>
    <n v="0"/>
    <n v="-223.5256601602299"/>
    <n v="164.41429360978037"/>
    <n v="37.026820167707442"/>
  </r>
  <r>
    <x v="3"/>
    <s v="NE"/>
    <x v="14"/>
    <n v="233.13392176111216"/>
    <n v="-325.37953880236233"/>
    <n v="0"/>
    <n v="0"/>
    <n v="-223.5256601602299"/>
    <n v="181.76913571303498"/>
    <n v="34.970088264166826"/>
  </r>
  <r>
    <x v="3"/>
    <s v="NE"/>
    <x v="15"/>
    <n v="217.89314316094067"/>
    <n v="-359.91072460251729"/>
    <n v="0"/>
    <n v="0"/>
    <n v="-223.5256601602299"/>
    <n v="201.05954291301845"/>
    <n v="32.683971474141096"/>
  </r>
  <r>
    <x v="3"/>
    <s v="NE"/>
    <x v="16"/>
    <n v="238.72678921810854"/>
    <n v="-312.70772259272263"/>
    <n v="0"/>
    <n v="0"/>
    <n v="-223.5256601602299"/>
    <n v="174.69018696039166"/>
    <n v="35.809018382716282"/>
  </r>
  <r>
    <x v="3"/>
    <s v="NE"/>
    <x v="17"/>
    <n v="268.77019551168223"/>
    <n v="-244.63807392127839"/>
    <n v="0"/>
    <n v="0"/>
    <n v="-223.5256601602299"/>
    <n v="136.66394458252114"/>
    <n v="40.315529326752333"/>
  </r>
  <r>
    <x v="3"/>
    <s v="NE"/>
    <x v="18"/>
    <n v="248.04823497976926"/>
    <n v="-291.5880289099897"/>
    <n v="0"/>
    <n v="0"/>
    <n v="-223.5256601602299"/>
    <n v="162.89193903931945"/>
    <n v="37.207235246965389"/>
  </r>
  <r>
    <x v="3"/>
    <s v="NE"/>
    <x v="19"/>
    <n v="255.82940232895575"/>
    <n v="-273.95815956238073"/>
    <n v="0"/>
    <n v="0"/>
    <n v="-223.5256601602299"/>
    <n v="153.04323704089697"/>
    <n v="38.374410349343364"/>
  </r>
  <r>
    <x v="4"/>
    <s v="RM"/>
    <x v="0"/>
    <n v="323.32574228519934"/>
    <n v="-276.94424272547008"/>
    <n v="0"/>
    <n v="0"/>
    <n v="0"/>
    <n v="0"/>
    <n v="48.498861342779897"/>
  </r>
  <r>
    <x v="4"/>
    <s v="RM"/>
    <x v="1"/>
    <n v="300.89589391349705"/>
    <n v="-299.37409109717237"/>
    <n v="0"/>
    <n v="0"/>
    <n v="0"/>
    <n v="0"/>
    <n v="45.134384087024557"/>
  </r>
  <r>
    <x v="4"/>
    <s v="RM"/>
    <x v="2"/>
    <n v="235.83036754332068"/>
    <n v="-364.43961746734874"/>
    <n v="0"/>
    <n v="0"/>
    <n v="0"/>
    <n v="0"/>
    <n v="35.374555131498099"/>
  </r>
  <r>
    <x v="4"/>
    <s v="RM"/>
    <x v="3"/>
    <n v="246.44212149188854"/>
    <n v="-353.82786351878087"/>
    <n v="0"/>
    <n v="0"/>
    <n v="0"/>
    <n v="0"/>
    <n v="36.966318223783283"/>
  </r>
  <r>
    <x v="4"/>
    <s v="RM"/>
    <x v="4"/>
    <n v="264.32735514840908"/>
    <n v="-335.94262986226033"/>
    <n v="0"/>
    <n v="0"/>
    <n v="0"/>
    <n v="0"/>
    <n v="39.649103272261364"/>
  </r>
  <r>
    <x v="4"/>
    <s v="RM"/>
    <x v="5"/>
    <n v="303.33788611661868"/>
    <n v="-296.93209889405074"/>
    <n v="0"/>
    <n v="0"/>
    <n v="0"/>
    <n v="0"/>
    <n v="45.500682917492803"/>
  </r>
  <r>
    <x v="4"/>
    <s v="RM"/>
    <x v="6"/>
    <n v="277.3041254863337"/>
    <n v="-322.96585952433571"/>
    <n v="0"/>
    <n v="0"/>
    <n v="0"/>
    <n v="0"/>
    <n v="41.595618822950051"/>
  </r>
  <r>
    <x v="4"/>
    <s v="RM"/>
    <x v="7"/>
    <n v="278.07299912731804"/>
    <n v="-322.19698588335137"/>
    <n v="0"/>
    <n v="0"/>
    <n v="0"/>
    <n v="0"/>
    <n v="41.710949869097703"/>
  </r>
  <r>
    <x v="4"/>
    <s v="RM"/>
    <x v="8"/>
    <n v="278.07299912731804"/>
    <n v="-322.19698588335137"/>
    <n v="0"/>
    <n v="0"/>
    <n v="0"/>
    <n v="0"/>
    <n v="41.710949869097703"/>
  </r>
  <r>
    <x v="4"/>
    <s v="RM"/>
    <x v="9"/>
    <n v="250.93532818645497"/>
    <n v="-349.33465682421445"/>
    <n v="0"/>
    <n v="0"/>
    <n v="0"/>
    <n v="0"/>
    <n v="37.640299227968242"/>
  </r>
  <r>
    <x v="4"/>
    <s v="NE"/>
    <x v="10"/>
    <n v="268.59837162667469"/>
    <n v="-245.02737703063752"/>
    <n v="0"/>
    <n v="0"/>
    <n v="-223.5256601602299"/>
    <n v="136.8814238068727"/>
    <n v="40.289755744001205"/>
  </r>
  <r>
    <x v="4"/>
    <s v="NE"/>
    <x v="11"/>
    <n v="248.04823497976926"/>
    <n v="-291.5880289099897"/>
    <n v="0"/>
    <n v="0"/>
    <n v="-223.5256601602299"/>
    <n v="162.89193903931945"/>
    <n v="37.207235246965389"/>
  </r>
  <r>
    <x v="4"/>
    <s v="NE"/>
    <x v="12"/>
    <n v="268.59837162667469"/>
    <n v="-245.02737703063752"/>
    <n v="0"/>
    <n v="0"/>
    <n v="-223.5256601602299"/>
    <n v="136.8814238068727"/>
    <n v="40.289755744001205"/>
  </r>
  <r>
    <x v="4"/>
    <s v="NE"/>
    <x v="13"/>
    <n v="246.84546778471628"/>
    <n v="-294.31315067550361"/>
    <n v="0"/>
    <n v="0"/>
    <n v="-223.5256601602299"/>
    <n v="164.41429360978037"/>
    <n v="37.026820167707442"/>
  </r>
  <r>
    <x v="4"/>
    <s v="NE"/>
    <x v="14"/>
    <n v="233.13392176111216"/>
    <n v="-325.37953880236233"/>
    <n v="0"/>
    <n v="0"/>
    <n v="-223.5256601602299"/>
    <n v="181.76913571303498"/>
    <n v="34.970088264166826"/>
  </r>
  <r>
    <x v="4"/>
    <s v="NE"/>
    <x v="15"/>
    <n v="217.89314316094067"/>
    <n v="-359.91072460251729"/>
    <n v="0"/>
    <n v="0"/>
    <n v="-223.5256601602299"/>
    <n v="201.05954291301845"/>
    <n v="32.683971474141096"/>
  </r>
  <r>
    <x v="4"/>
    <s v="NE"/>
    <x v="16"/>
    <n v="238.72678921810854"/>
    <n v="-312.70772259272263"/>
    <n v="0"/>
    <n v="0"/>
    <n v="-223.5256601602299"/>
    <n v="174.69018696039166"/>
    <n v="35.809018382716282"/>
  </r>
  <r>
    <x v="4"/>
    <s v="NE"/>
    <x v="17"/>
    <n v="268.77019551168223"/>
    <n v="-244.63807392127839"/>
    <n v="0"/>
    <n v="0"/>
    <n v="-223.5256601602299"/>
    <n v="136.66394458252114"/>
    <n v="40.315529326752333"/>
  </r>
  <r>
    <x v="4"/>
    <s v="NE"/>
    <x v="18"/>
    <n v="248.04823497976926"/>
    <n v="-291.5880289099897"/>
    <n v="0"/>
    <n v="0"/>
    <n v="-223.5256601602299"/>
    <n v="162.89193903931945"/>
    <n v="37.207235246965389"/>
  </r>
  <r>
    <x v="4"/>
    <s v="NE"/>
    <x v="19"/>
    <n v="255.82940232895575"/>
    <n v="-273.95815956238073"/>
    <n v="0"/>
    <n v="0"/>
    <n v="-223.5256601602299"/>
    <n v="153.04323704089697"/>
    <n v="38.374410349343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7953-FFE6-4B38-8504-F9C4B6DD185D}" name="PivotTable1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1:Z22" firstHeaderRow="1" firstDataRow="1" firstDataCol="1"/>
  <pivotFields count="11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4BD90-FEDE-4B73-A5E6-328B1033E920}" name="PivotTable10" cacheId="13" applyNumberFormats="0" applyBorderFormats="0" applyFontFormats="0" applyPatternFormats="0" applyAlignmentFormats="0" applyWidthHeightFormats="1" dataCaption="Values" grandTotalCaption="Grand Total (5 weeks)" updatedVersion="6" minRefreshableVersion="3" useAutoFormatting="1" itemPrintTitles="1" createdVersion="6" indent="0" outline="1" outlineData="1" multipleFieldFilters="0">
  <location ref="V1:W7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202"/>
    </i>
    <i>
      <x v="209"/>
    </i>
    <i>
      <x v="216"/>
    </i>
    <i>
      <x v="223"/>
    </i>
    <i>
      <x v="230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A6736-36A1-4910-AFA9-D60EFFD3E6F1}" name="PivotTable1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1:Z22" firstHeaderRow="1" firstDataRow="1" firstDataCol="1"/>
  <pivotFields count="11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A6FC1-C570-4F85-A0D4-9FEBA7DBE129}" name="PivotTable13" cacheId="21" applyNumberFormats="0" applyBorderFormats="0" applyFontFormats="0" applyPatternFormats="0" applyAlignmentFormats="0" applyWidthHeightFormats="1" dataCaption="Values" grandTotalCaption="Grand Total (5 weeks)" updatedVersion="6" minRefreshableVersion="3" useAutoFormatting="1" itemPrintTitles="1" createdVersion="6" indent="0" outline="1" outlineData="1" multipleFieldFilters="0">
  <location ref="V1:W7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202"/>
    </i>
    <i>
      <x v="209"/>
    </i>
    <i>
      <x v="216"/>
    </i>
    <i>
      <x v="223"/>
    </i>
    <i>
      <x v="230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defaultRowHeight="14.5" x14ac:dyDescent="0.35"/>
  <cols>
    <col min="3" max="3" width="60.54296875" customWidth="1"/>
  </cols>
  <sheetData>
    <row r="2" spans="2:4" x14ac:dyDescent="0.35">
      <c r="B2" s="25" t="s">
        <v>29</v>
      </c>
      <c r="C2" s="25"/>
      <c r="D2" s="25"/>
    </row>
    <row r="3" spans="2:4" x14ac:dyDescent="0.35">
      <c r="B3" s="9">
        <v>1</v>
      </c>
      <c r="C3" s="24" t="s">
        <v>30</v>
      </c>
      <c r="D3" s="24"/>
    </row>
    <row r="4" spans="2:4" x14ac:dyDescent="0.35">
      <c r="B4" s="9">
        <v>2</v>
      </c>
      <c r="C4" s="24" t="s">
        <v>31</v>
      </c>
      <c r="D4" s="24"/>
    </row>
    <row r="5" spans="2:4" ht="14.4" customHeight="1" x14ac:dyDescent="0.35">
      <c r="B5" s="9">
        <v>3</v>
      </c>
      <c r="C5" s="24" t="s">
        <v>32</v>
      </c>
      <c r="D5" s="24"/>
    </row>
    <row r="6" spans="2:4" x14ac:dyDescent="0.35">
      <c r="B6" s="9">
        <v>4</v>
      </c>
      <c r="C6" s="24" t="s">
        <v>33</v>
      </c>
      <c r="D6" s="24"/>
    </row>
    <row r="10" spans="2:4" ht="14.4" customHeight="1" x14ac:dyDescent="0.35"/>
    <row r="11" spans="2:4" ht="14.4" customHeight="1" x14ac:dyDescent="0.3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topLeftCell="A95" workbookViewId="0">
      <selection sqref="A1:C111"/>
    </sheetView>
  </sheetViews>
  <sheetFormatPr defaultRowHeight="14.5" x14ac:dyDescent="0.35"/>
  <cols>
    <col min="1" max="1" width="9.54296875" bestFit="1" customWidth="1"/>
  </cols>
  <sheetData>
    <row r="1" spans="1:20" s="7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topLeftCell="A94" workbookViewId="0">
      <selection activeCell="A2" sqref="A2:C111"/>
    </sheetView>
  </sheetViews>
  <sheetFormatPr defaultRowHeight="14.5" x14ac:dyDescent="0.35"/>
  <cols>
    <col min="1" max="1" width="9.5429687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35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35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35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35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35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35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35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35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35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35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35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35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35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35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35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35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35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35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35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35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35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35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35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35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35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35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35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35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35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35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35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35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35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35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35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35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35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35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35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35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35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35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35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35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35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35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35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35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35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35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35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35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35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35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A4CF-E6B2-40D9-BA1F-5256E5C57B5E}">
  <dimension ref="A1:K221"/>
  <sheetViews>
    <sheetView topLeftCell="A100" workbookViewId="0">
      <selection activeCell="G23" sqref="G23"/>
    </sheetView>
  </sheetViews>
  <sheetFormatPr defaultRowHeight="14.5" x14ac:dyDescent="0.35"/>
  <cols>
    <col min="1" max="1" width="9.453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51</v>
      </c>
      <c r="I1" s="12" t="s">
        <v>52</v>
      </c>
      <c r="J1" s="12" t="s">
        <v>53</v>
      </c>
      <c r="K1" s="12" t="s">
        <v>54</v>
      </c>
    </row>
    <row r="2" spans="1:11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</row>
    <row r="3" spans="1:11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1:11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</row>
    <row r="5" spans="1:1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</row>
    <row r="6" spans="1:11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</row>
    <row r="7" spans="1:11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</row>
    <row r="8" spans="1:11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</row>
    <row r="9" spans="1:11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</row>
    <row r="10" spans="1:11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</row>
    <row r="11" spans="1:1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</row>
    <row r="12" spans="1:1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</row>
    <row r="13" spans="1:1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1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11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</row>
    <row r="16" spans="1:11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</row>
    <row r="21" spans="1:11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</row>
    <row r="23" spans="1:11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</row>
    <row r="24" spans="1:11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</row>
    <row r="25" spans="1:11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</row>
    <row r="26" spans="1:11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</row>
    <row r="29" spans="1:11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</row>
    <row r="30" spans="1:11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</row>
    <row r="32" spans="1:11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</row>
    <row r="34" spans="1:11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</row>
    <row r="35" spans="1:11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</row>
    <row r="36" spans="1:11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</row>
    <row r="37" spans="1:11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</row>
    <row r="38" spans="1:11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</row>
    <row r="39" spans="1:11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0</v>
      </c>
    </row>
    <row r="40" spans="1:11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</row>
    <row r="41" spans="1:11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</row>
    <row r="42" spans="1:11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</row>
    <row r="43" spans="1:11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</row>
    <row r="44" spans="1:11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</row>
    <row r="45" spans="1:11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</row>
    <row r="46" spans="1:11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</row>
    <row r="47" spans="1:11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</row>
    <row r="48" spans="1:11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</row>
    <row r="49" spans="1:11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</row>
    <row r="50" spans="1:11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</row>
    <row r="51" spans="1:11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 s="6">
        <v>0</v>
      </c>
      <c r="I51" s="6">
        <v>0</v>
      </c>
      <c r="J51" s="6">
        <v>0</v>
      </c>
      <c r="K51" s="6">
        <v>0</v>
      </c>
    </row>
    <row r="52" spans="1:11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</row>
    <row r="53" spans="1:11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 s="6">
        <v>0</v>
      </c>
      <c r="I53" s="6">
        <v>0</v>
      </c>
      <c r="J53" s="6">
        <v>0</v>
      </c>
      <c r="K53" s="6">
        <v>0</v>
      </c>
    </row>
    <row r="54" spans="1:11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 s="6">
        <v>0</v>
      </c>
      <c r="I54" s="6">
        <v>0</v>
      </c>
      <c r="J54" s="6">
        <v>0</v>
      </c>
      <c r="K54" s="6">
        <v>0</v>
      </c>
    </row>
    <row r="55" spans="1:11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 s="6">
        <v>0</v>
      </c>
      <c r="I55" s="6">
        <v>0</v>
      </c>
      <c r="J55" s="6">
        <v>0</v>
      </c>
      <c r="K55" s="6">
        <v>0</v>
      </c>
    </row>
    <row r="56" spans="1:11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</row>
    <row r="57" spans="1:11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</row>
    <row r="58" spans="1:11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</row>
    <row r="59" spans="1:11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</row>
    <row r="60" spans="1:11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</row>
    <row r="61" spans="1:11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</row>
    <row r="62" spans="1:11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</row>
    <row r="63" spans="1:11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</row>
    <row r="64" spans="1:11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</row>
    <row r="65" spans="1:11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</row>
    <row r="66" spans="1:11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</row>
    <row r="67" spans="1:11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</row>
    <row r="68" spans="1:11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</row>
    <row r="69" spans="1:11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</row>
    <row r="70" spans="1:11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</row>
    <row r="71" spans="1:11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</row>
    <row r="72" spans="1:11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</row>
    <row r="73" spans="1:11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</row>
    <row r="74" spans="1:11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</row>
    <row r="75" spans="1:11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 s="6">
        <v>0</v>
      </c>
      <c r="I75" s="6">
        <v>0</v>
      </c>
      <c r="J75" s="6">
        <v>0</v>
      </c>
      <c r="K75" s="6">
        <v>0</v>
      </c>
    </row>
    <row r="76" spans="1:11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</row>
    <row r="77" spans="1:11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</row>
    <row r="78" spans="1:11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 s="6">
        <v>0</v>
      </c>
      <c r="I78" s="6">
        <v>0</v>
      </c>
      <c r="J78" s="6">
        <v>0</v>
      </c>
      <c r="K78" s="6">
        <v>0</v>
      </c>
    </row>
    <row r="79" spans="1:11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</row>
    <row r="80" spans="1:11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</row>
    <row r="82" spans="1:11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</row>
    <row r="83" spans="1:11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</row>
    <row r="84" spans="1:11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</row>
    <row r="85" spans="1:11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</row>
    <row r="86" spans="1:11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</row>
    <row r="87" spans="1:11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</row>
    <row r="88" spans="1:11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</row>
    <row r="89" spans="1:11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</row>
    <row r="90" spans="1:11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</row>
    <row r="91" spans="1:11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</row>
    <row r="92" spans="1:11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</row>
    <row r="94" spans="1:11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</row>
    <row r="95" spans="1:11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</row>
    <row r="96" spans="1:11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</row>
    <row r="97" spans="1:11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</row>
    <row r="98" spans="1:11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</row>
    <row r="99" spans="1:11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 s="6">
        <v>0</v>
      </c>
      <c r="I99" s="6">
        <v>0</v>
      </c>
      <c r="J99" s="6">
        <v>0</v>
      </c>
      <c r="K99" s="6">
        <v>0</v>
      </c>
    </row>
    <row r="100" spans="1:11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 s="6">
        <v>0</v>
      </c>
      <c r="I100" s="6">
        <v>0</v>
      </c>
      <c r="J100" s="6">
        <v>0</v>
      </c>
      <c r="K100" s="6">
        <v>0</v>
      </c>
    </row>
    <row r="101" spans="1:11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</row>
    <row r="102" spans="1:11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</row>
    <row r="103" spans="1:11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</row>
    <row r="104" spans="1:11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 s="6">
        <v>0</v>
      </c>
      <c r="I104" s="6">
        <v>0</v>
      </c>
      <c r="J104" s="6">
        <v>0</v>
      </c>
      <c r="K104" s="6">
        <v>0</v>
      </c>
    </row>
    <row r="105" spans="1:11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 s="6">
        <v>0</v>
      </c>
      <c r="I105" s="6">
        <v>0</v>
      </c>
      <c r="J105" s="6">
        <v>0</v>
      </c>
      <c r="K105" s="6">
        <v>0</v>
      </c>
    </row>
    <row r="106" spans="1:11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</row>
    <row r="107" spans="1:11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</row>
    <row r="108" spans="1:11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</row>
    <row r="109" spans="1:11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</row>
    <row r="110" spans="1:11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 s="6">
        <v>0</v>
      </c>
      <c r="I110" s="6">
        <v>0</v>
      </c>
      <c r="J110" s="6">
        <v>0</v>
      </c>
      <c r="K110" s="6">
        <v>0</v>
      </c>
    </row>
    <row r="111" spans="1:11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 s="6">
        <v>0</v>
      </c>
      <c r="I111" s="6">
        <v>0</v>
      </c>
      <c r="J111" s="6">
        <v>0</v>
      </c>
      <c r="K111" s="6">
        <v>0</v>
      </c>
    </row>
    <row r="112" spans="1:11" x14ac:dyDescent="0.35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 s="6">
        <v>1</v>
      </c>
      <c r="I112">
        <f>E112</f>
        <v>4.6328571429999998</v>
      </c>
      <c r="J112">
        <f>F112</f>
        <v>0</v>
      </c>
      <c r="K112">
        <f>G112</f>
        <v>0</v>
      </c>
    </row>
    <row r="113" spans="1:11" x14ac:dyDescent="0.35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 s="6">
        <v>1</v>
      </c>
      <c r="I113">
        <f t="shared" ref="I113:I176" si="0">E113</f>
        <v>4.9275000000000002</v>
      </c>
      <c r="J113">
        <f t="shared" ref="J113:J176" si="1">F113</f>
        <v>0</v>
      </c>
      <c r="K113">
        <f t="shared" ref="K113:K176" si="2">G113</f>
        <v>0</v>
      </c>
    </row>
    <row r="114" spans="1:11" x14ac:dyDescent="0.35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 s="6">
        <v>1</v>
      </c>
      <c r="I114">
        <f t="shared" si="0"/>
        <v>4.3687500000000004</v>
      </c>
      <c r="J114">
        <f t="shared" si="1"/>
        <v>0</v>
      </c>
      <c r="K114">
        <f t="shared" si="2"/>
        <v>0</v>
      </c>
    </row>
    <row r="115" spans="1:11" x14ac:dyDescent="0.35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 s="6">
        <v>1</v>
      </c>
      <c r="I115">
        <f t="shared" si="0"/>
        <v>4.208571429</v>
      </c>
      <c r="J115">
        <f t="shared" si="1"/>
        <v>0</v>
      </c>
      <c r="K115">
        <f t="shared" si="2"/>
        <v>0</v>
      </c>
    </row>
    <row r="116" spans="1:11" x14ac:dyDescent="0.35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 s="6">
        <v>1</v>
      </c>
      <c r="I116">
        <f t="shared" si="0"/>
        <v>4.208571429</v>
      </c>
      <c r="J116">
        <f t="shared" si="1"/>
        <v>0</v>
      </c>
      <c r="K116">
        <f t="shared" si="2"/>
        <v>0</v>
      </c>
    </row>
    <row r="117" spans="1:11" x14ac:dyDescent="0.35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 s="6">
        <v>1</v>
      </c>
      <c r="I117">
        <f t="shared" si="0"/>
        <v>4.6328571429999998</v>
      </c>
      <c r="J117">
        <f t="shared" si="1"/>
        <v>0</v>
      </c>
      <c r="K117">
        <f t="shared" si="2"/>
        <v>0</v>
      </c>
    </row>
    <row r="118" spans="1:11" x14ac:dyDescent="0.35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 s="6">
        <v>1</v>
      </c>
      <c r="I118">
        <f t="shared" si="0"/>
        <v>4.6455555559999997</v>
      </c>
      <c r="J118">
        <f t="shared" si="1"/>
        <v>1</v>
      </c>
      <c r="K118">
        <f t="shared" si="2"/>
        <v>0</v>
      </c>
    </row>
    <row r="119" spans="1:11" x14ac:dyDescent="0.35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 s="6">
        <v>1</v>
      </c>
      <c r="I119">
        <f t="shared" si="0"/>
        <v>4.12</v>
      </c>
      <c r="J119">
        <f t="shared" si="1"/>
        <v>0</v>
      </c>
      <c r="K119">
        <f t="shared" si="2"/>
        <v>1</v>
      </c>
    </row>
    <row r="120" spans="1:11" x14ac:dyDescent="0.35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 s="6">
        <v>1</v>
      </c>
      <c r="I120">
        <f t="shared" si="0"/>
        <v>4.12</v>
      </c>
      <c r="J120">
        <f t="shared" si="1"/>
        <v>0</v>
      </c>
      <c r="K120">
        <f t="shared" si="2"/>
        <v>1</v>
      </c>
    </row>
    <row r="121" spans="1:11" x14ac:dyDescent="0.35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 s="6">
        <v>1</v>
      </c>
      <c r="I121">
        <f t="shared" si="0"/>
        <v>3.3111111110000002</v>
      </c>
      <c r="J121">
        <f t="shared" si="1"/>
        <v>0</v>
      </c>
      <c r="K121">
        <f t="shared" si="2"/>
        <v>1</v>
      </c>
    </row>
    <row r="122" spans="1:11" x14ac:dyDescent="0.35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 s="6">
        <v>1</v>
      </c>
      <c r="I122">
        <f t="shared" si="0"/>
        <v>3.1469999999999998</v>
      </c>
      <c r="J122">
        <f t="shared" si="1"/>
        <v>0</v>
      </c>
      <c r="K122">
        <f t="shared" si="2"/>
        <v>0</v>
      </c>
    </row>
    <row r="123" spans="1:11" x14ac:dyDescent="0.35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 s="6">
        <v>1</v>
      </c>
      <c r="I123">
        <f t="shared" si="0"/>
        <v>4.24</v>
      </c>
      <c r="J123">
        <f t="shared" si="1"/>
        <v>0</v>
      </c>
      <c r="K123">
        <f t="shared" si="2"/>
        <v>0</v>
      </c>
    </row>
    <row r="124" spans="1:11" x14ac:dyDescent="0.35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 s="6">
        <v>1</v>
      </c>
      <c r="I124">
        <f t="shared" si="0"/>
        <v>4.2283333330000001</v>
      </c>
      <c r="J124">
        <f t="shared" si="1"/>
        <v>0</v>
      </c>
      <c r="K124">
        <f t="shared" si="2"/>
        <v>0</v>
      </c>
    </row>
    <row r="125" spans="1:11" x14ac:dyDescent="0.35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 s="6">
        <v>1</v>
      </c>
      <c r="I125">
        <f t="shared" si="0"/>
        <v>3.9950000000000001</v>
      </c>
      <c r="J125">
        <f t="shared" si="1"/>
        <v>0</v>
      </c>
      <c r="K125">
        <f t="shared" si="2"/>
        <v>0</v>
      </c>
    </row>
    <row r="126" spans="1:11" x14ac:dyDescent="0.35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 s="6">
        <v>1</v>
      </c>
      <c r="I126">
        <f t="shared" si="0"/>
        <v>3.9950000000000001</v>
      </c>
      <c r="J126">
        <f t="shared" si="1"/>
        <v>0</v>
      </c>
      <c r="K126">
        <f t="shared" si="2"/>
        <v>0</v>
      </c>
    </row>
    <row r="127" spans="1:11" x14ac:dyDescent="0.35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 s="6">
        <v>1</v>
      </c>
      <c r="I127">
        <f t="shared" si="0"/>
        <v>3.9950000000000001</v>
      </c>
      <c r="J127">
        <f t="shared" si="1"/>
        <v>0</v>
      </c>
      <c r="K127">
        <f t="shared" si="2"/>
        <v>0</v>
      </c>
    </row>
    <row r="128" spans="1:11" x14ac:dyDescent="0.35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 s="6">
        <v>1</v>
      </c>
      <c r="I128">
        <f t="shared" si="0"/>
        <v>4.24</v>
      </c>
      <c r="J128">
        <f t="shared" si="1"/>
        <v>0</v>
      </c>
      <c r="K128">
        <f t="shared" si="2"/>
        <v>0</v>
      </c>
    </row>
    <row r="129" spans="1:11" x14ac:dyDescent="0.35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 s="6">
        <v>1</v>
      </c>
      <c r="I129">
        <f t="shared" si="0"/>
        <v>4.24</v>
      </c>
      <c r="J129">
        <f t="shared" si="1"/>
        <v>1</v>
      </c>
      <c r="K129">
        <f t="shared" si="2"/>
        <v>0</v>
      </c>
    </row>
    <row r="130" spans="1:11" x14ac:dyDescent="0.35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 s="6">
        <v>1</v>
      </c>
      <c r="I130">
        <f t="shared" si="0"/>
        <v>4.24</v>
      </c>
      <c r="J130">
        <f t="shared" si="1"/>
        <v>0</v>
      </c>
      <c r="K130">
        <f t="shared" si="2"/>
        <v>1</v>
      </c>
    </row>
    <row r="131" spans="1:11" x14ac:dyDescent="0.35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 s="6">
        <v>1</v>
      </c>
      <c r="I131">
        <f t="shared" si="0"/>
        <v>4.24</v>
      </c>
      <c r="J131">
        <f t="shared" si="1"/>
        <v>0</v>
      </c>
      <c r="K131">
        <f t="shared" si="2"/>
        <v>1</v>
      </c>
    </row>
    <row r="132" spans="1:11" x14ac:dyDescent="0.35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 s="6">
        <v>1</v>
      </c>
      <c r="I132">
        <f t="shared" si="0"/>
        <v>3.7450000000000001</v>
      </c>
      <c r="J132">
        <f t="shared" si="1"/>
        <v>0</v>
      </c>
      <c r="K132">
        <f t="shared" si="2"/>
        <v>1</v>
      </c>
    </row>
    <row r="133" spans="1:11" x14ac:dyDescent="0.35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 s="6">
        <v>1</v>
      </c>
      <c r="I133">
        <f t="shared" si="0"/>
        <v>3.7450000000000001</v>
      </c>
      <c r="J133">
        <f t="shared" si="1"/>
        <v>0</v>
      </c>
      <c r="K133">
        <f t="shared" si="2"/>
        <v>0</v>
      </c>
    </row>
    <row r="134" spans="1:11" x14ac:dyDescent="0.35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 s="6">
        <v>1</v>
      </c>
      <c r="I134">
        <f t="shared" si="0"/>
        <v>4.2042857140000001</v>
      </c>
      <c r="J134">
        <f t="shared" si="1"/>
        <v>0</v>
      </c>
      <c r="K134">
        <f t="shared" si="2"/>
        <v>0</v>
      </c>
    </row>
    <row r="135" spans="1:11" x14ac:dyDescent="0.35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 s="6">
        <v>1</v>
      </c>
      <c r="I135">
        <f t="shared" si="0"/>
        <v>4.8233333329999999</v>
      </c>
      <c r="J135">
        <f t="shared" si="1"/>
        <v>0</v>
      </c>
      <c r="K135">
        <f t="shared" si="2"/>
        <v>0</v>
      </c>
    </row>
    <row r="136" spans="1:11" x14ac:dyDescent="0.35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 s="6">
        <v>1</v>
      </c>
      <c r="I136">
        <f t="shared" si="0"/>
        <v>4.12</v>
      </c>
      <c r="J136">
        <f t="shared" si="1"/>
        <v>0</v>
      </c>
      <c r="K136">
        <f t="shared" si="2"/>
        <v>0</v>
      </c>
    </row>
    <row r="137" spans="1:11" x14ac:dyDescent="0.35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 s="6">
        <v>1</v>
      </c>
      <c r="I137">
        <f t="shared" si="0"/>
        <v>3.9242857139999998</v>
      </c>
      <c r="J137">
        <f t="shared" si="1"/>
        <v>0</v>
      </c>
      <c r="K137">
        <f t="shared" si="2"/>
        <v>0</v>
      </c>
    </row>
    <row r="138" spans="1:11" x14ac:dyDescent="0.35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 s="6">
        <v>1</v>
      </c>
      <c r="I138">
        <f t="shared" si="0"/>
        <v>3.9242857139999998</v>
      </c>
      <c r="J138">
        <f t="shared" si="1"/>
        <v>0</v>
      </c>
      <c r="K138">
        <f t="shared" si="2"/>
        <v>0</v>
      </c>
    </row>
    <row r="139" spans="1:11" x14ac:dyDescent="0.35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 s="6">
        <v>1</v>
      </c>
      <c r="I139">
        <f t="shared" si="0"/>
        <v>4.2042857140000001</v>
      </c>
      <c r="J139">
        <f t="shared" si="1"/>
        <v>0</v>
      </c>
      <c r="K139">
        <f t="shared" si="2"/>
        <v>0</v>
      </c>
    </row>
    <row r="140" spans="1:11" x14ac:dyDescent="0.35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 s="6">
        <v>1</v>
      </c>
      <c r="I140">
        <f t="shared" si="0"/>
        <v>4.2042857140000001</v>
      </c>
      <c r="J140">
        <f t="shared" si="1"/>
        <v>0</v>
      </c>
      <c r="K140">
        <f t="shared" si="2"/>
        <v>0</v>
      </c>
    </row>
    <row r="141" spans="1:11" x14ac:dyDescent="0.35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 s="6">
        <v>1</v>
      </c>
      <c r="I141">
        <f t="shared" si="0"/>
        <v>3.801111111</v>
      </c>
      <c r="J141">
        <f t="shared" si="1"/>
        <v>0</v>
      </c>
      <c r="K141">
        <f t="shared" si="2"/>
        <v>0</v>
      </c>
    </row>
    <row r="142" spans="1:11" x14ac:dyDescent="0.35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 s="6">
        <v>1</v>
      </c>
      <c r="I142">
        <f t="shared" si="0"/>
        <v>3.9337499999999999</v>
      </c>
      <c r="J142">
        <f t="shared" si="1"/>
        <v>0</v>
      </c>
      <c r="K142">
        <f t="shared" si="2"/>
        <v>0</v>
      </c>
    </row>
    <row r="143" spans="1:11" x14ac:dyDescent="0.35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 s="6">
        <v>1</v>
      </c>
      <c r="I143">
        <f t="shared" si="0"/>
        <v>3.3111111110000002</v>
      </c>
      <c r="J143">
        <f t="shared" si="1"/>
        <v>0</v>
      </c>
      <c r="K143">
        <f t="shared" si="2"/>
        <v>0</v>
      </c>
    </row>
    <row r="144" spans="1:11" x14ac:dyDescent="0.35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 s="6">
        <v>1</v>
      </c>
      <c r="I144">
        <f t="shared" si="0"/>
        <v>3.1469999999999998</v>
      </c>
      <c r="J144">
        <f t="shared" si="1"/>
        <v>0</v>
      </c>
      <c r="K144">
        <f t="shared" si="2"/>
        <v>0</v>
      </c>
    </row>
    <row r="145" spans="1:11" x14ac:dyDescent="0.35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 s="6">
        <v>1</v>
      </c>
      <c r="I145">
        <f t="shared" si="0"/>
        <v>4.1614285710000001</v>
      </c>
      <c r="J145">
        <f t="shared" si="1"/>
        <v>0</v>
      </c>
      <c r="K145">
        <f t="shared" si="2"/>
        <v>1</v>
      </c>
    </row>
    <row r="146" spans="1:11" x14ac:dyDescent="0.35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 s="6">
        <v>1</v>
      </c>
      <c r="I146">
        <f t="shared" si="0"/>
        <v>4.1614285710000001</v>
      </c>
      <c r="J146">
        <f t="shared" si="1"/>
        <v>0</v>
      </c>
      <c r="K146">
        <f t="shared" si="2"/>
        <v>0</v>
      </c>
    </row>
    <row r="147" spans="1:11" x14ac:dyDescent="0.35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 s="6">
        <v>1</v>
      </c>
      <c r="I147">
        <f t="shared" si="0"/>
        <v>3.9449999999999998</v>
      </c>
      <c r="J147">
        <f t="shared" si="1"/>
        <v>0</v>
      </c>
      <c r="K147">
        <f t="shared" si="2"/>
        <v>0</v>
      </c>
    </row>
    <row r="148" spans="1:11" x14ac:dyDescent="0.35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 s="6">
        <v>1</v>
      </c>
      <c r="I148">
        <f t="shared" si="0"/>
        <v>4.2371428570000003</v>
      </c>
      <c r="J148">
        <f t="shared" si="1"/>
        <v>0</v>
      </c>
      <c r="K148">
        <f t="shared" si="2"/>
        <v>0</v>
      </c>
    </row>
    <row r="149" spans="1:11" x14ac:dyDescent="0.35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 s="6">
        <v>1</v>
      </c>
      <c r="I149">
        <f t="shared" si="0"/>
        <v>4.4562499999999998</v>
      </c>
      <c r="J149">
        <f t="shared" si="1"/>
        <v>0</v>
      </c>
      <c r="K149">
        <f t="shared" si="2"/>
        <v>0</v>
      </c>
    </row>
    <row r="150" spans="1:11" x14ac:dyDescent="0.35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 s="6">
        <v>1</v>
      </c>
      <c r="I150">
        <f t="shared" si="0"/>
        <v>4.7328571430000004</v>
      </c>
      <c r="J150">
        <f t="shared" si="1"/>
        <v>0</v>
      </c>
      <c r="K150">
        <f t="shared" si="2"/>
        <v>0</v>
      </c>
    </row>
    <row r="151" spans="1:11" x14ac:dyDescent="0.35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 s="6">
        <v>1</v>
      </c>
      <c r="I151">
        <f t="shared" si="0"/>
        <v>4.1614285710000001</v>
      </c>
      <c r="J151">
        <f t="shared" si="1"/>
        <v>0</v>
      </c>
      <c r="K151">
        <f t="shared" si="2"/>
        <v>0</v>
      </c>
    </row>
    <row r="152" spans="1:11" x14ac:dyDescent="0.35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 s="6">
        <v>1</v>
      </c>
      <c r="I152">
        <f t="shared" si="0"/>
        <v>4.1900000000000004</v>
      </c>
      <c r="J152">
        <f t="shared" si="1"/>
        <v>0</v>
      </c>
      <c r="K152">
        <f t="shared" si="2"/>
        <v>0</v>
      </c>
    </row>
    <row r="153" spans="1:11" x14ac:dyDescent="0.35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 s="6">
        <v>1</v>
      </c>
      <c r="I153">
        <f t="shared" si="0"/>
        <v>4.1614285710000001</v>
      </c>
      <c r="J153">
        <f t="shared" si="1"/>
        <v>0</v>
      </c>
      <c r="K153">
        <f t="shared" si="2"/>
        <v>0</v>
      </c>
    </row>
    <row r="154" spans="1:11" x14ac:dyDescent="0.35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 s="6">
        <v>1</v>
      </c>
      <c r="I154">
        <f t="shared" si="0"/>
        <v>3.78</v>
      </c>
      <c r="J154">
        <f t="shared" si="1"/>
        <v>0</v>
      </c>
      <c r="K154">
        <f t="shared" si="2"/>
        <v>0</v>
      </c>
    </row>
    <row r="155" spans="1:11" x14ac:dyDescent="0.35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 s="6">
        <v>1</v>
      </c>
      <c r="I155">
        <f t="shared" si="0"/>
        <v>3.78</v>
      </c>
      <c r="J155">
        <f t="shared" si="1"/>
        <v>0</v>
      </c>
      <c r="K155">
        <f t="shared" si="2"/>
        <v>0</v>
      </c>
    </row>
    <row r="156" spans="1:11" x14ac:dyDescent="0.35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 s="6">
        <v>1</v>
      </c>
      <c r="I156">
        <f t="shared" si="0"/>
        <v>4.8566666669999998</v>
      </c>
      <c r="J156">
        <f t="shared" si="1"/>
        <v>0</v>
      </c>
      <c r="K156">
        <f t="shared" si="2"/>
        <v>0</v>
      </c>
    </row>
    <row r="157" spans="1:11" x14ac:dyDescent="0.35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 s="6">
        <v>1</v>
      </c>
      <c r="I157">
        <f t="shared" si="0"/>
        <v>4.8566666669999998</v>
      </c>
      <c r="J157">
        <f t="shared" si="1"/>
        <v>0</v>
      </c>
      <c r="K157">
        <f t="shared" si="2"/>
        <v>0</v>
      </c>
    </row>
    <row r="158" spans="1:11" x14ac:dyDescent="0.35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 s="6">
        <v>1</v>
      </c>
      <c r="I158">
        <f t="shared" si="0"/>
        <v>4.3499999999999996</v>
      </c>
      <c r="J158">
        <f t="shared" si="1"/>
        <v>0</v>
      </c>
      <c r="K158">
        <f t="shared" si="2"/>
        <v>0</v>
      </c>
    </row>
    <row r="159" spans="1:11" x14ac:dyDescent="0.35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 s="6">
        <v>1</v>
      </c>
      <c r="I159">
        <f t="shared" si="0"/>
        <v>4.3499999999999996</v>
      </c>
      <c r="J159">
        <f t="shared" si="1"/>
        <v>0</v>
      </c>
      <c r="K159">
        <f t="shared" si="2"/>
        <v>0</v>
      </c>
    </row>
    <row r="160" spans="1:11" x14ac:dyDescent="0.35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 s="6">
        <v>1</v>
      </c>
      <c r="I160">
        <f t="shared" si="0"/>
        <v>4.1449999999999996</v>
      </c>
      <c r="J160">
        <f t="shared" si="1"/>
        <v>0</v>
      </c>
      <c r="K160">
        <f t="shared" si="2"/>
        <v>0</v>
      </c>
    </row>
    <row r="161" spans="1:11" x14ac:dyDescent="0.35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 s="6">
        <v>1</v>
      </c>
      <c r="I161">
        <f t="shared" si="0"/>
        <v>4.6399999999999997</v>
      </c>
      <c r="J161">
        <f t="shared" si="1"/>
        <v>0</v>
      </c>
      <c r="K161">
        <f t="shared" si="2"/>
        <v>0</v>
      </c>
    </row>
    <row r="162" spans="1:11" x14ac:dyDescent="0.35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 s="6">
        <v>1</v>
      </c>
      <c r="I162">
        <f t="shared" si="0"/>
        <v>4.1900000000000004</v>
      </c>
      <c r="J162">
        <f t="shared" si="1"/>
        <v>0</v>
      </c>
      <c r="K162">
        <f t="shared" si="2"/>
        <v>0</v>
      </c>
    </row>
    <row r="163" spans="1:11" x14ac:dyDescent="0.35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 s="6">
        <v>1</v>
      </c>
      <c r="I163">
        <f t="shared" si="0"/>
        <v>4.1900000000000004</v>
      </c>
      <c r="J163">
        <f t="shared" si="1"/>
        <v>1</v>
      </c>
      <c r="K163">
        <f t="shared" si="2"/>
        <v>0</v>
      </c>
    </row>
    <row r="164" spans="1:11" x14ac:dyDescent="0.35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 s="6">
        <v>1</v>
      </c>
      <c r="I164">
        <f t="shared" si="0"/>
        <v>3.94</v>
      </c>
      <c r="J164">
        <f t="shared" si="1"/>
        <v>0</v>
      </c>
      <c r="K164">
        <f t="shared" si="2"/>
        <v>1</v>
      </c>
    </row>
    <row r="165" spans="1:11" x14ac:dyDescent="0.35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 s="6">
        <v>1</v>
      </c>
      <c r="I165">
        <f t="shared" si="0"/>
        <v>4.1790000000000003</v>
      </c>
      <c r="J165">
        <f t="shared" si="1"/>
        <v>0</v>
      </c>
      <c r="K165">
        <f t="shared" si="2"/>
        <v>1</v>
      </c>
    </row>
    <row r="166" spans="1:11" x14ac:dyDescent="0.35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 s="6">
        <v>1</v>
      </c>
      <c r="I166">
        <f t="shared" si="0"/>
        <v>4.1790000000000003</v>
      </c>
      <c r="J166">
        <f t="shared" si="1"/>
        <v>0</v>
      </c>
      <c r="K166">
        <f t="shared" si="2"/>
        <v>1</v>
      </c>
    </row>
    <row r="167" spans="1:11" x14ac:dyDescent="0.35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 s="6">
        <v>1</v>
      </c>
      <c r="I167">
        <f t="shared" si="0"/>
        <v>5.29</v>
      </c>
      <c r="J167">
        <f t="shared" si="1"/>
        <v>0</v>
      </c>
      <c r="K167">
        <f t="shared" si="2"/>
        <v>1</v>
      </c>
    </row>
    <row r="168" spans="1:11" x14ac:dyDescent="0.35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 s="6">
        <v>1</v>
      </c>
      <c r="I168">
        <f t="shared" si="0"/>
        <v>4.3899999999999997</v>
      </c>
      <c r="J168">
        <f t="shared" si="1"/>
        <v>0</v>
      </c>
      <c r="K168">
        <f t="shared" si="2"/>
        <v>0</v>
      </c>
    </row>
    <row r="169" spans="1:11" x14ac:dyDescent="0.35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 s="6">
        <v>1</v>
      </c>
      <c r="I169">
        <f t="shared" si="0"/>
        <v>4.79</v>
      </c>
      <c r="J169">
        <f t="shared" si="1"/>
        <v>0</v>
      </c>
      <c r="K169">
        <f t="shared" si="2"/>
        <v>0</v>
      </c>
    </row>
    <row r="170" spans="1:11" x14ac:dyDescent="0.35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 s="6">
        <v>1</v>
      </c>
      <c r="I170">
        <f t="shared" si="0"/>
        <v>4.3899999999999997</v>
      </c>
      <c r="J170">
        <f t="shared" si="1"/>
        <v>0</v>
      </c>
      <c r="K170">
        <f t="shared" si="2"/>
        <v>0</v>
      </c>
    </row>
    <row r="171" spans="1:11" x14ac:dyDescent="0.35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 s="6">
        <v>1</v>
      </c>
      <c r="I171">
        <f t="shared" si="0"/>
        <v>4.79</v>
      </c>
      <c r="J171">
        <f t="shared" si="1"/>
        <v>0</v>
      </c>
      <c r="K171">
        <f t="shared" si="2"/>
        <v>0</v>
      </c>
    </row>
    <row r="172" spans="1:11" x14ac:dyDescent="0.35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 s="6">
        <v>1</v>
      </c>
      <c r="I172">
        <f t="shared" si="0"/>
        <v>5.29</v>
      </c>
      <c r="J172">
        <f t="shared" si="1"/>
        <v>0</v>
      </c>
      <c r="K172">
        <f t="shared" si="2"/>
        <v>0</v>
      </c>
    </row>
    <row r="173" spans="1:11" x14ac:dyDescent="0.35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 s="6">
        <v>1</v>
      </c>
      <c r="I173">
        <f t="shared" si="0"/>
        <v>5.83</v>
      </c>
      <c r="J173">
        <f t="shared" si="1"/>
        <v>0</v>
      </c>
      <c r="K173">
        <f t="shared" si="2"/>
        <v>0</v>
      </c>
    </row>
    <row r="174" spans="1:11" x14ac:dyDescent="0.35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 s="6">
        <v>1</v>
      </c>
      <c r="I174">
        <f t="shared" si="0"/>
        <v>6.19</v>
      </c>
      <c r="J174">
        <f t="shared" si="1"/>
        <v>0</v>
      </c>
      <c r="K174">
        <f t="shared" si="2"/>
        <v>0</v>
      </c>
    </row>
    <row r="175" spans="1:11" x14ac:dyDescent="0.35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 s="6">
        <v>1</v>
      </c>
      <c r="I175">
        <f t="shared" si="0"/>
        <v>5.59</v>
      </c>
      <c r="J175">
        <f t="shared" si="1"/>
        <v>0</v>
      </c>
      <c r="K175">
        <f t="shared" si="2"/>
        <v>0</v>
      </c>
    </row>
    <row r="176" spans="1:11" x14ac:dyDescent="0.35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 s="6">
        <v>1</v>
      </c>
      <c r="I176">
        <f t="shared" si="0"/>
        <v>4.6224999999999996</v>
      </c>
      <c r="J176">
        <f t="shared" si="1"/>
        <v>0</v>
      </c>
      <c r="K176">
        <f t="shared" si="2"/>
        <v>0</v>
      </c>
    </row>
    <row r="177" spans="1:11" x14ac:dyDescent="0.35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 s="6">
        <v>1</v>
      </c>
      <c r="I177">
        <f t="shared" ref="I177:I221" si="3">E177</f>
        <v>4.6224999999999996</v>
      </c>
      <c r="J177">
        <f t="shared" ref="J177:J221" si="4">F177</f>
        <v>0</v>
      </c>
      <c r="K177">
        <f t="shared" ref="K177:K221" si="5">G177</f>
        <v>0</v>
      </c>
    </row>
    <row r="178" spans="1:11" x14ac:dyDescent="0.35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 s="6">
        <v>1</v>
      </c>
      <c r="I178">
        <f t="shared" si="3"/>
        <v>4.7328571430000004</v>
      </c>
      <c r="J178">
        <f t="shared" si="4"/>
        <v>0</v>
      </c>
      <c r="K178">
        <f t="shared" si="5"/>
        <v>0</v>
      </c>
    </row>
    <row r="179" spans="1:11" x14ac:dyDescent="0.35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 s="6">
        <v>1</v>
      </c>
      <c r="I179">
        <f t="shared" si="3"/>
        <v>4.03</v>
      </c>
      <c r="J179">
        <f t="shared" si="4"/>
        <v>0</v>
      </c>
      <c r="K179">
        <f t="shared" si="5"/>
        <v>0</v>
      </c>
    </row>
    <row r="180" spans="1:11" x14ac:dyDescent="0.35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 s="6">
        <v>1</v>
      </c>
      <c r="I180">
        <f t="shared" si="3"/>
        <v>3.6663636359999998</v>
      </c>
      <c r="J180">
        <f t="shared" si="4"/>
        <v>0</v>
      </c>
      <c r="K180">
        <f t="shared" si="5"/>
        <v>0</v>
      </c>
    </row>
    <row r="181" spans="1:11" x14ac:dyDescent="0.35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 s="6">
        <v>1</v>
      </c>
      <c r="I181">
        <f t="shared" si="3"/>
        <v>3.6663636359999998</v>
      </c>
      <c r="J181">
        <f t="shared" si="4"/>
        <v>0</v>
      </c>
      <c r="K181">
        <f t="shared" si="5"/>
        <v>0</v>
      </c>
    </row>
    <row r="182" spans="1:11" x14ac:dyDescent="0.35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 s="6">
        <v>1</v>
      </c>
      <c r="I182">
        <f t="shared" si="3"/>
        <v>3.794</v>
      </c>
      <c r="J182">
        <f t="shared" si="4"/>
        <v>0</v>
      </c>
      <c r="K182">
        <f t="shared" si="5"/>
        <v>0</v>
      </c>
    </row>
    <row r="183" spans="1:11" x14ac:dyDescent="0.35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 s="6">
        <v>1</v>
      </c>
      <c r="I183">
        <f t="shared" si="3"/>
        <v>4.03</v>
      </c>
      <c r="J183">
        <f t="shared" si="4"/>
        <v>0</v>
      </c>
      <c r="K183">
        <f t="shared" si="5"/>
        <v>0</v>
      </c>
    </row>
    <row r="184" spans="1:11" x14ac:dyDescent="0.35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 s="6">
        <v>1</v>
      </c>
      <c r="I184">
        <f t="shared" si="3"/>
        <v>3.63</v>
      </c>
      <c r="J184">
        <f t="shared" si="4"/>
        <v>1</v>
      </c>
      <c r="K184">
        <f t="shared" si="5"/>
        <v>0</v>
      </c>
    </row>
    <row r="185" spans="1:11" x14ac:dyDescent="0.35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 s="6">
        <v>1</v>
      </c>
      <c r="I185">
        <f t="shared" si="3"/>
        <v>4.03</v>
      </c>
      <c r="J185">
        <f t="shared" si="4"/>
        <v>0</v>
      </c>
      <c r="K185">
        <f t="shared" si="5"/>
        <v>1</v>
      </c>
    </row>
    <row r="186" spans="1:11" x14ac:dyDescent="0.35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 s="6">
        <v>1</v>
      </c>
      <c r="I186">
        <f t="shared" si="3"/>
        <v>4.2122222220000003</v>
      </c>
      <c r="J186">
        <f t="shared" si="4"/>
        <v>0</v>
      </c>
      <c r="K186">
        <f t="shared" si="5"/>
        <v>1</v>
      </c>
    </row>
    <row r="187" spans="1:11" x14ac:dyDescent="0.35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 s="6">
        <v>1</v>
      </c>
      <c r="I187">
        <f t="shared" si="3"/>
        <v>4.0199999999999996</v>
      </c>
      <c r="J187">
        <f t="shared" si="4"/>
        <v>0</v>
      </c>
      <c r="K187">
        <f t="shared" si="5"/>
        <v>1</v>
      </c>
    </row>
    <row r="188" spans="1:11" x14ac:dyDescent="0.35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 s="6">
        <v>1</v>
      </c>
      <c r="I188">
        <f t="shared" si="3"/>
        <v>4.0162500000000003</v>
      </c>
      <c r="J188">
        <f t="shared" si="4"/>
        <v>0</v>
      </c>
      <c r="K188">
        <f t="shared" si="5"/>
        <v>0</v>
      </c>
    </row>
    <row r="189" spans="1:11" x14ac:dyDescent="0.35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 s="6">
        <v>1</v>
      </c>
      <c r="I189">
        <f t="shared" si="3"/>
        <v>4.2042857140000001</v>
      </c>
      <c r="J189">
        <f t="shared" si="4"/>
        <v>0</v>
      </c>
      <c r="K189">
        <f t="shared" si="5"/>
        <v>0</v>
      </c>
    </row>
    <row r="190" spans="1:11" x14ac:dyDescent="0.35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 s="6">
        <v>1</v>
      </c>
      <c r="I190">
        <f t="shared" si="3"/>
        <v>4.181666667</v>
      </c>
      <c r="J190">
        <f t="shared" si="4"/>
        <v>0</v>
      </c>
      <c r="K190">
        <f t="shared" si="5"/>
        <v>0</v>
      </c>
    </row>
    <row r="191" spans="1:11" x14ac:dyDescent="0.35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 s="6">
        <v>1</v>
      </c>
      <c r="I191">
        <f t="shared" si="3"/>
        <v>3.9242857139999998</v>
      </c>
      <c r="J191">
        <f t="shared" si="4"/>
        <v>0</v>
      </c>
      <c r="K191">
        <f t="shared" si="5"/>
        <v>0</v>
      </c>
    </row>
    <row r="192" spans="1:11" x14ac:dyDescent="0.35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 s="6">
        <v>1</v>
      </c>
      <c r="I192">
        <f t="shared" si="3"/>
        <v>3.8842857139999998</v>
      </c>
      <c r="J192">
        <f t="shared" si="4"/>
        <v>0</v>
      </c>
      <c r="K192">
        <f t="shared" si="5"/>
        <v>0</v>
      </c>
    </row>
    <row r="193" spans="1:11" x14ac:dyDescent="0.35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 s="6">
        <v>1</v>
      </c>
      <c r="I193">
        <f t="shared" si="3"/>
        <v>3.464</v>
      </c>
      <c r="J193">
        <f t="shared" si="4"/>
        <v>0</v>
      </c>
      <c r="K193">
        <f t="shared" si="5"/>
        <v>0</v>
      </c>
    </row>
    <row r="194" spans="1:11" x14ac:dyDescent="0.35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 s="6">
        <v>1</v>
      </c>
      <c r="I194">
        <f t="shared" si="3"/>
        <v>3.66</v>
      </c>
      <c r="J194">
        <f t="shared" si="4"/>
        <v>0</v>
      </c>
      <c r="K194">
        <f t="shared" si="5"/>
        <v>0</v>
      </c>
    </row>
    <row r="195" spans="1:11" x14ac:dyDescent="0.35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 s="6">
        <v>1</v>
      </c>
      <c r="I195">
        <f t="shared" si="3"/>
        <v>3.6233333330000002</v>
      </c>
      <c r="J195">
        <f t="shared" si="4"/>
        <v>0</v>
      </c>
      <c r="K195">
        <f t="shared" si="5"/>
        <v>0</v>
      </c>
    </row>
    <row r="196" spans="1:11" x14ac:dyDescent="0.35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 s="6">
        <v>1</v>
      </c>
      <c r="I196">
        <f t="shared" si="3"/>
        <v>3.96</v>
      </c>
      <c r="J196">
        <f t="shared" si="4"/>
        <v>0</v>
      </c>
      <c r="K196">
        <f t="shared" si="5"/>
        <v>0</v>
      </c>
    </row>
    <row r="197" spans="1:11" x14ac:dyDescent="0.35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 s="6">
        <v>1</v>
      </c>
      <c r="I197">
        <f t="shared" si="3"/>
        <v>3.629</v>
      </c>
      <c r="J197">
        <f t="shared" si="4"/>
        <v>1</v>
      </c>
      <c r="K197">
        <f t="shared" si="5"/>
        <v>0</v>
      </c>
    </row>
    <row r="198" spans="1:11" x14ac:dyDescent="0.35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 s="6">
        <v>1</v>
      </c>
      <c r="I198">
        <f t="shared" si="3"/>
        <v>3.0049999999999999</v>
      </c>
      <c r="J198">
        <f t="shared" si="4"/>
        <v>0</v>
      </c>
      <c r="K198">
        <f t="shared" si="5"/>
        <v>1</v>
      </c>
    </row>
    <row r="199" spans="1:11" x14ac:dyDescent="0.35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 s="6">
        <v>1</v>
      </c>
      <c r="I199">
        <f t="shared" si="3"/>
        <v>3.1419999999999999</v>
      </c>
      <c r="J199">
        <f t="shared" si="4"/>
        <v>0</v>
      </c>
      <c r="K199">
        <f t="shared" si="5"/>
        <v>1</v>
      </c>
    </row>
    <row r="200" spans="1:11" x14ac:dyDescent="0.35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 s="6">
        <v>1</v>
      </c>
      <c r="I200">
        <f t="shared" si="3"/>
        <v>4.7328571430000004</v>
      </c>
      <c r="J200">
        <f t="shared" si="4"/>
        <v>0</v>
      </c>
      <c r="K200">
        <f t="shared" si="5"/>
        <v>0</v>
      </c>
    </row>
    <row r="201" spans="1:11" x14ac:dyDescent="0.35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 s="6">
        <v>1</v>
      </c>
      <c r="I201">
        <f t="shared" si="3"/>
        <v>4.1614285710000001</v>
      </c>
      <c r="J201">
        <f t="shared" si="4"/>
        <v>0</v>
      </c>
      <c r="K201">
        <f t="shared" si="5"/>
        <v>0</v>
      </c>
    </row>
    <row r="202" spans="1:11" x14ac:dyDescent="0.35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 s="6">
        <v>1</v>
      </c>
      <c r="I202">
        <f t="shared" si="3"/>
        <v>3.8814285709999998</v>
      </c>
      <c r="J202">
        <f t="shared" si="4"/>
        <v>0</v>
      </c>
      <c r="K202">
        <f t="shared" si="5"/>
        <v>0</v>
      </c>
    </row>
    <row r="203" spans="1:11" x14ac:dyDescent="0.35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 s="6">
        <v>1</v>
      </c>
      <c r="I203">
        <f t="shared" si="3"/>
        <v>4.1449999999999996</v>
      </c>
      <c r="J203">
        <f t="shared" si="4"/>
        <v>0</v>
      </c>
      <c r="K203">
        <f t="shared" si="5"/>
        <v>0</v>
      </c>
    </row>
    <row r="204" spans="1:11" x14ac:dyDescent="0.35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 s="6">
        <v>1</v>
      </c>
      <c r="I204">
        <f t="shared" si="3"/>
        <v>3.8814285709999998</v>
      </c>
      <c r="J204">
        <f t="shared" si="4"/>
        <v>0</v>
      </c>
      <c r="K204">
        <f t="shared" si="5"/>
        <v>0</v>
      </c>
    </row>
    <row r="205" spans="1:11" x14ac:dyDescent="0.35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 s="6">
        <v>1</v>
      </c>
      <c r="I205">
        <f t="shared" si="3"/>
        <v>4.1900000000000004</v>
      </c>
      <c r="J205">
        <f t="shared" si="4"/>
        <v>0</v>
      </c>
      <c r="K205">
        <f t="shared" si="5"/>
        <v>0</v>
      </c>
    </row>
    <row r="206" spans="1:11" x14ac:dyDescent="0.35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 s="6">
        <v>1</v>
      </c>
      <c r="I206">
        <f t="shared" si="3"/>
        <v>4.1614285710000001</v>
      </c>
      <c r="J206">
        <f t="shared" si="4"/>
        <v>0</v>
      </c>
      <c r="K206">
        <f t="shared" si="5"/>
        <v>0</v>
      </c>
    </row>
    <row r="207" spans="1:11" x14ac:dyDescent="0.35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 s="6">
        <v>1</v>
      </c>
      <c r="I207">
        <f t="shared" si="3"/>
        <v>4.1614285710000001</v>
      </c>
      <c r="J207">
        <f t="shared" si="4"/>
        <v>0</v>
      </c>
      <c r="K207">
        <f t="shared" si="5"/>
        <v>0</v>
      </c>
    </row>
    <row r="208" spans="1:11" x14ac:dyDescent="0.35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 s="6">
        <v>1</v>
      </c>
      <c r="I208">
        <f t="shared" si="3"/>
        <v>4.1614285710000001</v>
      </c>
      <c r="J208">
        <f t="shared" si="4"/>
        <v>0</v>
      </c>
      <c r="K208">
        <f t="shared" si="5"/>
        <v>0</v>
      </c>
    </row>
    <row r="209" spans="1:11" x14ac:dyDescent="0.35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 s="6">
        <v>1</v>
      </c>
      <c r="I209">
        <f t="shared" si="3"/>
        <v>3.7450000000000001</v>
      </c>
      <c r="J209">
        <f t="shared" si="4"/>
        <v>0</v>
      </c>
      <c r="K209">
        <f t="shared" si="5"/>
        <v>0</v>
      </c>
    </row>
    <row r="210" spans="1:11" x14ac:dyDescent="0.35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 s="6">
        <v>1</v>
      </c>
      <c r="I210">
        <f t="shared" si="3"/>
        <v>3.7450000000000001</v>
      </c>
      <c r="J210">
        <f t="shared" si="4"/>
        <v>0</v>
      </c>
      <c r="K210">
        <f t="shared" si="5"/>
        <v>0</v>
      </c>
    </row>
    <row r="211" spans="1:11" x14ac:dyDescent="0.35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 s="6">
        <v>1</v>
      </c>
      <c r="I211">
        <f t="shared" si="3"/>
        <v>4.1614285710000001</v>
      </c>
      <c r="J211">
        <f t="shared" si="4"/>
        <v>0</v>
      </c>
      <c r="K211">
        <f t="shared" si="5"/>
        <v>0</v>
      </c>
    </row>
    <row r="212" spans="1:11" x14ac:dyDescent="0.35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 s="6">
        <v>1</v>
      </c>
      <c r="I212">
        <f t="shared" si="3"/>
        <v>4.128571429</v>
      </c>
      <c r="J212">
        <f t="shared" si="4"/>
        <v>0</v>
      </c>
      <c r="K212">
        <f t="shared" si="5"/>
        <v>0</v>
      </c>
    </row>
    <row r="213" spans="1:11" x14ac:dyDescent="0.35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 s="6">
        <v>1</v>
      </c>
      <c r="I213">
        <f t="shared" si="3"/>
        <v>3.8814285709999998</v>
      </c>
      <c r="J213">
        <f t="shared" si="4"/>
        <v>0</v>
      </c>
      <c r="K213">
        <f t="shared" si="5"/>
        <v>0</v>
      </c>
    </row>
    <row r="214" spans="1:11" x14ac:dyDescent="0.35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 s="6">
        <v>1</v>
      </c>
      <c r="I214">
        <f t="shared" si="3"/>
        <v>3.8814285709999998</v>
      </c>
      <c r="J214">
        <f t="shared" si="4"/>
        <v>0</v>
      </c>
      <c r="K214">
        <f t="shared" si="5"/>
        <v>0</v>
      </c>
    </row>
    <row r="215" spans="1:11" x14ac:dyDescent="0.35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 s="6">
        <v>1</v>
      </c>
      <c r="I215">
        <f t="shared" si="3"/>
        <v>3.8814285709999998</v>
      </c>
      <c r="J215">
        <f t="shared" si="4"/>
        <v>0</v>
      </c>
      <c r="K215">
        <f t="shared" si="5"/>
        <v>0</v>
      </c>
    </row>
    <row r="216" spans="1:11" x14ac:dyDescent="0.35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 s="6">
        <v>1</v>
      </c>
      <c r="I216">
        <f t="shared" si="3"/>
        <v>4.125714286</v>
      </c>
      <c r="J216">
        <f t="shared" si="4"/>
        <v>1</v>
      </c>
      <c r="K216">
        <f t="shared" si="5"/>
        <v>0</v>
      </c>
    </row>
    <row r="217" spans="1:11" x14ac:dyDescent="0.35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 s="6">
        <v>1</v>
      </c>
      <c r="I217">
        <f t="shared" si="3"/>
        <v>4.1614285710000001</v>
      </c>
      <c r="J217">
        <f t="shared" si="4"/>
        <v>0</v>
      </c>
      <c r="K217">
        <f t="shared" si="5"/>
        <v>1</v>
      </c>
    </row>
    <row r="218" spans="1:11" x14ac:dyDescent="0.35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 s="6">
        <v>1</v>
      </c>
      <c r="I218">
        <f t="shared" si="3"/>
        <v>4.1614285710000001</v>
      </c>
      <c r="J218">
        <f t="shared" si="4"/>
        <v>0</v>
      </c>
      <c r="K218">
        <f t="shared" si="5"/>
        <v>1</v>
      </c>
    </row>
    <row r="219" spans="1:11" x14ac:dyDescent="0.35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 s="6">
        <v>1</v>
      </c>
      <c r="I219">
        <f t="shared" si="3"/>
        <v>4.1614285710000001</v>
      </c>
      <c r="J219">
        <f t="shared" si="4"/>
        <v>0</v>
      </c>
      <c r="K219">
        <f t="shared" si="5"/>
        <v>1</v>
      </c>
    </row>
    <row r="220" spans="1:11" x14ac:dyDescent="0.35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 s="6">
        <v>1</v>
      </c>
      <c r="I220">
        <f t="shared" si="3"/>
        <v>3.826666667</v>
      </c>
      <c r="J220">
        <f t="shared" si="4"/>
        <v>0</v>
      </c>
      <c r="K220">
        <f t="shared" si="5"/>
        <v>0</v>
      </c>
    </row>
    <row r="221" spans="1:11" x14ac:dyDescent="0.35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 s="6">
        <v>1</v>
      </c>
      <c r="I221">
        <f t="shared" si="3"/>
        <v>3.5185714290000001</v>
      </c>
      <c r="J221">
        <f t="shared" si="4"/>
        <v>0</v>
      </c>
      <c r="K221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C8EC-A02C-4D98-984E-53111ECB40EA}">
  <sheetPr>
    <tabColor rgb="FF007800"/>
  </sheetPr>
  <dimension ref="A1:S13"/>
  <sheetViews>
    <sheetView workbookViewId="0">
      <selection activeCell="B12" sqref="B12"/>
    </sheetView>
  </sheetViews>
  <sheetFormatPr defaultRowHeight="14.5" x14ac:dyDescent="0.35"/>
  <sheetData>
    <row r="1" spans="1:19" x14ac:dyDescent="0.35">
      <c r="A1" t="s">
        <v>44</v>
      </c>
    </row>
    <row r="2" spans="1:19" x14ac:dyDescent="0.35">
      <c r="A2" t="s">
        <v>34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</row>
    <row r="3" spans="1:19" x14ac:dyDescent="0.35">
      <c r="A3" t="s">
        <v>43</v>
      </c>
      <c r="B3">
        <v>592.3262655252089</v>
      </c>
      <c r="C3">
        <v>81.564378765962502</v>
      </c>
      <c r="D3">
        <v>7.262070458782083</v>
      </c>
      <c r="E3" t="s">
        <v>35</v>
      </c>
      <c r="F3">
        <v>430.61695152621053</v>
      </c>
      <c r="G3">
        <v>754.03557952420726</v>
      </c>
      <c r="I3" s="11" t="s">
        <v>46</v>
      </c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35">
      <c r="A4" t="s">
        <v>4</v>
      </c>
      <c r="B4">
        <v>-76.987146519573429</v>
      </c>
      <c r="C4">
        <v>18.126577768768012</v>
      </c>
      <c r="D4">
        <v>-4.2471969889551815</v>
      </c>
      <c r="E4" t="s">
        <v>35</v>
      </c>
      <c r="F4">
        <v>-112.92484996911162</v>
      </c>
      <c r="G4">
        <v>-41.049443070035245</v>
      </c>
      <c r="I4" s="11" t="s">
        <v>47</v>
      </c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35">
      <c r="A5" t="s">
        <v>5</v>
      </c>
      <c r="B5">
        <v>130.66110008862748</v>
      </c>
      <c r="C5">
        <v>27.238081474097825</v>
      </c>
      <c r="D5">
        <v>4.7970008538552991</v>
      </c>
      <c r="E5" t="s">
        <v>35</v>
      </c>
      <c r="F5">
        <v>76.658954342336528</v>
      </c>
      <c r="G5">
        <v>184.66324583491843</v>
      </c>
      <c r="I5" s="11" t="s">
        <v>48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5">
      <c r="A6" t="s">
        <v>6</v>
      </c>
      <c r="B6">
        <v>89.44480375908168</v>
      </c>
      <c r="C6">
        <v>20.269993281317973</v>
      </c>
      <c r="D6">
        <v>4.4126706169912406</v>
      </c>
      <c r="E6" t="s">
        <v>35</v>
      </c>
      <c r="F6">
        <v>49.257570583536328</v>
      </c>
      <c r="G6">
        <v>129.63203693462702</v>
      </c>
      <c r="I6" s="11" t="s">
        <v>49</v>
      </c>
      <c r="J6" s="11"/>
      <c r="K6" s="11"/>
      <c r="L6" s="11"/>
      <c r="M6" s="11"/>
      <c r="N6" s="11"/>
      <c r="O6" s="11"/>
      <c r="P6" s="11"/>
      <c r="Q6" s="11"/>
      <c r="R6" s="11"/>
      <c r="S6" s="11"/>
    </row>
    <row r="8" spans="1:19" x14ac:dyDescent="0.35">
      <c r="A8" t="s">
        <v>45</v>
      </c>
    </row>
    <row r="9" spans="1:19" x14ac:dyDescent="0.35">
      <c r="A9" t="s">
        <v>34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</row>
    <row r="10" spans="1:19" x14ac:dyDescent="0.35">
      <c r="A10" t="s">
        <v>43</v>
      </c>
      <c r="B10">
        <v>388.05622971485542</v>
      </c>
      <c r="C10">
        <v>45.194390857327235</v>
      </c>
      <c r="D10">
        <v>8.5863803528163043</v>
      </c>
      <c r="E10" t="s">
        <v>35</v>
      </c>
      <c r="F10">
        <v>298.45395415396035</v>
      </c>
      <c r="G10">
        <v>477.65850527575049</v>
      </c>
    </row>
    <row r="11" spans="1:19" x14ac:dyDescent="0.35">
      <c r="A11" t="s">
        <v>4</v>
      </c>
      <c r="B11">
        <v>-36.1949767815995</v>
      </c>
      <c r="C11">
        <v>10.671854459578412</v>
      </c>
      <c r="D11">
        <v>-3.3916295353065911</v>
      </c>
      <c r="E11">
        <v>9.7744394503229692E-4</v>
      </c>
      <c r="F11">
        <v>-57.35296621111921</v>
      </c>
      <c r="G11">
        <v>-15.036987352079791</v>
      </c>
    </row>
    <row r="12" spans="1:19" x14ac:dyDescent="0.35">
      <c r="A12" t="s">
        <v>5</v>
      </c>
      <c r="B12">
        <v>107.78120248961118</v>
      </c>
      <c r="C12">
        <v>23.53522981379249</v>
      </c>
      <c r="D12">
        <v>4.5795687291928422</v>
      </c>
      <c r="E12" t="s">
        <v>35</v>
      </c>
      <c r="F12">
        <v>61.120320305765283</v>
      </c>
      <c r="G12">
        <v>154.44208467345706</v>
      </c>
    </row>
    <row r="13" spans="1:19" x14ac:dyDescent="0.35">
      <c r="A13" t="s">
        <v>6</v>
      </c>
      <c r="B13">
        <v>63.788995977713903</v>
      </c>
      <c r="C13">
        <v>14.240684761803486</v>
      </c>
      <c r="D13">
        <v>4.4793489249062954</v>
      </c>
      <c r="E13" t="s">
        <v>35</v>
      </c>
      <c r="F13">
        <v>35.555453363297147</v>
      </c>
      <c r="G13">
        <v>92.022538592130658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CCA2-E339-4D08-B764-86DF372BFACF}">
  <sheetPr>
    <tabColor rgb="FF007800"/>
  </sheetPr>
  <dimension ref="A1:G8"/>
  <sheetViews>
    <sheetView workbookViewId="0">
      <selection activeCell="K5" sqref="K5"/>
    </sheetView>
  </sheetViews>
  <sheetFormatPr defaultRowHeight="14.5" x14ac:dyDescent="0.35"/>
  <sheetData>
    <row r="1" spans="1:7" x14ac:dyDescent="0.35">
      <c r="A1" t="s">
        <v>50</v>
      </c>
    </row>
    <row r="2" spans="1:7" x14ac:dyDescent="0.35">
      <c r="A2" t="s">
        <v>36</v>
      </c>
    </row>
    <row r="4" spans="1:7" x14ac:dyDescent="0.35">
      <c r="A4" t="s">
        <v>34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</row>
    <row r="5" spans="1:7" x14ac:dyDescent="0.35">
      <c r="A5" t="s">
        <v>43</v>
      </c>
      <c r="B5">
        <v>450.92854132483478</v>
      </c>
      <c r="C5">
        <v>46.065684486478446</v>
      </c>
      <c r="D5">
        <v>9.7888166940663783</v>
      </c>
      <c r="E5" t="s">
        <v>35</v>
      </c>
      <c r="F5">
        <v>360.1327329989852</v>
      </c>
      <c r="G5">
        <v>541.72434965068442</v>
      </c>
    </row>
    <row r="6" spans="1:7" x14ac:dyDescent="0.35">
      <c r="A6" t="s">
        <v>4</v>
      </c>
      <c r="B6">
        <v>-48.705348402357835</v>
      </c>
      <c r="C6">
        <v>10.593971931538496</v>
      </c>
      <c r="D6">
        <v>-4.5974586979375411</v>
      </c>
      <c r="E6" t="s">
        <v>35</v>
      </c>
      <c r="F6">
        <v>-69.586146237625883</v>
      </c>
      <c r="G6">
        <v>-27.824550567089791</v>
      </c>
    </row>
    <row r="7" spans="1:7" x14ac:dyDescent="0.35">
      <c r="A7" t="s">
        <v>5</v>
      </c>
      <c r="B7">
        <v>136.26780795730843</v>
      </c>
      <c r="C7">
        <v>18.723561997958125</v>
      </c>
      <c r="D7">
        <v>7.2778784278423601</v>
      </c>
      <c r="E7" t="s">
        <v>35</v>
      </c>
      <c r="F7">
        <v>99.363527356793952</v>
      </c>
      <c r="G7">
        <v>173.17208855782292</v>
      </c>
    </row>
    <row r="8" spans="1:7" x14ac:dyDescent="0.35">
      <c r="A8" t="s">
        <v>6</v>
      </c>
      <c r="B8">
        <v>87.924967308069981</v>
      </c>
      <c r="C8">
        <v>12.897458385570056</v>
      </c>
      <c r="D8">
        <v>6.8172320994997166</v>
      </c>
      <c r="E8" t="s">
        <v>35</v>
      </c>
      <c r="F8">
        <v>62.503980460244641</v>
      </c>
      <c r="G8">
        <v>113.34595415589533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E033-B05B-4A73-A3BB-89077C496935}">
  <sheetPr>
    <tabColor rgb="FF007800"/>
  </sheetPr>
  <dimension ref="A1:R41"/>
  <sheetViews>
    <sheetView topLeftCell="B1" workbookViewId="0">
      <selection activeCell="J5" sqref="J5"/>
    </sheetView>
  </sheetViews>
  <sheetFormatPr defaultRowHeight="14.5" x14ac:dyDescent="0.35"/>
  <cols>
    <col min="1" max="1" width="27.1796875" bestFit="1" customWidth="1"/>
  </cols>
  <sheetData>
    <row r="1" spans="1:18" x14ac:dyDescent="0.35">
      <c r="A1" t="s">
        <v>36</v>
      </c>
    </row>
    <row r="3" spans="1:18" x14ac:dyDescent="0.35">
      <c r="A3" t="s">
        <v>34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s="11" t="s">
        <v>55</v>
      </c>
      <c r="K3" s="11"/>
      <c r="L3" s="11"/>
      <c r="M3" s="11"/>
      <c r="N3" s="11"/>
      <c r="O3" s="11"/>
      <c r="P3" s="11"/>
      <c r="Q3" s="11"/>
      <c r="R3" s="11"/>
    </row>
    <row r="4" spans="1:18" x14ac:dyDescent="0.35">
      <c r="A4" t="s">
        <v>43</v>
      </c>
      <c r="B4">
        <v>592.32626552521958</v>
      </c>
      <c r="C4">
        <v>65.962350264392256</v>
      </c>
      <c r="D4">
        <v>8.9797628973352186</v>
      </c>
      <c r="E4" t="s">
        <v>35</v>
      </c>
      <c r="F4">
        <v>462.30015849641563</v>
      </c>
      <c r="G4">
        <v>722.35237255402353</v>
      </c>
      <c r="J4" s="11" t="s">
        <v>59</v>
      </c>
      <c r="K4" s="11"/>
      <c r="L4" s="11"/>
      <c r="M4" s="11"/>
      <c r="N4" s="11"/>
      <c r="O4" s="11"/>
      <c r="P4" s="11"/>
      <c r="Q4" s="11"/>
      <c r="R4" s="11"/>
    </row>
    <row r="5" spans="1:18" x14ac:dyDescent="0.35">
      <c r="A5" t="s">
        <v>4</v>
      </c>
      <c r="B5">
        <v>-76.987146519575788</v>
      </c>
      <c r="C5">
        <v>14.659238382836634</v>
      </c>
      <c r="D5">
        <v>-5.2517835176017105</v>
      </c>
      <c r="E5" t="s">
        <v>35</v>
      </c>
      <c r="F5">
        <v>-105.8836866108164</v>
      </c>
      <c r="G5">
        <v>-48.090606428335171</v>
      </c>
      <c r="J5" s="11" t="s">
        <v>56</v>
      </c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t="s">
        <v>5</v>
      </c>
      <c r="B6">
        <v>130.66110008862722</v>
      </c>
      <c r="C6">
        <v>22.027849631268641</v>
      </c>
      <c r="D6">
        <v>5.9316321055303165</v>
      </c>
      <c r="E6" t="s">
        <v>35</v>
      </c>
      <c r="F6">
        <v>87.239428145626675</v>
      </c>
      <c r="G6">
        <v>174.08277203162777</v>
      </c>
      <c r="J6" s="11" t="s">
        <v>57</v>
      </c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t="s">
        <v>6</v>
      </c>
      <c r="B7">
        <v>89.444803759081978</v>
      </c>
      <c r="C7">
        <v>16.392651018842997</v>
      </c>
      <c r="D7">
        <v>5.4563965069632188</v>
      </c>
      <c r="E7" t="s">
        <v>35</v>
      </c>
      <c r="F7">
        <v>57.131331189980365</v>
      </c>
      <c r="G7">
        <v>121.7582763281836</v>
      </c>
      <c r="J7" s="11" t="s">
        <v>58</v>
      </c>
      <c r="K7" s="11"/>
      <c r="L7" s="11"/>
      <c r="M7" s="11"/>
      <c r="N7" s="11"/>
      <c r="O7" s="11"/>
      <c r="P7" s="11"/>
      <c r="Q7" s="11"/>
      <c r="R7" s="11"/>
    </row>
    <row r="8" spans="1:18" x14ac:dyDescent="0.35">
      <c r="A8" t="s">
        <v>51</v>
      </c>
      <c r="B8">
        <v>-204.27003581037494</v>
      </c>
      <c r="C8">
        <v>93.207634028455345</v>
      </c>
      <c r="D8">
        <v>-2.1915590706659644</v>
      </c>
      <c r="E8">
        <v>2.950050313643704E-2</v>
      </c>
      <c r="F8">
        <v>-388.00250970659118</v>
      </c>
      <c r="G8">
        <v>-20.537561914158687</v>
      </c>
    </row>
    <row r="9" spans="1:18" x14ac:dyDescent="0.35">
      <c r="A9" t="s">
        <v>52</v>
      </c>
      <c r="B9">
        <v>40.792169737978867</v>
      </c>
      <c r="C9">
        <v>21.370473225985059</v>
      </c>
      <c r="D9">
        <v>1.9088098474290374</v>
      </c>
      <c r="E9">
        <v>5.7637224405141074E-2</v>
      </c>
      <c r="F9">
        <v>-1.333670651279192</v>
      </c>
      <c r="G9">
        <v>82.918010127236926</v>
      </c>
    </row>
    <row r="10" spans="1:18" x14ac:dyDescent="0.35">
      <c r="A10" t="s">
        <v>53</v>
      </c>
      <c r="B10">
        <v>-22.879897599015937</v>
      </c>
      <c r="C10">
        <v>40.758574074848852</v>
      </c>
      <c r="D10">
        <v>-0.56135176753238236</v>
      </c>
      <c r="E10">
        <v>0.5751506549616856</v>
      </c>
      <c r="F10">
        <v>-103.22389222254587</v>
      </c>
      <c r="G10">
        <v>57.464097024514004</v>
      </c>
    </row>
    <row r="11" spans="1:18" x14ac:dyDescent="0.35">
      <c r="A11" t="s">
        <v>54</v>
      </c>
      <c r="B11">
        <v>-25.655807781367578</v>
      </c>
      <c r="C11">
        <v>26.444099689064725</v>
      </c>
      <c r="D11">
        <v>-0.97019025351719101</v>
      </c>
      <c r="E11">
        <v>0.33305724907403844</v>
      </c>
      <c r="F11">
        <v>-77.782866969960764</v>
      </c>
      <c r="G11">
        <v>26.471251407225616</v>
      </c>
    </row>
    <row r="13" spans="1:18" x14ac:dyDescent="0.35">
      <c r="A13" t="s">
        <v>36</v>
      </c>
    </row>
    <row r="15" spans="1:18" x14ac:dyDescent="0.35">
      <c r="A15" t="s">
        <v>34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</row>
    <row r="16" spans="1:18" x14ac:dyDescent="0.35">
      <c r="A16" t="s">
        <v>43</v>
      </c>
      <c r="B16">
        <v>509.78270059258318</v>
      </c>
      <c r="C16">
        <v>48.695769846300252</v>
      </c>
      <c r="D16">
        <v>10.468726589632402</v>
      </c>
      <c r="E16" t="s">
        <v>35</v>
      </c>
      <c r="F16">
        <v>413.80045922771245</v>
      </c>
      <c r="G16">
        <v>605.76494195745386</v>
      </c>
    </row>
    <row r="17" spans="1:7" x14ac:dyDescent="0.35">
      <c r="A17" t="s">
        <v>4</v>
      </c>
      <c r="B17">
        <v>-57.311178235461306</v>
      </c>
      <c r="C17">
        <v>10.714701653556419</v>
      </c>
      <c r="D17">
        <v>-5.3488356548349252</v>
      </c>
      <c r="E17" t="s">
        <v>35</v>
      </c>
      <c r="F17">
        <v>-78.430488670644166</v>
      </c>
      <c r="G17">
        <v>-36.191867800278445</v>
      </c>
    </row>
    <row r="18" spans="1:7" x14ac:dyDescent="0.35">
      <c r="A18" t="s">
        <v>5</v>
      </c>
      <c r="B18">
        <v>125.99656876537978</v>
      </c>
      <c r="C18">
        <v>18.611155073502093</v>
      </c>
      <c r="D18">
        <v>6.7699488971949542</v>
      </c>
      <c r="E18" t="s">
        <v>35</v>
      </c>
      <c r="F18">
        <v>89.312881784309553</v>
      </c>
      <c r="G18">
        <v>162.68025574645</v>
      </c>
    </row>
    <row r="19" spans="1:7" x14ac:dyDescent="0.35">
      <c r="A19" t="s">
        <v>6</v>
      </c>
      <c r="B19">
        <v>79.262985076633385</v>
      </c>
      <c r="C19">
        <v>12.914354813937546</v>
      </c>
      <c r="D19">
        <v>6.1375876858432346</v>
      </c>
      <c r="E19" t="s">
        <v>35</v>
      </c>
      <c r="F19">
        <v>53.808028214151193</v>
      </c>
      <c r="G19">
        <v>104.71794193911558</v>
      </c>
    </row>
    <row r="20" spans="1:7" x14ac:dyDescent="0.35">
      <c r="A20" t="s">
        <v>51</v>
      </c>
      <c r="B20">
        <v>-37.54481005884616</v>
      </c>
      <c r="C20">
        <v>11.705788886805747</v>
      </c>
      <c r="D20">
        <v>-3.2073711923136616</v>
      </c>
      <c r="E20">
        <v>1.5439205559886204E-3</v>
      </c>
      <c r="F20">
        <v>-60.61761202595531</v>
      </c>
      <c r="G20">
        <v>-14.472008091737013</v>
      </c>
    </row>
    <row r="22" spans="1:7" x14ac:dyDescent="0.35">
      <c r="A22" t="s">
        <v>36</v>
      </c>
    </row>
    <row r="24" spans="1:7" x14ac:dyDescent="0.35">
      <c r="A24" t="s">
        <v>34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</row>
    <row r="25" spans="1:7" x14ac:dyDescent="0.35">
      <c r="A25" t="s">
        <v>43</v>
      </c>
      <c r="B25">
        <v>600.26998501066942</v>
      </c>
      <c r="C25">
        <v>65.407653068782494</v>
      </c>
      <c r="D25">
        <v>9.1773662078874363</v>
      </c>
      <c r="E25" t="s">
        <v>35</v>
      </c>
      <c r="F25">
        <v>471.3442237095216</v>
      </c>
      <c r="G25">
        <v>729.19574631181717</v>
      </c>
    </row>
    <row r="26" spans="1:7" x14ac:dyDescent="0.35">
      <c r="A26" t="s">
        <v>4</v>
      </c>
      <c r="B26">
        <v>-77.860621871826353</v>
      </c>
      <c r="C26">
        <v>14.603407530202364</v>
      </c>
      <c r="D26">
        <v>-5.3316749334562612</v>
      </c>
      <c r="E26" t="s">
        <v>35</v>
      </c>
      <c r="F26">
        <v>-106.64556285483876</v>
      </c>
      <c r="G26">
        <v>-49.075680888813949</v>
      </c>
    </row>
    <row r="27" spans="1:7" x14ac:dyDescent="0.35">
      <c r="A27" t="s">
        <v>5</v>
      </c>
      <c r="B27">
        <v>124.58623018478579</v>
      </c>
      <c r="C27">
        <v>18.486240982222007</v>
      </c>
      <c r="D27">
        <v>6.7394031217378831</v>
      </c>
      <c r="E27" t="s">
        <v>35</v>
      </c>
      <c r="F27">
        <v>88.147792472869668</v>
      </c>
      <c r="G27">
        <v>161.02466789670191</v>
      </c>
    </row>
    <row r="28" spans="1:7" x14ac:dyDescent="0.35">
      <c r="A28" t="s">
        <v>6</v>
      </c>
      <c r="B28">
        <v>79.890891531566069</v>
      </c>
      <c r="C28">
        <v>12.822466666946685</v>
      </c>
      <c r="D28">
        <v>6.2305400050293027</v>
      </c>
      <c r="E28" t="s">
        <v>35</v>
      </c>
      <c r="F28">
        <v>54.61638313334776</v>
      </c>
      <c r="G28">
        <v>105.16539992978437</v>
      </c>
    </row>
    <row r="29" spans="1:7" x14ac:dyDescent="0.35">
      <c r="A29" t="s">
        <v>51</v>
      </c>
      <c r="B29">
        <v>-223.5256601602299</v>
      </c>
      <c r="C29">
        <v>91.312818697321788</v>
      </c>
      <c r="D29">
        <v>-2.4479110747983723</v>
      </c>
      <c r="E29">
        <v>1.5174045595328867E-2</v>
      </c>
      <c r="F29">
        <v>-403.51338506339823</v>
      </c>
      <c r="G29">
        <v>-43.537935257061605</v>
      </c>
    </row>
    <row r="30" spans="1:7" x14ac:dyDescent="0.35">
      <c r="A30" t="s">
        <v>52</v>
      </c>
      <c r="B30">
        <v>43.495844870312268</v>
      </c>
      <c r="C30">
        <v>21.181980543430736</v>
      </c>
      <c r="D30">
        <v>2.0534361638719298</v>
      </c>
      <c r="E30">
        <v>4.1246282454315608E-2</v>
      </c>
      <c r="F30">
        <v>1.7438045615719631</v>
      </c>
      <c r="G30">
        <v>85.247885179052574</v>
      </c>
    </row>
    <row r="32" spans="1:7" x14ac:dyDescent="0.35">
      <c r="A32" t="s">
        <v>36</v>
      </c>
    </row>
    <row r="34" spans="1:7" x14ac:dyDescent="0.35">
      <c r="A34" t="s">
        <v>34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</row>
    <row r="35" spans="1:7" x14ac:dyDescent="0.35">
      <c r="A35" t="s">
        <v>43</v>
      </c>
      <c r="B35">
        <v>506.96530878007655</v>
      </c>
      <c r="C35">
        <v>48.789157783426568</v>
      </c>
      <c r="D35">
        <v>10.390942000484586</v>
      </c>
      <c r="E35" t="s">
        <v>35</v>
      </c>
      <c r="F35">
        <v>410.79388295512018</v>
      </c>
      <c r="G35">
        <v>603.13673460503287</v>
      </c>
    </row>
    <row r="36" spans="1:7" x14ac:dyDescent="0.35">
      <c r="A36" t="s">
        <v>4</v>
      </c>
      <c r="B36">
        <v>-57.792887903142898</v>
      </c>
      <c r="C36">
        <v>10.732658694315088</v>
      </c>
      <c r="D36">
        <v>-5.3847690073061614</v>
      </c>
      <c r="E36" t="s">
        <v>35</v>
      </c>
      <c r="F36">
        <v>-78.94871711640144</v>
      </c>
      <c r="G36">
        <v>-36.637058689884348</v>
      </c>
    </row>
    <row r="37" spans="1:7" x14ac:dyDescent="0.35">
      <c r="A37" t="s">
        <v>5</v>
      </c>
      <c r="B37">
        <v>133.40743079909245</v>
      </c>
      <c r="C37">
        <v>22.116794287878193</v>
      </c>
      <c r="D37">
        <v>6.031951514429494</v>
      </c>
      <c r="E37" t="s">
        <v>35</v>
      </c>
      <c r="F37">
        <v>89.811604636562777</v>
      </c>
      <c r="G37">
        <v>177.00325696162213</v>
      </c>
    </row>
    <row r="38" spans="1:7" x14ac:dyDescent="0.35">
      <c r="A38" t="s">
        <v>6</v>
      </c>
      <c r="B38">
        <v>90.74088328878743</v>
      </c>
      <c r="C38">
        <v>16.479906944513658</v>
      </c>
      <c r="D38">
        <v>5.5061526496662694</v>
      </c>
      <c r="E38" t="s">
        <v>35</v>
      </c>
      <c r="F38">
        <v>58.256285883934098</v>
      </c>
      <c r="G38">
        <v>123.22548069364076</v>
      </c>
    </row>
    <row r="39" spans="1:7" x14ac:dyDescent="0.35">
      <c r="A39" t="s">
        <v>51</v>
      </c>
      <c r="B39">
        <v>-28.262725470844718</v>
      </c>
      <c r="C39">
        <v>13.699286373208141</v>
      </c>
      <c r="D39">
        <v>-2.0630801270143873</v>
      </c>
      <c r="E39">
        <v>4.0317645087842857E-2</v>
      </c>
      <c r="F39">
        <v>-55.266264026358854</v>
      </c>
      <c r="G39">
        <v>-1.2591869153305772</v>
      </c>
    </row>
    <row r="40" spans="1:7" x14ac:dyDescent="0.35">
      <c r="A40" t="s">
        <v>53</v>
      </c>
      <c r="B40">
        <v>-28.224126227777006</v>
      </c>
      <c r="C40">
        <v>40.91385303562673</v>
      </c>
      <c r="D40">
        <v>-0.6898427826682606</v>
      </c>
      <c r="E40">
        <v>0.49104396148913443</v>
      </c>
      <c r="F40">
        <v>-108.8720357468373</v>
      </c>
      <c r="G40">
        <v>52.423783291283286</v>
      </c>
    </row>
    <row r="41" spans="1:7" x14ac:dyDescent="0.35">
      <c r="A41" t="s">
        <v>54</v>
      </c>
      <c r="B41">
        <v>-30.730251514662754</v>
      </c>
      <c r="C41">
        <v>26.472898614633742</v>
      </c>
      <c r="D41">
        <v>-1.1608192953103982</v>
      </c>
      <c r="E41">
        <v>0.24701471825738697</v>
      </c>
      <c r="F41">
        <v>-82.912673207411899</v>
      </c>
      <c r="G41">
        <v>21.452170178086384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EDF0-C214-4039-A96B-3D3CA1967FF4}">
  <dimension ref="A1:Z123"/>
  <sheetViews>
    <sheetView topLeftCell="Q1" zoomScaleNormal="100" workbookViewId="0">
      <selection activeCell="W9" sqref="W9"/>
    </sheetView>
  </sheetViews>
  <sheetFormatPr defaultRowHeight="14.5" x14ac:dyDescent="0.35"/>
  <cols>
    <col min="1" max="1" width="28.08984375" bestFit="1" customWidth="1"/>
    <col min="10" max="11" width="14.08984375" bestFit="1" customWidth="1"/>
    <col min="12" max="12" width="13.08984375" bestFit="1" customWidth="1"/>
    <col min="13" max="13" width="19.90625" bestFit="1" customWidth="1"/>
    <col min="14" max="14" width="17.36328125" bestFit="1" customWidth="1"/>
    <col min="15" max="15" width="14.08984375" customWidth="1"/>
    <col min="20" max="20" width="14.7265625" bestFit="1" customWidth="1"/>
    <col min="22" max="22" width="19.36328125" bestFit="1" customWidth="1"/>
    <col min="23" max="23" width="21.36328125" bestFit="1" customWidth="1"/>
    <col min="25" max="25" width="19.90625" bestFit="1" customWidth="1"/>
    <col min="26" max="26" width="21.36328125" bestFit="1" customWidth="1"/>
  </cols>
  <sheetData>
    <row r="1" spans="1:26" x14ac:dyDescent="0.35">
      <c r="A1" t="s">
        <v>36</v>
      </c>
      <c r="J1" s="13"/>
      <c r="K1" s="18" t="s">
        <v>0</v>
      </c>
      <c r="L1" s="18" t="s">
        <v>1</v>
      </c>
      <c r="M1" s="18" t="s">
        <v>2</v>
      </c>
      <c r="N1" s="18" t="s">
        <v>3</v>
      </c>
      <c r="O1" s="18" t="s">
        <v>4</v>
      </c>
      <c r="P1" s="18" t="s">
        <v>5</v>
      </c>
      <c r="Q1" s="19" t="s">
        <v>6</v>
      </c>
      <c r="R1" s="19" t="s">
        <v>51</v>
      </c>
      <c r="S1" s="19" t="s">
        <v>52</v>
      </c>
      <c r="V1" s="23" t="s">
        <v>69</v>
      </c>
      <c r="W1" t="s">
        <v>72</v>
      </c>
      <c r="Y1" s="23" t="s">
        <v>69</v>
      </c>
      <c r="Z1" t="s">
        <v>72</v>
      </c>
    </row>
    <row r="2" spans="1:26" x14ac:dyDescent="0.35">
      <c r="J2" s="6"/>
      <c r="K2" s="14">
        <v>40372</v>
      </c>
      <c r="L2" s="10" t="s">
        <v>7</v>
      </c>
      <c r="M2" s="17" t="s">
        <v>8</v>
      </c>
      <c r="N2" s="6">
        <v>429.79776568141511</v>
      </c>
      <c r="O2" s="6">
        <v>3.556923077</v>
      </c>
      <c r="P2">
        <v>0</v>
      </c>
      <c r="Q2">
        <v>1</v>
      </c>
      <c r="R2">
        <v>0</v>
      </c>
      <c r="S2">
        <v>0</v>
      </c>
      <c r="V2" s="26" t="s">
        <v>73</v>
      </c>
      <c r="W2" s="16">
        <v>1197.6651344542761</v>
      </c>
      <c r="Y2" s="17" t="s">
        <v>8</v>
      </c>
      <c r="Z2" s="16">
        <v>297.13314243082209</v>
      </c>
    </row>
    <row r="3" spans="1:26" x14ac:dyDescent="0.35">
      <c r="A3" t="s">
        <v>34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s="6"/>
      <c r="K3" s="14">
        <v>40372</v>
      </c>
      <c r="L3" s="10" t="s">
        <v>7</v>
      </c>
      <c r="M3" s="17" t="s">
        <v>9</v>
      </c>
      <c r="N3" s="6">
        <v>302.60708516818738</v>
      </c>
      <c r="O3" s="6">
        <v>3.8450000000000002</v>
      </c>
      <c r="P3">
        <v>0</v>
      </c>
      <c r="Q3">
        <v>1</v>
      </c>
      <c r="R3">
        <v>0</v>
      </c>
      <c r="S3">
        <v>0</v>
      </c>
      <c r="V3" s="26" t="s">
        <v>74</v>
      </c>
      <c r="W3" s="16">
        <v>1027.6282173054121</v>
      </c>
      <c r="Y3" s="17" t="s">
        <v>9</v>
      </c>
      <c r="Z3" s="16">
        <v>280.31075615204543</v>
      </c>
    </row>
    <row r="4" spans="1:26" x14ac:dyDescent="0.35">
      <c r="A4" t="s">
        <v>43</v>
      </c>
      <c r="B4">
        <v>600.26998501066942</v>
      </c>
      <c r="C4">
        <v>65.407653068782494</v>
      </c>
      <c r="D4">
        <v>9.1773662078874363</v>
      </c>
      <c r="E4" t="s">
        <v>35</v>
      </c>
      <c r="F4">
        <v>471.3442237095216</v>
      </c>
      <c r="G4">
        <v>729.19574631181717</v>
      </c>
      <c r="J4" s="6"/>
      <c r="K4" s="14">
        <v>40372</v>
      </c>
      <c r="L4" s="10" t="s">
        <v>7</v>
      </c>
      <c r="M4" s="17" t="s">
        <v>10</v>
      </c>
      <c r="N4" s="6">
        <v>258.46230884332823</v>
      </c>
      <c r="O4" s="6">
        <v>4.6806666669999997</v>
      </c>
      <c r="P4">
        <v>0</v>
      </c>
      <c r="Q4">
        <v>0</v>
      </c>
      <c r="R4">
        <v>0</v>
      </c>
      <c r="S4">
        <v>0</v>
      </c>
      <c r="V4" s="26" t="s">
        <v>75</v>
      </c>
      <c r="W4" s="16">
        <v>1027.6282173054121</v>
      </c>
      <c r="Y4" s="17" t="s">
        <v>19</v>
      </c>
      <c r="Z4" s="16">
        <v>256.08761443692856</v>
      </c>
    </row>
    <row r="5" spans="1:26" x14ac:dyDescent="0.35">
      <c r="A5" t="s">
        <v>4</v>
      </c>
      <c r="B5">
        <v>-77.860621871826353</v>
      </c>
      <c r="C5">
        <v>14.603407530202364</v>
      </c>
      <c r="D5">
        <v>-5.3316749334562612</v>
      </c>
      <c r="E5" t="s">
        <v>35</v>
      </c>
      <c r="F5">
        <v>-106.64556285483876</v>
      </c>
      <c r="G5">
        <v>-49.075680888813949</v>
      </c>
      <c r="J5" s="6"/>
      <c r="K5" s="14">
        <v>40372</v>
      </c>
      <c r="L5" s="10" t="s">
        <v>7</v>
      </c>
      <c r="M5" s="17" t="s">
        <v>11</v>
      </c>
      <c r="N5" s="6">
        <v>269.83398933575558</v>
      </c>
      <c r="O5" s="6">
        <v>4.5443749999999996</v>
      </c>
      <c r="P5">
        <v>0</v>
      </c>
      <c r="Q5">
        <v>1</v>
      </c>
      <c r="R5">
        <v>0</v>
      </c>
      <c r="S5">
        <v>0</v>
      </c>
      <c r="V5" s="26" t="s">
        <v>76</v>
      </c>
      <c r="W5" s="16">
        <v>1027.6282173054121</v>
      </c>
      <c r="Y5" s="17" t="s">
        <v>10</v>
      </c>
      <c r="Z5" s="16">
        <v>231.51161137441306</v>
      </c>
    </row>
    <row r="6" spans="1:26" x14ac:dyDescent="0.35">
      <c r="A6" t="s">
        <v>5</v>
      </c>
      <c r="B6">
        <v>124.58623018478579</v>
      </c>
      <c r="C6">
        <v>18.486240982222007</v>
      </c>
      <c r="D6">
        <v>6.7394031217378831</v>
      </c>
      <c r="E6" t="s">
        <v>35</v>
      </c>
      <c r="F6">
        <v>88.147792472869668</v>
      </c>
      <c r="G6">
        <v>161.02466789670191</v>
      </c>
      <c r="K6" s="15">
        <v>40372</v>
      </c>
      <c r="L6" s="10" t="s">
        <v>7</v>
      </c>
      <c r="M6" s="17" t="s">
        <v>12</v>
      </c>
      <c r="N6">
        <v>347.35825789398893</v>
      </c>
      <c r="O6">
        <v>4.314666667</v>
      </c>
      <c r="P6">
        <v>0</v>
      </c>
      <c r="Q6">
        <v>1</v>
      </c>
      <c r="R6">
        <v>0</v>
      </c>
      <c r="S6">
        <v>0</v>
      </c>
      <c r="V6" s="26" t="s">
        <v>77</v>
      </c>
      <c r="W6" s="16">
        <v>787.95554271071433</v>
      </c>
      <c r="Y6" s="17" t="s">
        <v>20</v>
      </c>
      <c r="Z6" s="16">
        <v>240.67501195174952</v>
      </c>
    </row>
    <row r="7" spans="1:26" x14ac:dyDescent="0.35">
      <c r="A7" t="s">
        <v>6</v>
      </c>
      <c r="B7">
        <v>79.890891531566069</v>
      </c>
      <c r="C7">
        <v>12.822466666946685</v>
      </c>
      <c r="D7">
        <v>6.2305400050293027</v>
      </c>
      <c r="E7" t="s">
        <v>35</v>
      </c>
      <c r="F7">
        <v>54.61638313334776</v>
      </c>
      <c r="G7">
        <v>105.16539992978437</v>
      </c>
      <c r="K7" s="15">
        <v>40372</v>
      </c>
      <c r="L7" s="10" t="s">
        <v>7</v>
      </c>
      <c r="M7" s="17" t="s">
        <v>13</v>
      </c>
      <c r="N7">
        <v>277.18746772270498</v>
      </c>
      <c r="O7">
        <v>3.8136363640000002</v>
      </c>
      <c r="P7">
        <v>0</v>
      </c>
      <c r="Q7">
        <v>0</v>
      </c>
      <c r="R7">
        <v>0</v>
      </c>
      <c r="S7">
        <v>0</v>
      </c>
      <c r="V7" s="26" t="s">
        <v>83</v>
      </c>
      <c r="W7" s="16">
        <v>5068.5053290812275</v>
      </c>
      <c r="Y7" s="17" t="s">
        <v>21</v>
      </c>
      <c r="Z7" s="16">
        <v>256.08761443692856</v>
      </c>
    </row>
    <row r="8" spans="1:26" x14ac:dyDescent="0.35">
      <c r="A8" t="s">
        <v>51</v>
      </c>
      <c r="B8">
        <v>-223.5256601602299</v>
      </c>
      <c r="C8">
        <v>91.312818697321788</v>
      </c>
      <c r="D8">
        <v>-2.4479110747983723</v>
      </c>
      <c r="E8">
        <v>1.5174045595328867E-2</v>
      </c>
      <c r="F8">
        <v>-403.51338506339823</v>
      </c>
      <c r="G8">
        <v>-43.537935257061605</v>
      </c>
      <c r="K8" s="15">
        <v>40372</v>
      </c>
      <c r="L8" s="10" t="s">
        <v>7</v>
      </c>
      <c r="M8" s="17" t="s">
        <v>14</v>
      </c>
      <c r="N8">
        <v>390.64287641209955</v>
      </c>
      <c r="O8">
        <v>4.1479999999999997</v>
      </c>
      <c r="P8">
        <v>0</v>
      </c>
      <c r="Q8">
        <v>1</v>
      </c>
      <c r="R8">
        <v>0</v>
      </c>
      <c r="S8">
        <v>0</v>
      </c>
      <c r="Y8" s="17" t="s">
        <v>22</v>
      </c>
      <c r="Z8" s="16">
        <v>239.77293655545981</v>
      </c>
    </row>
    <row r="9" spans="1:26" x14ac:dyDescent="0.35">
      <c r="A9" t="s">
        <v>52</v>
      </c>
      <c r="B9">
        <v>43.495844870312268</v>
      </c>
      <c r="C9">
        <v>21.181980543430736</v>
      </c>
      <c r="D9">
        <v>2.0534361638719298</v>
      </c>
      <c r="E9">
        <v>4.1246282454315608E-2</v>
      </c>
      <c r="F9">
        <v>1.7438045615719631</v>
      </c>
      <c r="G9">
        <v>85.247885179052574</v>
      </c>
      <c r="K9" s="15">
        <v>40372</v>
      </c>
      <c r="L9" s="10" t="s">
        <v>7</v>
      </c>
      <c r="M9" s="17" t="s">
        <v>15</v>
      </c>
      <c r="N9">
        <v>189.92428664396911</v>
      </c>
      <c r="O9">
        <v>4.1381249999999996</v>
      </c>
      <c r="P9">
        <v>0</v>
      </c>
      <c r="Q9">
        <v>0</v>
      </c>
      <c r="R9">
        <v>0</v>
      </c>
      <c r="S9">
        <v>0</v>
      </c>
      <c r="Y9" s="17" t="s">
        <v>11</v>
      </c>
      <c r="Z9" s="16">
        <v>251.45406056557391</v>
      </c>
    </row>
    <row r="10" spans="1:26" x14ac:dyDescent="0.35">
      <c r="K10" s="15">
        <v>40372</v>
      </c>
      <c r="L10" s="10" t="s">
        <v>7</v>
      </c>
      <c r="M10" s="17" t="s">
        <v>16</v>
      </c>
      <c r="N10">
        <v>318.5782889727414</v>
      </c>
      <c r="O10">
        <v>4.1381249999999996</v>
      </c>
      <c r="P10">
        <v>0</v>
      </c>
      <c r="Q10">
        <v>1</v>
      </c>
      <c r="R10">
        <v>0</v>
      </c>
      <c r="S10">
        <v>0</v>
      </c>
      <c r="Y10" s="17" t="s">
        <v>12</v>
      </c>
      <c r="Z10" s="16">
        <v>252.8843520782294</v>
      </c>
    </row>
    <row r="11" spans="1:26" x14ac:dyDescent="0.35">
      <c r="K11" s="15">
        <v>40372</v>
      </c>
      <c r="L11" s="10" t="s">
        <v>7</v>
      </c>
      <c r="M11" s="17" t="s">
        <v>17</v>
      </c>
      <c r="N11">
        <v>305.50056886598702</v>
      </c>
      <c r="O11">
        <v>4.4866666669999997</v>
      </c>
      <c r="P11">
        <v>0</v>
      </c>
      <c r="Q11">
        <v>1</v>
      </c>
      <c r="R11">
        <v>0</v>
      </c>
      <c r="S11">
        <v>0</v>
      </c>
      <c r="Y11" s="17" t="s">
        <v>23</v>
      </c>
      <c r="Z11" s="16">
        <v>229.48927703775669</v>
      </c>
    </row>
    <row r="12" spans="1:26" x14ac:dyDescent="0.35">
      <c r="K12" s="15">
        <v>40372</v>
      </c>
      <c r="L12" s="10" t="s">
        <v>18</v>
      </c>
      <c r="M12" s="17" t="s">
        <v>19</v>
      </c>
      <c r="N12">
        <v>335.28131464737612</v>
      </c>
      <c r="O12">
        <v>3.1469999999999998</v>
      </c>
      <c r="P12">
        <v>0</v>
      </c>
      <c r="Q12">
        <v>0</v>
      </c>
      <c r="R12">
        <v>1</v>
      </c>
      <c r="S12">
        <v>3.1469999999999998</v>
      </c>
      <c r="Y12" s="17" t="s">
        <v>13</v>
      </c>
      <c r="Z12" s="16">
        <v>282.14225030438655</v>
      </c>
    </row>
    <row r="13" spans="1:26" x14ac:dyDescent="0.35">
      <c r="K13" s="15">
        <v>40372</v>
      </c>
      <c r="L13" s="10" t="s">
        <v>18</v>
      </c>
      <c r="M13" s="17" t="s">
        <v>20</v>
      </c>
      <c r="N13">
        <v>235.86848608428613</v>
      </c>
      <c r="O13">
        <v>3.7450000000000001</v>
      </c>
      <c r="P13">
        <v>0</v>
      </c>
      <c r="Q13">
        <v>0</v>
      </c>
      <c r="R13">
        <v>1</v>
      </c>
      <c r="S13">
        <v>3.7450000000000001</v>
      </c>
      <c r="Y13" s="17" t="s">
        <v>24</v>
      </c>
      <c r="Z13" s="16">
        <v>218.05869308762809</v>
      </c>
    </row>
    <row r="14" spans="1:26" x14ac:dyDescent="0.35">
      <c r="K14" s="15">
        <v>40372</v>
      </c>
      <c r="L14" s="10" t="s">
        <v>18</v>
      </c>
      <c r="M14" s="17" t="s">
        <v>21</v>
      </c>
      <c r="N14">
        <v>331.18181179812558</v>
      </c>
      <c r="O14">
        <v>3.1469999999999998</v>
      </c>
      <c r="P14">
        <v>0</v>
      </c>
      <c r="Q14">
        <v>0</v>
      </c>
      <c r="R14">
        <v>1</v>
      </c>
      <c r="S14">
        <v>3.1469999999999998</v>
      </c>
      <c r="Y14" s="17" t="s">
        <v>14</v>
      </c>
      <c r="Z14" s="16">
        <v>262.61692983167285</v>
      </c>
    </row>
    <row r="15" spans="1:26" x14ac:dyDescent="0.35">
      <c r="K15" s="15">
        <v>40372</v>
      </c>
      <c r="L15" s="10" t="s">
        <v>18</v>
      </c>
      <c r="M15" s="17" t="s">
        <v>22</v>
      </c>
      <c r="N15">
        <v>135.1673761865116</v>
      </c>
      <c r="O15">
        <v>3.78</v>
      </c>
      <c r="P15">
        <v>0</v>
      </c>
      <c r="Q15">
        <v>0</v>
      </c>
      <c r="R15">
        <v>1</v>
      </c>
      <c r="S15">
        <v>3.78</v>
      </c>
      <c r="Y15" s="17" t="s">
        <v>15</v>
      </c>
      <c r="Z15" s="16">
        <v>263.1935850624111</v>
      </c>
    </row>
    <row r="16" spans="1:26" x14ac:dyDescent="0.35">
      <c r="K16" s="15">
        <v>40372</v>
      </c>
      <c r="L16" s="10" t="s">
        <v>18</v>
      </c>
      <c r="M16" s="17" t="s">
        <v>23</v>
      </c>
      <c r="N16">
        <v>357.7484603303962</v>
      </c>
      <c r="O16">
        <v>4.1790000000000003</v>
      </c>
      <c r="P16">
        <v>0</v>
      </c>
      <c r="Q16">
        <v>1</v>
      </c>
      <c r="R16">
        <v>1</v>
      </c>
      <c r="S16">
        <v>4.1790000000000003</v>
      </c>
      <c r="Y16" s="17" t="s">
        <v>25</v>
      </c>
      <c r="Z16" s="16">
        <v>233.68392763050397</v>
      </c>
    </row>
    <row r="17" spans="11:26" x14ac:dyDescent="0.35">
      <c r="K17" s="15">
        <v>40372</v>
      </c>
      <c r="L17" s="10" t="s">
        <v>18</v>
      </c>
      <c r="M17" s="17" t="s">
        <v>24</v>
      </c>
      <c r="N17">
        <v>181.75129023351653</v>
      </c>
      <c r="O17">
        <v>4.6224999999999996</v>
      </c>
      <c r="P17">
        <v>0</v>
      </c>
      <c r="Q17">
        <v>0</v>
      </c>
      <c r="R17">
        <v>1</v>
      </c>
      <c r="S17">
        <v>4.6224999999999996</v>
      </c>
      <c r="Y17" s="17" t="s">
        <v>16</v>
      </c>
      <c r="Z17" s="16">
        <v>263.1935850624111</v>
      </c>
    </row>
    <row r="18" spans="11:26" x14ac:dyDescent="0.35">
      <c r="K18" s="15">
        <v>40372</v>
      </c>
      <c r="L18" s="10" t="s">
        <v>18</v>
      </c>
      <c r="M18" s="17" t="s">
        <v>25</v>
      </c>
      <c r="N18">
        <v>280.49607322898152</v>
      </c>
      <c r="O18">
        <v>4.0162500000000003</v>
      </c>
      <c r="P18">
        <v>0</v>
      </c>
      <c r="Q18">
        <v>0</v>
      </c>
      <c r="R18">
        <v>1</v>
      </c>
      <c r="S18">
        <v>4.0162500000000003</v>
      </c>
      <c r="Y18" s="17" t="s">
        <v>17</v>
      </c>
      <c r="Z18" s="16">
        <v>254.82396558649873</v>
      </c>
    </row>
    <row r="19" spans="11:26" x14ac:dyDescent="0.35">
      <c r="K19" s="15">
        <v>40372</v>
      </c>
      <c r="L19" s="10" t="s">
        <v>18</v>
      </c>
      <c r="M19" s="17" t="s">
        <v>26</v>
      </c>
      <c r="N19">
        <v>313.2871856579099</v>
      </c>
      <c r="O19">
        <v>3.1419999999999999</v>
      </c>
      <c r="P19">
        <v>0</v>
      </c>
      <c r="Q19">
        <v>1</v>
      </c>
      <c r="R19">
        <v>1</v>
      </c>
      <c r="S19">
        <v>3.1419999999999999</v>
      </c>
      <c r="Y19" s="17" t="s">
        <v>26</v>
      </c>
      <c r="Z19" s="16">
        <v>268.20011608041915</v>
      </c>
    </row>
    <row r="20" spans="11:26" x14ac:dyDescent="0.35">
      <c r="K20" s="15">
        <v>40372</v>
      </c>
      <c r="L20" s="10" t="s">
        <v>18</v>
      </c>
      <c r="M20" s="17" t="s">
        <v>27</v>
      </c>
      <c r="N20">
        <v>326.65294605776489</v>
      </c>
      <c r="O20">
        <v>3.7450000000000001</v>
      </c>
      <c r="P20">
        <v>0</v>
      </c>
      <c r="Q20">
        <v>0</v>
      </c>
      <c r="R20">
        <v>1</v>
      </c>
      <c r="S20">
        <v>3.7450000000000001</v>
      </c>
      <c r="Y20" s="17" t="s">
        <v>27</v>
      </c>
      <c r="Z20" s="16">
        <v>240.67501195174952</v>
      </c>
    </row>
    <row r="21" spans="11:26" x14ac:dyDescent="0.35">
      <c r="K21" s="15">
        <v>40372</v>
      </c>
      <c r="L21" s="10" t="s">
        <v>18</v>
      </c>
      <c r="M21" s="17" t="s">
        <v>28</v>
      </c>
      <c r="N21">
        <v>327.86669151320319</v>
      </c>
      <c r="O21">
        <v>3.5185714290000001</v>
      </c>
      <c r="P21">
        <v>0</v>
      </c>
      <c r="Q21">
        <v>0</v>
      </c>
      <c r="R21">
        <v>1</v>
      </c>
      <c r="S21">
        <v>3.5185714290000001</v>
      </c>
      <c r="Y21" s="17" t="s">
        <v>28</v>
      </c>
      <c r="Z21" s="16">
        <v>246.51088746363939</v>
      </c>
    </row>
    <row r="22" spans="11:26" x14ac:dyDescent="0.35">
      <c r="K22" s="15"/>
      <c r="L22" s="10"/>
      <c r="M22" s="17"/>
      <c r="Y22" s="17" t="s">
        <v>70</v>
      </c>
      <c r="Z22" s="16">
        <v>5068.5053290812266</v>
      </c>
    </row>
    <row r="23" spans="11:26" x14ac:dyDescent="0.35">
      <c r="K23" s="19" t="s">
        <v>66</v>
      </c>
      <c r="L23" s="20" t="s">
        <v>67</v>
      </c>
      <c r="M23" s="21" t="s">
        <v>68</v>
      </c>
      <c r="N23" s="19" t="s">
        <v>60</v>
      </c>
      <c r="O23" s="19" t="s">
        <v>61</v>
      </c>
      <c r="P23" s="19" t="s">
        <v>62</v>
      </c>
      <c r="Q23" s="19" t="s">
        <v>63</v>
      </c>
      <c r="R23" s="19" t="s">
        <v>64</v>
      </c>
      <c r="S23" s="19" t="s">
        <v>65</v>
      </c>
      <c r="T23" s="19" t="s">
        <v>71</v>
      </c>
    </row>
    <row r="24" spans="11:26" x14ac:dyDescent="0.35">
      <c r="K24" s="15">
        <v>40379</v>
      </c>
      <c r="L24" s="10" t="s">
        <v>7</v>
      </c>
      <c r="M24" s="17" t="s">
        <v>8</v>
      </c>
      <c r="N24" s="6">
        <f>$B$4+O24+P24+Q24+R24+S24</f>
        <v>447.91197246998513</v>
      </c>
      <c r="O24" s="6">
        <f>O2*$B$5</f>
        <v>-276.94424272547008</v>
      </c>
      <c r="P24">
        <f>1*$B$6</f>
        <v>124.58623018478579</v>
      </c>
      <c r="Q24">
        <f>0*$B$7</f>
        <v>0</v>
      </c>
      <c r="R24">
        <f>R2*$B$8</f>
        <v>0</v>
      </c>
      <c r="S24">
        <f>S2*$B$9</f>
        <v>0</v>
      </c>
      <c r="T24" s="27">
        <f>N24*0.5*0.3</f>
        <v>67.186795870497761</v>
      </c>
    </row>
    <row r="25" spans="11:26" x14ac:dyDescent="0.35">
      <c r="K25" s="15">
        <v>40379</v>
      </c>
      <c r="L25" s="10" t="s">
        <v>7</v>
      </c>
      <c r="M25" s="17" t="s">
        <v>9</v>
      </c>
      <c r="N25" s="6">
        <f t="shared" ref="N25:N43" si="0">$B$4+O25+P25+Q25+R25+S25</f>
        <v>425.48212409828284</v>
      </c>
      <c r="O25" s="6">
        <f t="shared" ref="O25:O43" si="1">O3*$B$5</f>
        <v>-299.37409109717237</v>
      </c>
      <c r="P25">
        <f t="shared" ref="P25:P43" si="2">1*$B$6</f>
        <v>124.58623018478579</v>
      </c>
      <c r="Q25">
        <f t="shared" ref="Q25:Q43" si="3">0*$B$7</f>
        <v>0</v>
      </c>
      <c r="R25">
        <f t="shared" ref="R25:R43" si="4">R3*$B$8</f>
        <v>0</v>
      </c>
      <c r="S25">
        <f>S3*$B$9</f>
        <v>0</v>
      </c>
      <c r="T25" s="27">
        <f t="shared" ref="T25:T88" si="5">N25*0.5*0.3</f>
        <v>63.822318614742422</v>
      </c>
    </row>
    <row r="26" spans="11:26" x14ac:dyDescent="0.35">
      <c r="K26" s="15">
        <v>40379</v>
      </c>
      <c r="L26" s="10" t="s">
        <v>7</v>
      </c>
      <c r="M26" s="17" t="s">
        <v>10</v>
      </c>
      <c r="N26" s="6">
        <f t="shared" si="0"/>
        <v>360.41659772810647</v>
      </c>
      <c r="O26" s="6">
        <f t="shared" si="1"/>
        <v>-364.43961746734874</v>
      </c>
      <c r="P26">
        <f t="shared" si="2"/>
        <v>124.58623018478579</v>
      </c>
      <c r="Q26">
        <f t="shared" si="3"/>
        <v>0</v>
      </c>
      <c r="R26">
        <f t="shared" si="4"/>
        <v>0</v>
      </c>
      <c r="S26">
        <f t="shared" ref="S26:S43" si="6">S4*$B$9</f>
        <v>0</v>
      </c>
      <c r="T26" s="27">
        <f t="shared" si="5"/>
        <v>54.06248965921597</v>
      </c>
    </row>
    <row r="27" spans="11:26" x14ac:dyDescent="0.35">
      <c r="K27" s="15">
        <v>40379</v>
      </c>
      <c r="L27" s="10" t="s">
        <v>7</v>
      </c>
      <c r="M27" s="17" t="s">
        <v>11</v>
      </c>
      <c r="N27" s="6">
        <f t="shared" si="0"/>
        <v>450.9192432082404</v>
      </c>
      <c r="O27" s="6">
        <f t="shared" si="1"/>
        <v>-353.82786351878087</v>
      </c>
      <c r="P27">
        <f t="shared" si="2"/>
        <v>124.58623018478579</v>
      </c>
      <c r="Q27">
        <f>1*$B$7</f>
        <v>79.890891531566069</v>
      </c>
      <c r="R27">
        <f t="shared" si="4"/>
        <v>0</v>
      </c>
      <c r="S27">
        <f t="shared" si="6"/>
        <v>0</v>
      </c>
      <c r="T27" s="27">
        <f t="shared" si="5"/>
        <v>67.637886481236052</v>
      </c>
    </row>
    <row r="28" spans="11:26" x14ac:dyDescent="0.35">
      <c r="K28" s="15">
        <v>40379</v>
      </c>
      <c r="L28" s="10" t="s">
        <v>7</v>
      </c>
      <c r="M28" s="17" t="s">
        <v>12</v>
      </c>
      <c r="N28" s="6">
        <f t="shared" si="0"/>
        <v>388.91358533319487</v>
      </c>
      <c r="O28" s="6">
        <f t="shared" si="1"/>
        <v>-335.94262986226033</v>
      </c>
      <c r="P28">
        <f t="shared" si="2"/>
        <v>124.58623018478579</v>
      </c>
      <c r="Q28">
        <f t="shared" si="3"/>
        <v>0</v>
      </c>
      <c r="R28">
        <f t="shared" si="4"/>
        <v>0</v>
      </c>
      <c r="S28">
        <f t="shared" si="6"/>
        <v>0</v>
      </c>
      <c r="T28" s="27">
        <f t="shared" si="5"/>
        <v>58.337037799979228</v>
      </c>
    </row>
    <row r="29" spans="11:26" x14ac:dyDescent="0.35">
      <c r="K29" s="15">
        <v>40379</v>
      </c>
      <c r="L29" s="10" t="s">
        <v>7</v>
      </c>
      <c r="M29" s="17" t="s">
        <v>13</v>
      </c>
      <c r="N29" s="6">
        <f t="shared" si="0"/>
        <v>427.92411630140447</v>
      </c>
      <c r="O29" s="6">
        <f t="shared" si="1"/>
        <v>-296.93209889405074</v>
      </c>
      <c r="P29">
        <f t="shared" si="2"/>
        <v>124.58623018478579</v>
      </c>
      <c r="Q29">
        <f t="shared" si="3"/>
        <v>0</v>
      </c>
      <c r="R29">
        <f t="shared" si="4"/>
        <v>0</v>
      </c>
      <c r="S29">
        <f t="shared" si="6"/>
        <v>0</v>
      </c>
      <c r="T29" s="27">
        <f t="shared" si="5"/>
        <v>64.188617445210667</v>
      </c>
    </row>
    <row r="30" spans="11:26" x14ac:dyDescent="0.35">
      <c r="K30" s="15">
        <v>40379</v>
      </c>
      <c r="L30" s="10" t="s">
        <v>7</v>
      </c>
      <c r="M30" s="17" t="s">
        <v>14</v>
      </c>
      <c r="N30" s="6">
        <f t="shared" si="0"/>
        <v>401.89035567111949</v>
      </c>
      <c r="O30" s="6">
        <f t="shared" si="1"/>
        <v>-322.96585952433571</v>
      </c>
      <c r="P30">
        <f t="shared" si="2"/>
        <v>124.58623018478579</v>
      </c>
      <c r="Q30">
        <f t="shared" si="3"/>
        <v>0</v>
      </c>
      <c r="R30">
        <f t="shared" si="4"/>
        <v>0</v>
      </c>
      <c r="S30">
        <f t="shared" si="6"/>
        <v>0</v>
      </c>
      <c r="T30" s="27">
        <f t="shared" si="5"/>
        <v>60.283553350667923</v>
      </c>
    </row>
    <row r="31" spans="11:26" x14ac:dyDescent="0.35">
      <c r="K31" s="15">
        <v>40379</v>
      </c>
      <c r="L31" s="10" t="s">
        <v>7</v>
      </c>
      <c r="M31" s="17" t="s">
        <v>15</v>
      </c>
      <c r="N31" s="6">
        <f t="shared" si="0"/>
        <v>402.65922931210383</v>
      </c>
      <c r="O31" s="6">
        <f t="shared" si="1"/>
        <v>-322.19698588335137</v>
      </c>
      <c r="P31">
        <f t="shared" si="2"/>
        <v>124.58623018478579</v>
      </c>
      <c r="Q31">
        <f t="shared" si="3"/>
        <v>0</v>
      </c>
      <c r="R31">
        <f t="shared" si="4"/>
        <v>0</v>
      </c>
      <c r="S31">
        <f t="shared" si="6"/>
        <v>0</v>
      </c>
      <c r="T31" s="27">
        <f t="shared" si="5"/>
        <v>60.398884396815575</v>
      </c>
    </row>
    <row r="32" spans="11:26" x14ac:dyDescent="0.35">
      <c r="K32" s="15">
        <v>40379</v>
      </c>
      <c r="L32" s="10" t="s">
        <v>7</v>
      </c>
      <c r="M32" s="17" t="s">
        <v>16</v>
      </c>
      <c r="N32" s="6">
        <f t="shared" si="0"/>
        <v>402.65922931210383</v>
      </c>
      <c r="O32" s="6">
        <f t="shared" si="1"/>
        <v>-322.19698588335137</v>
      </c>
      <c r="P32">
        <f t="shared" si="2"/>
        <v>124.58623018478579</v>
      </c>
      <c r="Q32">
        <f t="shared" si="3"/>
        <v>0</v>
      </c>
      <c r="R32">
        <f t="shared" si="4"/>
        <v>0</v>
      </c>
      <c r="S32">
        <f t="shared" si="6"/>
        <v>0</v>
      </c>
      <c r="T32" s="27">
        <f t="shared" si="5"/>
        <v>60.398884396815575</v>
      </c>
    </row>
    <row r="33" spans="11:20" x14ac:dyDescent="0.35">
      <c r="K33" s="15">
        <v>40379</v>
      </c>
      <c r="L33" s="10" t="s">
        <v>7</v>
      </c>
      <c r="M33" s="17" t="s">
        <v>17</v>
      </c>
      <c r="N33" s="6">
        <f t="shared" si="0"/>
        <v>455.41244990280683</v>
      </c>
      <c r="O33" s="6">
        <f t="shared" si="1"/>
        <v>-349.33465682421445</v>
      </c>
      <c r="P33">
        <f t="shared" si="2"/>
        <v>124.58623018478579</v>
      </c>
      <c r="Q33">
        <f>1*$B$7</f>
        <v>79.890891531566069</v>
      </c>
      <c r="R33">
        <f t="shared" si="4"/>
        <v>0</v>
      </c>
      <c r="S33">
        <f t="shared" si="6"/>
        <v>0</v>
      </c>
      <c r="T33" s="27">
        <f t="shared" si="5"/>
        <v>68.311867485421018</v>
      </c>
    </row>
    <row r="34" spans="11:20" x14ac:dyDescent="0.35">
      <c r="K34" s="15">
        <v>40379</v>
      </c>
      <c r="L34" s="10" t="s">
        <v>18</v>
      </c>
      <c r="M34" s="17" t="s">
        <v>19</v>
      </c>
      <c r="N34" s="6">
        <f t="shared" si="0"/>
        <v>393.18460181146048</v>
      </c>
      <c r="O34" s="6">
        <f t="shared" si="1"/>
        <v>-245.02737703063752</v>
      </c>
      <c r="P34">
        <f t="shared" si="2"/>
        <v>124.58623018478579</v>
      </c>
      <c r="Q34">
        <f t="shared" si="3"/>
        <v>0</v>
      </c>
      <c r="R34">
        <f t="shared" si="4"/>
        <v>-223.5256601602299</v>
      </c>
      <c r="S34">
        <f t="shared" si="6"/>
        <v>136.8814238068727</v>
      </c>
      <c r="T34" s="27">
        <f t="shared" si="5"/>
        <v>58.977690271719069</v>
      </c>
    </row>
    <row r="35" spans="11:20" x14ac:dyDescent="0.35">
      <c r="K35" s="15">
        <v>40379</v>
      </c>
      <c r="L35" s="10" t="s">
        <v>18</v>
      </c>
      <c r="M35" s="17" t="s">
        <v>20</v>
      </c>
      <c r="N35" s="6">
        <f t="shared" si="0"/>
        <v>372.63446516455508</v>
      </c>
      <c r="O35" s="6">
        <f t="shared" si="1"/>
        <v>-291.5880289099897</v>
      </c>
      <c r="P35">
        <f t="shared" si="2"/>
        <v>124.58623018478579</v>
      </c>
      <c r="Q35">
        <f t="shared" si="3"/>
        <v>0</v>
      </c>
      <c r="R35">
        <f t="shared" si="4"/>
        <v>-223.5256601602299</v>
      </c>
      <c r="S35">
        <f t="shared" si="6"/>
        <v>162.89193903931945</v>
      </c>
      <c r="T35" s="27">
        <f t="shared" si="5"/>
        <v>55.895169774683261</v>
      </c>
    </row>
    <row r="36" spans="11:20" x14ac:dyDescent="0.35">
      <c r="K36" s="15">
        <v>40379</v>
      </c>
      <c r="L36" s="10" t="s">
        <v>18</v>
      </c>
      <c r="M36" s="17" t="s">
        <v>21</v>
      </c>
      <c r="N36" s="6">
        <f t="shared" si="0"/>
        <v>393.18460181146048</v>
      </c>
      <c r="O36" s="6">
        <f t="shared" si="1"/>
        <v>-245.02737703063752</v>
      </c>
      <c r="P36">
        <f t="shared" si="2"/>
        <v>124.58623018478579</v>
      </c>
      <c r="Q36">
        <f t="shared" si="3"/>
        <v>0</v>
      </c>
      <c r="R36">
        <f t="shared" si="4"/>
        <v>-223.5256601602299</v>
      </c>
      <c r="S36">
        <f t="shared" si="6"/>
        <v>136.8814238068727</v>
      </c>
      <c r="T36" s="27">
        <f t="shared" si="5"/>
        <v>58.977690271719069</v>
      </c>
    </row>
    <row r="37" spans="11:20" x14ac:dyDescent="0.35">
      <c r="K37" s="15">
        <v>40379</v>
      </c>
      <c r="L37" s="10" t="s">
        <v>18</v>
      </c>
      <c r="M37" s="17" t="s">
        <v>22</v>
      </c>
      <c r="N37" s="6">
        <f t="shared" si="0"/>
        <v>371.43169796950207</v>
      </c>
      <c r="O37" s="6">
        <f t="shared" si="1"/>
        <v>-294.31315067550361</v>
      </c>
      <c r="P37">
        <f t="shared" si="2"/>
        <v>124.58623018478579</v>
      </c>
      <c r="Q37">
        <f t="shared" si="3"/>
        <v>0</v>
      </c>
      <c r="R37">
        <f t="shared" si="4"/>
        <v>-223.5256601602299</v>
      </c>
      <c r="S37">
        <f t="shared" si="6"/>
        <v>164.41429360978037</v>
      </c>
      <c r="T37" s="27">
        <f t="shared" si="5"/>
        <v>55.714754695425306</v>
      </c>
    </row>
    <row r="38" spans="11:20" x14ac:dyDescent="0.35">
      <c r="K38" s="15">
        <v>40379</v>
      </c>
      <c r="L38" s="10" t="s">
        <v>18</v>
      </c>
      <c r="M38" s="17" t="s">
        <v>23</v>
      </c>
      <c r="N38" s="6">
        <f t="shared" si="0"/>
        <v>357.72015194589795</v>
      </c>
      <c r="O38" s="6">
        <f t="shared" si="1"/>
        <v>-325.37953880236233</v>
      </c>
      <c r="P38">
        <f t="shared" si="2"/>
        <v>124.58623018478579</v>
      </c>
      <c r="Q38">
        <f t="shared" si="3"/>
        <v>0</v>
      </c>
      <c r="R38">
        <f t="shared" si="4"/>
        <v>-223.5256601602299</v>
      </c>
      <c r="S38">
        <f t="shared" si="6"/>
        <v>181.76913571303498</v>
      </c>
      <c r="T38" s="27">
        <f t="shared" si="5"/>
        <v>53.65802279188469</v>
      </c>
    </row>
    <row r="39" spans="11:20" x14ac:dyDescent="0.35">
      <c r="K39" s="15">
        <v>40379</v>
      </c>
      <c r="L39" s="10" t="s">
        <v>18</v>
      </c>
      <c r="M39" s="17" t="s">
        <v>24</v>
      </c>
      <c r="N39" s="6">
        <f t="shared" si="0"/>
        <v>342.47937334572646</v>
      </c>
      <c r="O39" s="6">
        <f t="shared" si="1"/>
        <v>-359.91072460251729</v>
      </c>
      <c r="P39">
        <f t="shared" si="2"/>
        <v>124.58623018478579</v>
      </c>
      <c r="Q39">
        <f t="shared" si="3"/>
        <v>0</v>
      </c>
      <c r="R39">
        <f t="shared" si="4"/>
        <v>-223.5256601602299</v>
      </c>
      <c r="S39">
        <f t="shared" si="6"/>
        <v>201.05954291301845</v>
      </c>
      <c r="T39" s="27">
        <f t="shared" si="5"/>
        <v>51.371906001858967</v>
      </c>
    </row>
    <row r="40" spans="11:20" x14ac:dyDescent="0.35">
      <c r="K40" s="15">
        <v>40379</v>
      </c>
      <c r="L40" s="10" t="s">
        <v>18</v>
      </c>
      <c r="M40" s="17" t="s">
        <v>25</v>
      </c>
      <c r="N40" s="6">
        <f t="shared" si="0"/>
        <v>363.31301940289433</v>
      </c>
      <c r="O40" s="6">
        <f t="shared" si="1"/>
        <v>-312.70772259272263</v>
      </c>
      <c r="P40">
        <f t="shared" si="2"/>
        <v>124.58623018478579</v>
      </c>
      <c r="Q40">
        <f t="shared" si="3"/>
        <v>0</v>
      </c>
      <c r="R40">
        <f t="shared" si="4"/>
        <v>-223.5256601602299</v>
      </c>
      <c r="S40">
        <f t="shared" si="6"/>
        <v>174.69018696039166</v>
      </c>
      <c r="T40" s="27">
        <f t="shared" si="5"/>
        <v>54.496952910434146</v>
      </c>
    </row>
    <row r="41" spans="11:20" x14ac:dyDescent="0.35">
      <c r="K41" s="15">
        <v>40379</v>
      </c>
      <c r="L41" s="10" t="s">
        <v>18</v>
      </c>
      <c r="M41" s="17" t="s">
        <v>26</v>
      </c>
      <c r="N41" s="6">
        <f t="shared" si="0"/>
        <v>473.24731722803403</v>
      </c>
      <c r="O41" s="6">
        <f t="shared" si="1"/>
        <v>-244.63807392127839</v>
      </c>
      <c r="P41">
        <f t="shared" si="2"/>
        <v>124.58623018478579</v>
      </c>
      <c r="Q41">
        <f>1*$B$7</f>
        <v>79.890891531566069</v>
      </c>
      <c r="R41">
        <f t="shared" si="4"/>
        <v>-223.5256601602299</v>
      </c>
      <c r="S41">
        <f t="shared" si="6"/>
        <v>136.66394458252114</v>
      </c>
      <c r="T41" s="27">
        <f t="shared" si="5"/>
        <v>70.987097584205102</v>
      </c>
    </row>
    <row r="42" spans="11:20" x14ac:dyDescent="0.35">
      <c r="K42" s="15">
        <v>40379</v>
      </c>
      <c r="L42" s="10" t="s">
        <v>18</v>
      </c>
      <c r="M42" s="17" t="s">
        <v>27</v>
      </c>
      <c r="N42" s="6">
        <f t="shared" si="0"/>
        <v>372.63446516455508</v>
      </c>
      <c r="O42" s="6">
        <f t="shared" si="1"/>
        <v>-291.5880289099897</v>
      </c>
      <c r="P42">
        <f t="shared" si="2"/>
        <v>124.58623018478579</v>
      </c>
      <c r="Q42">
        <f t="shared" si="3"/>
        <v>0</v>
      </c>
      <c r="R42">
        <f t="shared" si="4"/>
        <v>-223.5256601602299</v>
      </c>
      <c r="S42">
        <f t="shared" si="6"/>
        <v>162.89193903931945</v>
      </c>
      <c r="T42" s="27">
        <f t="shared" si="5"/>
        <v>55.895169774683261</v>
      </c>
    </row>
    <row r="43" spans="11:20" x14ac:dyDescent="0.35">
      <c r="K43" s="15">
        <v>40379</v>
      </c>
      <c r="L43" s="10" t="s">
        <v>18</v>
      </c>
      <c r="M43" s="17" t="s">
        <v>28</v>
      </c>
      <c r="N43" s="6">
        <f t="shared" si="0"/>
        <v>380.41563251374157</v>
      </c>
      <c r="O43" s="6">
        <f t="shared" si="1"/>
        <v>-273.95815956238073</v>
      </c>
      <c r="P43">
        <f t="shared" si="2"/>
        <v>124.58623018478579</v>
      </c>
      <c r="Q43">
        <f t="shared" si="3"/>
        <v>0</v>
      </c>
      <c r="R43">
        <f t="shared" si="4"/>
        <v>-223.5256601602299</v>
      </c>
      <c r="S43">
        <f t="shared" si="6"/>
        <v>153.04323704089697</v>
      </c>
      <c r="T43" s="27">
        <f t="shared" si="5"/>
        <v>57.062344877061236</v>
      </c>
    </row>
    <row r="44" spans="11:20" x14ac:dyDescent="0.35">
      <c r="K44" s="15">
        <v>40386</v>
      </c>
      <c r="L44" s="10" t="s">
        <v>7</v>
      </c>
      <c r="M44" s="17" t="s">
        <v>8</v>
      </c>
      <c r="N44">
        <f>$B$4+O44+P44+Q44+R44+S44</f>
        <v>403.21663381676541</v>
      </c>
      <c r="O44">
        <f>$B$5*O2</f>
        <v>-276.94424272547008</v>
      </c>
      <c r="P44">
        <f>P2*$B$6</f>
        <v>0</v>
      </c>
      <c r="Q44">
        <f>1*$B$7</f>
        <v>79.890891531566069</v>
      </c>
      <c r="R44">
        <f>R2*$B$8</f>
        <v>0</v>
      </c>
      <c r="S44">
        <f>S2*$B$9</f>
        <v>0</v>
      </c>
      <c r="T44" s="27">
        <f t="shared" si="5"/>
        <v>60.482495072514808</v>
      </c>
    </row>
    <row r="45" spans="11:20" x14ac:dyDescent="0.35">
      <c r="K45" s="15">
        <v>40386</v>
      </c>
      <c r="L45" s="10" t="s">
        <v>7</v>
      </c>
      <c r="M45" s="17" t="s">
        <v>9</v>
      </c>
      <c r="N45">
        <f t="shared" ref="N45:N63" si="7">$B$4+O45+P45+Q45+R45+S45</f>
        <v>380.78678544506312</v>
      </c>
      <c r="O45">
        <f t="shared" ref="O45:O63" si="8">$B$5*O3</f>
        <v>-299.37409109717237</v>
      </c>
      <c r="P45">
        <f t="shared" ref="P45:P63" si="9">P3*$B$6</f>
        <v>0</v>
      </c>
      <c r="Q45">
        <f t="shared" ref="Q45:Q63" si="10">1*$B$7</f>
        <v>79.890891531566069</v>
      </c>
      <c r="R45">
        <f t="shared" ref="R45:R63" si="11">R3*$B$8</f>
        <v>0</v>
      </c>
      <c r="S45">
        <f t="shared" ref="S45:S63" si="12">S3*$B$9</f>
        <v>0</v>
      </c>
      <c r="T45" s="27">
        <f t="shared" si="5"/>
        <v>57.118017816759469</v>
      </c>
    </row>
    <row r="46" spans="11:20" x14ac:dyDescent="0.35">
      <c r="K46" s="15">
        <v>40386</v>
      </c>
      <c r="L46" s="10" t="s">
        <v>7</v>
      </c>
      <c r="M46" s="17" t="s">
        <v>10</v>
      </c>
      <c r="N46">
        <f t="shared" si="7"/>
        <v>315.72125907488675</v>
      </c>
      <c r="O46">
        <f t="shared" si="8"/>
        <v>-364.43961746734874</v>
      </c>
      <c r="P46">
        <f t="shared" si="9"/>
        <v>0</v>
      </c>
      <c r="Q46">
        <f t="shared" si="10"/>
        <v>79.890891531566069</v>
      </c>
      <c r="R46">
        <f t="shared" si="11"/>
        <v>0</v>
      </c>
      <c r="S46">
        <f t="shared" si="12"/>
        <v>0</v>
      </c>
      <c r="T46" s="27">
        <f t="shared" si="5"/>
        <v>47.35818886123301</v>
      </c>
    </row>
    <row r="47" spans="11:20" x14ac:dyDescent="0.35">
      <c r="K47" s="15">
        <v>40386</v>
      </c>
      <c r="L47" s="10" t="s">
        <v>7</v>
      </c>
      <c r="M47" s="17" t="s">
        <v>11</v>
      </c>
      <c r="N47">
        <f t="shared" si="7"/>
        <v>326.33301302345461</v>
      </c>
      <c r="O47">
        <f t="shared" si="8"/>
        <v>-353.82786351878087</v>
      </c>
      <c r="P47">
        <f t="shared" si="9"/>
        <v>0</v>
      </c>
      <c r="Q47">
        <f t="shared" si="10"/>
        <v>79.890891531566069</v>
      </c>
      <c r="R47">
        <f t="shared" si="11"/>
        <v>0</v>
      </c>
      <c r="S47">
        <f t="shared" si="12"/>
        <v>0</v>
      </c>
      <c r="T47" s="27">
        <f t="shared" si="5"/>
        <v>48.949951953518188</v>
      </c>
    </row>
    <row r="48" spans="11:20" x14ac:dyDescent="0.35">
      <c r="K48" s="15">
        <v>40386</v>
      </c>
      <c r="L48" s="10" t="s">
        <v>7</v>
      </c>
      <c r="M48" s="17" t="s">
        <v>12</v>
      </c>
      <c r="N48">
        <f t="shared" si="7"/>
        <v>344.21824667997515</v>
      </c>
      <c r="O48">
        <f t="shared" si="8"/>
        <v>-335.94262986226033</v>
      </c>
      <c r="P48">
        <f t="shared" si="9"/>
        <v>0</v>
      </c>
      <c r="Q48">
        <f t="shared" si="10"/>
        <v>79.890891531566069</v>
      </c>
      <c r="R48">
        <f t="shared" si="11"/>
        <v>0</v>
      </c>
      <c r="S48">
        <f t="shared" si="12"/>
        <v>0</v>
      </c>
      <c r="T48" s="27">
        <f t="shared" si="5"/>
        <v>51.632737001996269</v>
      </c>
    </row>
    <row r="49" spans="11:20" x14ac:dyDescent="0.35">
      <c r="K49" s="15">
        <v>40386</v>
      </c>
      <c r="L49" s="10" t="s">
        <v>7</v>
      </c>
      <c r="M49" s="17" t="s">
        <v>13</v>
      </c>
      <c r="N49">
        <f t="shared" si="7"/>
        <v>383.22877764818475</v>
      </c>
      <c r="O49">
        <f t="shared" si="8"/>
        <v>-296.93209889405074</v>
      </c>
      <c r="P49">
        <f t="shared" si="9"/>
        <v>0</v>
      </c>
      <c r="Q49">
        <f t="shared" si="10"/>
        <v>79.890891531566069</v>
      </c>
      <c r="R49">
        <f t="shared" si="11"/>
        <v>0</v>
      </c>
      <c r="S49">
        <f t="shared" si="12"/>
        <v>0</v>
      </c>
      <c r="T49" s="27">
        <f t="shared" si="5"/>
        <v>57.484316647227708</v>
      </c>
    </row>
    <row r="50" spans="11:20" x14ac:dyDescent="0.35">
      <c r="K50" s="15">
        <v>40386</v>
      </c>
      <c r="L50" s="10" t="s">
        <v>7</v>
      </c>
      <c r="M50" s="17" t="s">
        <v>14</v>
      </c>
      <c r="N50">
        <f t="shared" si="7"/>
        <v>357.19501701789977</v>
      </c>
      <c r="O50">
        <f t="shared" si="8"/>
        <v>-322.96585952433571</v>
      </c>
      <c r="P50">
        <f t="shared" si="9"/>
        <v>0</v>
      </c>
      <c r="Q50">
        <f t="shared" si="10"/>
        <v>79.890891531566069</v>
      </c>
      <c r="R50">
        <f t="shared" si="11"/>
        <v>0</v>
      </c>
      <c r="S50">
        <f t="shared" si="12"/>
        <v>0</v>
      </c>
      <c r="T50" s="27">
        <f t="shared" si="5"/>
        <v>53.579252552684963</v>
      </c>
    </row>
    <row r="51" spans="11:20" x14ac:dyDescent="0.35">
      <c r="K51" s="15">
        <v>40386</v>
      </c>
      <c r="L51" s="10" t="s">
        <v>7</v>
      </c>
      <c r="M51" s="17" t="s">
        <v>15</v>
      </c>
      <c r="N51">
        <f t="shared" si="7"/>
        <v>357.96389065888411</v>
      </c>
      <c r="O51">
        <f t="shared" si="8"/>
        <v>-322.19698588335137</v>
      </c>
      <c r="P51">
        <f t="shared" si="9"/>
        <v>0</v>
      </c>
      <c r="Q51">
        <f t="shared" si="10"/>
        <v>79.890891531566069</v>
      </c>
      <c r="R51">
        <f t="shared" si="11"/>
        <v>0</v>
      </c>
      <c r="S51">
        <f t="shared" si="12"/>
        <v>0</v>
      </c>
      <c r="T51" s="27">
        <f t="shared" si="5"/>
        <v>53.694583598832615</v>
      </c>
    </row>
    <row r="52" spans="11:20" x14ac:dyDescent="0.35">
      <c r="K52" s="15">
        <v>40386</v>
      </c>
      <c r="L52" s="10" t="s">
        <v>7</v>
      </c>
      <c r="M52" s="17" t="s">
        <v>16</v>
      </c>
      <c r="N52">
        <f t="shared" si="7"/>
        <v>357.96389065888411</v>
      </c>
      <c r="O52">
        <f t="shared" si="8"/>
        <v>-322.19698588335137</v>
      </c>
      <c r="P52">
        <f t="shared" si="9"/>
        <v>0</v>
      </c>
      <c r="Q52">
        <f t="shared" si="10"/>
        <v>79.890891531566069</v>
      </c>
      <c r="R52">
        <f t="shared" si="11"/>
        <v>0</v>
      </c>
      <c r="S52">
        <f t="shared" si="12"/>
        <v>0</v>
      </c>
      <c r="T52" s="27">
        <f t="shared" si="5"/>
        <v>53.694583598832615</v>
      </c>
    </row>
    <row r="53" spans="11:20" x14ac:dyDescent="0.35">
      <c r="K53" s="15">
        <v>40386</v>
      </c>
      <c r="L53" s="10" t="s">
        <v>7</v>
      </c>
      <c r="M53" s="17" t="s">
        <v>17</v>
      </c>
      <c r="N53">
        <f t="shared" si="7"/>
        <v>330.82621971802104</v>
      </c>
      <c r="O53">
        <f t="shared" si="8"/>
        <v>-349.33465682421445</v>
      </c>
      <c r="P53">
        <f t="shared" si="9"/>
        <v>0</v>
      </c>
      <c r="Q53">
        <f t="shared" si="10"/>
        <v>79.890891531566069</v>
      </c>
      <c r="R53">
        <f t="shared" si="11"/>
        <v>0</v>
      </c>
      <c r="S53">
        <f t="shared" si="12"/>
        <v>0</v>
      </c>
      <c r="T53" s="27">
        <f t="shared" si="5"/>
        <v>49.623932957703154</v>
      </c>
    </row>
    <row r="54" spans="11:20" x14ac:dyDescent="0.35">
      <c r="K54" s="15">
        <v>40386</v>
      </c>
      <c r="L54" s="10" t="s">
        <v>18</v>
      </c>
      <c r="M54" s="17" t="s">
        <v>19</v>
      </c>
      <c r="N54">
        <f t="shared" si="7"/>
        <v>348.48926315824076</v>
      </c>
      <c r="O54">
        <f t="shared" si="8"/>
        <v>-245.02737703063752</v>
      </c>
      <c r="P54">
        <f t="shared" si="9"/>
        <v>0</v>
      </c>
      <c r="Q54">
        <f t="shared" si="10"/>
        <v>79.890891531566069</v>
      </c>
      <c r="R54">
        <f t="shared" si="11"/>
        <v>-223.5256601602299</v>
      </c>
      <c r="S54">
        <f t="shared" si="12"/>
        <v>136.8814238068727</v>
      </c>
      <c r="T54" s="27">
        <f t="shared" si="5"/>
        <v>52.27338947373611</v>
      </c>
    </row>
    <row r="55" spans="11:20" x14ac:dyDescent="0.35">
      <c r="K55" s="15">
        <v>40386</v>
      </c>
      <c r="L55" s="10" t="s">
        <v>18</v>
      </c>
      <c r="M55" s="17" t="s">
        <v>20</v>
      </c>
      <c r="N55">
        <f t="shared" si="7"/>
        <v>327.9391265113353</v>
      </c>
      <c r="O55">
        <f t="shared" si="8"/>
        <v>-291.5880289099897</v>
      </c>
      <c r="P55">
        <f t="shared" si="9"/>
        <v>0</v>
      </c>
      <c r="Q55">
        <f t="shared" si="10"/>
        <v>79.890891531566069</v>
      </c>
      <c r="R55">
        <f t="shared" si="11"/>
        <v>-223.5256601602299</v>
      </c>
      <c r="S55">
        <f t="shared" si="12"/>
        <v>162.89193903931945</v>
      </c>
      <c r="T55" s="27">
        <f t="shared" si="5"/>
        <v>49.190868976700294</v>
      </c>
    </row>
    <row r="56" spans="11:20" x14ac:dyDescent="0.35">
      <c r="K56" s="15">
        <v>40386</v>
      </c>
      <c r="L56" s="10" t="s">
        <v>18</v>
      </c>
      <c r="M56" s="17" t="s">
        <v>21</v>
      </c>
      <c r="N56">
        <f t="shared" si="7"/>
        <v>348.48926315824076</v>
      </c>
      <c r="O56">
        <f t="shared" si="8"/>
        <v>-245.02737703063752</v>
      </c>
      <c r="P56">
        <f t="shared" si="9"/>
        <v>0</v>
      </c>
      <c r="Q56">
        <f t="shared" si="10"/>
        <v>79.890891531566069</v>
      </c>
      <c r="R56">
        <f t="shared" si="11"/>
        <v>-223.5256601602299</v>
      </c>
      <c r="S56">
        <f t="shared" si="12"/>
        <v>136.8814238068727</v>
      </c>
      <c r="T56" s="27">
        <f t="shared" si="5"/>
        <v>52.27338947373611</v>
      </c>
    </row>
    <row r="57" spans="11:20" x14ac:dyDescent="0.35">
      <c r="K57" s="15">
        <v>40386</v>
      </c>
      <c r="L57" s="10" t="s">
        <v>18</v>
      </c>
      <c r="M57" s="17" t="s">
        <v>22</v>
      </c>
      <c r="N57">
        <f t="shared" si="7"/>
        <v>326.73635931628235</v>
      </c>
      <c r="O57">
        <f t="shared" si="8"/>
        <v>-294.31315067550361</v>
      </c>
      <c r="P57">
        <f t="shared" si="9"/>
        <v>0</v>
      </c>
      <c r="Q57">
        <f t="shared" si="10"/>
        <v>79.890891531566069</v>
      </c>
      <c r="R57">
        <f t="shared" si="11"/>
        <v>-223.5256601602299</v>
      </c>
      <c r="S57">
        <f t="shared" si="12"/>
        <v>164.41429360978037</v>
      </c>
      <c r="T57" s="27">
        <f t="shared" si="5"/>
        <v>49.010453897442353</v>
      </c>
    </row>
    <row r="58" spans="11:20" x14ac:dyDescent="0.35">
      <c r="K58" s="15">
        <v>40386</v>
      </c>
      <c r="L58" s="10" t="s">
        <v>18</v>
      </c>
      <c r="M58" s="17" t="s">
        <v>23</v>
      </c>
      <c r="N58">
        <f t="shared" si="7"/>
        <v>313.02481329267823</v>
      </c>
      <c r="O58">
        <f t="shared" si="8"/>
        <v>-325.37953880236233</v>
      </c>
      <c r="P58">
        <f t="shared" si="9"/>
        <v>0</v>
      </c>
      <c r="Q58">
        <f t="shared" si="10"/>
        <v>79.890891531566069</v>
      </c>
      <c r="R58">
        <f t="shared" si="11"/>
        <v>-223.5256601602299</v>
      </c>
      <c r="S58">
        <f t="shared" si="12"/>
        <v>181.76913571303498</v>
      </c>
      <c r="T58" s="27">
        <f t="shared" si="5"/>
        <v>46.953721993901731</v>
      </c>
    </row>
    <row r="59" spans="11:20" x14ac:dyDescent="0.35">
      <c r="K59" s="15">
        <v>40386</v>
      </c>
      <c r="L59" s="10" t="s">
        <v>18</v>
      </c>
      <c r="M59" s="17" t="s">
        <v>24</v>
      </c>
      <c r="N59">
        <f t="shared" si="7"/>
        <v>297.78403469250674</v>
      </c>
      <c r="O59">
        <f t="shared" si="8"/>
        <v>-359.91072460251729</v>
      </c>
      <c r="P59">
        <f t="shared" si="9"/>
        <v>0</v>
      </c>
      <c r="Q59">
        <f t="shared" si="10"/>
        <v>79.890891531566069</v>
      </c>
      <c r="R59">
        <f t="shared" si="11"/>
        <v>-223.5256601602299</v>
      </c>
      <c r="S59">
        <f t="shared" si="12"/>
        <v>201.05954291301845</v>
      </c>
      <c r="T59" s="27">
        <f t="shared" si="5"/>
        <v>44.667605203876008</v>
      </c>
    </row>
    <row r="60" spans="11:20" x14ac:dyDescent="0.35">
      <c r="K60" s="15">
        <v>40386</v>
      </c>
      <c r="L60" s="10" t="s">
        <v>18</v>
      </c>
      <c r="M60" s="17" t="s">
        <v>25</v>
      </c>
      <c r="N60">
        <f t="shared" si="7"/>
        <v>318.61768074967461</v>
      </c>
      <c r="O60">
        <f t="shared" si="8"/>
        <v>-312.70772259272263</v>
      </c>
      <c r="P60">
        <f t="shared" si="9"/>
        <v>0</v>
      </c>
      <c r="Q60">
        <f t="shared" si="10"/>
        <v>79.890891531566069</v>
      </c>
      <c r="R60">
        <f t="shared" si="11"/>
        <v>-223.5256601602299</v>
      </c>
      <c r="S60">
        <f t="shared" si="12"/>
        <v>174.69018696039166</v>
      </c>
      <c r="T60" s="27">
        <f t="shared" si="5"/>
        <v>47.792652112451186</v>
      </c>
    </row>
    <row r="61" spans="11:20" x14ac:dyDescent="0.35">
      <c r="K61" s="15">
        <v>40386</v>
      </c>
      <c r="L61" s="10" t="s">
        <v>18</v>
      </c>
      <c r="M61" s="17" t="s">
        <v>26</v>
      </c>
      <c r="N61">
        <f t="shared" si="7"/>
        <v>348.6610870432483</v>
      </c>
      <c r="O61">
        <f t="shared" si="8"/>
        <v>-244.63807392127839</v>
      </c>
      <c r="P61">
        <f t="shared" si="9"/>
        <v>0</v>
      </c>
      <c r="Q61">
        <f t="shared" si="10"/>
        <v>79.890891531566069</v>
      </c>
      <c r="R61">
        <f t="shared" si="11"/>
        <v>-223.5256601602299</v>
      </c>
      <c r="S61">
        <f t="shared" si="12"/>
        <v>136.66394458252114</v>
      </c>
      <c r="T61" s="27">
        <f t="shared" si="5"/>
        <v>52.299163056487245</v>
      </c>
    </row>
    <row r="62" spans="11:20" x14ac:dyDescent="0.35">
      <c r="K62" s="15">
        <v>40386</v>
      </c>
      <c r="L62" s="10" t="s">
        <v>18</v>
      </c>
      <c r="M62" s="17" t="s">
        <v>27</v>
      </c>
      <c r="N62">
        <f t="shared" si="7"/>
        <v>327.9391265113353</v>
      </c>
      <c r="O62">
        <f t="shared" si="8"/>
        <v>-291.5880289099897</v>
      </c>
      <c r="P62">
        <f t="shared" si="9"/>
        <v>0</v>
      </c>
      <c r="Q62">
        <f t="shared" si="10"/>
        <v>79.890891531566069</v>
      </c>
      <c r="R62">
        <f t="shared" si="11"/>
        <v>-223.5256601602299</v>
      </c>
      <c r="S62">
        <f t="shared" si="12"/>
        <v>162.89193903931945</v>
      </c>
      <c r="T62" s="27">
        <f t="shared" si="5"/>
        <v>49.190868976700294</v>
      </c>
    </row>
    <row r="63" spans="11:20" x14ac:dyDescent="0.35">
      <c r="K63" s="15">
        <v>40386</v>
      </c>
      <c r="L63" s="10" t="s">
        <v>18</v>
      </c>
      <c r="M63" s="17" t="s">
        <v>28</v>
      </c>
      <c r="N63">
        <f t="shared" si="7"/>
        <v>335.72029386052179</v>
      </c>
      <c r="O63">
        <f t="shared" si="8"/>
        <v>-273.95815956238073</v>
      </c>
      <c r="P63">
        <f t="shared" si="9"/>
        <v>0</v>
      </c>
      <c r="Q63">
        <f t="shared" si="10"/>
        <v>79.890891531566069</v>
      </c>
      <c r="R63">
        <f t="shared" si="11"/>
        <v>-223.5256601602299</v>
      </c>
      <c r="S63">
        <f t="shared" si="12"/>
        <v>153.04323704089697</v>
      </c>
      <c r="T63" s="27">
        <f t="shared" si="5"/>
        <v>50.358044079078269</v>
      </c>
    </row>
    <row r="64" spans="11:20" x14ac:dyDescent="0.35">
      <c r="K64" s="15">
        <v>40393</v>
      </c>
      <c r="L64" s="10" t="s">
        <v>7</v>
      </c>
      <c r="M64" s="17" t="s">
        <v>8</v>
      </c>
      <c r="N64">
        <f>$B$4+O64+P64+Q64+R64+S64</f>
        <v>403.21663381676541</v>
      </c>
      <c r="O64">
        <f>$B$5*O2</f>
        <v>-276.94424272547008</v>
      </c>
      <c r="P64">
        <f>P2*$B$6</f>
        <v>0</v>
      </c>
      <c r="Q64">
        <f>1*$B$7</f>
        <v>79.890891531566069</v>
      </c>
      <c r="R64">
        <f>R2*$B$8</f>
        <v>0</v>
      </c>
      <c r="S64">
        <f>S2*$B$9</f>
        <v>0</v>
      </c>
      <c r="T64" s="27">
        <f t="shared" si="5"/>
        <v>60.482495072514808</v>
      </c>
    </row>
    <row r="65" spans="11:20" x14ac:dyDescent="0.35">
      <c r="K65" s="15">
        <v>40393</v>
      </c>
      <c r="L65" s="10" t="s">
        <v>7</v>
      </c>
      <c r="M65" s="17" t="s">
        <v>9</v>
      </c>
      <c r="N65">
        <f t="shared" ref="N65:N83" si="13">$B$4+O65+P65+Q65+R65+S65</f>
        <v>380.78678544506312</v>
      </c>
      <c r="O65">
        <f t="shared" ref="O65:O83" si="14">$B$5*O3</f>
        <v>-299.37409109717237</v>
      </c>
      <c r="P65">
        <f t="shared" ref="P65:P83" si="15">P3*$B$6</f>
        <v>0</v>
      </c>
      <c r="Q65">
        <f t="shared" ref="Q65:Q83" si="16">1*$B$7</f>
        <v>79.890891531566069</v>
      </c>
      <c r="R65">
        <f t="shared" ref="R65:R83" si="17">R3*$B$8</f>
        <v>0</v>
      </c>
      <c r="S65">
        <f t="shared" ref="S65:S83" si="18">S3*$B$9</f>
        <v>0</v>
      </c>
      <c r="T65" s="27">
        <f t="shared" si="5"/>
        <v>57.118017816759469</v>
      </c>
    </row>
    <row r="66" spans="11:20" x14ac:dyDescent="0.35">
      <c r="K66" s="15">
        <v>40393</v>
      </c>
      <c r="L66" s="10" t="s">
        <v>7</v>
      </c>
      <c r="M66" s="17" t="s">
        <v>10</v>
      </c>
      <c r="N66">
        <f t="shared" si="13"/>
        <v>315.72125907488675</v>
      </c>
      <c r="O66">
        <f t="shared" si="14"/>
        <v>-364.43961746734874</v>
      </c>
      <c r="P66">
        <f t="shared" si="15"/>
        <v>0</v>
      </c>
      <c r="Q66">
        <f t="shared" si="16"/>
        <v>79.890891531566069</v>
      </c>
      <c r="R66">
        <f t="shared" si="17"/>
        <v>0</v>
      </c>
      <c r="S66">
        <f t="shared" si="18"/>
        <v>0</v>
      </c>
      <c r="T66" s="27">
        <f t="shared" si="5"/>
        <v>47.35818886123301</v>
      </c>
    </row>
    <row r="67" spans="11:20" x14ac:dyDescent="0.35">
      <c r="K67" s="15">
        <v>40393</v>
      </c>
      <c r="L67" s="10" t="s">
        <v>7</v>
      </c>
      <c r="M67" s="17" t="s">
        <v>11</v>
      </c>
      <c r="N67">
        <f t="shared" si="13"/>
        <v>326.33301302345461</v>
      </c>
      <c r="O67">
        <f t="shared" si="14"/>
        <v>-353.82786351878087</v>
      </c>
      <c r="P67">
        <f t="shared" si="15"/>
        <v>0</v>
      </c>
      <c r="Q67">
        <f t="shared" si="16"/>
        <v>79.890891531566069</v>
      </c>
      <c r="R67">
        <f t="shared" si="17"/>
        <v>0</v>
      </c>
      <c r="S67">
        <f t="shared" si="18"/>
        <v>0</v>
      </c>
      <c r="T67" s="27">
        <f t="shared" si="5"/>
        <v>48.949951953518188</v>
      </c>
    </row>
    <row r="68" spans="11:20" x14ac:dyDescent="0.35">
      <c r="K68" s="15">
        <v>40393</v>
      </c>
      <c r="L68" s="10" t="s">
        <v>7</v>
      </c>
      <c r="M68" s="17" t="s">
        <v>12</v>
      </c>
      <c r="N68">
        <f t="shared" si="13"/>
        <v>344.21824667997515</v>
      </c>
      <c r="O68">
        <f t="shared" si="14"/>
        <v>-335.94262986226033</v>
      </c>
      <c r="P68">
        <f t="shared" si="15"/>
        <v>0</v>
      </c>
      <c r="Q68">
        <f t="shared" si="16"/>
        <v>79.890891531566069</v>
      </c>
      <c r="R68">
        <f t="shared" si="17"/>
        <v>0</v>
      </c>
      <c r="S68">
        <f t="shared" si="18"/>
        <v>0</v>
      </c>
      <c r="T68" s="27">
        <f t="shared" si="5"/>
        <v>51.632737001996269</v>
      </c>
    </row>
    <row r="69" spans="11:20" x14ac:dyDescent="0.35">
      <c r="K69" s="15">
        <v>40393</v>
      </c>
      <c r="L69" s="10" t="s">
        <v>7</v>
      </c>
      <c r="M69" s="17" t="s">
        <v>13</v>
      </c>
      <c r="N69">
        <f t="shared" si="13"/>
        <v>383.22877764818475</v>
      </c>
      <c r="O69">
        <f t="shared" si="14"/>
        <v>-296.93209889405074</v>
      </c>
      <c r="P69">
        <f t="shared" si="15"/>
        <v>0</v>
      </c>
      <c r="Q69">
        <f t="shared" si="16"/>
        <v>79.890891531566069</v>
      </c>
      <c r="R69">
        <f t="shared" si="17"/>
        <v>0</v>
      </c>
      <c r="S69">
        <f t="shared" si="18"/>
        <v>0</v>
      </c>
      <c r="T69" s="27">
        <f t="shared" si="5"/>
        <v>57.484316647227708</v>
      </c>
    </row>
    <row r="70" spans="11:20" x14ac:dyDescent="0.35">
      <c r="K70" s="15">
        <v>40393</v>
      </c>
      <c r="L70" s="10" t="s">
        <v>7</v>
      </c>
      <c r="M70" s="17" t="s">
        <v>14</v>
      </c>
      <c r="N70">
        <f t="shared" si="13"/>
        <v>357.19501701789977</v>
      </c>
      <c r="O70">
        <f t="shared" si="14"/>
        <v>-322.96585952433571</v>
      </c>
      <c r="P70">
        <f t="shared" si="15"/>
        <v>0</v>
      </c>
      <c r="Q70">
        <f t="shared" si="16"/>
        <v>79.890891531566069</v>
      </c>
      <c r="R70">
        <f t="shared" si="17"/>
        <v>0</v>
      </c>
      <c r="S70">
        <f t="shared" si="18"/>
        <v>0</v>
      </c>
      <c r="T70" s="27">
        <f t="shared" si="5"/>
        <v>53.579252552684963</v>
      </c>
    </row>
    <row r="71" spans="11:20" x14ac:dyDescent="0.35">
      <c r="K71" s="15">
        <v>40393</v>
      </c>
      <c r="L71" s="10" t="s">
        <v>7</v>
      </c>
      <c r="M71" s="17" t="s">
        <v>15</v>
      </c>
      <c r="N71">
        <f t="shared" si="13"/>
        <v>357.96389065888411</v>
      </c>
      <c r="O71">
        <f t="shared" si="14"/>
        <v>-322.19698588335137</v>
      </c>
      <c r="P71">
        <f t="shared" si="15"/>
        <v>0</v>
      </c>
      <c r="Q71">
        <f t="shared" si="16"/>
        <v>79.890891531566069</v>
      </c>
      <c r="R71">
        <f t="shared" si="17"/>
        <v>0</v>
      </c>
      <c r="S71">
        <f t="shared" si="18"/>
        <v>0</v>
      </c>
      <c r="T71" s="27">
        <f t="shared" si="5"/>
        <v>53.694583598832615</v>
      </c>
    </row>
    <row r="72" spans="11:20" x14ac:dyDescent="0.35">
      <c r="K72" s="15">
        <v>40393</v>
      </c>
      <c r="L72" s="10" t="s">
        <v>7</v>
      </c>
      <c r="M72" s="17" t="s">
        <v>16</v>
      </c>
      <c r="N72">
        <f t="shared" si="13"/>
        <v>357.96389065888411</v>
      </c>
      <c r="O72">
        <f t="shared" si="14"/>
        <v>-322.19698588335137</v>
      </c>
      <c r="P72">
        <f t="shared" si="15"/>
        <v>0</v>
      </c>
      <c r="Q72">
        <f t="shared" si="16"/>
        <v>79.890891531566069</v>
      </c>
      <c r="R72">
        <f t="shared" si="17"/>
        <v>0</v>
      </c>
      <c r="S72">
        <f t="shared" si="18"/>
        <v>0</v>
      </c>
      <c r="T72" s="27">
        <f t="shared" si="5"/>
        <v>53.694583598832615</v>
      </c>
    </row>
    <row r="73" spans="11:20" x14ac:dyDescent="0.35">
      <c r="K73" s="15">
        <v>40393</v>
      </c>
      <c r="L73" s="10" t="s">
        <v>7</v>
      </c>
      <c r="M73" s="17" t="s">
        <v>17</v>
      </c>
      <c r="N73">
        <f t="shared" si="13"/>
        <v>330.82621971802104</v>
      </c>
      <c r="O73">
        <f t="shared" si="14"/>
        <v>-349.33465682421445</v>
      </c>
      <c r="P73">
        <f t="shared" si="15"/>
        <v>0</v>
      </c>
      <c r="Q73">
        <f t="shared" si="16"/>
        <v>79.890891531566069</v>
      </c>
      <c r="R73">
        <f t="shared" si="17"/>
        <v>0</v>
      </c>
      <c r="S73">
        <f t="shared" si="18"/>
        <v>0</v>
      </c>
      <c r="T73" s="27">
        <f t="shared" si="5"/>
        <v>49.623932957703154</v>
      </c>
    </row>
    <row r="74" spans="11:20" x14ac:dyDescent="0.35">
      <c r="K74" s="15">
        <v>40393</v>
      </c>
      <c r="L74" s="10" t="s">
        <v>18</v>
      </c>
      <c r="M74" s="17" t="s">
        <v>19</v>
      </c>
      <c r="N74">
        <f t="shared" si="13"/>
        <v>348.48926315824076</v>
      </c>
      <c r="O74">
        <f t="shared" si="14"/>
        <v>-245.02737703063752</v>
      </c>
      <c r="P74">
        <f t="shared" si="15"/>
        <v>0</v>
      </c>
      <c r="Q74">
        <f t="shared" si="16"/>
        <v>79.890891531566069</v>
      </c>
      <c r="R74">
        <f t="shared" si="17"/>
        <v>-223.5256601602299</v>
      </c>
      <c r="S74">
        <f t="shared" si="18"/>
        <v>136.8814238068727</v>
      </c>
      <c r="T74" s="27">
        <f t="shared" si="5"/>
        <v>52.27338947373611</v>
      </c>
    </row>
    <row r="75" spans="11:20" x14ac:dyDescent="0.35">
      <c r="K75" s="15">
        <v>40393</v>
      </c>
      <c r="L75" s="10" t="s">
        <v>18</v>
      </c>
      <c r="M75" s="17" t="s">
        <v>20</v>
      </c>
      <c r="N75">
        <f t="shared" si="13"/>
        <v>327.9391265113353</v>
      </c>
      <c r="O75">
        <f t="shared" si="14"/>
        <v>-291.5880289099897</v>
      </c>
      <c r="P75">
        <f t="shared" si="15"/>
        <v>0</v>
      </c>
      <c r="Q75">
        <f t="shared" si="16"/>
        <v>79.890891531566069</v>
      </c>
      <c r="R75">
        <f t="shared" si="17"/>
        <v>-223.5256601602299</v>
      </c>
      <c r="S75">
        <f t="shared" si="18"/>
        <v>162.89193903931945</v>
      </c>
      <c r="T75" s="27">
        <f t="shared" si="5"/>
        <v>49.190868976700294</v>
      </c>
    </row>
    <row r="76" spans="11:20" x14ac:dyDescent="0.35">
      <c r="K76" s="15">
        <v>40393</v>
      </c>
      <c r="L76" s="10" t="s">
        <v>18</v>
      </c>
      <c r="M76" s="17" t="s">
        <v>21</v>
      </c>
      <c r="N76">
        <f t="shared" si="13"/>
        <v>348.48926315824076</v>
      </c>
      <c r="O76">
        <f t="shared" si="14"/>
        <v>-245.02737703063752</v>
      </c>
      <c r="P76">
        <f t="shared" si="15"/>
        <v>0</v>
      </c>
      <c r="Q76">
        <f t="shared" si="16"/>
        <v>79.890891531566069</v>
      </c>
      <c r="R76">
        <f t="shared" si="17"/>
        <v>-223.5256601602299</v>
      </c>
      <c r="S76">
        <f t="shared" si="18"/>
        <v>136.8814238068727</v>
      </c>
      <c r="T76" s="27">
        <f t="shared" si="5"/>
        <v>52.27338947373611</v>
      </c>
    </row>
    <row r="77" spans="11:20" x14ac:dyDescent="0.35">
      <c r="K77" s="15">
        <v>40393</v>
      </c>
      <c r="L77" s="10" t="s">
        <v>18</v>
      </c>
      <c r="M77" s="17" t="s">
        <v>22</v>
      </c>
      <c r="N77">
        <f t="shared" si="13"/>
        <v>326.73635931628235</v>
      </c>
      <c r="O77">
        <f t="shared" si="14"/>
        <v>-294.31315067550361</v>
      </c>
      <c r="P77">
        <f t="shared" si="15"/>
        <v>0</v>
      </c>
      <c r="Q77">
        <f t="shared" si="16"/>
        <v>79.890891531566069</v>
      </c>
      <c r="R77">
        <f t="shared" si="17"/>
        <v>-223.5256601602299</v>
      </c>
      <c r="S77">
        <f t="shared" si="18"/>
        <v>164.41429360978037</v>
      </c>
      <c r="T77" s="27">
        <f t="shared" si="5"/>
        <v>49.010453897442353</v>
      </c>
    </row>
    <row r="78" spans="11:20" x14ac:dyDescent="0.35">
      <c r="K78" s="15">
        <v>40393</v>
      </c>
      <c r="L78" s="10" t="s">
        <v>18</v>
      </c>
      <c r="M78" s="17" t="s">
        <v>23</v>
      </c>
      <c r="N78">
        <f t="shared" si="13"/>
        <v>313.02481329267823</v>
      </c>
      <c r="O78">
        <f t="shared" si="14"/>
        <v>-325.37953880236233</v>
      </c>
      <c r="P78">
        <f t="shared" si="15"/>
        <v>0</v>
      </c>
      <c r="Q78">
        <f t="shared" si="16"/>
        <v>79.890891531566069</v>
      </c>
      <c r="R78">
        <f t="shared" si="17"/>
        <v>-223.5256601602299</v>
      </c>
      <c r="S78">
        <f t="shared" si="18"/>
        <v>181.76913571303498</v>
      </c>
      <c r="T78" s="27">
        <f t="shared" si="5"/>
        <v>46.953721993901731</v>
      </c>
    </row>
    <row r="79" spans="11:20" x14ac:dyDescent="0.35">
      <c r="K79" s="15">
        <v>40393</v>
      </c>
      <c r="L79" s="10" t="s">
        <v>18</v>
      </c>
      <c r="M79" s="17" t="s">
        <v>24</v>
      </c>
      <c r="N79">
        <f t="shared" si="13"/>
        <v>297.78403469250674</v>
      </c>
      <c r="O79">
        <f t="shared" si="14"/>
        <v>-359.91072460251729</v>
      </c>
      <c r="P79">
        <f t="shared" si="15"/>
        <v>0</v>
      </c>
      <c r="Q79">
        <f t="shared" si="16"/>
        <v>79.890891531566069</v>
      </c>
      <c r="R79">
        <f t="shared" si="17"/>
        <v>-223.5256601602299</v>
      </c>
      <c r="S79">
        <f t="shared" si="18"/>
        <v>201.05954291301845</v>
      </c>
      <c r="T79" s="27">
        <f t="shared" si="5"/>
        <v>44.667605203876008</v>
      </c>
    </row>
    <row r="80" spans="11:20" x14ac:dyDescent="0.35">
      <c r="K80" s="15">
        <v>40393</v>
      </c>
      <c r="L80" s="10" t="s">
        <v>18</v>
      </c>
      <c r="M80" s="17" t="s">
        <v>25</v>
      </c>
      <c r="N80">
        <f t="shared" si="13"/>
        <v>318.61768074967461</v>
      </c>
      <c r="O80">
        <f t="shared" si="14"/>
        <v>-312.70772259272263</v>
      </c>
      <c r="P80">
        <f t="shared" si="15"/>
        <v>0</v>
      </c>
      <c r="Q80">
        <f t="shared" si="16"/>
        <v>79.890891531566069</v>
      </c>
      <c r="R80">
        <f t="shared" si="17"/>
        <v>-223.5256601602299</v>
      </c>
      <c r="S80">
        <f t="shared" si="18"/>
        <v>174.69018696039166</v>
      </c>
      <c r="T80" s="27">
        <f t="shared" si="5"/>
        <v>47.792652112451186</v>
      </c>
    </row>
    <row r="81" spans="11:20" x14ac:dyDescent="0.35">
      <c r="K81" s="15">
        <v>40393</v>
      </c>
      <c r="L81" s="10" t="s">
        <v>18</v>
      </c>
      <c r="M81" s="17" t="s">
        <v>26</v>
      </c>
      <c r="N81">
        <f t="shared" si="13"/>
        <v>348.6610870432483</v>
      </c>
      <c r="O81">
        <f t="shared" si="14"/>
        <v>-244.63807392127839</v>
      </c>
      <c r="P81">
        <f t="shared" si="15"/>
        <v>0</v>
      </c>
      <c r="Q81">
        <f t="shared" si="16"/>
        <v>79.890891531566069</v>
      </c>
      <c r="R81">
        <f t="shared" si="17"/>
        <v>-223.5256601602299</v>
      </c>
      <c r="S81">
        <f t="shared" si="18"/>
        <v>136.66394458252114</v>
      </c>
      <c r="T81" s="27">
        <f t="shared" si="5"/>
        <v>52.299163056487245</v>
      </c>
    </row>
    <row r="82" spans="11:20" x14ac:dyDescent="0.35">
      <c r="K82" s="15">
        <v>40393</v>
      </c>
      <c r="L82" s="10" t="s">
        <v>18</v>
      </c>
      <c r="M82" s="17" t="s">
        <v>27</v>
      </c>
      <c r="N82">
        <f t="shared" si="13"/>
        <v>327.9391265113353</v>
      </c>
      <c r="O82">
        <f t="shared" si="14"/>
        <v>-291.5880289099897</v>
      </c>
      <c r="P82">
        <f t="shared" si="15"/>
        <v>0</v>
      </c>
      <c r="Q82">
        <f t="shared" si="16"/>
        <v>79.890891531566069</v>
      </c>
      <c r="R82">
        <f t="shared" si="17"/>
        <v>-223.5256601602299</v>
      </c>
      <c r="S82">
        <f t="shared" si="18"/>
        <v>162.89193903931945</v>
      </c>
      <c r="T82" s="27">
        <f t="shared" si="5"/>
        <v>49.190868976700294</v>
      </c>
    </row>
    <row r="83" spans="11:20" x14ac:dyDescent="0.35">
      <c r="K83" s="15">
        <v>40393</v>
      </c>
      <c r="L83" s="10" t="s">
        <v>18</v>
      </c>
      <c r="M83" s="17" t="s">
        <v>28</v>
      </c>
      <c r="N83">
        <f t="shared" si="13"/>
        <v>335.72029386052179</v>
      </c>
      <c r="O83">
        <f t="shared" si="14"/>
        <v>-273.95815956238073</v>
      </c>
      <c r="P83">
        <f t="shared" si="15"/>
        <v>0</v>
      </c>
      <c r="Q83">
        <f t="shared" si="16"/>
        <v>79.890891531566069</v>
      </c>
      <c r="R83">
        <f t="shared" si="17"/>
        <v>-223.5256601602299</v>
      </c>
      <c r="S83">
        <f t="shared" si="18"/>
        <v>153.04323704089697</v>
      </c>
      <c r="T83" s="27">
        <f t="shared" si="5"/>
        <v>50.358044079078269</v>
      </c>
    </row>
    <row r="84" spans="11:20" x14ac:dyDescent="0.35">
      <c r="K84" s="15">
        <v>40400</v>
      </c>
      <c r="L84" s="10" t="s">
        <v>7</v>
      </c>
      <c r="M84" s="17" t="s">
        <v>8</v>
      </c>
      <c r="N84">
        <f>$B$4+O84+P84+Q84+R84+S84</f>
        <v>403.21663381676541</v>
      </c>
      <c r="O84">
        <f>$B$5*O2</f>
        <v>-276.94424272547008</v>
      </c>
      <c r="P84">
        <f>P2*$B$6</f>
        <v>0</v>
      </c>
      <c r="Q84">
        <f>1*$B$7</f>
        <v>79.890891531566069</v>
      </c>
      <c r="R84">
        <f>R2*$B$8</f>
        <v>0</v>
      </c>
      <c r="S84">
        <f>S2*$B$9</f>
        <v>0</v>
      </c>
      <c r="T84" s="27">
        <f t="shared" si="5"/>
        <v>60.482495072514808</v>
      </c>
    </row>
    <row r="85" spans="11:20" x14ac:dyDescent="0.35">
      <c r="K85" s="15">
        <v>40400</v>
      </c>
      <c r="L85" s="10" t="s">
        <v>7</v>
      </c>
      <c r="M85" s="17" t="s">
        <v>9</v>
      </c>
      <c r="N85">
        <f t="shared" ref="N85:N103" si="19">$B$4+O85+P85+Q85+R85+S85</f>
        <v>380.78678544506312</v>
      </c>
      <c r="O85">
        <f t="shared" ref="O85:O103" si="20">$B$5*O3</f>
        <v>-299.37409109717237</v>
      </c>
      <c r="P85">
        <f t="shared" ref="P85:P103" si="21">P3*$B$6</f>
        <v>0</v>
      </c>
      <c r="Q85">
        <f t="shared" ref="Q85:Q103" si="22">1*$B$7</f>
        <v>79.890891531566069</v>
      </c>
      <c r="R85">
        <f t="shared" ref="R85:R103" si="23">R3*$B$8</f>
        <v>0</v>
      </c>
      <c r="S85">
        <f t="shared" ref="S85:S103" si="24">S3*$B$9</f>
        <v>0</v>
      </c>
      <c r="T85" s="27">
        <f t="shared" si="5"/>
        <v>57.118017816759469</v>
      </c>
    </row>
    <row r="86" spans="11:20" x14ac:dyDescent="0.35">
      <c r="K86" s="15">
        <v>40400</v>
      </c>
      <c r="L86" s="10" t="s">
        <v>7</v>
      </c>
      <c r="M86" s="17" t="s">
        <v>10</v>
      </c>
      <c r="N86">
        <f t="shared" si="19"/>
        <v>315.72125907488675</v>
      </c>
      <c r="O86">
        <f t="shared" si="20"/>
        <v>-364.43961746734874</v>
      </c>
      <c r="P86">
        <f t="shared" si="21"/>
        <v>0</v>
      </c>
      <c r="Q86">
        <f t="shared" si="22"/>
        <v>79.890891531566069</v>
      </c>
      <c r="R86">
        <f t="shared" si="23"/>
        <v>0</v>
      </c>
      <c r="S86">
        <f t="shared" si="24"/>
        <v>0</v>
      </c>
      <c r="T86" s="27">
        <f t="shared" si="5"/>
        <v>47.35818886123301</v>
      </c>
    </row>
    <row r="87" spans="11:20" x14ac:dyDescent="0.35">
      <c r="K87" s="15">
        <v>40400</v>
      </c>
      <c r="L87" s="10" t="s">
        <v>7</v>
      </c>
      <c r="M87" s="17" t="s">
        <v>11</v>
      </c>
      <c r="N87">
        <f t="shared" si="19"/>
        <v>326.33301302345461</v>
      </c>
      <c r="O87">
        <f t="shared" si="20"/>
        <v>-353.82786351878087</v>
      </c>
      <c r="P87">
        <f t="shared" si="21"/>
        <v>0</v>
      </c>
      <c r="Q87">
        <f t="shared" si="22"/>
        <v>79.890891531566069</v>
      </c>
      <c r="R87">
        <f t="shared" si="23"/>
        <v>0</v>
      </c>
      <c r="S87">
        <f t="shared" si="24"/>
        <v>0</v>
      </c>
      <c r="T87" s="27">
        <f t="shared" si="5"/>
        <v>48.949951953518188</v>
      </c>
    </row>
    <row r="88" spans="11:20" x14ac:dyDescent="0.35">
      <c r="K88" s="15">
        <v>40400</v>
      </c>
      <c r="L88" s="10" t="s">
        <v>7</v>
      </c>
      <c r="M88" s="17" t="s">
        <v>12</v>
      </c>
      <c r="N88">
        <f t="shared" si="19"/>
        <v>344.21824667997515</v>
      </c>
      <c r="O88">
        <f t="shared" si="20"/>
        <v>-335.94262986226033</v>
      </c>
      <c r="P88">
        <f t="shared" si="21"/>
        <v>0</v>
      </c>
      <c r="Q88">
        <f t="shared" si="22"/>
        <v>79.890891531566069</v>
      </c>
      <c r="R88">
        <f t="shared" si="23"/>
        <v>0</v>
      </c>
      <c r="S88">
        <f t="shared" si="24"/>
        <v>0</v>
      </c>
      <c r="T88" s="27">
        <f t="shared" si="5"/>
        <v>51.632737001996269</v>
      </c>
    </row>
    <row r="89" spans="11:20" x14ac:dyDescent="0.35">
      <c r="K89" s="15">
        <v>40400</v>
      </c>
      <c r="L89" s="10" t="s">
        <v>7</v>
      </c>
      <c r="M89" s="17" t="s">
        <v>13</v>
      </c>
      <c r="N89">
        <f t="shared" si="19"/>
        <v>383.22877764818475</v>
      </c>
      <c r="O89">
        <f t="shared" si="20"/>
        <v>-296.93209889405074</v>
      </c>
      <c r="P89">
        <f t="shared" si="21"/>
        <v>0</v>
      </c>
      <c r="Q89">
        <f t="shared" si="22"/>
        <v>79.890891531566069</v>
      </c>
      <c r="R89">
        <f t="shared" si="23"/>
        <v>0</v>
      </c>
      <c r="S89">
        <f t="shared" si="24"/>
        <v>0</v>
      </c>
      <c r="T89" s="27">
        <f t="shared" ref="T89:T123" si="25">N89*0.5*0.3</f>
        <v>57.484316647227708</v>
      </c>
    </row>
    <row r="90" spans="11:20" x14ac:dyDescent="0.35">
      <c r="K90" s="15">
        <v>40400</v>
      </c>
      <c r="L90" s="10" t="s">
        <v>7</v>
      </c>
      <c r="M90" s="17" t="s">
        <v>14</v>
      </c>
      <c r="N90">
        <f t="shared" si="19"/>
        <v>357.19501701789977</v>
      </c>
      <c r="O90">
        <f t="shared" si="20"/>
        <v>-322.96585952433571</v>
      </c>
      <c r="P90">
        <f t="shared" si="21"/>
        <v>0</v>
      </c>
      <c r="Q90">
        <f t="shared" si="22"/>
        <v>79.890891531566069</v>
      </c>
      <c r="R90">
        <f t="shared" si="23"/>
        <v>0</v>
      </c>
      <c r="S90">
        <f t="shared" si="24"/>
        <v>0</v>
      </c>
      <c r="T90" s="27">
        <f t="shared" si="25"/>
        <v>53.579252552684963</v>
      </c>
    </row>
    <row r="91" spans="11:20" x14ac:dyDescent="0.35">
      <c r="K91" s="15">
        <v>40400</v>
      </c>
      <c r="L91" s="10" t="s">
        <v>7</v>
      </c>
      <c r="M91" s="17" t="s">
        <v>15</v>
      </c>
      <c r="N91">
        <f t="shared" si="19"/>
        <v>357.96389065888411</v>
      </c>
      <c r="O91">
        <f t="shared" si="20"/>
        <v>-322.19698588335137</v>
      </c>
      <c r="P91">
        <f t="shared" si="21"/>
        <v>0</v>
      </c>
      <c r="Q91">
        <f t="shared" si="22"/>
        <v>79.890891531566069</v>
      </c>
      <c r="R91">
        <f t="shared" si="23"/>
        <v>0</v>
      </c>
      <c r="S91">
        <f t="shared" si="24"/>
        <v>0</v>
      </c>
      <c r="T91" s="27">
        <f t="shared" si="25"/>
        <v>53.694583598832615</v>
      </c>
    </row>
    <row r="92" spans="11:20" x14ac:dyDescent="0.35">
      <c r="K92" s="15">
        <v>40400</v>
      </c>
      <c r="L92" s="10" t="s">
        <v>7</v>
      </c>
      <c r="M92" s="17" t="s">
        <v>16</v>
      </c>
      <c r="N92">
        <f t="shared" si="19"/>
        <v>357.96389065888411</v>
      </c>
      <c r="O92">
        <f t="shared" si="20"/>
        <v>-322.19698588335137</v>
      </c>
      <c r="P92">
        <f t="shared" si="21"/>
        <v>0</v>
      </c>
      <c r="Q92">
        <f t="shared" si="22"/>
        <v>79.890891531566069</v>
      </c>
      <c r="R92">
        <f t="shared" si="23"/>
        <v>0</v>
      </c>
      <c r="S92">
        <f t="shared" si="24"/>
        <v>0</v>
      </c>
      <c r="T92" s="27">
        <f t="shared" si="25"/>
        <v>53.694583598832615</v>
      </c>
    </row>
    <row r="93" spans="11:20" x14ac:dyDescent="0.35">
      <c r="K93" s="15">
        <v>40400</v>
      </c>
      <c r="L93" s="10" t="s">
        <v>7</v>
      </c>
      <c r="M93" s="17" t="s">
        <v>17</v>
      </c>
      <c r="N93">
        <f t="shared" si="19"/>
        <v>330.82621971802104</v>
      </c>
      <c r="O93">
        <f t="shared" si="20"/>
        <v>-349.33465682421445</v>
      </c>
      <c r="P93">
        <f t="shared" si="21"/>
        <v>0</v>
      </c>
      <c r="Q93">
        <f t="shared" si="22"/>
        <v>79.890891531566069</v>
      </c>
      <c r="R93">
        <f t="shared" si="23"/>
        <v>0</v>
      </c>
      <c r="S93">
        <f t="shared" si="24"/>
        <v>0</v>
      </c>
      <c r="T93" s="27">
        <f t="shared" si="25"/>
        <v>49.623932957703154</v>
      </c>
    </row>
    <row r="94" spans="11:20" x14ac:dyDescent="0.35">
      <c r="K94" s="15">
        <v>40400</v>
      </c>
      <c r="L94" s="10" t="s">
        <v>18</v>
      </c>
      <c r="M94" s="17" t="s">
        <v>19</v>
      </c>
      <c r="N94">
        <f t="shared" si="19"/>
        <v>348.48926315824076</v>
      </c>
      <c r="O94">
        <f t="shared" si="20"/>
        <v>-245.02737703063752</v>
      </c>
      <c r="P94">
        <f t="shared" si="21"/>
        <v>0</v>
      </c>
      <c r="Q94">
        <f t="shared" si="22"/>
        <v>79.890891531566069</v>
      </c>
      <c r="R94">
        <f t="shared" si="23"/>
        <v>-223.5256601602299</v>
      </c>
      <c r="S94">
        <f t="shared" si="24"/>
        <v>136.8814238068727</v>
      </c>
      <c r="T94" s="27">
        <f t="shared" si="25"/>
        <v>52.27338947373611</v>
      </c>
    </row>
    <row r="95" spans="11:20" x14ac:dyDescent="0.35">
      <c r="K95" s="15">
        <v>40400</v>
      </c>
      <c r="L95" s="10" t="s">
        <v>18</v>
      </c>
      <c r="M95" s="17" t="s">
        <v>20</v>
      </c>
      <c r="N95">
        <f t="shared" si="19"/>
        <v>327.9391265113353</v>
      </c>
      <c r="O95">
        <f t="shared" si="20"/>
        <v>-291.5880289099897</v>
      </c>
      <c r="P95">
        <f t="shared" si="21"/>
        <v>0</v>
      </c>
      <c r="Q95">
        <f t="shared" si="22"/>
        <v>79.890891531566069</v>
      </c>
      <c r="R95">
        <f t="shared" si="23"/>
        <v>-223.5256601602299</v>
      </c>
      <c r="S95">
        <f t="shared" si="24"/>
        <v>162.89193903931945</v>
      </c>
      <c r="T95" s="27">
        <f t="shared" si="25"/>
        <v>49.190868976700294</v>
      </c>
    </row>
    <row r="96" spans="11:20" x14ac:dyDescent="0.35">
      <c r="K96" s="15">
        <v>40400</v>
      </c>
      <c r="L96" s="10" t="s">
        <v>18</v>
      </c>
      <c r="M96" s="17" t="s">
        <v>21</v>
      </c>
      <c r="N96">
        <f t="shared" si="19"/>
        <v>348.48926315824076</v>
      </c>
      <c r="O96">
        <f t="shared" si="20"/>
        <v>-245.02737703063752</v>
      </c>
      <c r="P96">
        <f t="shared" si="21"/>
        <v>0</v>
      </c>
      <c r="Q96">
        <f t="shared" si="22"/>
        <v>79.890891531566069</v>
      </c>
      <c r="R96">
        <f t="shared" si="23"/>
        <v>-223.5256601602299</v>
      </c>
      <c r="S96">
        <f t="shared" si="24"/>
        <v>136.8814238068727</v>
      </c>
      <c r="T96" s="27">
        <f t="shared" si="25"/>
        <v>52.27338947373611</v>
      </c>
    </row>
    <row r="97" spans="11:20" x14ac:dyDescent="0.35">
      <c r="K97" s="15">
        <v>40400</v>
      </c>
      <c r="L97" s="10" t="s">
        <v>18</v>
      </c>
      <c r="M97" s="17" t="s">
        <v>22</v>
      </c>
      <c r="N97">
        <f t="shared" si="19"/>
        <v>326.73635931628235</v>
      </c>
      <c r="O97">
        <f t="shared" si="20"/>
        <v>-294.31315067550361</v>
      </c>
      <c r="P97">
        <f t="shared" si="21"/>
        <v>0</v>
      </c>
      <c r="Q97">
        <f t="shared" si="22"/>
        <v>79.890891531566069</v>
      </c>
      <c r="R97">
        <f t="shared" si="23"/>
        <v>-223.5256601602299</v>
      </c>
      <c r="S97">
        <f t="shared" si="24"/>
        <v>164.41429360978037</v>
      </c>
      <c r="T97" s="27">
        <f t="shared" si="25"/>
        <v>49.010453897442353</v>
      </c>
    </row>
    <row r="98" spans="11:20" x14ac:dyDescent="0.35">
      <c r="K98" s="15">
        <v>40400</v>
      </c>
      <c r="L98" s="10" t="s">
        <v>18</v>
      </c>
      <c r="M98" s="17" t="s">
        <v>23</v>
      </c>
      <c r="N98">
        <f t="shared" si="19"/>
        <v>313.02481329267823</v>
      </c>
      <c r="O98">
        <f t="shared" si="20"/>
        <v>-325.37953880236233</v>
      </c>
      <c r="P98">
        <f t="shared" si="21"/>
        <v>0</v>
      </c>
      <c r="Q98">
        <f t="shared" si="22"/>
        <v>79.890891531566069</v>
      </c>
      <c r="R98">
        <f t="shared" si="23"/>
        <v>-223.5256601602299</v>
      </c>
      <c r="S98">
        <f t="shared" si="24"/>
        <v>181.76913571303498</v>
      </c>
      <c r="T98" s="27">
        <f t="shared" si="25"/>
        <v>46.953721993901731</v>
      </c>
    </row>
    <row r="99" spans="11:20" x14ac:dyDescent="0.35">
      <c r="K99" s="15">
        <v>40400</v>
      </c>
      <c r="L99" s="10" t="s">
        <v>18</v>
      </c>
      <c r="M99" s="17" t="s">
        <v>24</v>
      </c>
      <c r="N99">
        <f t="shared" si="19"/>
        <v>297.78403469250674</v>
      </c>
      <c r="O99">
        <f t="shared" si="20"/>
        <v>-359.91072460251729</v>
      </c>
      <c r="P99">
        <f t="shared" si="21"/>
        <v>0</v>
      </c>
      <c r="Q99">
        <f t="shared" si="22"/>
        <v>79.890891531566069</v>
      </c>
      <c r="R99">
        <f t="shared" si="23"/>
        <v>-223.5256601602299</v>
      </c>
      <c r="S99">
        <f t="shared" si="24"/>
        <v>201.05954291301845</v>
      </c>
      <c r="T99" s="27">
        <f t="shared" si="25"/>
        <v>44.667605203876008</v>
      </c>
    </row>
    <row r="100" spans="11:20" x14ac:dyDescent="0.35">
      <c r="K100" s="15">
        <v>40400</v>
      </c>
      <c r="L100" s="10" t="s">
        <v>18</v>
      </c>
      <c r="M100" s="17" t="s">
        <v>25</v>
      </c>
      <c r="N100">
        <f t="shared" si="19"/>
        <v>318.61768074967461</v>
      </c>
      <c r="O100">
        <f t="shared" si="20"/>
        <v>-312.70772259272263</v>
      </c>
      <c r="P100">
        <f t="shared" si="21"/>
        <v>0</v>
      </c>
      <c r="Q100">
        <f t="shared" si="22"/>
        <v>79.890891531566069</v>
      </c>
      <c r="R100">
        <f t="shared" si="23"/>
        <v>-223.5256601602299</v>
      </c>
      <c r="S100">
        <f t="shared" si="24"/>
        <v>174.69018696039166</v>
      </c>
      <c r="T100" s="27">
        <f t="shared" si="25"/>
        <v>47.792652112451186</v>
      </c>
    </row>
    <row r="101" spans="11:20" x14ac:dyDescent="0.35">
      <c r="K101" s="15">
        <v>40400</v>
      </c>
      <c r="L101" s="10" t="s">
        <v>18</v>
      </c>
      <c r="M101" s="17" t="s">
        <v>26</v>
      </c>
      <c r="N101">
        <f t="shared" si="19"/>
        <v>348.6610870432483</v>
      </c>
      <c r="O101">
        <f t="shared" si="20"/>
        <v>-244.63807392127839</v>
      </c>
      <c r="P101">
        <f t="shared" si="21"/>
        <v>0</v>
      </c>
      <c r="Q101">
        <f t="shared" si="22"/>
        <v>79.890891531566069</v>
      </c>
      <c r="R101">
        <f t="shared" si="23"/>
        <v>-223.5256601602299</v>
      </c>
      <c r="S101">
        <f t="shared" si="24"/>
        <v>136.66394458252114</v>
      </c>
      <c r="T101" s="27">
        <f t="shared" si="25"/>
        <v>52.299163056487245</v>
      </c>
    </row>
    <row r="102" spans="11:20" x14ac:dyDescent="0.35">
      <c r="K102" s="15">
        <v>40400</v>
      </c>
      <c r="L102" s="10" t="s">
        <v>18</v>
      </c>
      <c r="M102" s="17" t="s">
        <v>27</v>
      </c>
      <c r="N102">
        <f t="shared" si="19"/>
        <v>327.9391265113353</v>
      </c>
      <c r="O102">
        <f t="shared" si="20"/>
        <v>-291.5880289099897</v>
      </c>
      <c r="P102">
        <f t="shared" si="21"/>
        <v>0</v>
      </c>
      <c r="Q102">
        <f t="shared" si="22"/>
        <v>79.890891531566069</v>
      </c>
      <c r="R102">
        <f t="shared" si="23"/>
        <v>-223.5256601602299</v>
      </c>
      <c r="S102">
        <f t="shared" si="24"/>
        <v>162.89193903931945</v>
      </c>
      <c r="T102" s="27">
        <f t="shared" si="25"/>
        <v>49.190868976700294</v>
      </c>
    </row>
    <row r="103" spans="11:20" x14ac:dyDescent="0.35">
      <c r="K103" s="15">
        <v>40400</v>
      </c>
      <c r="L103" s="10" t="s">
        <v>18</v>
      </c>
      <c r="M103" s="17" t="s">
        <v>28</v>
      </c>
      <c r="N103">
        <f t="shared" si="19"/>
        <v>335.72029386052179</v>
      </c>
      <c r="O103">
        <f t="shared" si="20"/>
        <v>-273.95815956238073</v>
      </c>
      <c r="P103">
        <f t="shared" si="21"/>
        <v>0</v>
      </c>
      <c r="Q103">
        <f t="shared" si="22"/>
        <v>79.890891531566069</v>
      </c>
      <c r="R103">
        <f t="shared" si="23"/>
        <v>-223.5256601602299</v>
      </c>
      <c r="S103">
        <f t="shared" si="24"/>
        <v>153.04323704089697</v>
      </c>
      <c r="T103" s="27">
        <f t="shared" si="25"/>
        <v>50.358044079078269</v>
      </c>
    </row>
    <row r="104" spans="11:20" x14ac:dyDescent="0.35">
      <c r="K104" s="14">
        <v>40407</v>
      </c>
      <c r="L104" s="10" t="s">
        <v>7</v>
      </c>
      <c r="M104" s="17" t="s">
        <v>8</v>
      </c>
      <c r="N104">
        <f>$B$4+O104+P104+Q104+R104+S104</f>
        <v>323.32574228519934</v>
      </c>
      <c r="O104">
        <f>O2*$B$5</f>
        <v>-276.94424272547008</v>
      </c>
      <c r="P104">
        <f>P2*$B$6</f>
        <v>0</v>
      </c>
      <c r="Q104">
        <f>0*$B$7</f>
        <v>0</v>
      </c>
      <c r="R104">
        <f>R2*$B$8</f>
        <v>0</v>
      </c>
      <c r="S104">
        <f>S2*$B$9</f>
        <v>0</v>
      </c>
      <c r="T104" s="27">
        <f t="shared" si="25"/>
        <v>48.498861342779897</v>
      </c>
    </row>
    <row r="105" spans="11:20" x14ac:dyDescent="0.35">
      <c r="K105" s="14">
        <v>40407</v>
      </c>
      <c r="L105" s="10" t="s">
        <v>7</v>
      </c>
      <c r="M105" s="17" t="s">
        <v>9</v>
      </c>
      <c r="N105">
        <f t="shared" ref="N105:N123" si="26">$B$4+O105+P105+Q105+R105+S105</f>
        <v>300.89589391349705</v>
      </c>
      <c r="O105">
        <f t="shared" ref="O105:O123" si="27">O3*$B$5</f>
        <v>-299.37409109717237</v>
      </c>
      <c r="P105">
        <f t="shared" ref="P105:P123" si="28">P3*$B$6</f>
        <v>0</v>
      </c>
      <c r="Q105">
        <f t="shared" ref="Q105:Q123" si="29">0*$B$7</f>
        <v>0</v>
      </c>
      <c r="R105">
        <f t="shared" ref="R105:R123" si="30">R3*$B$8</f>
        <v>0</v>
      </c>
      <c r="S105">
        <f t="shared" ref="S105:S123" si="31">S3*$B$9</f>
        <v>0</v>
      </c>
      <c r="T105" s="27">
        <f t="shared" si="25"/>
        <v>45.134384087024557</v>
      </c>
    </row>
    <row r="106" spans="11:20" x14ac:dyDescent="0.35">
      <c r="K106" s="14">
        <v>40407</v>
      </c>
      <c r="L106" s="10" t="s">
        <v>7</v>
      </c>
      <c r="M106" s="17" t="s">
        <v>10</v>
      </c>
      <c r="N106">
        <f t="shared" si="26"/>
        <v>235.83036754332068</v>
      </c>
      <c r="O106">
        <f t="shared" si="27"/>
        <v>-364.43961746734874</v>
      </c>
      <c r="P106">
        <f t="shared" si="28"/>
        <v>0</v>
      </c>
      <c r="Q106">
        <f t="shared" si="29"/>
        <v>0</v>
      </c>
      <c r="R106">
        <f t="shared" si="30"/>
        <v>0</v>
      </c>
      <c r="S106">
        <f t="shared" si="31"/>
        <v>0</v>
      </c>
      <c r="T106" s="27">
        <f t="shared" si="25"/>
        <v>35.374555131498099</v>
      </c>
    </row>
    <row r="107" spans="11:20" x14ac:dyDescent="0.35">
      <c r="K107" s="14">
        <v>40407</v>
      </c>
      <c r="L107" s="10" t="s">
        <v>7</v>
      </c>
      <c r="M107" s="17" t="s">
        <v>11</v>
      </c>
      <c r="N107">
        <f t="shared" si="26"/>
        <v>246.44212149188854</v>
      </c>
      <c r="O107">
        <f t="shared" si="27"/>
        <v>-353.82786351878087</v>
      </c>
      <c r="P107">
        <f t="shared" si="28"/>
        <v>0</v>
      </c>
      <c r="Q107">
        <f t="shared" si="29"/>
        <v>0</v>
      </c>
      <c r="R107">
        <f t="shared" si="30"/>
        <v>0</v>
      </c>
      <c r="S107">
        <f t="shared" si="31"/>
        <v>0</v>
      </c>
      <c r="T107" s="27">
        <f t="shared" si="25"/>
        <v>36.966318223783283</v>
      </c>
    </row>
    <row r="108" spans="11:20" x14ac:dyDescent="0.35">
      <c r="K108" s="14">
        <v>40407</v>
      </c>
      <c r="L108" s="10" t="s">
        <v>7</v>
      </c>
      <c r="M108" s="17" t="s">
        <v>12</v>
      </c>
      <c r="N108">
        <f t="shared" si="26"/>
        <v>264.32735514840908</v>
      </c>
      <c r="O108">
        <f t="shared" si="27"/>
        <v>-335.94262986226033</v>
      </c>
      <c r="P108">
        <f t="shared" si="28"/>
        <v>0</v>
      </c>
      <c r="Q108">
        <f t="shared" si="29"/>
        <v>0</v>
      </c>
      <c r="R108">
        <f t="shared" si="30"/>
        <v>0</v>
      </c>
      <c r="S108">
        <f t="shared" si="31"/>
        <v>0</v>
      </c>
      <c r="T108" s="27">
        <f t="shared" si="25"/>
        <v>39.649103272261364</v>
      </c>
    </row>
    <row r="109" spans="11:20" x14ac:dyDescent="0.35">
      <c r="K109" s="14">
        <v>40407</v>
      </c>
      <c r="L109" s="10" t="s">
        <v>7</v>
      </c>
      <c r="M109" s="17" t="s">
        <v>13</v>
      </c>
      <c r="N109">
        <f t="shared" si="26"/>
        <v>303.33788611661868</v>
      </c>
      <c r="O109">
        <f t="shared" si="27"/>
        <v>-296.93209889405074</v>
      </c>
      <c r="P109">
        <f t="shared" si="28"/>
        <v>0</v>
      </c>
      <c r="Q109">
        <f t="shared" si="29"/>
        <v>0</v>
      </c>
      <c r="R109">
        <f t="shared" si="30"/>
        <v>0</v>
      </c>
      <c r="S109">
        <f t="shared" si="31"/>
        <v>0</v>
      </c>
      <c r="T109" s="27">
        <f t="shared" si="25"/>
        <v>45.500682917492803</v>
      </c>
    </row>
    <row r="110" spans="11:20" x14ac:dyDescent="0.35">
      <c r="K110" s="14">
        <v>40407</v>
      </c>
      <c r="L110" s="10" t="s">
        <v>7</v>
      </c>
      <c r="M110" s="17" t="s">
        <v>14</v>
      </c>
      <c r="N110">
        <f t="shared" si="26"/>
        <v>277.3041254863337</v>
      </c>
      <c r="O110">
        <f t="shared" si="27"/>
        <v>-322.96585952433571</v>
      </c>
      <c r="P110">
        <f t="shared" si="28"/>
        <v>0</v>
      </c>
      <c r="Q110">
        <f t="shared" si="29"/>
        <v>0</v>
      </c>
      <c r="R110">
        <f t="shared" si="30"/>
        <v>0</v>
      </c>
      <c r="S110">
        <f t="shared" si="31"/>
        <v>0</v>
      </c>
      <c r="T110" s="27">
        <f t="shared" si="25"/>
        <v>41.595618822950051</v>
      </c>
    </row>
    <row r="111" spans="11:20" x14ac:dyDescent="0.35">
      <c r="K111" s="14">
        <v>40407</v>
      </c>
      <c r="L111" s="10" t="s">
        <v>7</v>
      </c>
      <c r="M111" s="17" t="s">
        <v>15</v>
      </c>
      <c r="N111">
        <f t="shared" si="26"/>
        <v>278.07299912731804</v>
      </c>
      <c r="O111">
        <f t="shared" si="27"/>
        <v>-322.19698588335137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0</v>
      </c>
      <c r="T111" s="27">
        <f t="shared" si="25"/>
        <v>41.710949869097703</v>
      </c>
    </row>
    <row r="112" spans="11:20" x14ac:dyDescent="0.35">
      <c r="K112" s="14">
        <v>40407</v>
      </c>
      <c r="L112" s="10" t="s">
        <v>7</v>
      </c>
      <c r="M112" s="17" t="s">
        <v>16</v>
      </c>
      <c r="N112">
        <f t="shared" si="26"/>
        <v>278.07299912731804</v>
      </c>
      <c r="O112">
        <f t="shared" si="27"/>
        <v>-322.19698588335137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0</v>
      </c>
      <c r="T112" s="27">
        <f t="shared" si="25"/>
        <v>41.710949869097703</v>
      </c>
    </row>
    <row r="113" spans="11:20" x14ac:dyDescent="0.35">
      <c r="K113" s="14">
        <v>40407</v>
      </c>
      <c r="L113" s="10" t="s">
        <v>7</v>
      </c>
      <c r="M113" s="17" t="s">
        <v>17</v>
      </c>
      <c r="N113">
        <f t="shared" si="26"/>
        <v>250.93532818645497</v>
      </c>
      <c r="O113">
        <f t="shared" si="27"/>
        <v>-349.33465682421445</v>
      </c>
      <c r="P113">
        <f t="shared" si="28"/>
        <v>0</v>
      </c>
      <c r="Q113">
        <f t="shared" si="29"/>
        <v>0</v>
      </c>
      <c r="R113">
        <f t="shared" si="30"/>
        <v>0</v>
      </c>
      <c r="S113">
        <f t="shared" si="31"/>
        <v>0</v>
      </c>
      <c r="T113" s="27">
        <f t="shared" si="25"/>
        <v>37.640299227968242</v>
      </c>
    </row>
    <row r="114" spans="11:20" x14ac:dyDescent="0.35">
      <c r="K114" s="14">
        <v>40407</v>
      </c>
      <c r="L114" s="10" t="s">
        <v>18</v>
      </c>
      <c r="M114" s="17" t="s">
        <v>19</v>
      </c>
      <c r="N114">
        <f t="shared" si="26"/>
        <v>268.59837162667469</v>
      </c>
      <c r="O114">
        <f t="shared" si="27"/>
        <v>-245.02737703063752</v>
      </c>
      <c r="P114">
        <f t="shared" si="28"/>
        <v>0</v>
      </c>
      <c r="Q114">
        <f t="shared" si="29"/>
        <v>0</v>
      </c>
      <c r="R114">
        <f t="shared" si="30"/>
        <v>-223.5256601602299</v>
      </c>
      <c r="S114">
        <f t="shared" si="31"/>
        <v>136.8814238068727</v>
      </c>
      <c r="T114" s="27">
        <f t="shared" si="25"/>
        <v>40.289755744001205</v>
      </c>
    </row>
    <row r="115" spans="11:20" x14ac:dyDescent="0.35">
      <c r="K115" s="14">
        <v>40407</v>
      </c>
      <c r="L115" s="10" t="s">
        <v>18</v>
      </c>
      <c r="M115" s="17" t="s">
        <v>20</v>
      </c>
      <c r="N115">
        <f t="shared" si="26"/>
        <v>248.04823497976926</v>
      </c>
      <c r="O115">
        <f t="shared" si="27"/>
        <v>-291.5880289099897</v>
      </c>
      <c r="P115">
        <f t="shared" si="28"/>
        <v>0</v>
      </c>
      <c r="Q115">
        <f t="shared" si="29"/>
        <v>0</v>
      </c>
      <c r="R115">
        <f t="shared" si="30"/>
        <v>-223.5256601602299</v>
      </c>
      <c r="S115">
        <f t="shared" si="31"/>
        <v>162.89193903931945</v>
      </c>
      <c r="T115" s="27">
        <f t="shared" si="25"/>
        <v>37.207235246965389</v>
      </c>
    </row>
    <row r="116" spans="11:20" x14ac:dyDescent="0.35">
      <c r="K116" s="14">
        <v>40407</v>
      </c>
      <c r="L116" s="10" t="s">
        <v>18</v>
      </c>
      <c r="M116" s="17" t="s">
        <v>21</v>
      </c>
      <c r="N116">
        <f t="shared" si="26"/>
        <v>268.59837162667469</v>
      </c>
      <c r="O116">
        <f t="shared" si="27"/>
        <v>-245.02737703063752</v>
      </c>
      <c r="P116">
        <f t="shared" si="28"/>
        <v>0</v>
      </c>
      <c r="Q116">
        <f t="shared" si="29"/>
        <v>0</v>
      </c>
      <c r="R116">
        <f t="shared" si="30"/>
        <v>-223.5256601602299</v>
      </c>
      <c r="S116">
        <f t="shared" si="31"/>
        <v>136.8814238068727</v>
      </c>
      <c r="T116" s="27">
        <f t="shared" si="25"/>
        <v>40.289755744001205</v>
      </c>
    </row>
    <row r="117" spans="11:20" x14ac:dyDescent="0.35">
      <c r="K117" s="14">
        <v>40407</v>
      </c>
      <c r="L117" s="10" t="s">
        <v>18</v>
      </c>
      <c r="M117" s="17" t="s">
        <v>22</v>
      </c>
      <c r="N117">
        <f t="shared" si="26"/>
        <v>246.84546778471628</v>
      </c>
      <c r="O117">
        <f t="shared" si="27"/>
        <v>-294.31315067550361</v>
      </c>
      <c r="P117">
        <f t="shared" si="28"/>
        <v>0</v>
      </c>
      <c r="Q117">
        <f t="shared" si="29"/>
        <v>0</v>
      </c>
      <c r="R117">
        <f t="shared" si="30"/>
        <v>-223.5256601602299</v>
      </c>
      <c r="S117">
        <f t="shared" si="31"/>
        <v>164.41429360978037</v>
      </c>
      <c r="T117" s="27">
        <f t="shared" si="25"/>
        <v>37.026820167707442</v>
      </c>
    </row>
    <row r="118" spans="11:20" x14ac:dyDescent="0.35">
      <c r="K118" s="14">
        <v>40407</v>
      </c>
      <c r="L118" s="10" t="s">
        <v>18</v>
      </c>
      <c r="M118" s="17" t="s">
        <v>23</v>
      </c>
      <c r="N118">
        <f t="shared" si="26"/>
        <v>233.13392176111216</v>
      </c>
      <c r="O118">
        <f t="shared" si="27"/>
        <v>-325.37953880236233</v>
      </c>
      <c r="P118">
        <f t="shared" si="28"/>
        <v>0</v>
      </c>
      <c r="Q118">
        <f t="shared" si="29"/>
        <v>0</v>
      </c>
      <c r="R118">
        <f t="shared" si="30"/>
        <v>-223.5256601602299</v>
      </c>
      <c r="S118">
        <f t="shared" si="31"/>
        <v>181.76913571303498</v>
      </c>
      <c r="T118" s="27">
        <f t="shared" si="25"/>
        <v>34.970088264166826</v>
      </c>
    </row>
    <row r="119" spans="11:20" x14ac:dyDescent="0.35">
      <c r="K119" s="14">
        <v>40407</v>
      </c>
      <c r="L119" s="10" t="s">
        <v>18</v>
      </c>
      <c r="M119" s="17" t="s">
        <v>24</v>
      </c>
      <c r="N119">
        <f t="shared" si="26"/>
        <v>217.89314316094067</v>
      </c>
      <c r="O119">
        <f t="shared" si="27"/>
        <v>-359.91072460251729</v>
      </c>
      <c r="P119">
        <f t="shared" si="28"/>
        <v>0</v>
      </c>
      <c r="Q119">
        <f t="shared" si="29"/>
        <v>0</v>
      </c>
      <c r="R119">
        <f t="shared" si="30"/>
        <v>-223.5256601602299</v>
      </c>
      <c r="S119">
        <f t="shared" si="31"/>
        <v>201.05954291301845</v>
      </c>
      <c r="T119" s="27">
        <f t="shared" si="25"/>
        <v>32.683971474141096</v>
      </c>
    </row>
    <row r="120" spans="11:20" x14ac:dyDescent="0.35">
      <c r="K120" s="14">
        <v>40407</v>
      </c>
      <c r="L120" s="10" t="s">
        <v>18</v>
      </c>
      <c r="M120" s="17" t="s">
        <v>25</v>
      </c>
      <c r="N120">
        <f t="shared" si="26"/>
        <v>238.72678921810854</v>
      </c>
      <c r="O120">
        <f t="shared" si="27"/>
        <v>-312.70772259272263</v>
      </c>
      <c r="P120">
        <f t="shared" si="28"/>
        <v>0</v>
      </c>
      <c r="Q120">
        <f t="shared" si="29"/>
        <v>0</v>
      </c>
      <c r="R120">
        <f t="shared" si="30"/>
        <v>-223.5256601602299</v>
      </c>
      <c r="S120">
        <f t="shared" si="31"/>
        <v>174.69018696039166</v>
      </c>
      <c r="T120" s="27">
        <f t="shared" si="25"/>
        <v>35.809018382716282</v>
      </c>
    </row>
    <row r="121" spans="11:20" x14ac:dyDescent="0.35">
      <c r="K121" s="14">
        <v>40407</v>
      </c>
      <c r="L121" s="10" t="s">
        <v>18</v>
      </c>
      <c r="M121" s="17" t="s">
        <v>26</v>
      </c>
      <c r="N121">
        <f t="shared" si="26"/>
        <v>268.77019551168223</v>
      </c>
      <c r="O121">
        <f t="shared" si="27"/>
        <v>-244.63807392127839</v>
      </c>
      <c r="P121">
        <f t="shared" si="28"/>
        <v>0</v>
      </c>
      <c r="Q121">
        <f t="shared" si="29"/>
        <v>0</v>
      </c>
      <c r="R121">
        <f t="shared" si="30"/>
        <v>-223.5256601602299</v>
      </c>
      <c r="S121">
        <f t="shared" si="31"/>
        <v>136.66394458252114</v>
      </c>
      <c r="T121" s="27">
        <f t="shared" si="25"/>
        <v>40.315529326752333</v>
      </c>
    </row>
    <row r="122" spans="11:20" x14ac:dyDescent="0.35">
      <c r="K122" s="14">
        <v>40407</v>
      </c>
      <c r="L122" s="10" t="s">
        <v>18</v>
      </c>
      <c r="M122" s="17" t="s">
        <v>27</v>
      </c>
      <c r="N122">
        <f t="shared" si="26"/>
        <v>248.04823497976926</v>
      </c>
      <c r="O122">
        <f t="shared" si="27"/>
        <v>-291.5880289099897</v>
      </c>
      <c r="P122">
        <f t="shared" si="28"/>
        <v>0</v>
      </c>
      <c r="Q122">
        <f t="shared" si="29"/>
        <v>0</v>
      </c>
      <c r="R122">
        <f t="shared" si="30"/>
        <v>-223.5256601602299</v>
      </c>
      <c r="S122">
        <f t="shared" si="31"/>
        <v>162.89193903931945</v>
      </c>
      <c r="T122" s="27">
        <f t="shared" si="25"/>
        <v>37.207235246965389</v>
      </c>
    </row>
    <row r="123" spans="11:20" x14ac:dyDescent="0.35">
      <c r="K123" s="14">
        <v>40407</v>
      </c>
      <c r="L123" s="10" t="s">
        <v>18</v>
      </c>
      <c r="M123" s="17" t="s">
        <v>28</v>
      </c>
      <c r="N123">
        <f t="shared" si="26"/>
        <v>255.82940232895575</v>
      </c>
      <c r="O123">
        <f t="shared" si="27"/>
        <v>-273.95815956238073</v>
      </c>
      <c r="P123">
        <f t="shared" si="28"/>
        <v>0</v>
      </c>
      <c r="Q123">
        <f t="shared" si="29"/>
        <v>0</v>
      </c>
      <c r="R123">
        <f t="shared" si="30"/>
        <v>-223.5256601602299</v>
      </c>
      <c r="S123">
        <f t="shared" si="31"/>
        <v>153.04323704089697</v>
      </c>
      <c r="T123" s="27">
        <f t="shared" si="25"/>
        <v>38.374410349343364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63F1-C5B6-4D0A-92E5-A1CFFDAC810A}">
  <dimension ref="A1:AI123"/>
  <sheetViews>
    <sheetView tabSelected="1" topLeftCell="U1" zoomScaleNormal="100" workbookViewId="0">
      <selection activeCell="V8" sqref="V8"/>
    </sheetView>
  </sheetViews>
  <sheetFormatPr defaultRowHeight="14.5" x14ac:dyDescent="0.35"/>
  <cols>
    <col min="1" max="1" width="28.08984375" bestFit="1" customWidth="1"/>
    <col min="10" max="11" width="14.08984375" bestFit="1" customWidth="1"/>
    <col min="12" max="12" width="13.08984375" bestFit="1" customWidth="1"/>
    <col min="13" max="13" width="19.90625" bestFit="1" customWidth="1"/>
    <col min="14" max="14" width="17.36328125" bestFit="1" customWidth="1"/>
    <col min="15" max="15" width="14.08984375" customWidth="1"/>
    <col min="20" max="20" width="14.7265625" bestFit="1" customWidth="1"/>
    <col min="22" max="22" width="19.36328125" bestFit="1" customWidth="1"/>
    <col min="23" max="23" width="21.36328125" bestFit="1" customWidth="1"/>
    <col min="25" max="25" width="19.90625" bestFit="1" customWidth="1"/>
    <col min="26" max="26" width="21.36328125" bestFit="1" customWidth="1"/>
  </cols>
  <sheetData>
    <row r="1" spans="1:35" x14ac:dyDescent="0.35">
      <c r="A1" t="s">
        <v>36</v>
      </c>
      <c r="J1" s="13"/>
      <c r="K1" s="18" t="s">
        <v>0</v>
      </c>
      <c r="L1" s="18" t="s">
        <v>1</v>
      </c>
      <c r="M1" s="18" t="s">
        <v>2</v>
      </c>
      <c r="N1" s="18" t="s">
        <v>3</v>
      </c>
      <c r="O1" s="18" t="s">
        <v>4</v>
      </c>
      <c r="P1" s="18" t="s">
        <v>5</v>
      </c>
      <c r="Q1" s="19" t="s">
        <v>6</v>
      </c>
      <c r="R1" s="19" t="s">
        <v>51</v>
      </c>
      <c r="S1" s="19" t="s">
        <v>52</v>
      </c>
      <c r="V1" s="23" t="s">
        <v>69</v>
      </c>
      <c r="W1" t="s">
        <v>72</v>
      </c>
      <c r="Y1" s="23" t="s">
        <v>69</v>
      </c>
      <c r="Z1" t="s">
        <v>72</v>
      </c>
      <c r="AI1" t="s">
        <v>79</v>
      </c>
    </row>
    <row r="2" spans="1:35" x14ac:dyDescent="0.35">
      <c r="J2" s="6"/>
      <c r="K2" s="14">
        <v>40372</v>
      </c>
      <c r="L2" s="10" t="s">
        <v>7</v>
      </c>
      <c r="M2" s="17" t="s">
        <v>8</v>
      </c>
      <c r="N2" s="6">
        <v>429.79776568141511</v>
      </c>
      <c r="O2" s="6">
        <v>3.556923077</v>
      </c>
      <c r="P2">
        <v>0</v>
      </c>
      <c r="Q2">
        <v>1</v>
      </c>
      <c r="R2">
        <v>0</v>
      </c>
      <c r="S2">
        <v>0</v>
      </c>
      <c r="V2" s="26" t="s">
        <v>73</v>
      </c>
      <c r="W2" s="16">
        <v>1197.6651344542761</v>
      </c>
      <c r="Y2" s="17" t="s">
        <v>8</v>
      </c>
      <c r="Z2" s="16">
        <v>261.18224124161736</v>
      </c>
      <c r="AB2" s="11" t="s">
        <v>78</v>
      </c>
      <c r="AC2" s="11"/>
      <c r="AD2" s="11"/>
      <c r="AE2" s="11"/>
      <c r="AF2" s="11"/>
      <c r="AG2" s="11"/>
    </row>
    <row r="3" spans="1:35" x14ac:dyDescent="0.35">
      <c r="A3" t="s">
        <v>34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s="6"/>
      <c r="K3" s="14">
        <v>40372</v>
      </c>
      <c r="L3" s="10" t="s">
        <v>7</v>
      </c>
      <c r="M3" s="17" t="s">
        <v>9</v>
      </c>
      <c r="N3" s="6">
        <v>302.60708516818738</v>
      </c>
      <c r="O3" s="6">
        <v>3.8450000000000002</v>
      </c>
      <c r="P3">
        <v>0</v>
      </c>
      <c r="Q3">
        <v>1</v>
      </c>
      <c r="R3">
        <v>0</v>
      </c>
      <c r="S3">
        <v>0</v>
      </c>
      <c r="V3" s="26" t="s">
        <v>74</v>
      </c>
      <c r="W3" s="16">
        <v>787.95554271071433</v>
      </c>
      <c r="Y3" s="17" t="s">
        <v>9</v>
      </c>
      <c r="Z3" s="16">
        <v>244.35985496284064</v>
      </c>
      <c r="AB3" s="11" t="s">
        <v>80</v>
      </c>
      <c r="AC3" s="11"/>
      <c r="AD3" s="11"/>
      <c r="AE3" s="11"/>
      <c r="AF3" s="11"/>
      <c r="AG3" s="11"/>
    </row>
    <row r="4" spans="1:35" x14ac:dyDescent="0.35">
      <c r="A4" t="s">
        <v>43</v>
      </c>
      <c r="B4">
        <v>600.26998501066942</v>
      </c>
      <c r="C4">
        <v>65.407653068782494</v>
      </c>
      <c r="D4">
        <v>9.1773662078874363</v>
      </c>
      <c r="E4" t="s">
        <v>35</v>
      </c>
      <c r="F4">
        <v>471.3442237095216</v>
      </c>
      <c r="G4">
        <v>729.19574631181717</v>
      </c>
      <c r="J4" s="6"/>
      <c r="K4" s="14">
        <v>40372</v>
      </c>
      <c r="L4" s="10" t="s">
        <v>7</v>
      </c>
      <c r="M4" s="17" t="s">
        <v>10</v>
      </c>
      <c r="N4" s="6">
        <v>258.46230884332823</v>
      </c>
      <c r="O4" s="6">
        <v>4.6806666669999997</v>
      </c>
      <c r="P4">
        <v>0</v>
      </c>
      <c r="Q4">
        <v>0</v>
      </c>
      <c r="R4">
        <v>0</v>
      </c>
      <c r="S4">
        <v>0</v>
      </c>
      <c r="V4" s="26" t="s">
        <v>75</v>
      </c>
      <c r="W4" s="16">
        <v>787.95554271071433</v>
      </c>
      <c r="Y4" s="17" t="s">
        <v>19</v>
      </c>
      <c r="Z4" s="16">
        <v>220.13671324772392</v>
      </c>
      <c r="AB4" s="11" t="s">
        <v>81</v>
      </c>
      <c r="AC4" s="11"/>
      <c r="AD4" s="11"/>
      <c r="AE4" s="11"/>
      <c r="AF4" s="11"/>
      <c r="AG4" s="11"/>
    </row>
    <row r="5" spans="1:35" x14ac:dyDescent="0.35">
      <c r="A5" t="s">
        <v>4</v>
      </c>
      <c r="B5">
        <v>-77.860621871826353</v>
      </c>
      <c r="C5">
        <v>14.603407530202364</v>
      </c>
      <c r="D5">
        <v>-5.3316749334562612</v>
      </c>
      <c r="E5" t="s">
        <v>35</v>
      </c>
      <c r="F5">
        <v>-106.64556285483876</v>
      </c>
      <c r="G5">
        <v>-49.075680888813949</v>
      </c>
      <c r="J5" s="6"/>
      <c r="K5" s="14">
        <v>40372</v>
      </c>
      <c r="L5" s="10" t="s">
        <v>7</v>
      </c>
      <c r="M5" s="17" t="s">
        <v>11</v>
      </c>
      <c r="N5" s="6">
        <v>269.83398933575558</v>
      </c>
      <c r="O5" s="6">
        <v>4.5443749999999996</v>
      </c>
      <c r="P5">
        <v>0</v>
      </c>
      <c r="Q5">
        <v>1</v>
      </c>
      <c r="R5">
        <v>0</v>
      </c>
      <c r="S5">
        <v>0</v>
      </c>
      <c r="V5" s="26" t="s">
        <v>76</v>
      </c>
      <c r="W5" s="16">
        <v>787.95554271071433</v>
      </c>
      <c r="Y5" s="17" t="s">
        <v>10</v>
      </c>
      <c r="Z5" s="16">
        <v>195.56071018520834</v>
      </c>
      <c r="AB5" s="11" t="s">
        <v>82</v>
      </c>
      <c r="AC5" s="11"/>
      <c r="AD5" s="11"/>
      <c r="AE5" s="11"/>
      <c r="AF5" s="11"/>
      <c r="AG5" s="11"/>
    </row>
    <row r="6" spans="1:35" x14ac:dyDescent="0.35">
      <c r="A6" t="s">
        <v>5</v>
      </c>
      <c r="B6">
        <v>124.58623018478579</v>
      </c>
      <c r="C6">
        <v>18.486240982222007</v>
      </c>
      <c r="D6">
        <v>6.7394031217378831</v>
      </c>
      <c r="E6" t="s">
        <v>35</v>
      </c>
      <c r="F6">
        <v>88.147792472869668</v>
      </c>
      <c r="G6">
        <v>161.02466789670191</v>
      </c>
      <c r="K6" s="15">
        <v>40372</v>
      </c>
      <c r="L6" s="10" t="s">
        <v>7</v>
      </c>
      <c r="M6" s="17" t="s">
        <v>12</v>
      </c>
      <c r="N6">
        <v>347.35825789398893</v>
      </c>
      <c r="O6">
        <v>4.314666667</v>
      </c>
      <c r="P6">
        <v>0</v>
      </c>
      <c r="Q6">
        <v>1</v>
      </c>
      <c r="R6">
        <v>0</v>
      </c>
      <c r="S6">
        <v>0</v>
      </c>
      <c r="V6" s="26" t="s">
        <v>77</v>
      </c>
      <c r="W6" s="16">
        <v>787.95554271071433</v>
      </c>
      <c r="Y6" s="17" t="s">
        <v>20</v>
      </c>
      <c r="Z6" s="16">
        <v>204.7241107625448</v>
      </c>
    </row>
    <row r="7" spans="1:35" x14ac:dyDescent="0.35">
      <c r="A7" t="s">
        <v>6</v>
      </c>
      <c r="B7">
        <v>79.890891531566069</v>
      </c>
      <c r="C7">
        <v>12.822466666946685</v>
      </c>
      <c r="D7">
        <v>6.2305400050293027</v>
      </c>
      <c r="E7" t="s">
        <v>35</v>
      </c>
      <c r="F7">
        <v>54.61638313334776</v>
      </c>
      <c r="G7">
        <v>105.16539992978437</v>
      </c>
      <c r="K7" s="15">
        <v>40372</v>
      </c>
      <c r="L7" s="10" t="s">
        <v>7</v>
      </c>
      <c r="M7" s="17" t="s">
        <v>13</v>
      </c>
      <c r="N7">
        <v>277.18746772270498</v>
      </c>
      <c r="O7">
        <v>3.8136363640000002</v>
      </c>
      <c r="P7">
        <v>0</v>
      </c>
      <c r="Q7">
        <v>0</v>
      </c>
      <c r="R7">
        <v>0</v>
      </c>
      <c r="S7">
        <v>0</v>
      </c>
      <c r="V7" s="26" t="s">
        <v>83</v>
      </c>
      <c r="W7" s="16">
        <v>4349.4873052971334</v>
      </c>
      <c r="Y7" s="17" t="s">
        <v>21</v>
      </c>
      <c r="Z7" s="16">
        <v>220.13671324772392</v>
      </c>
    </row>
    <row r="8" spans="1:35" x14ac:dyDescent="0.35">
      <c r="A8" t="s">
        <v>51</v>
      </c>
      <c r="B8">
        <v>-223.5256601602299</v>
      </c>
      <c r="C8">
        <v>91.312818697321788</v>
      </c>
      <c r="D8">
        <v>-2.4479110747983723</v>
      </c>
      <c r="E8">
        <v>1.5174045595328867E-2</v>
      </c>
      <c r="F8">
        <v>-403.51338506339823</v>
      </c>
      <c r="G8">
        <v>-43.537935257061605</v>
      </c>
      <c r="K8" s="15">
        <v>40372</v>
      </c>
      <c r="L8" s="10" t="s">
        <v>7</v>
      </c>
      <c r="M8" s="17" t="s">
        <v>14</v>
      </c>
      <c r="N8">
        <v>390.64287641209955</v>
      </c>
      <c r="O8">
        <v>4.1479999999999997</v>
      </c>
      <c r="P8">
        <v>0</v>
      </c>
      <c r="Q8">
        <v>1</v>
      </c>
      <c r="R8">
        <v>0</v>
      </c>
      <c r="S8">
        <v>0</v>
      </c>
      <c r="Y8" s="17" t="s">
        <v>22</v>
      </c>
      <c r="Z8" s="16">
        <v>203.82203536625508</v>
      </c>
    </row>
    <row r="9" spans="1:35" x14ac:dyDescent="0.35">
      <c r="A9" t="s">
        <v>52</v>
      </c>
      <c r="B9">
        <v>43.495844870312268</v>
      </c>
      <c r="C9">
        <v>21.181980543430736</v>
      </c>
      <c r="D9">
        <v>2.0534361638719298</v>
      </c>
      <c r="E9">
        <v>4.1246282454315608E-2</v>
      </c>
      <c r="F9">
        <v>1.7438045615719631</v>
      </c>
      <c r="G9">
        <v>85.247885179052574</v>
      </c>
      <c r="K9" s="15">
        <v>40372</v>
      </c>
      <c r="L9" s="10" t="s">
        <v>7</v>
      </c>
      <c r="M9" s="17" t="s">
        <v>15</v>
      </c>
      <c r="N9">
        <v>189.92428664396911</v>
      </c>
      <c r="O9">
        <v>4.1381249999999996</v>
      </c>
      <c r="P9">
        <v>0</v>
      </c>
      <c r="Q9">
        <v>0</v>
      </c>
      <c r="R9">
        <v>0</v>
      </c>
      <c r="S9">
        <v>0</v>
      </c>
      <c r="Y9" s="17" t="s">
        <v>11</v>
      </c>
      <c r="Z9" s="16">
        <v>215.50315937636915</v>
      </c>
    </row>
    <row r="10" spans="1:35" x14ac:dyDescent="0.35">
      <c r="K10" s="15">
        <v>40372</v>
      </c>
      <c r="L10" s="10" t="s">
        <v>7</v>
      </c>
      <c r="M10" s="17" t="s">
        <v>16</v>
      </c>
      <c r="N10">
        <v>318.5782889727414</v>
      </c>
      <c r="O10">
        <v>4.1381249999999996</v>
      </c>
      <c r="P10">
        <v>0</v>
      </c>
      <c r="Q10">
        <v>1</v>
      </c>
      <c r="R10">
        <v>0</v>
      </c>
      <c r="S10">
        <v>0</v>
      </c>
      <c r="Y10" s="17" t="s">
        <v>12</v>
      </c>
      <c r="Z10" s="16">
        <v>216.93345088902467</v>
      </c>
    </row>
    <row r="11" spans="1:35" x14ac:dyDescent="0.35">
      <c r="K11" s="15">
        <v>40372</v>
      </c>
      <c r="L11" s="10" t="s">
        <v>7</v>
      </c>
      <c r="M11" s="17" t="s">
        <v>17</v>
      </c>
      <c r="N11">
        <v>305.50056886598702</v>
      </c>
      <c r="O11">
        <v>4.4866666669999997</v>
      </c>
      <c r="P11">
        <v>0</v>
      </c>
      <c r="Q11">
        <v>1</v>
      </c>
      <c r="R11">
        <v>0</v>
      </c>
      <c r="S11">
        <v>0</v>
      </c>
      <c r="Y11" s="17" t="s">
        <v>23</v>
      </c>
      <c r="Z11" s="16">
        <v>193.53837584855202</v>
      </c>
    </row>
    <row r="12" spans="1:35" x14ac:dyDescent="0.35">
      <c r="K12" s="15">
        <v>40372</v>
      </c>
      <c r="L12" s="10" t="s">
        <v>18</v>
      </c>
      <c r="M12" s="17" t="s">
        <v>19</v>
      </c>
      <c r="N12">
        <v>335.28131464737612</v>
      </c>
      <c r="O12">
        <v>3.1469999999999998</v>
      </c>
      <c r="P12">
        <v>0</v>
      </c>
      <c r="Q12">
        <v>0</v>
      </c>
      <c r="R12">
        <v>1</v>
      </c>
      <c r="S12">
        <v>3.1469999999999998</v>
      </c>
      <c r="Y12" s="17" t="s">
        <v>13</v>
      </c>
      <c r="Z12" s="16">
        <v>246.19134911518191</v>
      </c>
    </row>
    <row r="13" spans="1:35" x14ac:dyDescent="0.35">
      <c r="K13" s="15">
        <v>40372</v>
      </c>
      <c r="L13" s="10" t="s">
        <v>18</v>
      </c>
      <c r="M13" s="17" t="s">
        <v>20</v>
      </c>
      <c r="N13">
        <v>235.86848608428613</v>
      </c>
      <c r="O13">
        <v>3.7450000000000001</v>
      </c>
      <c r="P13">
        <v>0</v>
      </c>
      <c r="Q13">
        <v>0</v>
      </c>
      <c r="R13">
        <v>1</v>
      </c>
      <c r="S13">
        <v>3.7450000000000001</v>
      </c>
      <c r="Y13" s="17" t="s">
        <v>24</v>
      </c>
      <c r="Z13" s="16">
        <v>182.10779189842333</v>
      </c>
    </row>
    <row r="14" spans="1:35" x14ac:dyDescent="0.35">
      <c r="K14" s="15">
        <v>40372</v>
      </c>
      <c r="L14" s="10" t="s">
        <v>18</v>
      </c>
      <c r="M14" s="17" t="s">
        <v>21</v>
      </c>
      <c r="N14">
        <v>331.18181179812558</v>
      </c>
      <c r="O14">
        <v>3.1469999999999998</v>
      </c>
      <c r="P14">
        <v>0</v>
      </c>
      <c r="Q14">
        <v>0</v>
      </c>
      <c r="R14">
        <v>1</v>
      </c>
      <c r="S14">
        <v>3.1469999999999998</v>
      </c>
      <c r="Y14" s="17" t="s">
        <v>14</v>
      </c>
      <c r="Z14" s="16">
        <v>226.66602864246815</v>
      </c>
    </row>
    <row r="15" spans="1:35" x14ac:dyDescent="0.35">
      <c r="K15" s="15">
        <v>40372</v>
      </c>
      <c r="L15" s="10" t="s">
        <v>18</v>
      </c>
      <c r="M15" s="17" t="s">
        <v>22</v>
      </c>
      <c r="N15">
        <v>135.1673761865116</v>
      </c>
      <c r="O15">
        <v>3.78</v>
      </c>
      <c r="P15">
        <v>0</v>
      </c>
      <c r="Q15">
        <v>0</v>
      </c>
      <c r="R15">
        <v>1</v>
      </c>
      <c r="S15">
        <v>3.78</v>
      </c>
      <c r="Y15" s="17" t="s">
        <v>15</v>
      </c>
      <c r="Z15" s="16">
        <v>227.24268387320637</v>
      </c>
    </row>
    <row r="16" spans="1:35" x14ac:dyDescent="0.35">
      <c r="K16" s="15">
        <v>40372</v>
      </c>
      <c r="L16" s="10" t="s">
        <v>18</v>
      </c>
      <c r="M16" s="17" t="s">
        <v>23</v>
      </c>
      <c r="N16">
        <v>357.7484603303962</v>
      </c>
      <c r="O16">
        <v>4.1790000000000003</v>
      </c>
      <c r="P16">
        <v>0</v>
      </c>
      <c r="Q16">
        <v>1</v>
      </c>
      <c r="R16">
        <v>1</v>
      </c>
      <c r="S16">
        <v>4.1790000000000003</v>
      </c>
      <c r="Y16" s="17" t="s">
        <v>25</v>
      </c>
      <c r="Z16" s="16">
        <v>197.7330264412993</v>
      </c>
    </row>
    <row r="17" spans="11:26" x14ac:dyDescent="0.35">
      <c r="K17" s="15">
        <v>40372</v>
      </c>
      <c r="L17" s="10" t="s">
        <v>18</v>
      </c>
      <c r="M17" s="17" t="s">
        <v>24</v>
      </c>
      <c r="N17">
        <v>181.75129023351653</v>
      </c>
      <c r="O17">
        <v>4.6224999999999996</v>
      </c>
      <c r="P17">
        <v>0</v>
      </c>
      <c r="Q17">
        <v>0</v>
      </c>
      <c r="R17">
        <v>1</v>
      </c>
      <c r="S17">
        <v>4.6224999999999996</v>
      </c>
      <c r="Y17" s="17" t="s">
        <v>16</v>
      </c>
      <c r="Z17" s="16">
        <v>227.24268387320637</v>
      </c>
    </row>
    <row r="18" spans="11:26" x14ac:dyDescent="0.35">
      <c r="K18" s="15">
        <v>40372</v>
      </c>
      <c r="L18" s="10" t="s">
        <v>18</v>
      </c>
      <c r="M18" s="17" t="s">
        <v>25</v>
      </c>
      <c r="N18">
        <v>280.49607322898152</v>
      </c>
      <c r="O18">
        <v>4.0162500000000003</v>
      </c>
      <c r="P18">
        <v>0</v>
      </c>
      <c r="Q18">
        <v>0</v>
      </c>
      <c r="R18">
        <v>1</v>
      </c>
      <c r="S18">
        <v>4.0162500000000003</v>
      </c>
      <c r="Y18" s="17" t="s">
        <v>17</v>
      </c>
      <c r="Z18" s="16">
        <v>218.87306439729394</v>
      </c>
    </row>
    <row r="19" spans="11:26" x14ac:dyDescent="0.35">
      <c r="K19" s="15">
        <v>40372</v>
      </c>
      <c r="L19" s="10" t="s">
        <v>18</v>
      </c>
      <c r="M19" s="17" t="s">
        <v>26</v>
      </c>
      <c r="N19">
        <v>313.2871856579099</v>
      </c>
      <c r="O19">
        <v>3.1419999999999999</v>
      </c>
      <c r="P19">
        <v>0</v>
      </c>
      <c r="Q19">
        <v>1</v>
      </c>
      <c r="R19">
        <v>1</v>
      </c>
      <c r="S19">
        <v>3.1419999999999999</v>
      </c>
      <c r="Y19" s="17" t="s">
        <v>26</v>
      </c>
      <c r="Z19" s="16">
        <v>232.24921489121445</v>
      </c>
    </row>
    <row r="20" spans="11:26" x14ac:dyDescent="0.35">
      <c r="K20" s="15">
        <v>40372</v>
      </c>
      <c r="L20" s="10" t="s">
        <v>18</v>
      </c>
      <c r="M20" s="17" t="s">
        <v>27</v>
      </c>
      <c r="N20">
        <v>326.65294605776489</v>
      </c>
      <c r="O20">
        <v>3.7450000000000001</v>
      </c>
      <c r="P20">
        <v>0</v>
      </c>
      <c r="Q20">
        <v>0</v>
      </c>
      <c r="R20">
        <v>1</v>
      </c>
      <c r="S20">
        <v>3.7450000000000001</v>
      </c>
      <c r="Y20" s="17" t="s">
        <v>27</v>
      </c>
      <c r="Z20" s="16">
        <v>204.7241107625448</v>
      </c>
    </row>
    <row r="21" spans="11:26" x14ac:dyDescent="0.35">
      <c r="K21" s="15">
        <v>40372</v>
      </c>
      <c r="L21" s="10" t="s">
        <v>18</v>
      </c>
      <c r="M21" s="17" t="s">
        <v>28</v>
      </c>
      <c r="N21">
        <v>327.86669151320319</v>
      </c>
      <c r="O21">
        <v>3.5185714290000001</v>
      </c>
      <c r="P21">
        <v>0</v>
      </c>
      <c r="Q21">
        <v>0</v>
      </c>
      <c r="R21">
        <v>1</v>
      </c>
      <c r="S21">
        <v>3.5185714290000001</v>
      </c>
      <c r="Y21" s="17" t="s">
        <v>28</v>
      </c>
      <c r="Z21" s="16">
        <v>210.55998627443466</v>
      </c>
    </row>
    <row r="22" spans="11:26" x14ac:dyDescent="0.35">
      <c r="K22" s="15"/>
      <c r="L22" s="10"/>
      <c r="M22" s="17"/>
      <c r="Y22" s="17" t="s">
        <v>70</v>
      </c>
      <c r="Z22" s="16">
        <v>4349.4873052971325</v>
      </c>
    </row>
    <row r="23" spans="11:26" x14ac:dyDescent="0.35">
      <c r="K23" s="19" t="s">
        <v>66</v>
      </c>
      <c r="L23" s="20" t="s">
        <v>67</v>
      </c>
      <c r="M23" s="21" t="s">
        <v>68</v>
      </c>
      <c r="N23" s="19" t="s">
        <v>60</v>
      </c>
      <c r="O23" s="19" t="s">
        <v>61</v>
      </c>
      <c r="P23" s="19" t="s">
        <v>62</v>
      </c>
      <c r="Q23" s="19" t="s">
        <v>63</v>
      </c>
      <c r="R23" s="19" t="s">
        <v>64</v>
      </c>
      <c r="S23" s="19" t="s">
        <v>65</v>
      </c>
      <c r="T23" s="19" t="s">
        <v>71</v>
      </c>
    </row>
    <row r="24" spans="11:26" x14ac:dyDescent="0.35">
      <c r="K24" s="15">
        <v>40379</v>
      </c>
      <c r="L24" s="10" t="s">
        <v>7</v>
      </c>
      <c r="M24" s="17" t="s">
        <v>8</v>
      </c>
      <c r="N24" s="6">
        <f>$B$4+O24+P24+Q24+R24+S24</f>
        <v>447.91197246998513</v>
      </c>
      <c r="O24" s="6">
        <f>O2*$B$5</f>
        <v>-276.94424272547008</v>
      </c>
      <c r="P24">
        <f>1*$B$6</f>
        <v>124.58623018478579</v>
      </c>
      <c r="Q24">
        <f>0*$B$7</f>
        <v>0</v>
      </c>
      <c r="R24">
        <f>R2*$B$8</f>
        <v>0</v>
      </c>
      <c r="S24">
        <f>S2*$B$9</f>
        <v>0</v>
      </c>
      <c r="T24" s="22">
        <f>N24*0.5*0.3</f>
        <v>67.186795870497761</v>
      </c>
    </row>
    <row r="25" spans="11:26" x14ac:dyDescent="0.35">
      <c r="K25" s="15">
        <v>40379</v>
      </c>
      <c r="L25" s="10" t="s">
        <v>7</v>
      </c>
      <c r="M25" s="17" t="s">
        <v>9</v>
      </c>
      <c r="N25" s="6">
        <f t="shared" ref="N25:N43" si="0">$B$4+O25+P25+Q25+R25+S25</f>
        <v>425.48212409828284</v>
      </c>
      <c r="O25" s="6">
        <f t="shared" ref="O25:O43" si="1">O3*$B$5</f>
        <v>-299.37409109717237</v>
      </c>
      <c r="P25">
        <f t="shared" ref="P25:P43" si="2">1*$B$6</f>
        <v>124.58623018478579</v>
      </c>
      <c r="Q25">
        <f t="shared" ref="Q25:Q40" si="3">0*$B$7</f>
        <v>0</v>
      </c>
      <c r="R25">
        <f t="shared" ref="R25:R43" si="4">R3*$B$8</f>
        <v>0</v>
      </c>
      <c r="S25">
        <f>S3*$B$9</f>
        <v>0</v>
      </c>
      <c r="T25" s="22">
        <f t="shared" ref="T25:T43" si="5">N25*0.5*0.3</f>
        <v>63.822318614742422</v>
      </c>
    </row>
    <row r="26" spans="11:26" x14ac:dyDescent="0.35">
      <c r="K26" s="15">
        <v>40379</v>
      </c>
      <c r="L26" s="10" t="s">
        <v>7</v>
      </c>
      <c r="M26" s="17" t="s">
        <v>10</v>
      </c>
      <c r="N26" s="6">
        <f t="shared" si="0"/>
        <v>360.41659772810647</v>
      </c>
      <c r="O26" s="6">
        <f t="shared" si="1"/>
        <v>-364.43961746734874</v>
      </c>
      <c r="P26">
        <f t="shared" si="2"/>
        <v>124.58623018478579</v>
      </c>
      <c r="Q26">
        <f t="shared" si="3"/>
        <v>0</v>
      </c>
      <c r="R26">
        <f t="shared" si="4"/>
        <v>0</v>
      </c>
      <c r="S26">
        <f t="shared" ref="S26:S43" si="6">S4*$B$9</f>
        <v>0</v>
      </c>
      <c r="T26" s="22">
        <f t="shared" si="5"/>
        <v>54.06248965921597</v>
      </c>
    </row>
    <row r="27" spans="11:26" x14ac:dyDescent="0.35">
      <c r="K27" s="15">
        <v>40379</v>
      </c>
      <c r="L27" s="10" t="s">
        <v>7</v>
      </c>
      <c r="M27" s="17" t="s">
        <v>11</v>
      </c>
      <c r="N27" s="6">
        <f t="shared" si="0"/>
        <v>450.9192432082404</v>
      </c>
      <c r="O27" s="6">
        <f t="shared" si="1"/>
        <v>-353.82786351878087</v>
      </c>
      <c r="P27">
        <f t="shared" si="2"/>
        <v>124.58623018478579</v>
      </c>
      <c r="Q27">
        <f>1*$B$7</f>
        <v>79.890891531566069</v>
      </c>
      <c r="R27">
        <f t="shared" si="4"/>
        <v>0</v>
      </c>
      <c r="S27">
        <f t="shared" si="6"/>
        <v>0</v>
      </c>
      <c r="T27" s="22">
        <f t="shared" si="5"/>
        <v>67.637886481236052</v>
      </c>
    </row>
    <row r="28" spans="11:26" x14ac:dyDescent="0.35">
      <c r="K28" s="15">
        <v>40379</v>
      </c>
      <c r="L28" s="10" t="s">
        <v>7</v>
      </c>
      <c r="M28" s="17" t="s">
        <v>12</v>
      </c>
      <c r="N28" s="6">
        <f t="shared" si="0"/>
        <v>388.91358533319487</v>
      </c>
      <c r="O28" s="6">
        <f t="shared" si="1"/>
        <v>-335.94262986226033</v>
      </c>
      <c r="P28">
        <f t="shared" si="2"/>
        <v>124.58623018478579</v>
      </c>
      <c r="Q28">
        <f t="shared" si="3"/>
        <v>0</v>
      </c>
      <c r="R28">
        <f t="shared" si="4"/>
        <v>0</v>
      </c>
      <c r="S28">
        <f t="shared" si="6"/>
        <v>0</v>
      </c>
      <c r="T28" s="22">
        <f t="shared" si="5"/>
        <v>58.337037799979228</v>
      </c>
    </row>
    <row r="29" spans="11:26" x14ac:dyDescent="0.35">
      <c r="K29" s="15">
        <v>40379</v>
      </c>
      <c r="L29" s="10" t="s">
        <v>7</v>
      </c>
      <c r="M29" s="17" t="s">
        <v>13</v>
      </c>
      <c r="N29" s="6">
        <f t="shared" si="0"/>
        <v>427.92411630140447</v>
      </c>
      <c r="O29" s="6">
        <f t="shared" si="1"/>
        <v>-296.93209889405074</v>
      </c>
      <c r="P29">
        <f t="shared" si="2"/>
        <v>124.58623018478579</v>
      </c>
      <c r="Q29">
        <f t="shared" si="3"/>
        <v>0</v>
      </c>
      <c r="R29">
        <f t="shared" si="4"/>
        <v>0</v>
      </c>
      <c r="S29">
        <f t="shared" si="6"/>
        <v>0</v>
      </c>
      <c r="T29" s="22">
        <f t="shared" si="5"/>
        <v>64.188617445210667</v>
      </c>
    </row>
    <row r="30" spans="11:26" x14ac:dyDescent="0.35">
      <c r="K30" s="15">
        <v>40379</v>
      </c>
      <c r="L30" s="10" t="s">
        <v>7</v>
      </c>
      <c r="M30" s="17" t="s">
        <v>14</v>
      </c>
      <c r="N30" s="6">
        <f t="shared" si="0"/>
        <v>401.89035567111949</v>
      </c>
      <c r="O30" s="6">
        <f t="shared" si="1"/>
        <v>-322.96585952433571</v>
      </c>
      <c r="P30">
        <f t="shared" si="2"/>
        <v>124.58623018478579</v>
      </c>
      <c r="Q30">
        <f t="shared" si="3"/>
        <v>0</v>
      </c>
      <c r="R30">
        <f t="shared" si="4"/>
        <v>0</v>
      </c>
      <c r="S30">
        <f t="shared" si="6"/>
        <v>0</v>
      </c>
      <c r="T30" s="22">
        <f t="shared" si="5"/>
        <v>60.283553350667923</v>
      </c>
    </row>
    <row r="31" spans="11:26" x14ac:dyDescent="0.35">
      <c r="K31" s="15">
        <v>40379</v>
      </c>
      <c r="L31" s="10" t="s">
        <v>7</v>
      </c>
      <c r="M31" s="17" t="s">
        <v>15</v>
      </c>
      <c r="N31" s="6">
        <f t="shared" si="0"/>
        <v>402.65922931210383</v>
      </c>
      <c r="O31" s="6">
        <f t="shared" si="1"/>
        <v>-322.19698588335137</v>
      </c>
      <c r="P31">
        <f t="shared" si="2"/>
        <v>124.58623018478579</v>
      </c>
      <c r="Q31">
        <f t="shared" si="3"/>
        <v>0</v>
      </c>
      <c r="R31">
        <f t="shared" si="4"/>
        <v>0</v>
      </c>
      <c r="S31">
        <f t="shared" si="6"/>
        <v>0</v>
      </c>
      <c r="T31" s="22">
        <f t="shared" si="5"/>
        <v>60.398884396815575</v>
      </c>
    </row>
    <row r="32" spans="11:26" x14ac:dyDescent="0.35">
      <c r="K32" s="15">
        <v>40379</v>
      </c>
      <c r="L32" s="10" t="s">
        <v>7</v>
      </c>
      <c r="M32" s="17" t="s">
        <v>16</v>
      </c>
      <c r="N32" s="6">
        <f t="shared" si="0"/>
        <v>402.65922931210383</v>
      </c>
      <c r="O32" s="6">
        <f t="shared" si="1"/>
        <v>-322.19698588335137</v>
      </c>
      <c r="P32">
        <f t="shared" si="2"/>
        <v>124.58623018478579</v>
      </c>
      <c r="Q32">
        <f t="shared" si="3"/>
        <v>0</v>
      </c>
      <c r="R32">
        <f t="shared" si="4"/>
        <v>0</v>
      </c>
      <c r="S32">
        <f t="shared" si="6"/>
        <v>0</v>
      </c>
      <c r="T32" s="22">
        <f t="shared" si="5"/>
        <v>60.398884396815575</v>
      </c>
    </row>
    <row r="33" spans="11:20" x14ac:dyDescent="0.35">
      <c r="K33" s="15">
        <v>40379</v>
      </c>
      <c r="L33" s="10" t="s">
        <v>7</v>
      </c>
      <c r="M33" s="17" t="s">
        <v>17</v>
      </c>
      <c r="N33" s="6">
        <f t="shared" si="0"/>
        <v>455.41244990280683</v>
      </c>
      <c r="O33" s="6">
        <f t="shared" si="1"/>
        <v>-349.33465682421445</v>
      </c>
      <c r="P33">
        <f t="shared" si="2"/>
        <v>124.58623018478579</v>
      </c>
      <c r="Q33">
        <f>1*$B$7</f>
        <v>79.890891531566069</v>
      </c>
      <c r="R33">
        <f t="shared" si="4"/>
        <v>0</v>
      </c>
      <c r="S33">
        <f t="shared" si="6"/>
        <v>0</v>
      </c>
      <c r="T33" s="22">
        <f t="shared" si="5"/>
        <v>68.311867485421018</v>
      </c>
    </row>
    <row r="34" spans="11:20" x14ac:dyDescent="0.35">
      <c r="K34" s="15">
        <v>40379</v>
      </c>
      <c r="L34" s="10" t="s">
        <v>18</v>
      </c>
      <c r="M34" s="17" t="s">
        <v>19</v>
      </c>
      <c r="N34" s="6">
        <f t="shared" si="0"/>
        <v>393.18460181146048</v>
      </c>
      <c r="O34" s="6">
        <f t="shared" si="1"/>
        <v>-245.02737703063752</v>
      </c>
      <c r="P34">
        <f t="shared" si="2"/>
        <v>124.58623018478579</v>
      </c>
      <c r="Q34">
        <f t="shared" si="3"/>
        <v>0</v>
      </c>
      <c r="R34">
        <f t="shared" si="4"/>
        <v>-223.5256601602299</v>
      </c>
      <c r="S34">
        <f t="shared" si="6"/>
        <v>136.8814238068727</v>
      </c>
      <c r="T34" s="22">
        <f t="shared" si="5"/>
        <v>58.977690271719069</v>
      </c>
    </row>
    <row r="35" spans="11:20" x14ac:dyDescent="0.35">
      <c r="K35" s="15">
        <v>40379</v>
      </c>
      <c r="L35" s="10" t="s">
        <v>18</v>
      </c>
      <c r="M35" s="17" t="s">
        <v>20</v>
      </c>
      <c r="N35" s="6">
        <f t="shared" si="0"/>
        <v>372.63446516455508</v>
      </c>
      <c r="O35" s="6">
        <f t="shared" si="1"/>
        <v>-291.5880289099897</v>
      </c>
      <c r="P35">
        <f t="shared" si="2"/>
        <v>124.58623018478579</v>
      </c>
      <c r="Q35">
        <f t="shared" si="3"/>
        <v>0</v>
      </c>
      <c r="R35">
        <f t="shared" si="4"/>
        <v>-223.5256601602299</v>
      </c>
      <c r="S35">
        <f t="shared" si="6"/>
        <v>162.89193903931945</v>
      </c>
      <c r="T35" s="22">
        <f t="shared" si="5"/>
        <v>55.895169774683261</v>
      </c>
    </row>
    <row r="36" spans="11:20" x14ac:dyDescent="0.35">
      <c r="K36" s="15">
        <v>40379</v>
      </c>
      <c r="L36" s="10" t="s">
        <v>18</v>
      </c>
      <c r="M36" s="17" t="s">
        <v>21</v>
      </c>
      <c r="N36" s="6">
        <f t="shared" si="0"/>
        <v>393.18460181146048</v>
      </c>
      <c r="O36" s="6">
        <f t="shared" si="1"/>
        <v>-245.02737703063752</v>
      </c>
      <c r="P36">
        <f t="shared" si="2"/>
        <v>124.58623018478579</v>
      </c>
      <c r="Q36">
        <f t="shared" si="3"/>
        <v>0</v>
      </c>
      <c r="R36">
        <f t="shared" si="4"/>
        <v>-223.5256601602299</v>
      </c>
      <c r="S36">
        <f t="shared" si="6"/>
        <v>136.8814238068727</v>
      </c>
      <c r="T36" s="22">
        <f t="shared" si="5"/>
        <v>58.977690271719069</v>
      </c>
    </row>
    <row r="37" spans="11:20" x14ac:dyDescent="0.35">
      <c r="K37" s="15">
        <v>40379</v>
      </c>
      <c r="L37" s="10" t="s">
        <v>18</v>
      </c>
      <c r="M37" s="17" t="s">
        <v>22</v>
      </c>
      <c r="N37" s="6">
        <f t="shared" si="0"/>
        <v>371.43169796950207</v>
      </c>
      <c r="O37" s="6">
        <f t="shared" si="1"/>
        <v>-294.31315067550361</v>
      </c>
      <c r="P37">
        <f t="shared" si="2"/>
        <v>124.58623018478579</v>
      </c>
      <c r="Q37">
        <f t="shared" si="3"/>
        <v>0</v>
      </c>
      <c r="R37">
        <f t="shared" si="4"/>
        <v>-223.5256601602299</v>
      </c>
      <c r="S37">
        <f t="shared" si="6"/>
        <v>164.41429360978037</v>
      </c>
      <c r="T37" s="22">
        <f t="shared" si="5"/>
        <v>55.714754695425306</v>
      </c>
    </row>
    <row r="38" spans="11:20" x14ac:dyDescent="0.35">
      <c r="K38" s="15">
        <v>40379</v>
      </c>
      <c r="L38" s="10" t="s">
        <v>18</v>
      </c>
      <c r="M38" s="17" t="s">
        <v>23</v>
      </c>
      <c r="N38" s="6">
        <f t="shared" si="0"/>
        <v>357.72015194589795</v>
      </c>
      <c r="O38" s="6">
        <f t="shared" si="1"/>
        <v>-325.37953880236233</v>
      </c>
      <c r="P38">
        <f t="shared" si="2"/>
        <v>124.58623018478579</v>
      </c>
      <c r="Q38">
        <f t="shared" si="3"/>
        <v>0</v>
      </c>
      <c r="R38">
        <f t="shared" si="4"/>
        <v>-223.5256601602299</v>
      </c>
      <c r="S38">
        <f t="shared" si="6"/>
        <v>181.76913571303498</v>
      </c>
      <c r="T38" s="22">
        <f t="shared" si="5"/>
        <v>53.65802279188469</v>
      </c>
    </row>
    <row r="39" spans="11:20" x14ac:dyDescent="0.35">
      <c r="K39" s="15">
        <v>40379</v>
      </c>
      <c r="L39" s="10" t="s">
        <v>18</v>
      </c>
      <c r="M39" s="17" t="s">
        <v>24</v>
      </c>
      <c r="N39" s="6">
        <f t="shared" si="0"/>
        <v>342.47937334572646</v>
      </c>
      <c r="O39" s="6">
        <f t="shared" si="1"/>
        <v>-359.91072460251729</v>
      </c>
      <c r="P39">
        <f t="shared" si="2"/>
        <v>124.58623018478579</v>
      </c>
      <c r="Q39">
        <f t="shared" si="3"/>
        <v>0</v>
      </c>
      <c r="R39">
        <f t="shared" si="4"/>
        <v>-223.5256601602299</v>
      </c>
      <c r="S39">
        <f t="shared" si="6"/>
        <v>201.05954291301845</v>
      </c>
      <c r="T39" s="22">
        <f t="shared" si="5"/>
        <v>51.371906001858967</v>
      </c>
    </row>
    <row r="40" spans="11:20" x14ac:dyDescent="0.35">
      <c r="K40" s="15">
        <v>40379</v>
      </c>
      <c r="L40" s="10" t="s">
        <v>18</v>
      </c>
      <c r="M40" s="17" t="s">
        <v>25</v>
      </c>
      <c r="N40" s="6">
        <f t="shared" si="0"/>
        <v>363.31301940289433</v>
      </c>
      <c r="O40" s="6">
        <f t="shared" si="1"/>
        <v>-312.70772259272263</v>
      </c>
      <c r="P40">
        <f t="shared" si="2"/>
        <v>124.58623018478579</v>
      </c>
      <c r="Q40">
        <f t="shared" si="3"/>
        <v>0</v>
      </c>
      <c r="R40">
        <f t="shared" si="4"/>
        <v>-223.5256601602299</v>
      </c>
      <c r="S40">
        <f t="shared" si="6"/>
        <v>174.69018696039166</v>
      </c>
      <c r="T40" s="22">
        <f t="shared" si="5"/>
        <v>54.496952910434146</v>
      </c>
    </row>
    <row r="41" spans="11:20" x14ac:dyDescent="0.35">
      <c r="K41" s="15">
        <v>40379</v>
      </c>
      <c r="L41" s="10" t="s">
        <v>18</v>
      </c>
      <c r="M41" s="17" t="s">
        <v>26</v>
      </c>
      <c r="N41" s="6">
        <f t="shared" si="0"/>
        <v>473.24731722803403</v>
      </c>
      <c r="O41" s="6">
        <f t="shared" si="1"/>
        <v>-244.63807392127839</v>
      </c>
      <c r="P41">
        <f t="shared" si="2"/>
        <v>124.58623018478579</v>
      </c>
      <c r="Q41">
        <f>1*$B$7</f>
        <v>79.890891531566069</v>
      </c>
      <c r="R41">
        <f t="shared" si="4"/>
        <v>-223.5256601602299</v>
      </c>
      <c r="S41">
        <f t="shared" si="6"/>
        <v>136.66394458252114</v>
      </c>
      <c r="T41" s="22">
        <f t="shared" si="5"/>
        <v>70.987097584205102</v>
      </c>
    </row>
    <row r="42" spans="11:20" x14ac:dyDescent="0.35">
      <c r="K42" s="15">
        <v>40379</v>
      </c>
      <c r="L42" s="10" t="s">
        <v>18</v>
      </c>
      <c r="M42" s="17" t="s">
        <v>27</v>
      </c>
      <c r="N42" s="6">
        <f t="shared" si="0"/>
        <v>372.63446516455508</v>
      </c>
      <c r="O42" s="6">
        <f t="shared" si="1"/>
        <v>-291.5880289099897</v>
      </c>
      <c r="P42">
        <f t="shared" si="2"/>
        <v>124.58623018478579</v>
      </c>
      <c r="Q42">
        <f t="shared" ref="Q42:Q43" si="7">Q20*$B$7</f>
        <v>0</v>
      </c>
      <c r="R42">
        <f t="shared" si="4"/>
        <v>-223.5256601602299</v>
      </c>
      <c r="S42">
        <f t="shared" si="6"/>
        <v>162.89193903931945</v>
      </c>
      <c r="T42" s="22">
        <f t="shared" si="5"/>
        <v>55.895169774683261</v>
      </c>
    </row>
    <row r="43" spans="11:20" x14ac:dyDescent="0.35">
      <c r="K43" s="15">
        <v>40379</v>
      </c>
      <c r="L43" s="10" t="s">
        <v>18</v>
      </c>
      <c r="M43" s="17" t="s">
        <v>28</v>
      </c>
      <c r="N43" s="6">
        <f t="shared" si="0"/>
        <v>380.41563251374157</v>
      </c>
      <c r="O43" s="6">
        <f t="shared" si="1"/>
        <v>-273.95815956238073</v>
      </c>
      <c r="P43">
        <f t="shared" si="2"/>
        <v>124.58623018478579</v>
      </c>
      <c r="Q43">
        <f t="shared" si="7"/>
        <v>0</v>
      </c>
      <c r="R43">
        <f t="shared" si="4"/>
        <v>-223.5256601602299</v>
      </c>
      <c r="S43">
        <f t="shared" si="6"/>
        <v>153.04323704089697</v>
      </c>
      <c r="T43" s="22">
        <f t="shared" si="5"/>
        <v>57.062344877061236</v>
      </c>
    </row>
    <row r="44" spans="11:20" x14ac:dyDescent="0.35">
      <c r="K44" s="15">
        <v>40386</v>
      </c>
      <c r="L44" s="10" t="s">
        <v>7</v>
      </c>
      <c r="M44" s="17" t="s">
        <v>8</v>
      </c>
      <c r="N44">
        <f>$B$4+O44+P44+Q44+R44+S44</f>
        <v>323.32574228519934</v>
      </c>
      <c r="O44">
        <f>$B$5*O2</f>
        <v>-276.94424272547008</v>
      </c>
      <c r="P44">
        <f>P2*$B$6</f>
        <v>0</v>
      </c>
      <c r="Q44">
        <f>0*$B$7</f>
        <v>0</v>
      </c>
      <c r="R44">
        <f>R2*$B$8</f>
        <v>0</v>
      </c>
      <c r="S44">
        <f>S2*$B$9</f>
        <v>0</v>
      </c>
      <c r="T44" s="22">
        <f>N44*0.5*0.3</f>
        <v>48.498861342779897</v>
      </c>
    </row>
    <row r="45" spans="11:20" x14ac:dyDescent="0.35">
      <c r="K45" s="15">
        <v>40386</v>
      </c>
      <c r="L45" s="10" t="s">
        <v>7</v>
      </c>
      <c r="M45" s="17" t="s">
        <v>9</v>
      </c>
      <c r="N45">
        <f t="shared" ref="N45:N63" si="8">$B$4+O45+P45+Q45+R45+S45</f>
        <v>300.89589391349705</v>
      </c>
      <c r="O45">
        <f t="shared" ref="O45:O63" si="9">$B$5*O3</f>
        <v>-299.37409109717237</v>
      </c>
      <c r="P45">
        <f t="shared" ref="P45:P63" si="10">P3*$B$6</f>
        <v>0</v>
      </c>
      <c r="Q45">
        <f t="shared" ref="Q45:Q108" si="11">0*$B$7</f>
        <v>0</v>
      </c>
      <c r="R45">
        <f t="shared" ref="R45:R63" si="12">R3*$B$8</f>
        <v>0</v>
      </c>
      <c r="S45">
        <f t="shared" ref="S45:S63" si="13">S3*$B$9</f>
        <v>0</v>
      </c>
      <c r="T45" s="22">
        <f t="shared" ref="T45:T63" si="14">N45*0.5*0.3</f>
        <v>45.134384087024557</v>
      </c>
    </row>
    <row r="46" spans="11:20" x14ac:dyDescent="0.35">
      <c r="K46" s="15">
        <v>40386</v>
      </c>
      <c r="L46" s="10" t="s">
        <v>7</v>
      </c>
      <c r="M46" s="17" t="s">
        <v>10</v>
      </c>
      <c r="N46">
        <f t="shared" si="8"/>
        <v>235.83036754332068</v>
      </c>
      <c r="O46">
        <f t="shared" si="9"/>
        <v>-364.43961746734874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 s="22">
        <f t="shared" si="14"/>
        <v>35.374555131498099</v>
      </c>
    </row>
    <row r="47" spans="11:20" x14ac:dyDescent="0.35">
      <c r="K47" s="15">
        <v>40386</v>
      </c>
      <c r="L47" s="10" t="s">
        <v>7</v>
      </c>
      <c r="M47" s="17" t="s">
        <v>11</v>
      </c>
      <c r="N47">
        <f t="shared" si="8"/>
        <v>246.44212149188854</v>
      </c>
      <c r="O47">
        <f t="shared" si="9"/>
        <v>-353.82786351878087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 s="22">
        <f t="shared" si="14"/>
        <v>36.966318223783283</v>
      </c>
    </row>
    <row r="48" spans="11:20" x14ac:dyDescent="0.35">
      <c r="K48" s="15">
        <v>40386</v>
      </c>
      <c r="L48" s="10" t="s">
        <v>7</v>
      </c>
      <c r="M48" s="17" t="s">
        <v>12</v>
      </c>
      <c r="N48">
        <f t="shared" si="8"/>
        <v>264.32735514840908</v>
      </c>
      <c r="O48">
        <f t="shared" si="9"/>
        <v>-335.94262986226033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 s="22">
        <f t="shared" si="14"/>
        <v>39.649103272261364</v>
      </c>
    </row>
    <row r="49" spans="11:20" x14ac:dyDescent="0.35">
      <c r="K49" s="15">
        <v>40386</v>
      </c>
      <c r="L49" s="10" t="s">
        <v>7</v>
      </c>
      <c r="M49" s="17" t="s">
        <v>13</v>
      </c>
      <c r="N49">
        <f t="shared" si="8"/>
        <v>303.33788611661868</v>
      </c>
      <c r="O49">
        <f t="shared" si="9"/>
        <v>-296.93209889405074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 s="22">
        <f t="shared" si="14"/>
        <v>45.500682917492803</v>
      </c>
    </row>
    <row r="50" spans="11:20" x14ac:dyDescent="0.35">
      <c r="K50" s="15">
        <v>40386</v>
      </c>
      <c r="L50" s="10" t="s">
        <v>7</v>
      </c>
      <c r="M50" s="17" t="s">
        <v>14</v>
      </c>
      <c r="N50">
        <f t="shared" si="8"/>
        <v>277.3041254863337</v>
      </c>
      <c r="O50">
        <f t="shared" si="9"/>
        <v>-322.96585952433571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 s="22">
        <f t="shared" si="14"/>
        <v>41.595618822950051</v>
      </c>
    </row>
    <row r="51" spans="11:20" x14ac:dyDescent="0.35">
      <c r="K51" s="15">
        <v>40386</v>
      </c>
      <c r="L51" s="10" t="s">
        <v>7</v>
      </c>
      <c r="M51" s="17" t="s">
        <v>15</v>
      </c>
      <c r="N51">
        <f t="shared" si="8"/>
        <v>278.07299912731804</v>
      </c>
      <c r="O51">
        <f t="shared" si="9"/>
        <v>-322.19698588335137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 s="22">
        <f t="shared" si="14"/>
        <v>41.710949869097703</v>
      </c>
    </row>
    <row r="52" spans="11:20" x14ac:dyDescent="0.35">
      <c r="K52" s="15">
        <v>40386</v>
      </c>
      <c r="L52" s="10" t="s">
        <v>7</v>
      </c>
      <c r="M52" s="17" t="s">
        <v>16</v>
      </c>
      <c r="N52">
        <f t="shared" si="8"/>
        <v>278.07299912731804</v>
      </c>
      <c r="O52">
        <f t="shared" si="9"/>
        <v>-322.19698588335137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 s="22">
        <f t="shared" si="14"/>
        <v>41.710949869097703</v>
      </c>
    </row>
    <row r="53" spans="11:20" x14ac:dyDescent="0.35">
      <c r="K53" s="15">
        <v>40386</v>
      </c>
      <c r="L53" s="10" t="s">
        <v>7</v>
      </c>
      <c r="M53" s="17" t="s">
        <v>17</v>
      </c>
      <c r="N53">
        <f t="shared" si="8"/>
        <v>250.93532818645497</v>
      </c>
      <c r="O53">
        <f t="shared" si="9"/>
        <v>-349.33465682421445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 s="22">
        <f t="shared" si="14"/>
        <v>37.640299227968242</v>
      </c>
    </row>
    <row r="54" spans="11:20" x14ac:dyDescent="0.35">
      <c r="K54" s="15">
        <v>40386</v>
      </c>
      <c r="L54" s="10" t="s">
        <v>18</v>
      </c>
      <c r="M54" s="17" t="s">
        <v>19</v>
      </c>
      <c r="N54">
        <f t="shared" si="8"/>
        <v>268.59837162667469</v>
      </c>
      <c r="O54">
        <f t="shared" si="9"/>
        <v>-245.02737703063752</v>
      </c>
      <c r="P54">
        <f t="shared" si="10"/>
        <v>0</v>
      </c>
      <c r="Q54">
        <f t="shared" si="11"/>
        <v>0</v>
      </c>
      <c r="R54">
        <f t="shared" si="12"/>
        <v>-223.5256601602299</v>
      </c>
      <c r="S54">
        <f t="shared" si="13"/>
        <v>136.8814238068727</v>
      </c>
      <c r="T54" s="22">
        <f t="shared" si="14"/>
        <v>40.289755744001205</v>
      </c>
    </row>
    <row r="55" spans="11:20" x14ac:dyDescent="0.35">
      <c r="K55" s="15">
        <v>40386</v>
      </c>
      <c r="L55" s="10" t="s">
        <v>18</v>
      </c>
      <c r="M55" s="17" t="s">
        <v>20</v>
      </c>
      <c r="N55">
        <f t="shared" si="8"/>
        <v>248.04823497976926</v>
      </c>
      <c r="O55">
        <f t="shared" si="9"/>
        <v>-291.5880289099897</v>
      </c>
      <c r="P55">
        <f t="shared" si="10"/>
        <v>0</v>
      </c>
      <c r="Q55">
        <f t="shared" si="11"/>
        <v>0</v>
      </c>
      <c r="R55">
        <f t="shared" si="12"/>
        <v>-223.5256601602299</v>
      </c>
      <c r="S55">
        <f t="shared" si="13"/>
        <v>162.89193903931945</v>
      </c>
      <c r="T55" s="22">
        <f t="shared" si="14"/>
        <v>37.207235246965389</v>
      </c>
    </row>
    <row r="56" spans="11:20" x14ac:dyDescent="0.35">
      <c r="K56" s="15">
        <v>40386</v>
      </c>
      <c r="L56" s="10" t="s">
        <v>18</v>
      </c>
      <c r="M56" s="17" t="s">
        <v>21</v>
      </c>
      <c r="N56">
        <f t="shared" si="8"/>
        <v>268.59837162667469</v>
      </c>
      <c r="O56">
        <f t="shared" si="9"/>
        <v>-245.02737703063752</v>
      </c>
      <c r="P56">
        <f t="shared" si="10"/>
        <v>0</v>
      </c>
      <c r="Q56">
        <f t="shared" si="11"/>
        <v>0</v>
      </c>
      <c r="R56">
        <f t="shared" si="12"/>
        <v>-223.5256601602299</v>
      </c>
      <c r="S56">
        <f t="shared" si="13"/>
        <v>136.8814238068727</v>
      </c>
      <c r="T56" s="22">
        <f t="shared" si="14"/>
        <v>40.289755744001205</v>
      </c>
    </row>
    <row r="57" spans="11:20" x14ac:dyDescent="0.35">
      <c r="K57" s="15">
        <v>40386</v>
      </c>
      <c r="L57" s="10" t="s">
        <v>18</v>
      </c>
      <c r="M57" s="17" t="s">
        <v>22</v>
      </c>
      <c r="N57">
        <f t="shared" si="8"/>
        <v>246.84546778471628</v>
      </c>
      <c r="O57">
        <f t="shared" si="9"/>
        <v>-294.31315067550361</v>
      </c>
      <c r="P57">
        <f t="shared" si="10"/>
        <v>0</v>
      </c>
      <c r="Q57">
        <f t="shared" si="11"/>
        <v>0</v>
      </c>
      <c r="R57">
        <f t="shared" si="12"/>
        <v>-223.5256601602299</v>
      </c>
      <c r="S57">
        <f t="shared" si="13"/>
        <v>164.41429360978037</v>
      </c>
      <c r="T57" s="22">
        <f t="shared" si="14"/>
        <v>37.026820167707442</v>
      </c>
    </row>
    <row r="58" spans="11:20" x14ac:dyDescent="0.35">
      <c r="K58" s="15">
        <v>40386</v>
      </c>
      <c r="L58" s="10" t="s">
        <v>18</v>
      </c>
      <c r="M58" s="17" t="s">
        <v>23</v>
      </c>
      <c r="N58">
        <f t="shared" si="8"/>
        <v>233.13392176111216</v>
      </c>
      <c r="O58">
        <f t="shared" si="9"/>
        <v>-325.37953880236233</v>
      </c>
      <c r="P58">
        <f t="shared" si="10"/>
        <v>0</v>
      </c>
      <c r="Q58">
        <f t="shared" si="11"/>
        <v>0</v>
      </c>
      <c r="R58">
        <f t="shared" si="12"/>
        <v>-223.5256601602299</v>
      </c>
      <c r="S58">
        <f t="shared" si="13"/>
        <v>181.76913571303498</v>
      </c>
      <c r="T58" s="22">
        <f t="shared" si="14"/>
        <v>34.970088264166826</v>
      </c>
    </row>
    <row r="59" spans="11:20" x14ac:dyDescent="0.35">
      <c r="K59" s="15">
        <v>40386</v>
      </c>
      <c r="L59" s="10" t="s">
        <v>18</v>
      </c>
      <c r="M59" s="17" t="s">
        <v>24</v>
      </c>
      <c r="N59">
        <f t="shared" si="8"/>
        <v>217.89314316094067</v>
      </c>
      <c r="O59">
        <f t="shared" si="9"/>
        <v>-359.91072460251729</v>
      </c>
      <c r="P59">
        <f t="shared" si="10"/>
        <v>0</v>
      </c>
      <c r="Q59">
        <f t="shared" si="11"/>
        <v>0</v>
      </c>
      <c r="R59">
        <f t="shared" si="12"/>
        <v>-223.5256601602299</v>
      </c>
      <c r="S59">
        <f t="shared" si="13"/>
        <v>201.05954291301845</v>
      </c>
      <c r="T59" s="22">
        <f t="shared" si="14"/>
        <v>32.683971474141096</v>
      </c>
    </row>
    <row r="60" spans="11:20" x14ac:dyDescent="0.35">
      <c r="K60" s="15">
        <v>40386</v>
      </c>
      <c r="L60" s="10" t="s">
        <v>18</v>
      </c>
      <c r="M60" s="17" t="s">
        <v>25</v>
      </c>
      <c r="N60">
        <f t="shared" si="8"/>
        <v>238.72678921810854</v>
      </c>
      <c r="O60">
        <f t="shared" si="9"/>
        <v>-312.70772259272263</v>
      </c>
      <c r="P60">
        <f t="shared" si="10"/>
        <v>0</v>
      </c>
      <c r="Q60">
        <f t="shared" si="11"/>
        <v>0</v>
      </c>
      <c r="R60">
        <f t="shared" si="12"/>
        <v>-223.5256601602299</v>
      </c>
      <c r="S60">
        <f t="shared" si="13"/>
        <v>174.69018696039166</v>
      </c>
      <c r="T60" s="22">
        <f t="shared" si="14"/>
        <v>35.809018382716282</v>
      </c>
    </row>
    <row r="61" spans="11:20" x14ac:dyDescent="0.35">
      <c r="K61" s="15">
        <v>40386</v>
      </c>
      <c r="L61" s="10" t="s">
        <v>18</v>
      </c>
      <c r="M61" s="17" t="s">
        <v>26</v>
      </c>
      <c r="N61">
        <f t="shared" si="8"/>
        <v>268.77019551168223</v>
      </c>
      <c r="O61">
        <f t="shared" si="9"/>
        <v>-244.63807392127839</v>
      </c>
      <c r="P61">
        <f t="shared" si="10"/>
        <v>0</v>
      </c>
      <c r="Q61">
        <f t="shared" si="11"/>
        <v>0</v>
      </c>
      <c r="R61">
        <f t="shared" si="12"/>
        <v>-223.5256601602299</v>
      </c>
      <c r="S61">
        <f t="shared" si="13"/>
        <v>136.66394458252114</v>
      </c>
      <c r="T61" s="22">
        <f t="shared" si="14"/>
        <v>40.315529326752333</v>
      </c>
    </row>
    <row r="62" spans="11:20" x14ac:dyDescent="0.35">
      <c r="K62" s="15">
        <v>40386</v>
      </c>
      <c r="L62" s="10" t="s">
        <v>18</v>
      </c>
      <c r="M62" s="17" t="s">
        <v>27</v>
      </c>
      <c r="N62">
        <f t="shared" si="8"/>
        <v>248.04823497976926</v>
      </c>
      <c r="O62">
        <f t="shared" si="9"/>
        <v>-291.5880289099897</v>
      </c>
      <c r="P62">
        <f t="shared" si="10"/>
        <v>0</v>
      </c>
      <c r="Q62">
        <f t="shared" si="11"/>
        <v>0</v>
      </c>
      <c r="R62">
        <f t="shared" si="12"/>
        <v>-223.5256601602299</v>
      </c>
      <c r="S62">
        <f t="shared" si="13"/>
        <v>162.89193903931945</v>
      </c>
      <c r="T62" s="22">
        <f t="shared" si="14"/>
        <v>37.207235246965389</v>
      </c>
    </row>
    <row r="63" spans="11:20" x14ac:dyDescent="0.35">
      <c r="K63" s="15">
        <v>40386</v>
      </c>
      <c r="L63" s="10" t="s">
        <v>18</v>
      </c>
      <c r="M63" s="17" t="s">
        <v>28</v>
      </c>
      <c r="N63">
        <f t="shared" si="8"/>
        <v>255.82940232895575</v>
      </c>
      <c r="O63">
        <f t="shared" si="9"/>
        <v>-273.95815956238073</v>
      </c>
      <c r="P63">
        <f t="shared" si="10"/>
        <v>0</v>
      </c>
      <c r="Q63">
        <f t="shared" si="11"/>
        <v>0</v>
      </c>
      <c r="R63">
        <f t="shared" si="12"/>
        <v>-223.5256601602299</v>
      </c>
      <c r="S63">
        <f t="shared" si="13"/>
        <v>153.04323704089697</v>
      </c>
      <c r="T63" s="22">
        <f t="shared" si="14"/>
        <v>38.374410349343364</v>
      </c>
    </row>
    <row r="64" spans="11:20" x14ac:dyDescent="0.35">
      <c r="K64" s="15">
        <v>40393</v>
      </c>
      <c r="L64" s="10" t="s">
        <v>7</v>
      </c>
      <c r="M64" s="17" t="s">
        <v>8</v>
      </c>
      <c r="N64">
        <f>$B$4+O64+P64+Q64+R64+S64</f>
        <v>323.32574228519934</v>
      </c>
      <c r="O64">
        <f>$B$5*O2</f>
        <v>-276.94424272547008</v>
      </c>
      <c r="P64">
        <f>P2*$B$6</f>
        <v>0</v>
      </c>
      <c r="Q64">
        <f t="shared" si="11"/>
        <v>0</v>
      </c>
      <c r="R64">
        <f>R2*$B$8</f>
        <v>0</v>
      </c>
      <c r="S64">
        <f>S2*$B$9</f>
        <v>0</v>
      </c>
      <c r="T64" s="22">
        <f>N64*0.5*0.3</f>
        <v>48.498861342779897</v>
      </c>
    </row>
    <row r="65" spans="11:20" x14ac:dyDescent="0.35">
      <c r="K65" s="15">
        <v>40393</v>
      </c>
      <c r="L65" s="10" t="s">
        <v>7</v>
      </c>
      <c r="M65" s="17" t="s">
        <v>9</v>
      </c>
      <c r="N65">
        <f t="shared" ref="N65:N83" si="15">$B$4+O65+P65+Q65+R65+S65</f>
        <v>300.89589391349705</v>
      </c>
      <c r="O65">
        <f t="shared" ref="O65:O83" si="16">$B$5*O3</f>
        <v>-299.37409109717237</v>
      </c>
      <c r="P65">
        <f t="shared" ref="P65:P83" si="17">P3*$B$6</f>
        <v>0</v>
      </c>
      <c r="Q65">
        <f t="shared" si="11"/>
        <v>0</v>
      </c>
      <c r="R65">
        <f t="shared" ref="R65:R83" si="18">R3*$B$8</f>
        <v>0</v>
      </c>
      <c r="S65">
        <f t="shared" ref="S65:S83" si="19">S3*$B$9</f>
        <v>0</v>
      </c>
      <c r="T65" s="22">
        <f t="shared" ref="T65:T83" si="20">N65*0.5*0.3</f>
        <v>45.134384087024557</v>
      </c>
    </row>
    <row r="66" spans="11:20" x14ac:dyDescent="0.35">
      <c r="K66" s="15">
        <v>40393</v>
      </c>
      <c r="L66" s="10" t="s">
        <v>7</v>
      </c>
      <c r="M66" s="17" t="s">
        <v>10</v>
      </c>
      <c r="N66">
        <f t="shared" si="15"/>
        <v>235.83036754332068</v>
      </c>
      <c r="O66">
        <f t="shared" si="16"/>
        <v>-364.43961746734874</v>
      </c>
      <c r="P66">
        <f t="shared" si="17"/>
        <v>0</v>
      </c>
      <c r="Q66">
        <f t="shared" si="11"/>
        <v>0</v>
      </c>
      <c r="R66">
        <f t="shared" si="18"/>
        <v>0</v>
      </c>
      <c r="S66">
        <f t="shared" si="19"/>
        <v>0</v>
      </c>
      <c r="T66" s="22">
        <f t="shared" si="20"/>
        <v>35.374555131498099</v>
      </c>
    </row>
    <row r="67" spans="11:20" x14ac:dyDescent="0.35">
      <c r="K67" s="15">
        <v>40393</v>
      </c>
      <c r="L67" s="10" t="s">
        <v>7</v>
      </c>
      <c r="M67" s="17" t="s">
        <v>11</v>
      </c>
      <c r="N67">
        <f t="shared" si="15"/>
        <v>246.44212149188854</v>
      </c>
      <c r="O67">
        <f t="shared" si="16"/>
        <v>-353.82786351878087</v>
      </c>
      <c r="P67">
        <f t="shared" si="17"/>
        <v>0</v>
      </c>
      <c r="Q67">
        <f t="shared" si="11"/>
        <v>0</v>
      </c>
      <c r="R67">
        <f t="shared" si="18"/>
        <v>0</v>
      </c>
      <c r="S67">
        <f t="shared" si="19"/>
        <v>0</v>
      </c>
      <c r="T67" s="22">
        <f t="shared" si="20"/>
        <v>36.966318223783283</v>
      </c>
    </row>
    <row r="68" spans="11:20" x14ac:dyDescent="0.35">
      <c r="K68" s="15">
        <v>40393</v>
      </c>
      <c r="L68" s="10" t="s">
        <v>7</v>
      </c>
      <c r="M68" s="17" t="s">
        <v>12</v>
      </c>
      <c r="N68">
        <f t="shared" si="15"/>
        <v>264.32735514840908</v>
      </c>
      <c r="O68">
        <f t="shared" si="16"/>
        <v>-335.94262986226033</v>
      </c>
      <c r="P68">
        <f t="shared" si="17"/>
        <v>0</v>
      </c>
      <c r="Q68">
        <f t="shared" si="11"/>
        <v>0</v>
      </c>
      <c r="R68">
        <f t="shared" si="18"/>
        <v>0</v>
      </c>
      <c r="S68">
        <f t="shared" si="19"/>
        <v>0</v>
      </c>
      <c r="T68" s="22">
        <f t="shared" si="20"/>
        <v>39.649103272261364</v>
      </c>
    </row>
    <row r="69" spans="11:20" x14ac:dyDescent="0.35">
      <c r="K69" s="15">
        <v>40393</v>
      </c>
      <c r="L69" s="10" t="s">
        <v>7</v>
      </c>
      <c r="M69" s="17" t="s">
        <v>13</v>
      </c>
      <c r="N69">
        <f t="shared" si="15"/>
        <v>303.33788611661868</v>
      </c>
      <c r="O69">
        <f t="shared" si="16"/>
        <v>-296.93209889405074</v>
      </c>
      <c r="P69">
        <f t="shared" si="17"/>
        <v>0</v>
      </c>
      <c r="Q69">
        <f t="shared" si="11"/>
        <v>0</v>
      </c>
      <c r="R69">
        <f t="shared" si="18"/>
        <v>0</v>
      </c>
      <c r="S69">
        <f t="shared" si="19"/>
        <v>0</v>
      </c>
      <c r="T69" s="22">
        <f t="shared" si="20"/>
        <v>45.500682917492803</v>
      </c>
    </row>
    <row r="70" spans="11:20" x14ac:dyDescent="0.35">
      <c r="K70" s="15">
        <v>40393</v>
      </c>
      <c r="L70" s="10" t="s">
        <v>7</v>
      </c>
      <c r="M70" s="17" t="s">
        <v>14</v>
      </c>
      <c r="N70">
        <f t="shared" si="15"/>
        <v>277.3041254863337</v>
      </c>
      <c r="O70">
        <f t="shared" si="16"/>
        <v>-322.96585952433571</v>
      </c>
      <c r="P70">
        <f t="shared" si="17"/>
        <v>0</v>
      </c>
      <c r="Q70">
        <f t="shared" si="11"/>
        <v>0</v>
      </c>
      <c r="R70">
        <f t="shared" si="18"/>
        <v>0</v>
      </c>
      <c r="S70">
        <f t="shared" si="19"/>
        <v>0</v>
      </c>
      <c r="T70" s="22">
        <f t="shared" si="20"/>
        <v>41.595618822950051</v>
      </c>
    </row>
    <row r="71" spans="11:20" x14ac:dyDescent="0.35">
      <c r="K71" s="15">
        <v>40393</v>
      </c>
      <c r="L71" s="10" t="s">
        <v>7</v>
      </c>
      <c r="M71" s="17" t="s">
        <v>15</v>
      </c>
      <c r="N71">
        <f t="shared" si="15"/>
        <v>278.07299912731804</v>
      </c>
      <c r="O71">
        <f t="shared" si="16"/>
        <v>-322.19698588335137</v>
      </c>
      <c r="P71">
        <f t="shared" si="17"/>
        <v>0</v>
      </c>
      <c r="Q71">
        <f t="shared" si="11"/>
        <v>0</v>
      </c>
      <c r="R71">
        <f t="shared" si="18"/>
        <v>0</v>
      </c>
      <c r="S71">
        <f t="shared" si="19"/>
        <v>0</v>
      </c>
      <c r="T71" s="22">
        <f t="shared" si="20"/>
        <v>41.710949869097703</v>
      </c>
    </row>
    <row r="72" spans="11:20" x14ac:dyDescent="0.35">
      <c r="K72" s="15">
        <v>40393</v>
      </c>
      <c r="L72" s="10" t="s">
        <v>7</v>
      </c>
      <c r="M72" s="17" t="s">
        <v>16</v>
      </c>
      <c r="N72">
        <f t="shared" si="15"/>
        <v>278.07299912731804</v>
      </c>
      <c r="O72">
        <f t="shared" si="16"/>
        <v>-322.19698588335137</v>
      </c>
      <c r="P72">
        <f t="shared" si="17"/>
        <v>0</v>
      </c>
      <c r="Q72">
        <f t="shared" si="11"/>
        <v>0</v>
      </c>
      <c r="R72">
        <f t="shared" si="18"/>
        <v>0</v>
      </c>
      <c r="S72">
        <f t="shared" si="19"/>
        <v>0</v>
      </c>
      <c r="T72" s="22">
        <f t="shared" si="20"/>
        <v>41.710949869097703</v>
      </c>
    </row>
    <row r="73" spans="11:20" x14ac:dyDescent="0.35">
      <c r="K73" s="15">
        <v>40393</v>
      </c>
      <c r="L73" s="10" t="s">
        <v>7</v>
      </c>
      <c r="M73" s="17" t="s">
        <v>17</v>
      </c>
      <c r="N73">
        <f t="shared" si="15"/>
        <v>250.93532818645497</v>
      </c>
      <c r="O73">
        <f t="shared" si="16"/>
        <v>-349.33465682421445</v>
      </c>
      <c r="P73">
        <f t="shared" si="17"/>
        <v>0</v>
      </c>
      <c r="Q73">
        <f t="shared" si="11"/>
        <v>0</v>
      </c>
      <c r="R73">
        <f t="shared" si="18"/>
        <v>0</v>
      </c>
      <c r="S73">
        <f t="shared" si="19"/>
        <v>0</v>
      </c>
      <c r="T73" s="22">
        <f t="shared" si="20"/>
        <v>37.640299227968242</v>
      </c>
    </row>
    <row r="74" spans="11:20" x14ac:dyDescent="0.35">
      <c r="K74" s="15">
        <v>40393</v>
      </c>
      <c r="L74" s="10" t="s">
        <v>18</v>
      </c>
      <c r="M74" s="17" t="s">
        <v>19</v>
      </c>
      <c r="N74">
        <f t="shared" si="15"/>
        <v>268.59837162667469</v>
      </c>
      <c r="O74">
        <f t="shared" si="16"/>
        <v>-245.02737703063752</v>
      </c>
      <c r="P74">
        <f t="shared" si="17"/>
        <v>0</v>
      </c>
      <c r="Q74">
        <f t="shared" si="11"/>
        <v>0</v>
      </c>
      <c r="R74">
        <f t="shared" si="18"/>
        <v>-223.5256601602299</v>
      </c>
      <c r="S74">
        <f t="shared" si="19"/>
        <v>136.8814238068727</v>
      </c>
      <c r="T74" s="22">
        <f t="shared" si="20"/>
        <v>40.289755744001205</v>
      </c>
    </row>
    <row r="75" spans="11:20" x14ac:dyDescent="0.35">
      <c r="K75" s="15">
        <v>40393</v>
      </c>
      <c r="L75" s="10" t="s">
        <v>18</v>
      </c>
      <c r="M75" s="17" t="s">
        <v>20</v>
      </c>
      <c r="N75">
        <f t="shared" si="15"/>
        <v>248.04823497976926</v>
      </c>
      <c r="O75">
        <f t="shared" si="16"/>
        <v>-291.5880289099897</v>
      </c>
      <c r="P75">
        <f t="shared" si="17"/>
        <v>0</v>
      </c>
      <c r="Q75">
        <f t="shared" si="11"/>
        <v>0</v>
      </c>
      <c r="R75">
        <f t="shared" si="18"/>
        <v>-223.5256601602299</v>
      </c>
      <c r="S75">
        <f t="shared" si="19"/>
        <v>162.89193903931945</v>
      </c>
      <c r="T75" s="22">
        <f t="shared" si="20"/>
        <v>37.207235246965389</v>
      </c>
    </row>
    <row r="76" spans="11:20" x14ac:dyDescent="0.35">
      <c r="K76" s="15">
        <v>40393</v>
      </c>
      <c r="L76" s="10" t="s">
        <v>18</v>
      </c>
      <c r="M76" s="17" t="s">
        <v>21</v>
      </c>
      <c r="N76">
        <f t="shared" si="15"/>
        <v>268.59837162667469</v>
      </c>
      <c r="O76">
        <f t="shared" si="16"/>
        <v>-245.02737703063752</v>
      </c>
      <c r="P76">
        <f t="shared" si="17"/>
        <v>0</v>
      </c>
      <c r="Q76">
        <f t="shared" si="11"/>
        <v>0</v>
      </c>
      <c r="R76">
        <f t="shared" si="18"/>
        <v>-223.5256601602299</v>
      </c>
      <c r="S76">
        <f t="shared" si="19"/>
        <v>136.8814238068727</v>
      </c>
      <c r="T76" s="22">
        <f t="shared" si="20"/>
        <v>40.289755744001205</v>
      </c>
    </row>
    <row r="77" spans="11:20" x14ac:dyDescent="0.35">
      <c r="K77" s="15">
        <v>40393</v>
      </c>
      <c r="L77" s="10" t="s">
        <v>18</v>
      </c>
      <c r="M77" s="17" t="s">
        <v>22</v>
      </c>
      <c r="N77">
        <f t="shared" si="15"/>
        <v>246.84546778471628</v>
      </c>
      <c r="O77">
        <f t="shared" si="16"/>
        <v>-294.31315067550361</v>
      </c>
      <c r="P77">
        <f t="shared" si="17"/>
        <v>0</v>
      </c>
      <c r="Q77">
        <f t="shared" si="11"/>
        <v>0</v>
      </c>
      <c r="R77">
        <f t="shared" si="18"/>
        <v>-223.5256601602299</v>
      </c>
      <c r="S77">
        <f t="shared" si="19"/>
        <v>164.41429360978037</v>
      </c>
      <c r="T77" s="22">
        <f t="shared" si="20"/>
        <v>37.026820167707442</v>
      </c>
    </row>
    <row r="78" spans="11:20" x14ac:dyDescent="0.35">
      <c r="K78" s="15">
        <v>40393</v>
      </c>
      <c r="L78" s="10" t="s">
        <v>18</v>
      </c>
      <c r="M78" s="17" t="s">
        <v>23</v>
      </c>
      <c r="N78">
        <f t="shared" si="15"/>
        <v>233.13392176111216</v>
      </c>
      <c r="O78">
        <f t="shared" si="16"/>
        <v>-325.37953880236233</v>
      </c>
      <c r="P78">
        <f t="shared" si="17"/>
        <v>0</v>
      </c>
      <c r="Q78">
        <f t="shared" si="11"/>
        <v>0</v>
      </c>
      <c r="R78">
        <f t="shared" si="18"/>
        <v>-223.5256601602299</v>
      </c>
      <c r="S78">
        <f t="shared" si="19"/>
        <v>181.76913571303498</v>
      </c>
      <c r="T78" s="22">
        <f t="shared" si="20"/>
        <v>34.970088264166826</v>
      </c>
    </row>
    <row r="79" spans="11:20" x14ac:dyDescent="0.35">
      <c r="K79" s="15">
        <v>40393</v>
      </c>
      <c r="L79" s="10" t="s">
        <v>18</v>
      </c>
      <c r="M79" s="17" t="s">
        <v>24</v>
      </c>
      <c r="N79">
        <f t="shared" si="15"/>
        <v>217.89314316094067</v>
      </c>
      <c r="O79">
        <f t="shared" si="16"/>
        <v>-359.91072460251729</v>
      </c>
      <c r="P79">
        <f t="shared" si="17"/>
        <v>0</v>
      </c>
      <c r="Q79">
        <f t="shared" si="11"/>
        <v>0</v>
      </c>
      <c r="R79">
        <f t="shared" si="18"/>
        <v>-223.5256601602299</v>
      </c>
      <c r="S79">
        <f t="shared" si="19"/>
        <v>201.05954291301845</v>
      </c>
      <c r="T79" s="22">
        <f t="shared" si="20"/>
        <v>32.683971474141096</v>
      </c>
    </row>
    <row r="80" spans="11:20" x14ac:dyDescent="0.35">
      <c r="K80" s="15">
        <v>40393</v>
      </c>
      <c r="L80" s="10" t="s">
        <v>18</v>
      </c>
      <c r="M80" s="17" t="s">
        <v>25</v>
      </c>
      <c r="N80">
        <f t="shared" si="15"/>
        <v>238.72678921810854</v>
      </c>
      <c r="O80">
        <f t="shared" si="16"/>
        <v>-312.70772259272263</v>
      </c>
      <c r="P80">
        <f t="shared" si="17"/>
        <v>0</v>
      </c>
      <c r="Q80">
        <f t="shared" si="11"/>
        <v>0</v>
      </c>
      <c r="R80">
        <f t="shared" si="18"/>
        <v>-223.5256601602299</v>
      </c>
      <c r="S80">
        <f t="shared" si="19"/>
        <v>174.69018696039166</v>
      </c>
      <c r="T80" s="22">
        <f t="shared" si="20"/>
        <v>35.809018382716282</v>
      </c>
    </row>
    <row r="81" spans="11:20" x14ac:dyDescent="0.35">
      <c r="K81" s="15">
        <v>40393</v>
      </c>
      <c r="L81" s="10" t="s">
        <v>18</v>
      </c>
      <c r="M81" s="17" t="s">
        <v>26</v>
      </c>
      <c r="N81">
        <f t="shared" si="15"/>
        <v>268.77019551168223</v>
      </c>
      <c r="O81">
        <f t="shared" si="16"/>
        <v>-244.63807392127839</v>
      </c>
      <c r="P81">
        <f t="shared" si="17"/>
        <v>0</v>
      </c>
      <c r="Q81">
        <f t="shared" si="11"/>
        <v>0</v>
      </c>
      <c r="R81">
        <f t="shared" si="18"/>
        <v>-223.5256601602299</v>
      </c>
      <c r="S81">
        <f t="shared" si="19"/>
        <v>136.66394458252114</v>
      </c>
      <c r="T81" s="22">
        <f t="shared" si="20"/>
        <v>40.315529326752333</v>
      </c>
    </row>
    <row r="82" spans="11:20" x14ac:dyDescent="0.35">
      <c r="K82" s="15">
        <v>40393</v>
      </c>
      <c r="L82" s="10" t="s">
        <v>18</v>
      </c>
      <c r="M82" s="17" t="s">
        <v>27</v>
      </c>
      <c r="N82">
        <f t="shared" si="15"/>
        <v>248.04823497976926</v>
      </c>
      <c r="O82">
        <f t="shared" si="16"/>
        <v>-291.5880289099897</v>
      </c>
      <c r="P82">
        <f t="shared" si="17"/>
        <v>0</v>
      </c>
      <c r="Q82">
        <f t="shared" si="11"/>
        <v>0</v>
      </c>
      <c r="R82">
        <f t="shared" si="18"/>
        <v>-223.5256601602299</v>
      </c>
      <c r="S82">
        <f t="shared" si="19"/>
        <v>162.89193903931945</v>
      </c>
      <c r="T82" s="22">
        <f t="shared" si="20"/>
        <v>37.207235246965389</v>
      </c>
    </row>
    <row r="83" spans="11:20" x14ac:dyDescent="0.35">
      <c r="K83" s="15">
        <v>40393</v>
      </c>
      <c r="L83" s="10" t="s">
        <v>18</v>
      </c>
      <c r="M83" s="17" t="s">
        <v>28</v>
      </c>
      <c r="N83">
        <f t="shared" si="15"/>
        <v>255.82940232895575</v>
      </c>
      <c r="O83">
        <f t="shared" si="16"/>
        <v>-273.95815956238073</v>
      </c>
      <c r="P83">
        <f t="shared" si="17"/>
        <v>0</v>
      </c>
      <c r="Q83">
        <f t="shared" si="11"/>
        <v>0</v>
      </c>
      <c r="R83">
        <f t="shared" si="18"/>
        <v>-223.5256601602299</v>
      </c>
      <c r="S83">
        <f t="shared" si="19"/>
        <v>153.04323704089697</v>
      </c>
      <c r="T83" s="22">
        <f t="shared" si="20"/>
        <v>38.374410349343364</v>
      </c>
    </row>
    <row r="84" spans="11:20" x14ac:dyDescent="0.35">
      <c r="K84" s="15">
        <v>40400</v>
      </c>
      <c r="L84" s="10" t="s">
        <v>7</v>
      </c>
      <c r="M84" s="17" t="s">
        <v>8</v>
      </c>
      <c r="N84">
        <f>$B$4+O84+P84+Q84+R84+S84</f>
        <v>323.32574228519934</v>
      </c>
      <c r="O84">
        <f>$B$5*O2</f>
        <v>-276.94424272547008</v>
      </c>
      <c r="P84">
        <f>P2*$B$6</f>
        <v>0</v>
      </c>
      <c r="Q84">
        <f t="shared" si="11"/>
        <v>0</v>
      </c>
      <c r="R84">
        <f>R2*$B$8</f>
        <v>0</v>
      </c>
      <c r="S84">
        <f>S2*$B$9</f>
        <v>0</v>
      </c>
      <c r="T84" s="22">
        <f>N84*0.5*0.3</f>
        <v>48.498861342779897</v>
      </c>
    </row>
    <row r="85" spans="11:20" x14ac:dyDescent="0.35">
      <c r="K85" s="15">
        <v>40400</v>
      </c>
      <c r="L85" s="10" t="s">
        <v>7</v>
      </c>
      <c r="M85" s="17" t="s">
        <v>9</v>
      </c>
      <c r="N85">
        <f t="shared" ref="N85:N103" si="21">$B$4+O85+P85+Q85+R85+S85</f>
        <v>300.89589391349705</v>
      </c>
      <c r="O85">
        <f t="shared" ref="O85:O103" si="22">$B$5*O3</f>
        <v>-299.37409109717237</v>
      </c>
      <c r="P85">
        <f t="shared" ref="P85:P103" si="23">P3*$B$6</f>
        <v>0</v>
      </c>
      <c r="Q85">
        <f t="shared" si="11"/>
        <v>0</v>
      </c>
      <c r="R85">
        <f t="shared" ref="R85:R103" si="24">R3*$B$8</f>
        <v>0</v>
      </c>
      <c r="S85">
        <f t="shared" ref="S85:S103" si="25">S3*$B$9</f>
        <v>0</v>
      </c>
      <c r="T85" s="22">
        <f t="shared" ref="T85:T123" si="26">N85*0.5*0.3</f>
        <v>45.134384087024557</v>
      </c>
    </row>
    <row r="86" spans="11:20" x14ac:dyDescent="0.35">
      <c r="K86" s="15">
        <v>40400</v>
      </c>
      <c r="L86" s="10" t="s">
        <v>7</v>
      </c>
      <c r="M86" s="17" t="s">
        <v>10</v>
      </c>
      <c r="N86">
        <f t="shared" si="21"/>
        <v>235.83036754332068</v>
      </c>
      <c r="O86">
        <f t="shared" si="22"/>
        <v>-364.43961746734874</v>
      </c>
      <c r="P86">
        <f t="shared" si="23"/>
        <v>0</v>
      </c>
      <c r="Q86">
        <f t="shared" si="11"/>
        <v>0</v>
      </c>
      <c r="R86">
        <f t="shared" si="24"/>
        <v>0</v>
      </c>
      <c r="S86">
        <f t="shared" si="25"/>
        <v>0</v>
      </c>
      <c r="T86" s="22">
        <f t="shared" si="26"/>
        <v>35.374555131498099</v>
      </c>
    </row>
    <row r="87" spans="11:20" x14ac:dyDescent="0.35">
      <c r="K87" s="15">
        <v>40400</v>
      </c>
      <c r="L87" s="10" t="s">
        <v>7</v>
      </c>
      <c r="M87" s="17" t="s">
        <v>11</v>
      </c>
      <c r="N87">
        <f t="shared" si="21"/>
        <v>246.44212149188854</v>
      </c>
      <c r="O87">
        <f t="shared" si="22"/>
        <v>-353.82786351878087</v>
      </c>
      <c r="P87">
        <f t="shared" si="23"/>
        <v>0</v>
      </c>
      <c r="Q87">
        <f t="shared" si="11"/>
        <v>0</v>
      </c>
      <c r="R87">
        <f t="shared" si="24"/>
        <v>0</v>
      </c>
      <c r="S87">
        <f t="shared" si="25"/>
        <v>0</v>
      </c>
      <c r="T87" s="22">
        <f t="shared" si="26"/>
        <v>36.966318223783283</v>
      </c>
    </row>
    <row r="88" spans="11:20" x14ac:dyDescent="0.35">
      <c r="K88" s="15">
        <v>40400</v>
      </c>
      <c r="L88" s="10" t="s">
        <v>7</v>
      </c>
      <c r="M88" s="17" t="s">
        <v>12</v>
      </c>
      <c r="N88">
        <f t="shared" si="21"/>
        <v>264.32735514840908</v>
      </c>
      <c r="O88">
        <f t="shared" si="22"/>
        <v>-335.94262986226033</v>
      </c>
      <c r="P88">
        <f t="shared" si="23"/>
        <v>0</v>
      </c>
      <c r="Q88">
        <f t="shared" si="11"/>
        <v>0</v>
      </c>
      <c r="R88">
        <f t="shared" si="24"/>
        <v>0</v>
      </c>
      <c r="S88">
        <f t="shared" si="25"/>
        <v>0</v>
      </c>
      <c r="T88" s="22">
        <f t="shared" si="26"/>
        <v>39.649103272261364</v>
      </c>
    </row>
    <row r="89" spans="11:20" x14ac:dyDescent="0.35">
      <c r="K89" s="15">
        <v>40400</v>
      </c>
      <c r="L89" s="10" t="s">
        <v>7</v>
      </c>
      <c r="M89" s="17" t="s">
        <v>13</v>
      </c>
      <c r="N89">
        <f t="shared" si="21"/>
        <v>303.33788611661868</v>
      </c>
      <c r="O89">
        <f t="shared" si="22"/>
        <v>-296.93209889405074</v>
      </c>
      <c r="P89">
        <f t="shared" si="23"/>
        <v>0</v>
      </c>
      <c r="Q89">
        <f t="shared" si="11"/>
        <v>0</v>
      </c>
      <c r="R89">
        <f t="shared" si="24"/>
        <v>0</v>
      </c>
      <c r="S89">
        <f t="shared" si="25"/>
        <v>0</v>
      </c>
      <c r="T89" s="22">
        <f t="shared" si="26"/>
        <v>45.500682917492803</v>
      </c>
    </row>
    <row r="90" spans="11:20" x14ac:dyDescent="0.35">
      <c r="K90" s="15">
        <v>40400</v>
      </c>
      <c r="L90" s="10" t="s">
        <v>7</v>
      </c>
      <c r="M90" s="17" t="s">
        <v>14</v>
      </c>
      <c r="N90">
        <f t="shared" si="21"/>
        <v>277.3041254863337</v>
      </c>
      <c r="O90">
        <f t="shared" si="22"/>
        <v>-322.96585952433571</v>
      </c>
      <c r="P90">
        <f t="shared" si="23"/>
        <v>0</v>
      </c>
      <c r="Q90">
        <f t="shared" si="11"/>
        <v>0</v>
      </c>
      <c r="R90">
        <f t="shared" si="24"/>
        <v>0</v>
      </c>
      <c r="S90">
        <f t="shared" si="25"/>
        <v>0</v>
      </c>
      <c r="T90" s="22">
        <f t="shared" si="26"/>
        <v>41.595618822950051</v>
      </c>
    </row>
    <row r="91" spans="11:20" x14ac:dyDescent="0.35">
      <c r="K91" s="15">
        <v>40400</v>
      </c>
      <c r="L91" s="10" t="s">
        <v>7</v>
      </c>
      <c r="M91" s="17" t="s">
        <v>15</v>
      </c>
      <c r="N91">
        <f t="shared" si="21"/>
        <v>278.07299912731804</v>
      </c>
      <c r="O91">
        <f t="shared" si="22"/>
        <v>-322.19698588335137</v>
      </c>
      <c r="P91">
        <f t="shared" si="23"/>
        <v>0</v>
      </c>
      <c r="Q91">
        <f t="shared" si="11"/>
        <v>0</v>
      </c>
      <c r="R91">
        <f t="shared" si="24"/>
        <v>0</v>
      </c>
      <c r="S91">
        <f t="shared" si="25"/>
        <v>0</v>
      </c>
      <c r="T91" s="22">
        <f t="shared" si="26"/>
        <v>41.710949869097703</v>
      </c>
    </row>
    <row r="92" spans="11:20" x14ac:dyDescent="0.35">
      <c r="K92" s="15">
        <v>40400</v>
      </c>
      <c r="L92" s="10" t="s">
        <v>7</v>
      </c>
      <c r="M92" s="17" t="s">
        <v>16</v>
      </c>
      <c r="N92">
        <f t="shared" si="21"/>
        <v>278.07299912731804</v>
      </c>
      <c r="O92">
        <f t="shared" si="22"/>
        <v>-322.19698588335137</v>
      </c>
      <c r="P92">
        <f t="shared" si="23"/>
        <v>0</v>
      </c>
      <c r="Q92">
        <f t="shared" si="11"/>
        <v>0</v>
      </c>
      <c r="R92">
        <f t="shared" si="24"/>
        <v>0</v>
      </c>
      <c r="S92">
        <f t="shared" si="25"/>
        <v>0</v>
      </c>
      <c r="T92" s="22">
        <f t="shared" si="26"/>
        <v>41.710949869097703</v>
      </c>
    </row>
    <row r="93" spans="11:20" x14ac:dyDescent="0.35">
      <c r="K93" s="15">
        <v>40400</v>
      </c>
      <c r="L93" s="10" t="s">
        <v>7</v>
      </c>
      <c r="M93" s="17" t="s">
        <v>17</v>
      </c>
      <c r="N93">
        <f t="shared" si="21"/>
        <v>250.93532818645497</v>
      </c>
      <c r="O93">
        <f t="shared" si="22"/>
        <v>-349.33465682421445</v>
      </c>
      <c r="P93">
        <f t="shared" si="23"/>
        <v>0</v>
      </c>
      <c r="Q93">
        <f t="shared" si="11"/>
        <v>0</v>
      </c>
      <c r="R93">
        <f t="shared" si="24"/>
        <v>0</v>
      </c>
      <c r="S93">
        <f t="shared" si="25"/>
        <v>0</v>
      </c>
      <c r="T93" s="22">
        <f t="shared" si="26"/>
        <v>37.640299227968242</v>
      </c>
    </row>
    <row r="94" spans="11:20" x14ac:dyDescent="0.35">
      <c r="K94" s="15">
        <v>40400</v>
      </c>
      <c r="L94" s="10" t="s">
        <v>18</v>
      </c>
      <c r="M94" s="17" t="s">
        <v>19</v>
      </c>
      <c r="N94">
        <f t="shared" si="21"/>
        <v>268.59837162667469</v>
      </c>
      <c r="O94">
        <f t="shared" si="22"/>
        <v>-245.02737703063752</v>
      </c>
      <c r="P94">
        <f t="shared" si="23"/>
        <v>0</v>
      </c>
      <c r="Q94">
        <f t="shared" si="11"/>
        <v>0</v>
      </c>
      <c r="R94">
        <f t="shared" si="24"/>
        <v>-223.5256601602299</v>
      </c>
      <c r="S94">
        <f t="shared" si="25"/>
        <v>136.8814238068727</v>
      </c>
      <c r="T94" s="22">
        <f t="shared" si="26"/>
        <v>40.289755744001205</v>
      </c>
    </row>
    <row r="95" spans="11:20" x14ac:dyDescent="0.35">
      <c r="K95" s="15">
        <v>40400</v>
      </c>
      <c r="L95" s="10" t="s">
        <v>18</v>
      </c>
      <c r="M95" s="17" t="s">
        <v>20</v>
      </c>
      <c r="N95">
        <f t="shared" si="21"/>
        <v>248.04823497976926</v>
      </c>
      <c r="O95">
        <f t="shared" si="22"/>
        <v>-291.5880289099897</v>
      </c>
      <c r="P95">
        <f t="shared" si="23"/>
        <v>0</v>
      </c>
      <c r="Q95">
        <f t="shared" si="11"/>
        <v>0</v>
      </c>
      <c r="R95">
        <f t="shared" si="24"/>
        <v>-223.5256601602299</v>
      </c>
      <c r="S95">
        <f t="shared" si="25"/>
        <v>162.89193903931945</v>
      </c>
      <c r="T95" s="22">
        <f t="shared" si="26"/>
        <v>37.207235246965389</v>
      </c>
    </row>
    <row r="96" spans="11:20" x14ac:dyDescent="0.35">
      <c r="K96" s="15">
        <v>40400</v>
      </c>
      <c r="L96" s="10" t="s">
        <v>18</v>
      </c>
      <c r="M96" s="17" t="s">
        <v>21</v>
      </c>
      <c r="N96">
        <f t="shared" si="21"/>
        <v>268.59837162667469</v>
      </c>
      <c r="O96">
        <f t="shared" si="22"/>
        <v>-245.02737703063752</v>
      </c>
      <c r="P96">
        <f t="shared" si="23"/>
        <v>0</v>
      </c>
      <c r="Q96">
        <f t="shared" si="11"/>
        <v>0</v>
      </c>
      <c r="R96">
        <f t="shared" si="24"/>
        <v>-223.5256601602299</v>
      </c>
      <c r="S96">
        <f t="shared" si="25"/>
        <v>136.8814238068727</v>
      </c>
      <c r="T96" s="22">
        <f t="shared" si="26"/>
        <v>40.289755744001205</v>
      </c>
    </row>
    <row r="97" spans="11:20" x14ac:dyDescent="0.35">
      <c r="K97" s="15">
        <v>40400</v>
      </c>
      <c r="L97" s="10" t="s">
        <v>18</v>
      </c>
      <c r="M97" s="17" t="s">
        <v>22</v>
      </c>
      <c r="N97">
        <f t="shared" si="21"/>
        <v>246.84546778471628</v>
      </c>
      <c r="O97">
        <f t="shared" si="22"/>
        <v>-294.31315067550361</v>
      </c>
      <c r="P97">
        <f t="shared" si="23"/>
        <v>0</v>
      </c>
      <c r="Q97">
        <f t="shared" si="11"/>
        <v>0</v>
      </c>
      <c r="R97">
        <f t="shared" si="24"/>
        <v>-223.5256601602299</v>
      </c>
      <c r="S97">
        <f t="shared" si="25"/>
        <v>164.41429360978037</v>
      </c>
      <c r="T97" s="22">
        <f t="shared" si="26"/>
        <v>37.026820167707442</v>
      </c>
    </row>
    <row r="98" spans="11:20" x14ac:dyDescent="0.35">
      <c r="K98" s="15">
        <v>40400</v>
      </c>
      <c r="L98" s="10" t="s">
        <v>18</v>
      </c>
      <c r="M98" s="17" t="s">
        <v>23</v>
      </c>
      <c r="N98">
        <f t="shared" si="21"/>
        <v>233.13392176111216</v>
      </c>
      <c r="O98">
        <f t="shared" si="22"/>
        <v>-325.37953880236233</v>
      </c>
      <c r="P98">
        <f t="shared" si="23"/>
        <v>0</v>
      </c>
      <c r="Q98">
        <f t="shared" si="11"/>
        <v>0</v>
      </c>
      <c r="R98">
        <f t="shared" si="24"/>
        <v>-223.5256601602299</v>
      </c>
      <c r="S98">
        <f t="shared" si="25"/>
        <v>181.76913571303498</v>
      </c>
      <c r="T98" s="22">
        <f t="shared" si="26"/>
        <v>34.970088264166826</v>
      </c>
    </row>
    <row r="99" spans="11:20" x14ac:dyDescent="0.35">
      <c r="K99" s="15">
        <v>40400</v>
      </c>
      <c r="L99" s="10" t="s">
        <v>18</v>
      </c>
      <c r="M99" s="17" t="s">
        <v>24</v>
      </c>
      <c r="N99">
        <f t="shared" si="21"/>
        <v>217.89314316094067</v>
      </c>
      <c r="O99">
        <f t="shared" si="22"/>
        <v>-359.91072460251729</v>
      </c>
      <c r="P99">
        <f t="shared" si="23"/>
        <v>0</v>
      </c>
      <c r="Q99">
        <f t="shared" si="11"/>
        <v>0</v>
      </c>
      <c r="R99">
        <f t="shared" si="24"/>
        <v>-223.5256601602299</v>
      </c>
      <c r="S99">
        <f t="shared" si="25"/>
        <v>201.05954291301845</v>
      </c>
      <c r="T99" s="22">
        <f t="shared" si="26"/>
        <v>32.683971474141096</v>
      </c>
    </row>
    <row r="100" spans="11:20" x14ac:dyDescent="0.35">
      <c r="K100" s="15">
        <v>40400</v>
      </c>
      <c r="L100" s="10" t="s">
        <v>18</v>
      </c>
      <c r="M100" s="17" t="s">
        <v>25</v>
      </c>
      <c r="N100">
        <f t="shared" si="21"/>
        <v>238.72678921810854</v>
      </c>
      <c r="O100">
        <f t="shared" si="22"/>
        <v>-312.70772259272263</v>
      </c>
      <c r="P100">
        <f t="shared" si="23"/>
        <v>0</v>
      </c>
      <c r="Q100">
        <f t="shared" si="11"/>
        <v>0</v>
      </c>
      <c r="R100">
        <f t="shared" si="24"/>
        <v>-223.5256601602299</v>
      </c>
      <c r="S100">
        <f t="shared" si="25"/>
        <v>174.69018696039166</v>
      </c>
      <c r="T100" s="22">
        <f t="shared" si="26"/>
        <v>35.809018382716282</v>
      </c>
    </row>
    <row r="101" spans="11:20" x14ac:dyDescent="0.35">
      <c r="K101" s="15">
        <v>40400</v>
      </c>
      <c r="L101" s="10" t="s">
        <v>18</v>
      </c>
      <c r="M101" s="17" t="s">
        <v>26</v>
      </c>
      <c r="N101">
        <f t="shared" si="21"/>
        <v>268.77019551168223</v>
      </c>
      <c r="O101">
        <f t="shared" si="22"/>
        <v>-244.63807392127839</v>
      </c>
      <c r="P101">
        <f t="shared" si="23"/>
        <v>0</v>
      </c>
      <c r="Q101">
        <f t="shared" si="11"/>
        <v>0</v>
      </c>
      <c r="R101">
        <f t="shared" si="24"/>
        <v>-223.5256601602299</v>
      </c>
      <c r="S101">
        <f t="shared" si="25"/>
        <v>136.66394458252114</v>
      </c>
      <c r="T101" s="22">
        <f t="shared" si="26"/>
        <v>40.315529326752333</v>
      </c>
    </row>
    <row r="102" spans="11:20" x14ac:dyDescent="0.35">
      <c r="K102" s="15">
        <v>40400</v>
      </c>
      <c r="L102" s="10" t="s">
        <v>18</v>
      </c>
      <c r="M102" s="17" t="s">
        <v>27</v>
      </c>
      <c r="N102">
        <f t="shared" si="21"/>
        <v>248.04823497976926</v>
      </c>
      <c r="O102">
        <f t="shared" si="22"/>
        <v>-291.5880289099897</v>
      </c>
      <c r="P102">
        <f t="shared" si="23"/>
        <v>0</v>
      </c>
      <c r="Q102">
        <f t="shared" si="11"/>
        <v>0</v>
      </c>
      <c r="R102">
        <f t="shared" si="24"/>
        <v>-223.5256601602299</v>
      </c>
      <c r="S102">
        <f t="shared" si="25"/>
        <v>162.89193903931945</v>
      </c>
      <c r="T102" s="22">
        <f t="shared" si="26"/>
        <v>37.207235246965389</v>
      </c>
    </row>
    <row r="103" spans="11:20" x14ac:dyDescent="0.35">
      <c r="K103" s="15">
        <v>40400</v>
      </c>
      <c r="L103" s="10" t="s">
        <v>18</v>
      </c>
      <c r="M103" s="17" t="s">
        <v>28</v>
      </c>
      <c r="N103">
        <f t="shared" si="21"/>
        <v>255.82940232895575</v>
      </c>
      <c r="O103">
        <f t="shared" si="22"/>
        <v>-273.95815956238073</v>
      </c>
      <c r="P103">
        <f t="shared" si="23"/>
        <v>0</v>
      </c>
      <c r="Q103">
        <f t="shared" si="11"/>
        <v>0</v>
      </c>
      <c r="R103">
        <f t="shared" si="24"/>
        <v>-223.5256601602299</v>
      </c>
      <c r="S103">
        <f t="shared" si="25"/>
        <v>153.04323704089697</v>
      </c>
      <c r="T103" s="22">
        <f t="shared" si="26"/>
        <v>38.374410349343364</v>
      </c>
    </row>
    <row r="104" spans="11:20" x14ac:dyDescent="0.35">
      <c r="K104" s="14">
        <v>40407</v>
      </c>
      <c r="L104" s="10" t="s">
        <v>7</v>
      </c>
      <c r="M104" s="17" t="s">
        <v>8</v>
      </c>
      <c r="N104">
        <f>$B$4+O104+P104+Q104+R104+S104</f>
        <v>323.32574228519934</v>
      </c>
      <c r="O104">
        <f>O2*$B$5</f>
        <v>-276.94424272547008</v>
      </c>
      <c r="P104">
        <f>P2*$B$6</f>
        <v>0</v>
      </c>
      <c r="Q104">
        <f t="shared" si="11"/>
        <v>0</v>
      </c>
      <c r="R104">
        <f>R2*$B$8</f>
        <v>0</v>
      </c>
      <c r="S104">
        <f>S2*$B$9</f>
        <v>0</v>
      </c>
      <c r="T104" s="22">
        <f t="shared" si="26"/>
        <v>48.498861342779897</v>
      </c>
    </row>
    <row r="105" spans="11:20" x14ac:dyDescent="0.35">
      <c r="K105" s="14">
        <v>40407</v>
      </c>
      <c r="L105" s="10" t="s">
        <v>7</v>
      </c>
      <c r="M105" s="17" t="s">
        <v>9</v>
      </c>
      <c r="N105">
        <f t="shared" ref="N105:N123" si="27">$B$4+O105+P105+Q105+R105+S105</f>
        <v>300.89589391349705</v>
      </c>
      <c r="O105">
        <f t="shared" ref="O105:O123" si="28">O3*$B$5</f>
        <v>-299.37409109717237</v>
      </c>
      <c r="P105">
        <f t="shared" ref="P105:P123" si="29">P3*$B$6</f>
        <v>0</v>
      </c>
      <c r="Q105">
        <f t="shared" si="11"/>
        <v>0</v>
      </c>
      <c r="R105">
        <f t="shared" ref="R105:R123" si="30">R3*$B$8</f>
        <v>0</v>
      </c>
      <c r="S105">
        <f t="shared" ref="S105:S123" si="31">S3*$B$9</f>
        <v>0</v>
      </c>
      <c r="T105" s="22">
        <f t="shared" si="26"/>
        <v>45.134384087024557</v>
      </c>
    </row>
    <row r="106" spans="11:20" x14ac:dyDescent="0.35">
      <c r="K106" s="14">
        <v>40407</v>
      </c>
      <c r="L106" s="10" t="s">
        <v>7</v>
      </c>
      <c r="M106" s="17" t="s">
        <v>10</v>
      </c>
      <c r="N106">
        <f t="shared" si="27"/>
        <v>235.83036754332068</v>
      </c>
      <c r="O106">
        <f t="shared" si="28"/>
        <v>-364.43961746734874</v>
      </c>
      <c r="P106">
        <f t="shared" si="29"/>
        <v>0</v>
      </c>
      <c r="Q106">
        <f t="shared" si="11"/>
        <v>0</v>
      </c>
      <c r="R106">
        <f t="shared" si="30"/>
        <v>0</v>
      </c>
      <c r="S106">
        <f t="shared" si="31"/>
        <v>0</v>
      </c>
      <c r="T106" s="22">
        <f t="shared" si="26"/>
        <v>35.374555131498099</v>
      </c>
    </row>
    <row r="107" spans="11:20" x14ac:dyDescent="0.35">
      <c r="K107" s="14">
        <v>40407</v>
      </c>
      <c r="L107" s="10" t="s">
        <v>7</v>
      </c>
      <c r="M107" s="17" t="s">
        <v>11</v>
      </c>
      <c r="N107">
        <f t="shared" si="27"/>
        <v>246.44212149188854</v>
      </c>
      <c r="O107">
        <f t="shared" si="28"/>
        <v>-353.82786351878087</v>
      </c>
      <c r="P107">
        <f t="shared" si="29"/>
        <v>0</v>
      </c>
      <c r="Q107">
        <f t="shared" si="11"/>
        <v>0</v>
      </c>
      <c r="R107">
        <f t="shared" si="30"/>
        <v>0</v>
      </c>
      <c r="S107">
        <f t="shared" si="31"/>
        <v>0</v>
      </c>
      <c r="T107" s="22">
        <f t="shared" si="26"/>
        <v>36.966318223783283</v>
      </c>
    </row>
    <row r="108" spans="11:20" x14ac:dyDescent="0.35">
      <c r="K108" s="14">
        <v>40407</v>
      </c>
      <c r="L108" s="10" t="s">
        <v>7</v>
      </c>
      <c r="M108" s="17" t="s">
        <v>12</v>
      </c>
      <c r="N108">
        <f t="shared" si="27"/>
        <v>264.32735514840908</v>
      </c>
      <c r="O108">
        <f t="shared" si="28"/>
        <v>-335.94262986226033</v>
      </c>
      <c r="P108">
        <f t="shared" si="29"/>
        <v>0</v>
      </c>
      <c r="Q108">
        <f t="shared" si="11"/>
        <v>0</v>
      </c>
      <c r="R108">
        <f t="shared" si="30"/>
        <v>0</v>
      </c>
      <c r="S108">
        <f t="shared" si="31"/>
        <v>0</v>
      </c>
      <c r="T108" s="22">
        <f t="shared" si="26"/>
        <v>39.649103272261364</v>
      </c>
    </row>
    <row r="109" spans="11:20" x14ac:dyDescent="0.35">
      <c r="K109" s="14">
        <v>40407</v>
      </c>
      <c r="L109" s="10" t="s">
        <v>7</v>
      </c>
      <c r="M109" s="17" t="s">
        <v>13</v>
      </c>
      <c r="N109">
        <f t="shared" si="27"/>
        <v>303.33788611661868</v>
      </c>
      <c r="O109">
        <f t="shared" si="28"/>
        <v>-296.93209889405074</v>
      </c>
      <c r="P109">
        <f t="shared" si="29"/>
        <v>0</v>
      </c>
      <c r="Q109">
        <f t="shared" ref="Q109:Q123" si="32">0*$B$7</f>
        <v>0</v>
      </c>
      <c r="R109">
        <f t="shared" si="30"/>
        <v>0</v>
      </c>
      <c r="S109">
        <f t="shared" si="31"/>
        <v>0</v>
      </c>
      <c r="T109" s="22">
        <f t="shared" si="26"/>
        <v>45.500682917492803</v>
      </c>
    </row>
    <row r="110" spans="11:20" x14ac:dyDescent="0.35">
      <c r="K110" s="14">
        <v>40407</v>
      </c>
      <c r="L110" s="10" t="s">
        <v>7</v>
      </c>
      <c r="M110" s="17" t="s">
        <v>14</v>
      </c>
      <c r="N110">
        <f t="shared" si="27"/>
        <v>277.3041254863337</v>
      </c>
      <c r="O110">
        <f t="shared" si="28"/>
        <v>-322.96585952433571</v>
      </c>
      <c r="P110">
        <f t="shared" si="29"/>
        <v>0</v>
      </c>
      <c r="Q110">
        <f t="shared" si="32"/>
        <v>0</v>
      </c>
      <c r="R110">
        <f t="shared" si="30"/>
        <v>0</v>
      </c>
      <c r="S110">
        <f t="shared" si="31"/>
        <v>0</v>
      </c>
      <c r="T110" s="22">
        <f t="shared" si="26"/>
        <v>41.595618822950051</v>
      </c>
    </row>
    <row r="111" spans="11:20" x14ac:dyDescent="0.35">
      <c r="K111" s="14">
        <v>40407</v>
      </c>
      <c r="L111" s="10" t="s">
        <v>7</v>
      </c>
      <c r="M111" s="17" t="s">
        <v>15</v>
      </c>
      <c r="N111">
        <f t="shared" si="27"/>
        <v>278.07299912731804</v>
      </c>
      <c r="O111">
        <f t="shared" si="28"/>
        <v>-322.19698588335137</v>
      </c>
      <c r="P111">
        <f t="shared" si="29"/>
        <v>0</v>
      </c>
      <c r="Q111">
        <f t="shared" si="32"/>
        <v>0</v>
      </c>
      <c r="R111">
        <f t="shared" si="30"/>
        <v>0</v>
      </c>
      <c r="S111">
        <f t="shared" si="31"/>
        <v>0</v>
      </c>
      <c r="T111" s="22">
        <f t="shared" si="26"/>
        <v>41.710949869097703</v>
      </c>
    </row>
    <row r="112" spans="11:20" x14ac:dyDescent="0.35">
      <c r="K112" s="14">
        <v>40407</v>
      </c>
      <c r="L112" s="10" t="s">
        <v>7</v>
      </c>
      <c r="M112" s="17" t="s">
        <v>16</v>
      </c>
      <c r="N112">
        <f t="shared" si="27"/>
        <v>278.07299912731804</v>
      </c>
      <c r="O112">
        <f t="shared" si="28"/>
        <v>-322.19698588335137</v>
      </c>
      <c r="P112">
        <f t="shared" si="29"/>
        <v>0</v>
      </c>
      <c r="Q112">
        <f t="shared" si="32"/>
        <v>0</v>
      </c>
      <c r="R112">
        <f t="shared" si="30"/>
        <v>0</v>
      </c>
      <c r="S112">
        <f t="shared" si="31"/>
        <v>0</v>
      </c>
      <c r="T112" s="22">
        <f t="shared" si="26"/>
        <v>41.710949869097703</v>
      </c>
    </row>
    <row r="113" spans="11:20" x14ac:dyDescent="0.35">
      <c r="K113" s="14">
        <v>40407</v>
      </c>
      <c r="L113" s="10" t="s">
        <v>7</v>
      </c>
      <c r="M113" s="17" t="s">
        <v>17</v>
      </c>
      <c r="N113">
        <f t="shared" si="27"/>
        <v>250.93532818645497</v>
      </c>
      <c r="O113">
        <f t="shared" si="28"/>
        <v>-349.33465682421445</v>
      </c>
      <c r="P113">
        <f t="shared" si="29"/>
        <v>0</v>
      </c>
      <c r="Q113">
        <f t="shared" si="32"/>
        <v>0</v>
      </c>
      <c r="R113">
        <f t="shared" si="30"/>
        <v>0</v>
      </c>
      <c r="S113">
        <f t="shared" si="31"/>
        <v>0</v>
      </c>
      <c r="T113" s="22">
        <f t="shared" si="26"/>
        <v>37.640299227968242</v>
      </c>
    </row>
    <row r="114" spans="11:20" x14ac:dyDescent="0.35">
      <c r="K114" s="14">
        <v>40407</v>
      </c>
      <c r="L114" s="10" t="s">
        <v>18</v>
      </c>
      <c r="M114" s="17" t="s">
        <v>19</v>
      </c>
      <c r="N114">
        <f t="shared" si="27"/>
        <v>268.59837162667469</v>
      </c>
      <c r="O114">
        <f t="shared" si="28"/>
        <v>-245.02737703063752</v>
      </c>
      <c r="P114">
        <f t="shared" si="29"/>
        <v>0</v>
      </c>
      <c r="Q114">
        <f t="shared" si="32"/>
        <v>0</v>
      </c>
      <c r="R114">
        <f t="shared" si="30"/>
        <v>-223.5256601602299</v>
      </c>
      <c r="S114">
        <f t="shared" si="31"/>
        <v>136.8814238068727</v>
      </c>
      <c r="T114" s="22">
        <f t="shared" si="26"/>
        <v>40.289755744001205</v>
      </c>
    </row>
    <row r="115" spans="11:20" x14ac:dyDescent="0.35">
      <c r="K115" s="14">
        <v>40407</v>
      </c>
      <c r="L115" s="10" t="s">
        <v>18</v>
      </c>
      <c r="M115" s="17" t="s">
        <v>20</v>
      </c>
      <c r="N115">
        <f t="shared" si="27"/>
        <v>248.04823497976926</v>
      </c>
      <c r="O115">
        <f t="shared" si="28"/>
        <v>-291.5880289099897</v>
      </c>
      <c r="P115">
        <f t="shared" si="29"/>
        <v>0</v>
      </c>
      <c r="Q115">
        <f t="shared" si="32"/>
        <v>0</v>
      </c>
      <c r="R115">
        <f t="shared" si="30"/>
        <v>-223.5256601602299</v>
      </c>
      <c r="S115">
        <f t="shared" si="31"/>
        <v>162.89193903931945</v>
      </c>
      <c r="T115" s="22">
        <f t="shared" si="26"/>
        <v>37.207235246965389</v>
      </c>
    </row>
    <row r="116" spans="11:20" x14ac:dyDescent="0.35">
      <c r="K116" s="14">
        <v>40407</v>
      </c>
      <c r="L116" s="10" t="s">
        <v>18</v>
      </c>
      <c r="M116" s="17" t="s">
        <v>21</v>
      </c>
      <c r="N116">
        <f t="shared" si="27"/>
        <v>268.59837162667469</v>
      </c>
      <c r="O116">
        <f t="shared" si="28"/>
        <v>-245.02737703063752</v>
      </c>
      <c r="P116">
        <f t="shared" si="29"/>
        <v>0</v>
      </c>
      <c r="Q116">
        <f t="shared" si="32"/>
        <v>0</v>
      </c>
      <c r="R116">
        <f t="shared" si="30"/>
        <v>-223.5256601602299</v>
      </c>
      <c r="S116">
        <f t="shared" si="31"/>
        <v>136.8814238068727</v>
      </c>
      <c r="T116" s="22">
        <f t="shared" si="26"/>
        <v>40.289755744001205</v>
      </c>
    </row>
    <row r="117" spans="11:20" x14ac:dyDescent="0.35">
      <c r="K117" s="14">
        <v>40407</v>
      </c>
      <c r="L117" s="10" t="s">
        <v>18</v>
      </c>
      <c r="M117" s="17" t="s">
        <v>22</v>
      </c>
      <c r="N117">
        <f t="shared" si="27"/>
        <v>246.84546778471628</v>
      </c>
      <c r="O117">
        <f t="shared" si="28"/>
        <v>-294.31315067550361</v>
      </c>
      <c r="P117">
        <f t="shared" si="29"/>
        <v>0</v>
      </c>
      <c r="Q117">
        <f t="shared" si="32"/>
        <v>0</v>
      </c>
      <c r="R117">
        <f t="shared" si="30"/>
        <v>-223.5256601602299</v>
      </c>
      <c r="S117">
        <f t="shared" si="31"/>
        <v>164.41429360978037</v>
      </c>
      <c r="T117" s="22">
        <f t="shared" si="26"/>
        <v>37.026820167707442</v>
      </c>
    </row>
    <row r="118" spans="11:20" x14ac:dyDescent="0.35">
      <c r="K118" s="14">
        <v>40407</v>
      </c>
      <c r="L118" s="10" t="s">
        <v>18</v>
      </c>
      <c r="M118" s="17" t="s">
        <v>23</v>
      </c>
      <c r="N118">
        <f t="shared" si="27"/>
        <v>233.13392176111216</v>
      </c>
      <c r="O118">
        <f t="shared" si="28"/>
        <v>-325.37953880236233</v>
      </c>
      <c r="P118">
        <f t="shared" si="29"/>
        <v>0</v>
      </c>
      <c r="Q118">
        <f t="shared" si="32"/>
        <v>0</v>
      </c>
      <c r="R118">
        <f t="shared" si="30"/>
        <v>-223.5256601602299</v>
      </c>
      <c r="S118">
        <f t="shared" si="31"/>
        <v>181.76913571303498</v>
      </c>
      <c r="T118" s="22">
        <f t="shared" si="26"/>
        <v>34.970088264166826</v>
      </c>
    </row>
    <row r="119" spans="11:20" x14ac:dyDescent="0.35">
      <c r="K119" s="14">
        <v>40407</v>
      </c>
      <c r="L119" s="10" t="s">
        <v>18</v>
      </c>
      <c r="M119" s="17" t="s">
        <v>24</v>
      </c>
      <c r="N119">
        <f t="shared" si="27"/>
        <v>217.89314316094067</v>
      </c>
      <c r="O119">
        <f t="shared" si="28"/>
        <v>-359.91072460251729</v>
      </c>
      <c r="P119">
        <f t="shared" si="29"/>
        <v>0</v>
      </c>
      <c r="Q119">
        <f t="shared" si="32"/>
        <v>0</v>
      </c>
      <c r="R119">
        <f t="shared" si="30"/>
        <v>-223.5256601602299</v>
      </c>
      <c r="S119">
        <f t="shared" si="31"/>
        <v>201.05954291301845</v>
      </c>
      <c r="T119" s="22">
        <f t="shared" si="26"/>
        <v>32.683971474141096</v>
      </c>
    </row>
    <row r="120" spans="11:20" x14ac:dyDescent="0.35">
      <c r="K120" s="14">
        <v>40407</v>
      </c>
      <c r="L120" s="10" t="s">
        <v>18</v>
      </c>
      <c r="M120" s="17" t="s">
        <v>25</v>
      </c>
      <c r="N120">
        <f t="shared" si="27"/>
        <v>238.72678921810854</v>
      </c>
      <c r="O120">
        <f t="shared" si="28"/>
        <v>-312.70772259272263</v>
      </c>
      <c r="P120">
        <f t="shared" si="29"/>
        <v>0</v>
      </c>
      <c r="Q120">
        <f t="shared" si="32"/>
        <v>0</v>
      </c>
      <c r="R120">
        <f t="shared" si="30"/>
        <v>-223.5256601602299</v>
      </c>
      <c r="S120">
        <f t="shared" si="31"/>
        <v>174.69018696039166</v>
      </c>
      <c r="T120" s="22">
        <f t="shared" si="26"/>
        <v>35.809018382716282</v>
      </c>
    </row>
    <row r="121" spans="11:20" x14ac:dyDescent="0.35">
      <c r="K121" s="14">
        <v>40407</v>
      </c>
      <c r="L121" s="10" t="s">
        <v>18</v>
      </c>
      <c r="M121" s="17" t="s">
        <v>26</v>
      </c>
      <c r="N121">
        <f t="shared" si="27"/>
        <v>268.77019551168223</v>
      </c>
      <c r="O121">
        <f t="shared" si="28"/>
        <v>-244.63807392127839</v>
      </c>
      <c r="P121">
        <f t="shared" si="29"/>
        <v>0</v>
      </c>
      <c r="Q121">
        <f t="shared" si="32"/>
        <v>0</v>
      </c>
      <c r="R121">
        <f t="shared" si="30"/>
        <v>-223.5256601602299</v>
      </c>
      <c r="S121">
        <f t="shared" si="31"/>
        <v>136.66394458252114</v>
      </c>
      <c r="T121" s="22">
        <f t="shared" si="26"/>
        <v>40.315529326752333</v>
      </c>
    </row>
    <row r="122" spans="11:20" x14ac:dyDescent="0.35">
      <c r="K122" s="14">
        <v>40407</v>
      </c>
      <c r="L122" s="10" t="s">
        <v>18</v>
      </c>
      <c r="M122" s="17" t="s">
        <v>27</v>
      </c>
      <c r="N122">
        <f t="shared" si="27"/>
        <v>248.04823497976926</v>
      </c>
      <c r="O122">
        <f t="shared" si="28"/>
        <v>-291.5880289099897</v>
      </c>
      <c r="P122">
        <f t="shared" si="29"/>
        <v>0</v>
      </c>
      <c r="Q122">
        <f t="shared" si="32"/>
        <v>0</v>
      </c>
      <c r="R122">
        <f t="shared" si="30"/>
        <v>-223.5256601602299</v>
      </c>
      <c r="S122">
        <f t="shared" si="31"/>
        <v>162.89193903931945</v>
      </c>
      <c r="T122" s="22">
        <f t="shared" si="26"/>
        <v>37.207235246965389</v>
      </c>
    </row>
    <row r="123" spans="11:20" x14ac:dyDescent="0.35">
      <c r="K123" s="14">
        <v>40407</v>
      </c>
      <c r="L123" s="10" t="s">
        <v>18</v>
      </c>
      <c r="M123" s="17" t="s">
        <v>28</v>
      </c>
      <c r="N123">
        <f t="shared" si="27"/>
        <v>255.82940232895575</v>
      </c>
      <c r="O123">
        <f t="shared" si="28"/>
        <v>-273.95815956238073</v>
      </c>
      <c r="P123">
        <f t="shared" si="29"/>
        <v>0</v>
      </c>
      <c r="Q123">
        <f t="shared" si="32"/>
        <v>0</v>
      </c>
      <c r="R123">
        <f t="shared" si="30"/>
        <v>-223.5256601602299</v>
      </c>
      <c r="S123">
        <f t="shared" si="31"/>
        <v>153.04323704089697</v>
      </c>
      <c r="T123" s="22">
        <f t="shared" si="26"/>
        <v>38.374410349343364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Dictionary</vt:lpstr>
      <vt:lpstr>RM Data</vt:lpstr>
      <vt:lpstr>NE Data</vt:lpstr>
      <vt:lpstr>RM+NE Data</vt:lpstr>
      <vt:lpstr>Q1</vt:lpstr>
      <vt:lpstr>Q2</vt:lpstr>
      <vt:lpstr>Q3</vt:lpstr>
      <vt:lpstr>Q4</vt:lpstr>
      <vt:lpstr>Q5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truett bloxsom</cp:lastModifiedBy>
  <dcterms:created xsi:type="dcterms:W3CDTF">2019-11-18T20:30:20Z</dcterms:created>
  <dcterms:modified xsi:type="dcterms:W3CDTF">2019-12-02T04:07:51Z</dcterms:modified>
</cp:coreProperties>
</file>