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icrobiotaLab\Hardware\"/>
    </mc:Choice>
  </mc:AlternateContent>
  <xr:revisionPtr revIDLastSave="0" documentId="13_ncr:1_{A497F0E6-C178-463C-B4B4-9D1882560AD0}" xr6:coauthVersionLast="38" xr6:coauthVersionMax="38" xr10:uidLastSave="{00000000-0000-0000-0000-000000000000}"/>
  <bookViews>
    <workbookView xWindow="0" yWindow="0" windowWidth="21570" windowHeight="7920" xr2:uid="{743D7683-0A44-40CD-B399-B74DE609EE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1" l="1"/>
  <c r="H11" i="1"/>
  <c r="H9" i="1"/>
  <c r="H1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8" i="1"/>
  <c r="H3" i="1"/>
  <c r="H4" i="1"/>
  <c r="H5" i="1"/>
  <c r="H6" i="1"/>
  <c r="H2" i="1"/>
  <c r="I2" i="1"/>
  <c r="I3" i="1" s="1"/>
  <c r="I4" i="1" s="1"/>
  <c r="I5" i="1" s="1"/>
  <c r="I6" i="1" s="1"/>
  <c r="I7" i="1" s="1"/>
  <c r="I8" i="1" s="1"/>
  <c r="H7" i="1"/>
  <c r="G11" i="1"/>
  <c r="G6" i="1"/>
  <c r="G8" i="1"/>
  <c r="D11" i="1"/>
  <c r="G9" i="1"/>
  <c r="G10" i="1"/>
  <c r="G3" i="1"/>
  <c r="G4" i="1"/>
  <c r="G5" i="1"/>
  <c r="G7" i="1"/>
  <c r="G2" i="1"/>
  <c r="I9" i="1" l="1"/>
  <c r="I10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D6" i="1"/>
  <c r="D10" i="1"/>
  <c r="D5" i="1"/>
  <c r="D4" i="1"/>
  <c r="D3" i="1"/>
  <c r="D2" i="1"/>
  <c r="E32" i="1" l="1"/>
  <c r="E21" i="1"/>
  <c r="E23" i="1"/>
  <c r="E14" i="1"/>
  <c r="E29" i="1"/>
  <c r="E30" i="1"/>
  <c r="E26" i="1"/>
  <c r="E33" i="1"/>
  <c r="E17" i="1"/>
  <c r="E25" i="1"/>
  <c r="E16" i="1"/>
  <c r="E13" i="1"/>
  <c r="E20" i="1"/>
  <c r="E22" i="1"/>
  <c r="E31" i="1"/>
  <c r="E35" i="1"/>
  <c r="E37" i="1"/>
  <c r="E15" i="1"/>
  <c r="E24" i="1"/>
  <c r="E27" i="1"/>
  <c r="E34" i="1"/>
  <c r="E36" i="1"/>
  <c r="E19" i="1"/>
  <c r="E28" i="1"/>
  <c r="E18" i="1"/>
</calcChain>
</file>

<file path=xl/sharedStrings.xml><?xml version="1.0" encoding="utf-8"?>
<sst xmlns="http://schemas.openxmlformats.org/spreadsheetml/2006/main" count="76" uniqueCount="76">
  <si>
    <t>Componenet</t>
  </si>
  <si>
    <t>Link</t>
  </si>
  <si>
    <t xml:space="preserve">Price </t>
  </si>
  <si>
    <t>Shipping</t>
  </si>
  <si>
    <t>Full Price</t>
  </si>
  <si>
    <t>Total</t>
  </si>
  <si>
    <t xml:space="preserve">Quanity </t>
  </si>
  <si>
    <t>https://www.mcmaster.com/92949a143</t>
  </si>
  <si>
    <t>18-8 Stainless Steel Button Head Hex Drive Screw</t>
  </si>
  <si>
    <t>https://www.mcmaster.com/9540k708</t>
  </si>
  <si>
    <t>Rubber Bumper with Unthreaded Hole</t>
  </si>
  <si>
    <t>https://www.mcmaster.com/91075A112</t>
  </si>
  <si>
    <t>Male-Female Threaded Hex Standoff</t>
  </si>
  <si>
    <t>1"x1" Aluminum Bar (ft)</t>
  </si>
  <si>
    <t>https://www.mcmaster.com/9008K14</t>
  </si>
  <si>
    <t>Hardware</t>
  </si>
  <si>
    <t>Electrical</t>
  </si>
  <si>
    <t>https://www.amazon.com/gp/product/B06XYXDDK7/ref=ox_sc_act_title_1?smid=A256LC8UNAA9S0&amp;psc=1</t>
  </si>
  <si>
    <t>1M 12V 40W Ceramic Cartridge Heater Wire</t>
  </si>
  <si>
    <t>https://www.mcmaster.com/90048a157</t>
  </si>
  <si>
    <t>Black PLA 1kg Spool</t>
  </si>
  <si>
    <t>https://www.amazon.com/HATCHBOX-3D-Filament-Dimensional-Accuracy/dp/B00J0ECR5I/ref=sr_1_4?s=industrial&amp;ie=UTF8&amp;qid=1543544329&amp;sr=1-4&amp;keywords=3d+printer+filament</t>
  </si>
  <si>
    <t>Phillips Flat Head Screws for Sheet Metal</t>
  </si>
  <si>
    <t>Tax</t>
  </si>
  <si>
    <t>DFR0198</t>
  </si>
  <si>
    <t>WATERPROOF DS18B20 DIGITAL TEMPE</t>
  </si>
  <si>
    <t>SLD-70BG2A</t>
  </si>
  <si>
    <t>PHOTODIODE IR REJECT FILTER LDS</t>
  </si>
  <si>
    <t>LMC6482AIM</t>
  </si>
  <si>
    <t>IC OPAMP GP 1.5MHZ RRO 8SOIC</t>
  </si>
  <si>
    <t>R-78E5.0-1.0</t>
  </si>
  <si>
    <t>DC DC CONVERTER 5V 5W</t>
  </si>
  <si>
    <t>TCR2EF33,LM(CT</t>
  </si>
  <si>
    <t>IC REG LINEAR 3.3V 200MA SMV</t>
  </si>
  <si>
    <t>HLMP-CB1A-XY0DD</t>
  </si>
  <si>
    <t>LED BLUE CLEAR T-1 3/4 T/H</t>
  </si>
  <si>
    <t>CL520K4-G</t>
  </si>
  <si>
    <t>IC LED DRIVER LINEAR 20MA TO252</t>
  </si>
  <si>
    <t>DMN3404L-7</t>
  </si>
  <si>
    <t>MOSFET N-CH 30V 5.8A SOT-23</t>
  </si>
  <si>
    <t>ADC122S021CIMM/NOPB</t>
  </si>
  <si>
    <t>IC ADC 12BIT 2CH 200KSPS 8VSSOP</t>
  </si>
  <si>
    <t>DMN2041L-7</t>
  </si>
  <si>
    <t>MOSFET N-CH 20V 6.4A SOT23</t>
  </si>
  <si>
    <t>DS2482S-100+</t>
  </si>
  <si>
    <t>IC BRIDGE I2C TO 1-WIRE 8-SOIC</t>
  </si>
  <si>
    <t>PJ-002AH</t>
  </si>
  <si>
    <t>CONN PWR JACK 2X5.5MM SOLDER</t>
  </si>
  <si>
    <t>3296W-1-505LF</t>
  </si>
  <si>
    <t>TRIMMER 5M OHM 0.5W PC PIN TOP</t>
  </si>
  <si>
    <t>3296W-1-105LF</t>
  </si>
  <si>
    <t>TRIMMER 1M OHM 0.5W PC PIN TOP</t>
  </si>
  <si>
    <t>CRGCQ1206J4M7</t>
  </si>
  <si>
    <t>CRGCQ 1206 4M7 5%</t>
  </si>
  <si>
    <t>501R15N101JV4T</t>
  </si>
  <si>
    <t>CAP CER 100PF 500V C0G/NP0 0805</t>
  </si>
  <si>
    <t>CL21F104ZBCNNNC</t>
  </si>
  <si>
    <t>CAP CER 0.1UF 50V Y5V 0805</t>
  </si>
  <si>
    <t>CL21B105KAFNNNE</t>
  </si>
  <si>
    <t>CAP CER 1UF 25V X7R 0805</t>
  </si>
  <si>
    <t>CL21A106KOQNNNE</t>
  </si>
  <si>
    <t>CAP CER 10UF 16V X5R 0805</t>
  </si>
  <si>
    <t>RC0805JR-070RL</t>
  </si>
  <si>
    <t>RES SMD 0 OHM JUMPER 1/8W 0805</t>
  </si>
  <si>
    <t>ESR10EZPJ332</t>
  </si>
  <si>
    <t>RES SMD 3.3K OHM 5% 0.4W 0805</t>
  </si>
  <si>
    <t>RC0805FR-071KL</t>
  </si>
  <si>
    <t>RES SMD 1K OHM 1% 1/8W 0805</t>
  </si>
  <si>
    <t>C503B-RAN-CZ0C0AA2</t>
  </si>
  <si>
    <t>LED RED CLEAR 5MM ROUND T/H</t>
  </si>
  <si>
    <t>C503B-GAN-CB0F0791</t>
  </si>
  <si>
    <t>LED GREEN CLEAR 5MM ROUND T/H</t>
  </si>
  <si>
    <t>LTL2H3KSK</t>
  </si>
  <si>
    <t>LED YELLOW CLEAR T-1 3/4 T/H</t>
  </si>
  <si>
    <t xml:space="preserve"> </t>
  </si>
  <si>
    <t>PCB TestPlatform Rev1.0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</si>
</sst>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mcmaster.com/90048a157" TargetMode="External"/><Relationship Id="rId7" Type="http://schemas.openxmlformats.org/officeDocument/2006/relationships/hyperlink" Target="https://www.amazon.com/HATCHBOX-3D-Filament-Dimensional-Accuracy/dp/B00J0ECR5I/ref=sr_1_4?s=industrial&amp;ie=UTF8&amp;qid=1543544329&amp;sr=1-4&amp;keywords=3d+printer+filament" TargetMode="External"/><Relationship Id="rId2" Type="http://schemas.openxmlformats.org/officeDocument/2006/relationships/hyperlink" Target="https://www.mcmaster.com/91075A112" TargetMode="External"/><Relationship Id="rId1" Type="http://schemas.openxmlformats.org/officeDocument/2006/relationships/hyperlink" Target="https://www.mcmaster.com/92949a143" TargetMode="External"/><Relationship Id="rId6" Type="http://schemas.openxmlformats.org/officeDocument/2006/relationships/hyperlink" Target="https://www.amazon.com/gp/product/B06XYXDDK7/ref=ox_sc_act_title_1?smid=A256LC8UNAA9S0&amp;psc=1" TargetMode="External"/><Relationship Id="rId5" Type="http://schemas.openxmlformats.org/officeDocument/2006/relationships/hyperlink" Target="https://www.mcmaster.com/9540k708" TargetMode="External"/><Relationship Id="rId4" Type="http://schemas.openxmlformats.org/officeDocument/2006/relationships/hyperlink" Target="https://www.mcmaster.com/9008K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7E192-60EF-41B7-B4DA-06591FC62281}">
  <dimension ref="A1:M37"/>
  <sheetViews>
    <sheetView tabSelected="1" topLeftCell="A10" workbookViewId="0">
      <selection activeCell="I12" sqref="I12"/>
    </sheetView>
  </sheetViews>
  <sheetFormatPr defaultRowHeight="15" x14ac:dyDescent="0.25"/>
  <cols>
    <col min="1" max="1" width="11.140625" customWidth="1"/>
    <col min="2" max="2" width="46.42578125" customWidth="1"/>
    <col min="3" max="3" width="12.42578125" customWidth="1"/>
  </cols>
  <sheetData>
    <row r="1" spans="1:9" x14ac:dyDescent="0.25">
      <c r="A1" t="s">
        <v>15</v>
      </c>
      <c r="B1" t="s">
        <v>0</v>
      </c>
      <c r="C1" t="s">
        <v>1</v>
      </c>
      <c r="D1" t="s">
        <v>2</v>
      </c>
      <c r="E1" t="s">
        <v>6</v>
      </c>
      <c r="F1" t="s">
        <v>3</v>
      </c>
      <c r="G1" t="s">
        <v>4</v>
      </c>
      <c r="H1" t="s">
        <v>23</v>
      </c>
      <c r="I1" t="s">
        <v>5</v>
      </c>
    </row>
    <row r="2" spans="1:9" x14ac:dyDescent="0.25">
      <c r="B2" t="s">
        <v>8</v>
      </c>
      <c r="C2" s="1" t="s">
        <v>7</v>
      </c>
      <c r="D2">
        <f>3.78/100</f>
        <v>3.78E-2</v>
      </c>
      <c r="E2">
        <v>100</v>
      </c>
      <c r="F2">
        <v>0</v>
      </c>
      <c r="G2">
        <f>D2*E2</f>
        <v>3.7800000000000002</v>
      </c>
      <c r="H2">
        <f>G2*0.09</f>
        <v>0.3402</v>
      </c>
      <c r="I2">
        <f>G2+H2+F2</f>
        <v>4.1202000000000005</v>
      </c>
    </row>
    <row r="3" spans="1:9" x14ac:dyDescent="0.25">
      <c r="B3" t="s">
        <v>10</v>
      </c>
      <c r="C3" s="1" t="s">
        <v>9</v>
      </c>
      <c r="D3">
        <f>7.93/25</f>
        <v>0.31719999999999998</v>
      </c>
      <c r="E3">
        <v>25</v>
      </c>
      <c r="F3">
        <v>0</v>
      </c>
      <c r="G3">
        <f t="shared" ref="G3:G11" si="0">D3*E3</f>
        <v>7.93</v>
      </c>
      <c r="H3">
        <f t="shared" ref="H3:H6" si="1">G3*0.09</f>
        <v>0.7137</v>
      </c>
      <c r="I3">
        <f>G3+H3+F3+I2</f>
        <v>12.7639</v>
      </c>
    </row>
    <row r="4" spans="1:9" x14ac:dyDescent="0.25">
      <c r="B4" t="s">
        <v>12</v>
      </c>
      <c r="C4" s="1" t="s">
        <v>11</v>
      </c>
      <c r="D4">
        <f>2.16</f>
        <v>2.16</v>
      </c>
      <c r="E4">
        <v>4</v>
      </c>
      <c r="F4">
        <v>0</v>
      </c>
      <c r="G4">
        <f t="shared" si="0"/>
        <v>8.64</v>
      </c>
      <c r="H4">
        <f t="shared" si="1"/>
        <v>0.77760000000000007</v>
      </c>
      <c r="I4">
        <f t="shared" ref="I4:I37" si="2">G4+H4+F4+I3</f>
        <v>22.1815</v>
      </c>
    </row>
    <row r="5" spans="1:9" x14ac:dyDescent="0.25">
      <c r="B5" t="s">
        <v>13</v>
      </c>
      <c r="C5" s="1" t="s">
        <v>14</v>
      </c>
      <c r="D5">
        <f>15.46/2</f>
        <v>7.73</v>
      </c>
      <c r="E5">
        <v>2</v>
      </c>
      <c r="F5">
        <v>0</v>
      </c>
      <c r="G5">
        <f t="shared" si="0"/>
        <v>15.46</v>
      </c>
      <c r="H5">
        <f t="shared" si="1"/>
        <v>1.3914</v>
      </c>
      <c r="I5">
        <f t="shared" si="2"/>
        <v>39.032899999999998</v>
      </c>
    </row>
    <row r="6" spans="1:9" x14ac:dyDescent="0.25">
      <c r="B6" t="s">
        <v>22</v>
      </c>
      <c r="C6" s="1" t="s">
        <v>19</v>
      </c>
      <c r="D6">
        <f>6.2/100</f>
        <v>6.2E-2</v>
      </c>
      <c r="E6">
        <v>100</v>
      </c>
      <c r="F6">
        <v>8.93</v>
      </c>
      <c r="G6">
        <f>D6*E6</f>
        <v>6.2</v>
      </c>
      <c r="H6">
        <f t="shared" si="1"/>
        <v>0.55799999999999994</v>
      </c>
      <c r="I6">
        <f t="shared" si="2"/>
        <v>54.7209</v>
      </c>
    </row>
    <row r="7" spans="1:9" x14ac:dyDescent="0.25">
      <c r="G7">
        <f t="shared" si="0"/>
        <v>0</v>
      </c>
      <c r="H7">
        <f t="shared" ref="H3:H7" si="3">G7*0</f>
        <v>0</v>
      </c>
      <c r="I7">
        <f t="shared" si="2"/>
        <v>54.7209</v>
      </c>
    </row>
    <row r="8" spans="1:9" x14ac:dyDescent="0.25">
      <c r="B8" t="s">
        <v>20</v>
      </c>
      <c r="C8" s="1" t="s">
        <v>21</v>
      </c>
      <c r="D8">
        <v>19.989999999999998</v>
      </c>
      <c r="E8">
        <v>1</v>
      </c>
      <c r="F8">
        <v>0</v>
      </c>
      <c r="G8">
        <f>D8*E8</f>
        <v>19.989999999999998</v>
      </c>
      <c r="H8">
        <f>G8*0.08</f>
        <v>1.5992</v>
      </c>
      <c r="I8">
        <f t="shared" si="2"/>
        <v>76.310100000000006</v>
      </c>
    </row>
    <row r="9" spans="1:9" x14ac:dyDescent="0.25">
      <c r="A9" t="s">
        <v>16</v>
      </c>
      <c r="G9">
        <f t="shared" si="0"/>
        <v>0</v>
      </c>
      <c r="H9">
        <f t="shared" ref="H9:H37" si="4">G9*0.08</f>
        <v>0</v>
      </c>
      <c r="I9">
        <f t="shared" si="2"/>
        <v>76.310100000000006</v>
      </c>
    </row>
    <row r="10" spans="1:9" x14ac:dyDescent="0.25">
      <c r="B10" t="s">
        <v>18</v>
      </c>
      <c r="C10" s="1" t="s">
        <v>17</v>
      </c>
      <c r="D10">
        <f>8.99/5</f>
        <v>1.798</v>
      </c>
      <c r="E10">
        <v>5</v>
      </c>
      <c r="F10">
        <v>0</v>
      </c>
      <c r="G10">
        <f t="shared" si="0"/>
        <v>8.99</v>
      </c>
      <c r="H10">
        <f t="shared" si="4"/>
        <v>0.71920000000000006</v>
      </c>
      <c r="I10">
        <f t="shared" si="2"/>
        <v>86.019300000000001</v>
      </c>
    </row>
    <row r="11" spans="1:9" x14ac:dyDescent="0.25">
      <c r="B11" t="s">
        <v>75</v>
      </c>
      <c r="C11" s="1"/>
      <c r="D11">
        <f>5/10</f>
        <v>0.5</v>
      </c>
      <c r="E11">
        <v>10</v>
      </c>
      <c r="F11">
        <v>25</v>
      </c>
      <c r="G11">
        <f>D11*E11</f>
        <v>5</v>
      </c>
      <c r="H11">
        <f>G11*0.08</f>
        <v>0.4</v>
      </c>
      <c r="I11">
        <f>G11+H11+F11+I10</f>
        <v>116.41929999999999</v>
      </c>
    </row>
    <row r="12" spans="1:9" x14ac:dyDescent="0.25">
      <c r="H12">
        <f t="shared" si="4"/>
        <v>0</v>
      </c>
      <c r="I12">
        <f t="shared" si="2"/>
        <v>116.41929999999999</v>
      </c>
    </row>
    <row r="13" spans="1:9" x14ac:dyDescent="0.25">
      <c r="B13" t="s">
        <v>25</v>
      </c>
      <c r="C13" t="s">
        <v>24</v>
      </c>
      <c r="D13">
        <v>8.1999999999999993</v>
      </c>
      <c r="E13">
        <f>G13/D13</f>
        <v>2</v>
      </c>
      <c r="F13">
        <v>0</v>
      </c>
      <c r="G13">
        <v>16.399999999999999</v>
      </c>
      <c r="H13">
        <f t="shared" si="4"/>
        <v>1.3119999999999998</v>
      </c>
      <c r="I13">
        <f t="shared" si="2"/>
        <v>134.13129999999998</v>
      </c>
    </row>
    <row r="14" spans="1:9" x14ac:dyDescent="0.25">
      <c r="B14" t="s">
        <v>27</v>
      </c>
      <c r="C14" t="s">
        <v>26</v>
      </c>
      <c r="D14">
        <v>6.45</v>
      </c>
      <c r="E14">
        <f t="shared" ref="E14:E37" si="5">G14/D14</f>
        <v>2</v>
      </c>
      <c r="F14">
        <v>0</v>
      </c>
      <c r="G14">
        <v>12.9</v>
      </c>
      <c r="H14">
        <f t="shared" si="4"/>
        <v>1.032</v>
      </c>
      <c r="I14">
        <f t="shared" si="2"/>
        <v>148.06329999999997</v>
      </c>
    </row>
    <row r="15" spans="1:9" x14ac:dyDescent="0.25">
      <c r="B15" t="s">
        <v>29</v>
      </c>
      <c r="C15" t="s">
        <v>28</v>
      </c>
      <c r="D15">
        <v>2.83</v>
      </c>
      <c r="E15">
        <f t="shared" si="5"/>
        <v>2</v>
      </c>
      <c r="F15">
        <v>0</v>
      </c>
      <c r="G15">
        <v>5.66</v>
      </c>
      <c r="H15">
        <f t="shared" si="4"/>
        <v>0.45280000000000004</v>
      </c>
      <c r="I15">
        <f t="shared" si="2"/>
        <v>154.17609999999996</v>
      </c>
    </row>
    <row r="16" spans="1:9" x14ac:dyDescent="0.25">
      <c r="B16" t="s">
        <v>31</v>
      </c>
      <c r="C16" t="s">
        <v>30</v>
      </c>
      <c r="D16">
        <v>3.26</v>
      </c>
      <c r="E16">
        <f t="shared" si="5"/>
        <v>2</v>
      </c>
      <c r="F16">
        <v>0</v>
      </c>
      <c r="G16">
        <v>6.52</v>
      </c>
      <c r="H16">
        <f t="shared" si="4"/>
        <v>0.52159999999999995</v>
      </c>
      <c r="I16">
        <f t="shared" si="2"/>
        <v>161.21769999999995</v>
      </c>
    </row>
    <row r="17" spans="2:13" x14ac:dyDescent="0.25">
      <c r="B17" t="s">
        <v>33</v>
      </c>
      <c r="C17" t="s">
        <v>32</v>
      </c>
      <c r="D17">
        <v>0.39</v>
      </c>
      <c r="E17">
        <f t="shared" si="5"/>
        <v>2</v>
      </c>
      <c r="F17">
        <v>0</v>
      </c>
      <c r="G17">
        <v>0.78</v>
      </c>
      <c r="H17">
        <f t="shared" si="4"/>
        <v>6.2400000000000004E-2</v>
      </c>
      <c r="I17">
        <f t="shared" si="2"/>
        <v>162.06009999999995</v>
      </c>
    </row>
    <row r="18" spans="2:13" x14ac:dyDescent="0.25">
      <c r="B18" t="s">
        <v>35</v>
      </c>
      <c r="C18" t="s">
        <v>34</v>
      </c>
      <c r="D18">
        <v>1.41</v>
      </c>
      <c r="E18">
        <f t="shared" si="5"/>
        <v>3.0000000000000004</v>
      </c>
      <c r="F18">
        <v>0</v>
      </c>
      <c r="G18">
        <v>4.2300000000000004</v>
      </c>
      <c r="H18">
        <f t="shared" si="4"/>
        <v>0.33840000000000003</v>
      </c>
      <c r="I18">
        <f t="shared" si="2"/>
        <v>166.62849999999995</v>
      </c>
    </row>
    <row r="19" spans="2:13" x14ac:dyDescent="0.25">
      <c r="B19" t="s">
        <v>37</v>
      </c>
      <c r="C19" t="s">
        <v>36</v>
      </c>
      <c r="D19">
        <v>0.79</v>
      </c>
      <c r="E19">
        <f t="shared" si="5"/>
        <v>4</v>
      </c>
      <c r="F19">
        <v>0</v>
      </c>
      <c r="G19">
        <v>3.16</v>
      </c>
      <c r="H19">
        <f t="shared" si="4"/>
        <v>0.25280000000000002</v>
      </c>
      <c r="I19">
        <f t="shared" si="2"/>
        <v>170.04129999999995</v>
      </c>
    </row>
    <row r="20" spans="2:13" x14ac:dyDescent="0.25">
      <c r="B20" t="s">
        <v>39</v>
      </c>
      <c r="C20" t="s">
        <v>38</v>
      </c>
      <c r="D20">
        <v>0.36399999999999999</v>
      </c>
      <c r="E20">
        <f t="shared" si="5"/>
        <v>10</v>
      </c>
      <c r="F20">
        <v>0</v>
      </c>
      <c r="G20">
        <v>3.64</v>
      </c>
      <c r="H20">
        <f t="shared" si="4"/>
        <v>0.29120000000000001</v>
      </c>
      <c r="I20">
        <f t="shared" si="2"/>
        <v>173.97249999999994</v>
      </c>
    </row>
    <row r="21" spans="2:13" x14ac:dyDescent="0.25">
      <c r="B21" t="s">
        <v>41</v>
      </c>
      <c r="C21" t="s">
        <v>40</v>
      </c>
      <c r="D21">
        <v>3.31</v>
      </c>
      <c r="E21">
        <f t="shared" si="5"/>
        <v>2</v>
      </c>
      <c r="F21">
        <v>0</v>
      </c>
      <c r="G21">
        <v>6.62</v>
      </c>
      <c r="H21">
        <f t="shared" si="4"/>
        <v>0.52960000000000007</v>
      </c>
      <c r="I21">
        <f t="shared" si="2"/>
        <v>181.12209999999993</v>
      </c>
    </row>
    <row r="22" spans="2:13" x14ac:dyDescent="0.25">
      <c r="B22" t="s">
        <v>43</v>
      </c>
      <c r="C22" t="s">
        <v>42</v>
      </c>
      <c r="D22">
        <v>0.35099999999999998</v>
      </c>
      <c r="E22">
        <f t="shared" si="5"/>
        <v>10</v>
      </c>
      <c r="F22">
        <v>0</v>
      </c>
      <c r="G22">
        <v>3.51</v>
      </c>
      <c r="H22">
        <f t="shared" si="4"/>
        <v>0.28079999999999999</v>
      </c>
      <c r="I22">
        <f t="shared" si="2"/>
        <v>184.91289999999992</v>
      </c>
    </row>
    <row r="23" spans="2:13" x14ac:dyDescent="0.25">
      <c r="B23" t="s">
        <v>45</v>
      </c>
      <c r="C23" t="s">
        <v>44</v>
      </c>
      <c r="D23">
        <v>1.6</v>
      </c>
      <c r="E23">
        <f t="shared" si="5"/>
        <v>2</v>
      </c>
      <c r="F23">
        <v>0</v>
      </c>
      <c r="G23">
        <v>3.2</v>
      </c>
      <c r="H23">
        <f t="shared" si="4"/>
        <v>0.25600000000000001</v>
      </c>
      <c r="I23">
        <f t="shared" si="2"/>
        <v>188.36889999999991</v>
      </c>
    </row>
    <row r="24" spans="2:13" x14ac:dyDescent="0.25">
      <c r="B24" t="s">
        <v>47</v>
      </c>
      <c r="C24" t="s">
        <v>46</v>
      </c>
      <c r="D24">
        <v>0.74</v>
      </c>
      <c r="E24">
        <f t="shared" si="5"/>
        <v>2</v>
      </c>
      <c r="F24">
        <v>0</v>
      </c>
      <c r="G24">
        <v>1.48</v>
      </c>
      <c r="H24">
        <f t="shared" si="4"/>
        <v>0.11840000000000001</v>
      </c>
      <c r="I24">
        <f t="shared" si="2"/>
        <v>189.96729999999991</v>
      </c>
    </row>
    <row r="25" spans="2:13" x14ac:dyDescent="0.25">
      <c r="B25" t="s">
        <v>49</v>
      </c>
      <c r="C25" t="s">
        <v>48</v>
      </c>
      <c r="D25">
        <v>2.41</v>
      </c>
      <c r="E25">
        <f t="shared" si="5"/>
        <v>2</v>
      </c>
      <c r="F25">
        <v>0</v>
      </c>
      <c r="G25">
        <v>4.82</v>
      </c>
      <c r="H25">
        <f t="shared" si="4"/>
        <v>0.38560000000000005</v>
      </c>
      <c r="I25">
        <f t="shared" si="2"/>
        <v>195.17289999999991</v>
      </c>
    </row>
    <row r="26" spans="2:13" x14ac:dyDescent="0.25">
      <c r="B26" t="s">
        <v>51</v>
      </c>
      <c r="C26" t="s">
        <v>50</v>
      </c>
      <c r="D26">
        <v>2.41</v>
      </c>
      <c r="E26">
        <f t="shared" si="5"/>
        <v>2</v>
      </c>
      <c r="F26">
        <v>0</v>
      </c>
      <c r="G26">
        <v>4.82</v>
      </c>
      <c r="H26">
        <f t="shared" si="4"/>
        <v>0.38560000000000005</v>
      </c>
      <c r="I26">
        <f t="shared" si="2"/>
        <v>200.37849999999992</v>
      </c>
      <c r="M26" t="s">
        <v>74</v>
      </c>
    </row>
    <row r="27" spans="2:13" x14ac:dyDescent="0.25">
      <c r="B27" t="s">
        <v>53</v>
      </c>
      <c r="C27" t="s">
        <v>52</v>
      </c>
      <c r="D27">
        <v>5.8999999999999997E-2</v>
      </c>
      <c r="E27">
        <f t="shared" si="5"/>
        <v>10</v>
      </c>
      <c r="F27">
        <v>0</v>
      </c>
      <c r="G27">
        <v>0.59</v>
      </c>
      <c r="H27">
        <f t="shared" si="4"/>
        <v>4.7199999999999999E-2</v>
      </c>
      <c r="I27">
        <f t="shared" si="2"/>
        <v>201.01569999999992</v>
      </c>
    </row>
    <row r="28" spans="2:13" x14ac:dyDescent="0.25">
      <c r="B28" t="s">
        <v>55</v>
      </c>
      <c r="C28" t="s">
        <v>54</v>
      </c>
      <c r="D28">
        <v>0.183</v>
      </c>
      <c r="E28">
        <f t="shared" si="5"/>
        <v>10</v>
      </c>
      <c r="F28">
        <v>0</v>
      </c>
      <c r="G28">
        <v>1.83</v>
      </c>
      <c r="H28">
        <f t="shared" si="4"/>
        <v>0.1464</v>
      </c>
      <c r="I28">
        <f t="shared" si="2"/>
        <v>202.99209999999994</v>
      </c>
    </row>
    <row r="29" spans="2:13" x14ac:dyDescent="0.25">
      <c r="B29" t="s">
        <v>57</v>
      </c>
      <c r="C29" t="s">
        <v>56</v>
      </c>
      <c r="D29">
        <v>2.0299999999999999E-2</v>
      </c>
      <c r="E29">
        <f t="shared" si="5"/>
        <v>100</v>
      </c>
      <c r="F29">
        <v>0</v>
      </c>
      <c r="G29">
        <v>2.0299999999999998</v>
      </c>
      <c r="H29">
        <f t="shared" si="4"/>
        <v>0.16239999999999999</v>
      </c>
      <c r="I29">
        <f t="shared" si="2"/>
        <v>205.18449999999993</v>
      </c>
    </row>
    <row r="30" spans="2:13" x14ac:dyDescent="0.25">
      <c r="B30" t="s">
        <v>59</v>
      </c>
      <c r="C30" t="s">
        <v>58</v>
      </c>
      <c r="D30">
        <v>3.6600000000000001E-2</v>
      </c>
      <c r="E30">
        <f t="shared" si="5"/>
        <v>100</v>
      </c>
      <c r="F30">
        <v>0</v>
      </c>
      <c r="G30">
        <v>3.66</v>
      </c>
      <c r="H30">
        <f t="shared" si="4"/>
        <v>0.2928</v>
      </c>
      <c r="I30">
        <f t="shared" si="2"/>
        <v>209.13729999999993</v>
      </c>
    </row>
    <row r="31" spans="2:13" x14ac:dyDescent="0.25">
      <c r="B31" t="s">
        <v>61</v>
      </c>
      <c r="C31" t="s">
        <v>60</v>
      </c>
      <c r="D31">
        <v>0.14799999999999999</v>
      </c>
      <c r="E31">
        <f t="shared" si="5"/>
        <v>10</v>
      </c>
      <c r="F31">
        <v>0</v>
      </c>
      <c r="G31">
        <v>1.48</v>
      </c>
      <c r="H31">
        <f t="shared" si="4"/>
        <v>0.11840000000000001</v>
      </c>
      <c r="I31">
        <f t="shared" si="2"/>
        <v>210.73569999999992</v>
      </c>
    </row>
    <row r="32" spans="2:13" x14ac:dyDescent="0.25">
      <c r="B32" t="s">
        <v>63</v>
      </c>
      <c r="C32" t="s">
        <v>62</v>
      </c>
      <c r="D32">
        <v>3.7999999999999999E-2</v>
      </c>
      <c r="E32">
        <f t="shared" si="5"/>
        <v>10</v>
      </c>
      <c r="F32">
        <v>0</v>
      </c>
      <c r="G32">
        <v>0.38</v>
      </c>
      <c r="H32">
        <f t="shared" si="4"/>
        <v>3.04E-2</v>
      </c>
      <c r="I32">
        <f t="shared" si="2"/>
        <v>211.14609999999993</v>
      </c>
    </row>
    <row r="33" spans="2:9" x14ac:dyDescent="0.25">
      <c r="B33" t="s">
        <v>65</v>
      </c>
      <c r="C33" t="s">
        <v>64</v>
      </c>
      <c r="D33">
        <v>8.6999999999999994E-2</v>
      </c>
      <c r="E33">
        <f t="shared" si="5"/>
        <v>10</v>
      </c>
      <c r="F33">
        <v>0</v>
      </c>
      <c r="G33">
        <v>0.87</v>
      </c>
      <c r="H33">
        <f t="shared" si="4"/>
        <v>6.9599999999999995E-2</v>
      </c>
      <c r="I33">
        <f t="shared" si="2"/>
        <v>212.08569999999995</v>
      </c>
    </row>
    <row r="34" spans="2:9" x14ac:dyDescent="0.25">
      <c r="B34" t="s">
        <v>67</v>
      </c>
      <c r="C34" t="s">
        <v>66</v>
      </c>
      <c r="D34">
        <v>1.9300000000000001E-2</v>
      </c>
      <c r="E34">
        <f t="shared" si="5"/>
        <v>99.999999999999986</v>
      </c>
      <c r="F34">
        <v>0</v>
      </c>
      <c r="G34">
        <v>1.93</v>
      </c>
      <c r="H34">
        <f t="shared" si="4"/>
        <v>0.15440000000000001</v>
      </c>
      <c r="I34">
        <f t="shared" si="2"/>
        <v>214.17009999999993</v>
      </c>
    </row>
    <row r="35" spans="2:9" x14ac:dyDescent="0.25">
      <c r="B35" t="s">
        <v>69</v>
      </c>
      <c r="C35" t="s">
        <v>68</v>
      </c>
      <c r="D35">
        <v>0.14099999999999999</v>
      </c>
      <c r="E35">
        <f t="shared" si="5"/>
        <v>10</v>
      </c>
      <c r="F35">
        <v>0</v>
      </c>
      <c r="G35">
        <v>1.41</v>
      </c>
      <c r="H35">
        <f t="shared" si="4"/>
        <v>0.1128</v>
      </c>
      <c r="I35">
        <f t="shared" si="2"/>
        <v>215.69289999999992</v>
      </c>
    </row>
    <row r="36" spans="2:9" x14ac:dyDescent="0.25">
      <c r="B36" t="s">
        <v>71</v>
      </c>
      <c r="C36" t="s">
        <v>70</v>
      </c>
      <c r="D36">
        <v>0.22900000000000001</v>
      </c>
      <c r="E36">
        <f t="shared" si="5"/>
        <v>10</v>
      </c>
      <c r="F36">
        <v>0</v>
      </c>
      <c r="G36">
        <v>2.29</v>
      </c>
      <c r="H36">
        <f t="shared" si="4"/>
        <v>0.1832</v>
      </c>
      <c r="I36">
        <f t="shared" si="2"/>
        <v>218.16609999999991</v>
      </c>
    </row>
    <row r="37" spans="2:9" x14ac:dyDescent="0.25">
      <c r="B37" t="s">
        <v>73</v>
      </c>
      <c r="C37" t="s">
        <v>72</v>
      </c>
      <c r="D37">
        <v>0.371</v>
      </c>
      <c r="E37">
        <f t="shared" si="5"/>
        <v>10</v>
      </c>
      <c r="F37">
        <v>10</v>
      </c>
      <c r="G37">
        <v>3.71</v>
      </c>
      <c r="H37">
        <f t="shared" si="4"/>
        <v>0.29680000000000001</v>
      </c>
      <c r="I37">
        <f t="shared" si="2"/>
        <v>232.17289999999991</v>
      </c>
    </row>
  </sheetData>
  <hyperlinks>
    <hyperlink ref="C2" r:id="rId1" xr:uid="{A465BFC7-8514-4733-BDA8-092371906885}"/>
    <hyperlink ref="C4" r:id="rId2" xr:uid="{660EBFE5-13EC-4CE4-BAA4-77CF84CA6F19}"/>
    <hyperlink ref="C6" r:id="rId3" xr:uid="{56097F8B-606A-4CBF-9F1C-A187FBDC4D5E}"/>
    <hyperlink ref="C5" r:id="rId4" xr:uid="{D799FA20-B05E-4D7E-94A0-2850F05C1E04}"/>
    <hyperlink ref="C3" r:id="rId5" xr:uid="{1F2EC6E4-536D-42FA-B64C-CE6E54A890F1}"/>
    <hyperlink ref="C10" r:id="rId6" xr:uid="{E073391A-A44C-4A19-9863-431E98B7EB6A}"/>
    <hyperlink ref="C8" r:id="rId7" xr:uid="{47C77733-A776-4546-A993-252472EBD87B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Andreev</dc:creator>
  <cp:lastModifiedBy>Danny Andreev</cp:lastModifiedBy>
  <dcterms:created xsi:type="dcterms:W3CDTF">2018-11-30T00:58:17Z</dcterms:created>
  <dcterms:modified xsi:type="dcterms:W3CDTF">2018-12-05T23:17:43Z</dcterms:modified>
</cp:coreProperties>
</file>