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L3" i="1"/>
  <c r="U3" i="1"/>
  <c r="S1" i="1"/>
  <c r="T4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J4" i="1"/>
  <c r="J5" i="1"/>
  <c r="J6" i="1"/>
  <c r="J7" i="1"/>
  <c r="J8" i="1"/>
  <c r="J9" i="1"/>
  <c r="J10" i="1"/>
  <c r="J3" i="1"/>
  <c r="J2" i="1"/>
  <c r="T3" i="1" l="1"/>
  <c r="T43" i="1"/>
  <c r="T42" i="1"/>
  <c r="T27" i="1"/>
  <c r="T26" i="1"/>
  <c r="T19" i="1"/>
  <c r="T35" i="1"/>
  <c r="T34" i="1"/>
  <c r="T11" i="1"/>
  <c r="T40" i="1"/>
  <c r="T32" i="1"/>
  <c r="T24" i="1"/>
  <c r="T16" i="1"/>
  <c r="T8" i="1"/>
  <c r="T18" i="1"/>
  <c r="T10" i="1"/>
  <c r="T41" i="1"/>
  <c r="T25" i="1"/>
  <c r="T9" i="1"/>
  <c r="T39" i="1"/>
  <c r="T7" i="1"/>
  <c r="T33" i="1"/>
  <c r="T17" i="1"/>
  <c r="T31" i="1"/>
  <c r="T23" i="1"/>
  <c r="T15" i="1"/>
  <c r="T46" i="1"/>
  <c r="T38" i="1"/>
  <c r="T30" i="1"/>
  <c r="T22" i="1"/>
  <c r="T14" i="1"/>
  <c r="T6" i="1"/>
  <c r="T45" i="1"/>
  <c r="T37" i="1"/>
  <c r="T29" i="1"/>
  <c r="T21" i="1"/>
  <c r="T13" i="1"/>
  <c r="T5" i="1"/>
  <c r="T44" i="1"/>
  <c r="T36" i="1"/>
  <c r="T28" i="1"/>
  <c r="T20" i="1"/>
  <c r="T12" i="1"/>
  <c r="P2" i="1"/>
  <c r="N2" i="1"/>
  <c r="M2" i="1"/>
  <c r="H42" i="1"/>
  <c r="Q3" i="1" l="1"/>
  <c r="Q4" i="1"/>
  <c r="Q5" i="1"/>
  <c r="Q6" i="1"/>
  <c r="Q7" i="1"/>
  <c r="Q8" i="1"/>
  <c r="Q9" i="1"/>
  <c r="Q10" i="1"/>
  <c r="H33" i="1"/>
  <c r="H26" i="1"/>
  <c r="H15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E19" i="1" l="1"/>
  <c r="E26" i="1"/>
  <c r="E17" i="1"/>
  <c r="E23" i="1"/>
  <c r="Q2" i="1"/>
  <c r="A12" i="1"/>
  <c r="A13" i="1"/>
  <c r="A14" i="1"/>
  <c r="E14" i="1" s="1"/>
  <c r="A15" i="1"/>
  <c r="A16" i="1"/>
  <c r="A17" i="1"/>
  <c r="A18" i="1"/>
  <c r="A19" i="1"/>
  <c r="A20" i="1"/>
  <c r="A22" i="1"/>
  <c r="A23" i="1"/>
  <c r="A25" i="1"/>
  <c r="A26" i="1"/>
  <c r="A11" i="1"/>
  <c r="A29" i="1" l="1"/>
  <c r="J20" i="1"/>
  <c r="Q20" i="1"/>
  <c r="J11" i="1"/>
  <c r="Q11" i="1"/>
  <c r="A27" i="1"/>
  <c r="J18" i="1"/>
  <c r="K18" i="1" s="1"/>
  <c r="Q18" i="1"/>
  <c r="A35" i="1"/>
  <c r="J26" i="1"/>
  <c r="K26" i="1" s="1"/>
  <c r="I26" i="1"/>
  <c r="Q26" i="1"/>
  <c r="J17" i="1"/>
  <c r="Q17" i="1"/>
  <c r="J12" i="1"/>
  <c r="Q12" i="1"/>
  <c r="A28" i="1"/>
  <c r="J19" i="1"/>
  <c r="Q19" i="1"/>
  <c r="A34" i="1"/>
  <c r="J25" i="1"/>
  <c r="K25" i="1" s="1"/>
  <c r="Q25" i="1"/>
  <c r="J16" i="1"/>
  <c r="Q16" i="1"/>
  <c r="E20" i="1"/>
  <c r="E16" i="1"/>
  <c r="E18" i="1"/>
  <c r="A32" i="1"/>
  <c r="J23" i="1"/>
  <c r="Q23" i="1"/>
  <c r="A24" i="1"/>
  <c r="J15" i="1"/>
  <c r="Q15" i="1"/>
  <c r="I15" i="1"/>
  <c r="E25" i="1"/>
  <c r="A31" i="1"/>
  <c r="J22" i="1"/>
  <c r="Q22" i="1"/>
  <c r="J14" i="1"/>
  <c r="Q14" i="1"/>
  <c r="A21" i="1"/>
  <c r="J13" i="1"/>
  <c r="Q13" i="1"/>
  <c r="E15" i="1"/>
  <c r="A30" i="1" l="1"/>
  <c r="J21" i="1"/>
  <c r="Q21" i="1"/>
  <c r="E21" i="1"/>
  <c r="A37" i="1"/>
  <c r="J28" i="1"/>
  <c r="K28" i="1" s="1"/>
  <c r="Q28" i="1"/>
  <c r="E28" i="1"/>
  <c r="A44" i="1"/>
  <c r="J35" i="1"/>
  <c r="K35" i="1" s="1"/>
  <c r="Q35" i="1"/>
  <c r="E35" i="1"/>
  <c r="A38" i="1"/>
  <c r="J29" i="1"/>
  <c r="Q29" i="1"/>
  <c r="E29" i="1"/>
  <c r="A33" i="1"/>
  <c r="J24" i="1"/>
  <c r="K24" i="1" s="1"/>
  <c r="Q24" i="1"/>
  <c r="E24" i="1"/>
  <c r="A36" i="1"/>
  <c r="J27" i="1"/>
  <c r="K27" i="1" s="1"/>
  <c r="Q27" i="1"/>
  <c r="E27" i="1"/>
  <c r="A40" i="1"/>
  <c r="J31" i="1"/>
  <c r="Q31" i="1"/>
  <c r="A41" i="1"/>
  <c r="J32" i="1"/>
  <c r="K32" i="1" s="1"/>
  <c r="Q32" i="1"/>
  <c r="E32" i="1"/>
  <c r="A43" i="1"/>
  <c r="J34" i="1"/>
  <c r="K34" i="1" s="1"/>
  <c r="Q34" i="1"/>
  <c r="E34" i="1"/>
  <c r="A49" i="1" l="1"/>
  <c r="A58" i="1" s="1"/>
  <c r="J40" i="1"/>
  <c r="K40" i="1" s="1"/>
  <c r="Q40" i="1"/>
  <c r="E40" i="1"/>
  <c r="A52" i="1"/>
  <c r="A61" i="1" s="1"/>
  <c r="J43" i="1"/>
  <c r="K43" i="1" s="1"/>
  <c r="Q43" i="1"/>
  <c r="E43" i="1"/>
  <c r="A42" i="1"/>
  <c r="J33" i="1"/>
  <c r="K33" i="1" s="1"/>
  <c r="I33" i="1"/>
  <c r="Q33" i="1"/>
  <c r="E33" i="1"/>
  <c r="A53" i="1"/>
  <c r="A62" i="1" s="1"/>
  <c r="J44" i="1"/>
  <c r="K44" i="1" s="1"/>
  <c r="Q44" i="1"/>
  <c r="E44" i="1"/>
  <c r="A39" i="1"/>
  <c r="J30" i="1"/>
  <c r="Q30" i="1"/>
  <c r="E30" i="1"/>
  <c r="A45" i="1"/>
  <c r="J36" i="1"/>
  <c r="K36" i="1" s="1"/>
  <c r="Q36" i="1"/>
  <c r="E36" i="1"/>
  <c r="A50" i="1"/>
  <c r="A59" i="1" s="1"/>
  <c r="J41" i="1"/>
  <c r="K41" i="1" s="1"/>
  <c r="Q41" i="1"/>
  <c r="E41" i="1"/>
  <c r="A47" i="1"/>
  <c r="J38" i="1"/>
  <c r="K38" i="1" s="1"/>
  <c r="Q38" i="1"/>
  <c r="E38" i="1"/>
  <c r="A46" i="1"/>
  <c r="J37" i="1"/>
  <c r="K37" i="1" s="1"/>
  <c r="Q37" i="1"/>
  <c r="E37" i="1"/>
  <c r="A48" i="1" l="1"/>
  <c r="A57" i="1" s="1"/>
  <c r="A66" i="1" s="1"/>
  <c r="J39" i="1"/>
  <c r="K39" i="1" s="1"/>
  <c r="Q39" i="1"/>
  <c r="E39" i="1"/>
  <c r="A51" i="1"/>
  <c r="A60" i="1" s="1"/>
  <c r="J42" i="1"/>
  <c r="K42" i="1" s="1"/>
  <c r="I42" i="1"/>
  <c r="Q42" i="1"/>
  <c r="E42" i="1"/>
  <c r="F2" i="1" s="1"/>
  <c r="A56" i="1"/>
  <c r="A65" i="1" s="1"/>
  <c r="A54" i="1"/>
  <c r="A63" i="1" s="1"/>
  <c r="J45" i="1"/>
  <c r="K45" i="1" s="1"/>
  <c r="Q45" i="1"/>
  <c r="E45" i="1"/>
  <c r="A55" i="1"/>
  <c r="A64" i="1" s="1"/>
  <c r="J46" i="1"/>
  <c r="K46" i="1" s="1"/>
  <c r="Q46" i="1"/>
  <c r="E46" i="1"/>
  <c r="M46" i="1" l="1"/>
  <c r="G22" i="1"/>
  <c r="G3" i="1"/>
  <c r="G11" i="1"/>
  <c r="G19" i="1"/>
  <c r="G28" i="1"/>
  <c r="G36" i="1"/>
  <c r="G44" i="1"/>
  <c r="G4" i="1"/>
  <c r="G12" i="1"/>
  <c r="G20" i="1"/>
  <c r="G29" i="1"/>
  <c r="G37" i="1"/>
  <c r="G45" i="1"/>
  <c r="G5" i="1"/>
  <c r="G13" i="1"/>
  <c r="G21" i="1"/>
  <c r="G30" i="1"/>
  <c r="G38" i="1"/>
  <c r="G46" i="1"/>
  <c r="G6" i="1"/>
  <c r="G14" i="1"/>
  <c r="G23" i="1"/>
  <c r="G31" i="1"/>
  <c r="G39" i="1"/>
  <c r="G2" i="1"/>
  <c r="G7" i="1"/>
  <c r="G15" i="1"/>
  <c r="G24" i="1"/>
  <c r="G32" i="1"/>
  <c r="G40" i="1"/>
  <c r="G8" i="1"/>
  <c r="G16" i="1"/>
  <c r="G25" i="1"/>
  <c r="G33" i="1"/>
  <c r="G41" i="1"/>
  <c r="G9" i="1"/>
  <c r="G17" i="1"/>
  <c r="G26" i="1"/>
  <c r="G34" i="1"/>
  <c r="G42" i="1"/>
  <c r="G10" i="1"/>
  <c r="G18" i="1"/>
  <c r="G27" i="1"/>
  <c r="G35" i="1"/>
  <c r="G43" i="1"/>
  <c r="K1" i="1"/>
  <c r="L4" i="1" l="1"/>
  <c r="L35" i="1"/>
  <c r="L8" i="1"/>
  <c r="L38" i="1"/>
  <c r="L21" i="1"/>
  <c r="L25" i="1"/>
  <c r="L12" i="1"/>
  <c r="L2" i="1"/>
  <c r="L30" i="1"/>
  <c r="L13" i="1"/>
  <c r="L32" i="1"/>
  <c r="L22" i="1"/>
  <c r="L16" i="1"/>
  <c r="L14" i="1"/>
  <c r="L18" i="1"/>
  <c r="L6" i="1"/>
  <c r="L19" i="1"/>
  <c r="L24" i="1"/>
  <c r="L17" i="1"/>
  <c r="L10" i="1"/>
  <c r="L46" i="1"/>
  <c r="L20" i="1"/>
  <c r="L42" i="1"/>
  <c r="L39" i="1"/>
  <c r="L5" i="1"/>
  <c r="L37" i="1"/>
  <c r="L23" i="1"/>
  <c r="L44" i="1"/>
  <c r="L33" i="1"/>
  <c r="L34" i="1"/>
  <c r="L7" i="1"/>
  <c r="L28" i="1"/>
  <c r="L40" i="1"/>
  <c r="L41" i="1"/>
  <c r="L26" i="1"/>
  <c r="L31" i="1"/>
  <c r="L43" i="1"/>
  <c r="L11" i="1"/>
  <c r="L15" i="1"/>
  <c r="L36" i="1"/>
  <c r="L9" i="1"/>
  <c r="L45" i="1"/>
  <c r="L27" i="1"/>
  <c r="L29" i="1"/>
</calcChain>
</file>

<file path=xl/sharedStrings.xml><?xml version="1.0" encoding="utf-8"?>
<sst xmlns="http://schemas.openxmlformats.org/spreadsheetml/2006/main" count="5" uniqueCount="5">
  <si>
    <t>Quick</t>
  </si>
  <si>
    <t>Selection</t>
  </si>
  <si>
    <t>Array length</t>
  </si>
  <si>
    <t>Quick Formula</t>
  </si>
  <si>
    <t>Selection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</si>
</sst>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529-8639-EE1ECE22EB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529-8639-EE1ECE22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6.0000000000000001E-3</c:v>
                </c:pt>
                <c:pt idx="11">
                  <c:v>1.9E-2</c:v>
                </c:pt>
                <c:pt idx="12">
                  <c:v>1.4E-2</c:v>
                </c:pt>
                <c:pt idx="13">
                  <c:v>1.2E-2</c:v>
                </c:pt>
                <c:pt idx="14">
                  <c:v>2.1999999999999999E-2</c:v>
                </c:pt>
                <c:pt idx="15">
                  <c:v>1.9E-2</c:v>
                </c:pt>
                <c:pt idx="16">
                  <c:v>2.4E-2</c:v>
                </c:pt>
                <c:pt idx="17">
                  <c:v>3.1E-2</c:v>
                </c:pt>
                <c:pt idx="18">
                  <c:v>4.4999999999999998E-2</c:v>
                </c:pt>
                <c:pt idx="19">
                  <c:v>0.16</c:v>
                </c:pt>
                <c:pt idx="20">
                  <c:v>0.36399999999999999</c:v>
                </c:pt>
                <c:pt idx="21">
                  <c:v>1.51</c:v>
                </c:pt>
                <c:pt idx="22">
                  <c:v>0.90500000000000003</c:v>
                </c:pt>
                <c:pt idx="23">
                  <c:v>0.40300000000000002</c:v>
                </c:pt>
                <c:pt idx="24">
                  <c:v>0.32200000000000001</c:v>
                </c:pt>
                <c:pt idx="25">
                  <c:v>0.375</c:v>
                </c:pt>
                <c:pt idx="26">
                  <c:v>0.49</c:v>
                </c:pt>
                <c:pt idx="27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3-4D81-BEF2-1F3C5021FDA1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Sheet1!$T$2:$T$29</c:f>
              <c:numCache>
                <c:formatCode>General</c:formatCode>
                <c:ptCount val="28"/>
                <c:pt idx="0">
                  <c:v>7.6798604441822239E-7</c:v>
                </c:pt>
                <c:pt idx="1">
                  <c:v>3.0719441776728896E-6</c:v>
                </c:pt>
                <c:pt idx="2">
                  <c:v>6.9118743997640015E-6</c:v>
                </c:pt>
                <c:pt idx="3">
                  <c:v>1.2287776710691558E-5</c:v>
                </c:pt>
                <c:pt idx="4">
                  <c:v>1.9199651110455561E-5</c:v>
                </c:pt>
                <c:pt idx="5">
                  <c:v>2.7647497599056006E-5</c:v>
                </c:pt>
                <c:pt idx="6">
                  <c:v>3.7631316176492898E-5</c:v>
                </c:pt>
                <c:pt idx="7">
                  <c:v>4.9151106842766233E-5</c:v>
                </c:pt>
                <c:pt idx="8">
                  <c:v>6.2206869597876015E-5</c:v>
                </c:pt>
                <c:pt idx="9">
                  <c:v>7.6798604441822243E-5</c:v>
                </c:pt>
                <c:pt idx="10">
                  <c:v>3.0719441776728897E-4</c:v>
                </c:pt>
                <c:pt idx="11">
                  <c:v>6.9118743997640016E-4</c:v>
                </c:pt>
                <c:pt idx="12">
                  <c:v>1.2287776710691559E-3</c:v>
                </c:pt>
                <c:pt idx="13">
                  <c:v>1.919965111045556E-3</c:v>
                </c:pt>
                <c:pt idx="14">
                  <c:v>2.7647497599056006E-3</c:v>
                </c:pt>
                <c:pt idx="15">
                  <c:v>3.7631316176492896E-3</c:v>
                </c:pt>
                <c:pt idx="16">
                  <c:v>4.9151106842766235E-3</c:v>
                </c:pt>
                <c:pt idx="17">
                  <c:v>6.2206869597876014E-3</c:v>
                </c:pt>
                <c:pt idx="18">
                  <c:v>7.6798604441822241E-3</c:v>
                </c:pt>
                <c:pt idx="19">
                  <c:v>3.0719441776728897E-2</c:v>
                </c:pt>
                <c:pt idx="20">
                  <c:v>6.9118743997640009E-2</c:v>
                </c:pt>
                <c:pt idx="21">
                  <c:v>0.12287776710691559</c:v>
                </c:pt>
                <c:pt idx="22">
                  <c:v>0.19199651110455559</c:v>
                </c:pt>
                <c:pt idx="23">
                  <c:v>0.27647497599056003</c:v>
                </c:pt>
                <c:pt idx="24">
                  <c:v>0.37631316176492896</c:v>
                </c:pt>
                <c:pt idx="25">
                  <c:v>0.49151106842766235</c:v>
                </c:pt>
                <c:pt idx="26">
                  <c:v>0.62206869597876013</c:v>
                </c:pt>
                <c:pt idx="27">
                  <c:v>0.76798604441822238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3-4D81-BEF2-1F3C5021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Sheet1!$C$29:$C$46</c:f>
              <c:numCache>
                <c:formatCode>General</c:formatCode>
                <c:ptCount val="18"/>
                <c:pt idx="0">
                  <c:v>0.59099999999999997</c:v>
                </c:pt>
                <c:pt idx="1">
                  <c:v>2.2200000000000002</c:v>
                </c:pt>
                <c:pt idx="2">
                  <c:v>5.0620000000000003</c:v>
                </c:pt>
                <c:pt idx="3">
                  <c:v>9.0960000000000001</c:v>
                </c:pt>
                <c:pt idx="4">
                  <c:v>13.734999999999999</c:v>
                </c:pt>
                <c:pt idx="5">
                  <c:v>19.77</c:v>
                </c:pt>
                <c:pt idx="6">
                  <c:v>26.571000000000002</c:v>
                </c:pt>
                <c:pt idx="7">
                  <c:v>34.290999999999997</c:v>
                </c:pt>
                <c:pt idx="8">
                  <c:v>44.189</c:v>
                </c:pt>
                <c:pt idx="9">
                  <c:v>57.296999999999997</c:v>
                </c:pt>
                <c:pt idx="10">
                  <c:v>247.00899999999999</c:v>
                </c:pt>
                <c:pt idx="11">
                  <c:v>578.91300000000001</c:v>
                </c:pt>
                <c:pt idx="12">
                  <c:v>1045.4159999999999</c:v>
                </c:pt>
                <c:pt idx="13">
                  <c:v>1707.8040000000001</c:v>
                </c:pt>
                <c:pt idx="14">
                  <c:v>2593.7220000000002</c:v>
                </c:pt>
                <c:pt idx="15">
                  <c:v>3534.1419999999998</c:v>
                </c:pt>
                <c:pt idx="16">
                  <c:v>4660.9250000000002</c:v>
                </c:pt>
                <c:pt idx="17">
                  <c:v>5968.585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C-42B8-8369-D6D466F83B1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Sheet1!$T$29:$T$47</c:f>
              <c:numCache>
                <c:formatCode>General</c:formatCode>
                <c:ptCount val="19"/>
                <c:pt idx="0">
                  <c:v>0.76798604441822238</c:v>
                </c:pt>
                <c:pt idx="1">
                  <c:v>3.0719441776728895</c:v>
                </c:pt>
                <c:pt idx="2">
                  <c:v>6.9118743997640015</c:v>
                </c:pt>
                <c:pt idx="3">
                  <c:v>12.287776710691558</c:v>
                </c:pt>
                <c:pt idx="4">
                  <c:v>19.199651110455559</c:v>
                </c:pt>
                <c:pt idx="5">
                  <c:v>27.647497599056006</c:v>
                </c:pt>
                <c:pt idx="6">
                  <c:v>37.631316176492895</c:v>
                </c:pt>
                <c:pt idx="7">
                  <c:v>49.151106842766232</c:v>
                </c:pt>
                <c:pt idx="8">
                  <c:v>62.206869597876015</c:v>
                </c:pt>
                <c:pt idx="9">
                  <c:v>76.798604441822235</c:v>
                </c:pt>
                <c:pt idx="10">
                  <c:v>307.19441776728894</c:v>
                </c:pt>
                <c:pt idx="11">
                  <c:v>691.18743997640013</c:v>
                </c:pt>
                <c:pt idx="12">
                  <c:v>1228.7776710691558</c:v>
                </c:pt>
                <c:pt idx="13">
                  <c:v>1919.9651110455559</c:v>
                </c:pt>
                <c:pt idx="14">
                  <c:v>2764.7497599056005</c:v>
                </c:pt>
                <c:pt idx="15">
                  <c:v>3763.1316176492896</c:v>
                </c:pt>
                <c:pt idx="16">
                  <c:v>4915.110684276623</c:v>
                </c:pt>
                <c:pt idx="17">
                  <c:v>6220.6869597876012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C-42B8-8369-D6D466F8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Sheet1!$B$11:$B$20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C-4C80-B0B7-58DF1AA061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Sheet1!$C$11:$C$20</c:f>
              <c:numCache>
                <c:formatCode>General</c:formatCode>
                <c:ptCount val="10"/>
                <c:pt idx="0">
                  <c:v>2E-3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1.4E-2</c:v>
                </c:pt>
                <c:pt idx="4">
                  <c:v>1.2E-2</c:v>
                </c:pt>
                <c:pt idx="5">
                  <c:v>2.1999999999999999E-2</c:v>
                </c:pt>
                <c:pt idx="6">
                  <c:v>1.9E-2</c:v>
                </c:pt>
                <c:pt idx="7">
                  <c:v>2.4E-2</c:v>
                </c:pt>
                <c:pt idx="8">
                  <c:v>3.1E-2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C-4C80-B0B7-58DF1AA0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9.8000000000000004E-2</c:v>
                </c:pt>
                <c:pt idx="3">
                  <c:v>6.9000000000000006E-2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0.121</c:v>
                </c:pt>
                <c:pt idx="8">
                  <c:v>0.13400000000000001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72C-B705-1B37CB5EA0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0.16</c:v>
                </c:pt>
                <c:pt idx="2">
                  <c:v>0.36399999999999999</c:v>
                </c:pt>
                <c:pt idx="3">
                  <c:v>1.51</c:v>
                </c:pt>
                <c:pt idx="4">
                  <c:v>0.90500000000000003</c:v>
                </c:pt>
                <c:pt idx="5">
                  <c:v>0.40300000000000002</c:v>
                </c:pt>
                <c:pt idx="6">
                  <c:v>0.32200000000000001</c:v>
                </c:pt>
                <c:pt idx="7">
                  <c:v>0.375</c:v>
                </c:pt>
                <c:pt idx="8">
                  <c:v>0.49</c:v>
                </c:pt>
                <c:pt idx="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72C-B705-1B37CB5E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66544619422572182"/>
          <c:h val="0.79693212845038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1.0569999999999999</c:v>
                </c:pt>
                <c:pt idx="2">
                  <c:v>1.5549999999999999</c:v>
                </c:pt>
                <c:pt idx="3">
                  <c:v>0.71399999999999997</c:v>
                </c:pt>
                <c:pt idx="4">
                  <c:v>0.48299999999999998</c:v>
                </c:pt>
                <c:pt idx="5">
                  <c:v>0.59899999999999998</c:v>
                </c:pt>
                <c:pt idx="6">
                  <c:v>0.748</c:v>
                </c:pt>
                <c:pt idx="7">
                  <c:v>0.81899999999999995</c:v>
                </c:pt>
                <c:pt idx="8">
                  <c:v>1.1579999999999999</c:v>
                </c:pt>
                <c:pt idx="9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6-48B3-833B-660C2BF4E3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2.2200000000000002</c:v>
                </c:pt>
                <c:pt idx="2">
                  <c:v>5.0620000000000003</c:v>
                </c:pt>
                <c:pt idx="3">
                  <c:v>9.0960000000000001</c:v>
                </c:pt>
                <c:pt idx="4">
                  <c:v>13.734999999999999</c:v>
                </c:pt>
                <c:pt idx="5">
                  <c:v>19.77</c:v>
                </c:pt>
                <c:pt idx="6">
                  <c:v>26.571000000000002</c:v>
                </c:pt>
                <c:pt idx="7">
                  <c:v>34.290999999999997</c:v>
                </c:pt>
                <c:pt idx="8">
                  <c:v>44.189</c:v>
                </c:pt>
                <c:pt idx="9">
                  <c:v>57.296999999999997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6-48B3-833B-660C2BF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7.407407407407407E-2"/>
          <c:w val="0.6487795275590551"/>
          <c:h val="0.772230242053076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Sheet1!$B$38:$B$46</c:f>
              <c:numCache>
                <c:formatCode>General</c:formatCode>
                <c:ptCount val="9"/>
                <c:pt idx="0">
                  <c:v>1.214</c:v>
                </c:pt>
                <c:pt idx="1">
                  <c:v>2.6930000000000001</c:v>
                </c:pt>
                <c:pt idx="2">
                  <c:v>4.53</c:v>
                </c:pt>
                <c:pt idx="3">
                  <c:v>6.0540000000000003</c:v>
                </c:pt>
                <c:pt idx="4">
                  <c:v>7.9219999999999997</c:v>
                </c:pt>
                <c:pt idx="5">
                  <c:v>9.3670000000000009</c:v>
                </c:pt>
                <c:pt idx="6">
                  <c:v>10.782</c:v>
                </c:pt>
                <c:pt idx="7">
                  <c:v>12.15</c:v>
                </c:pt>
                <c:pt idx="8">
                  <c:v>14.513999999999999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A30-8E93-BA020F1553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Sheet1!$C$38:$C$46</c:f>
              <c:numCache>
                <c:formatCode>General</c:formatCode>
                <c:ptCount val="9"/>
                <c:pt idx="0">
                  <c:v>57.296999999999997</c:v>
                </c:pt>
                <c:pt idx="1">
                  <c:v>247.00899999999999</c:v>
                </c:pt>
                <c:pt idx="2">
                  <c:v>578.91300000000001</c:v>
                </c:pt>
                <c:pt idx="3">
                  <c:v>1045.4159999999999</c:v>
                </c:pt>
                <c:pt idx="4">
                  <c:v>1707.8040000000001</c:v>
                </c:pt>
                <c:pt idx="5">
                  <c:v>2593.7220000000002</c:v>
                </c:pt>
                <c:pt idx="6">
                  <c:v>3534.1419999999998</c:v>
                </c:pt>
                <c:pt idx="7">
                  <c:v>4660.9250000000002</c:v>
                </c:pt>
                <c:pt idx="8">
                  <c:v>5968.585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A30-8E93-BA020F15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7.407407407407407E-2"/>
          <c:w val="0.6487795275590551"/>
          <c:h val="0.772230242053076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Sheet1!$B$38:$B$46</c:f>
              <c:numCache>
                <c:formatCode>General</c:formatCode>
                <c:ptCount val="9"/>
                <c:pt idx="0">
                  <c:v>1.214</c:v>
                </c:pt>
                <c:pt idx="1">
                  <c:v>2.6930000000000001</c:v>
                </c:pt>
                <c:pt idx="2">
                  <c:v>4.53</c:v>
                </c:pt>
                <c:pt idx="3">
                  <c:v>6.0540000000000003</c:v>
                </c:pt>
                <c:pt idx="4">
                  <c:v>7.9219999999999997</c:v>
                </c:pt>
                <c:pt idx="5">
                  <c:v>9.3670000000000009</c:v>
                </c:pt>
                <c:pt idx="6">
                  <c:v>10.782</c:v>
                </c:pt>
                <c:pt idx="7">
                  <c:v>12.15</c:v>
                </c:pt>
                <c:pt idx="8">
                  <c:v>14.513999999999999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4-450D-8528-34A11487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66544619422572182"/>
          <c:h val="0.79693212845038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1.0569999999999999</c:v>
                </c:pt>
                <c:pt idx="2">
                  <c:v>1.5549999999999999</c:v>
                </c:pt>
                <c:pt idx="3">
                  <c:v>0.71399999999999997</c:v>
                </c:pt>
                <c:pt idx="4">
                  <c:v>0.48299999999999998</c:v>
                </c:pt>
                <c:pt idx="5">
                  <c:v>0.59899999999999998</c:v>
                </c:pt>
                <c:pt idx="6">
                  <c:v>0.748</c:v>
                </c:pt>
                <c:pt idx="7">
                  <c:v>0.81899999999999995</c:v>
                </c:pt>
                <c:pt idx="8">
                  <c:v>1.1579999999999999</c:v>
                </c:pt>
                <c:pt idx="9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186-9DA2-F42141C0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6704"/>
        <c:axId val="315777032"/>
      </c:lineChart>
      <c:catAx>
        <c:axId val="3157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032"/>
        <c:crosses val="autoZero"/>
        <c:auto val="1"/>
        <c:lblAlgn val="ctr"/>
        <c:lblOffset val="100"/>
        <c:noMultiLvlLbl val="0"/>
      </c:catAx>
      <c:valAx>
        <c:axId val="315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7.0000000000000001E-3</c:v>
                </c:pt>
                <c:pt idx="11">
                  <c:v>8.9999999999999993E-3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1.0999999999999999E-2</c:v>
                </c:pt>
                <c:pt idx="18">
                  <c:v>0.02</c:v>
                </c:pt>
                <c:pt idx="19">
                  <c:v>0.04</c:v>
                </c:pt>
                <c:pt idx="20">
                  <c:v>9.8000000000000004E-2</c:v>
                </c:pt>
                <c:pt idx="21">
                  <c:v>6.9000000000000006E-2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9.6000000000000002E-2</c:v>
                </c:pt>
                <c:pt idx="25">
                  <c:v>0.121</c:v>
                </c:pt>
                <c:pt idx="26">
                  <c:v>0.13400000000000001</c:v>
                </c:pt>
                <c:pt idx="27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5C8-A55F-F7F2254D34C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Sheet1!$L$2:$L$29</c:f>
              <c:numCache>
                <c:formatCode>General</c:formatCode>
                <c:ptCount val="28"/>
                <c:pt idx="0">
                  <c:v>0</c:v>
                </c:pt>
                <c:pt idx="1">
                  <c:v>2.2412242024342768E-5</c:v>
                </c:pt>
                <c:pt idx="2">
                  <c:v>5.328384474850516E-5</c:v>
                </c:pt>
                <c:pt idx="3">
                  <c:v>8.9648968097371073E-5</c:v>
                </c:pt>
                <c:pt idx="4">
                  <c:v>1.3009903606434173E-4</c:v>
                </c:pt>
                <c:pt idx="5">
                  <c:v>1.7380441557003859E-4</c:v>
                </c:pt>
                <c:pt idx="6">
                  <c:v>2.2021691286484735E-4</c:v>
                </c:pt>
                <c:pt idx="7">
                  <c:v>2.6894690429211325E-4</c:v>
                </c:pt>
                <c:pt idx="8">
                  <c:v>3.1970306849103089E-4</c:v>
                </c:pt>
                <c:pt idx="9">
                  <c:v>3.7225928225039732E-4</c:v>
                </c:pt>
                <c:pt idx="10">
                  <c:v>9.6864098474422236E-4</c:v>
                </c:pt>
                <c:pt idx="11">
                  <c:v>1.6496162942362432E-3</c:v>
                </c:pt>
                <c:pt idx="12">
                  <c:v>2.3855268099752997E-3</c:v>
                </c:pt>
                <c:pt idx="13">
                  <c:v>3.1622867718954038E-3</c:v>
                </c:pt>
                <c:pt idx="14">
                  <c:v>3.9715998492027699E-3</c:v>
                </c:pt>
                <c:pt idx="15">
                  <c:v>4.8079841044012554E-3</c:v>
                </c:pt>
                <c:pt idx="16">
                  <c:v>5.6675433009243104E-3</c:v>
                </c:pt>
                <c:pt idx="17">
                  <c:v>6.5473642251638849E-3</c:v>
                </c:pt>
                <c:pt idx="18">
                  <c:v>7.4451856450079455E-3</c:v>
                </c:pt>
                <c:pt idx="19">
                  <c:v>1.713159549245017E-2</c:v>
                </c:pt>
                <c:pt idx="20">
                  <c:v>2.7663941409874354E-2</c:v>
                </c:pt>
                <c:pt idx="21">
                  <c:v>3.8745639389768896E-2</c:v>
                </c:pt>
                <c:pt idx="22">
                  <c:v>5.0235831831473905E-2</c:v>
                </c:pt>
                <c:pt idx="23">
                  <c:v>6.2051555427051534E-2</c:v>
                </c:pt>
                <c:pt idx="24">
                  <c:v>7.4137990801540363E-2</c:v>
                </c:pt>
                <c:pt idx="25">
                  <c:v>8.6456175589274889E-2</c:v>
                </c:pt>
                <c:pt idx="26">
                  <c:v>9.8976977654174611E-2</c:v>
                </c:pt>
                <c:pt idx="27">
                  <c:v>0.11167778467511918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5C8-A55F-F7F2254D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Sheet1!$B$29:$B$46</c:f>
              <c:numCache>
                <c:formatCode>General</c:formatCode>
                <c:ptCount val="18"/>
                <c:pt idx="0">
                  <c:v>0.16500000000000001</c:v>
                </c:pt>
                <c:pt idx="1">
                  <c:v>1.0569999999999999</c:v>
                </c:pt>
                <c:pt idx="2">
                  <c:v>1.5549999999999999</c:v>
                </c:pt>
                <c:pt idx="3">
                  <c:v>0.71399999999999997</c:v>
                </c:pt>
                <c:pt idx="4">
                  <c:v>0.48299999999999998</c:v>
                </c:pt>
                <c:pt idx="5">
                  <c:v>0.59899999999999998</c:v>
                </c:pt>
                <c:pt idx="6">
                  <c:v>0.748</c:v>
                </c:pt>
                <c:pt idx="7">
                  <c:v>0.81899999999999995</c:v>
                </c:pt>
                <c:pt idx="8">
                  <c:v>1.1579999999999999</c:v>
                </c:pt>
                <c:pt idx="9">
                  <c:v>1.214</c:v>
                </c:pt>
                <c:pt idx="10">
                  <c:v>2.6930000000000001</c:v>
                </c:pt>
                <c:pt idx="11">
                  <c:v>4.53</c:v>
                </c:pt>
                <c:pt idx="12">
                  <c:v>6.0540000000000003</c:v>
                </c:pt>
                <c:pt idx="13">
                  <c:v>7.9219999999999997</c:v>
                </c:pt>
                <c:pt idx="14">
                  <c:v>9.3670000000000009</c:v>
                </c:pt>
                <c:pt idx="15">
                  <c:v>10.782</c:v>
                </c:pt>
                <c:pt idx="16">
                  <c:v>12.15</c:v>
                </c:pt>
                <c:pt idx="17">
                  <c:v>14.513999999999999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F-4637-825A-E9A91B133DC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Sheet1!$L$29:$L$46</c:f>
              <c:numCache>
                <c:formatCode>General</c:formatCode>
                <c:ptCount val="18"/>
                <c:pt idx="0">
                  <c:v>0.11167778467511918</c:v>
                </c:pt>
                <c:pt idx="1">
                  <c:v>0.24576781137458112</c:v>
                </c:pt>
                <c:pt idx="2">
                  <c:v>0.38831719877386278</c:v>
                </c:pt>
                <c:pt idx="3">
                  <c:v>0.53636010679784785</c:v>
                </c:pt>
                <c:pt idx="4">
                  <c:v>0.68848795943993757</c:v>
                </c:pt>
                <c:pt idx="5">
                  <c:v>0.84387112362075367</c:v>
                </c:pt>
                <c:pt idx="6">
                  <c:v>1.0019614055906816</c:v>
                </c:pt>
                <c:pt idx="7">
                  <c:v>1.1623691816930668</c:v>
                </c:pt>
                <c:pt idx="8">
                  <c:v>1.3248031305671035</c:v>
                </c:pt>
                <c:pt idx="9">
                  <c:v>1.4890371290015891</c:v>
                </c:pt>
                <c:pt idx="10">
                  <c:v>3.2021966782466063</c:v>
                </c:pt>
                <c:pt idx="11">
                  <c:v>4.9999498344898194</c:v>
                </c:pt>
                <c:pt idx="12">
                  <c:v>6.8526381969800676</c:v>
                </c:pt>
                <c:pt idx="13">
                  <c:v>8.7461760056513622</c:v>
                </c:pt>
                <c:pt idx="14">
                  <c:v>10.672266929709922</c:v>
                </c:pt>
                <c:pt idx="15">
                  <c:v>12.625429031659598</c:v>
                </c:pt>
                <c:pt idx="16">
                  <c:v>14.601766074933845</c:v>
                </c:pt>
                <c:pt idx="17">
                  <c:v>16.598364845924614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F-4637-825A-E9A91B13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0648"/>
        <c:axId val="599121304"/>
      </c:lineChart>
      <c:catAx>
        <c:axId val="5991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1304"/>
        <c:crosses val="autoZero"/>
        <c:auto val="1"/>
        <c:lblAlgn val="ctr"/>
        <c:lblOffset val="100"/>
        <c:noMultiLvlLbl val="0"/>
      </c:catAx>
      <c:valAx>
        <c:axId val="5991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0</xdr:row>
      <xdr:rowOff>0</xdr:rowOff>
    </xdr:from>
    <xdr:to>
      <xdr:col>34</xdr:col>
      <xdr:colOff>457200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161925</xdr:colOff>
      <xdr:row>14</xdr:row>
      <xdr:rowOff>104775</xdr:rowOff>
    </xdr:from>
    <xdr:to>
      <xdr:col>34</xdr:col>
      <xdr:colOff>466725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85725</xdr:colOff>
      <xdr:row>29</xdr:row>
      <xdr:rowOff>57150</xdr:rowOff>
    </xdr:from>
    <xdr:to>
      <xdr:col>34</xdr:col>
      <xdr:colOff>390525</xdr:colOff>
      <xdr:row>43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476250</xdr:colOff>
      <xdr:row>43</xdr:row>
      <xdr:rowOff>123825</xdr:rowOff>
    </xdr:from>
    <xdr:to>
      <xdr:col>34</xdr:col>
      <xdr:colOff>171450</xdr:colOff>
      <xdr:row>58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590550</xdr:colOff>
      <xdr:row>59</xdr:row>
      <xdr:rowOff>47625</xdr:rowOff>
    </xdr:from>
    <xdr:to>
      <xdr:col>34</xdr:col>
      <xdr:colOff>285750</xdr:colOff>
      <xdr:row>73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59</xdr:row>
      <xdr:rowOff>9525</xdr:rowOff>
    </xdr:from>
    <xdr:to>
      <xdr:col>26</xdr:col>
      <xdr:colOff>495300</xdr:colOff>
      <xdr:row>73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180975</xdr:colOff>
      <xdr:row>35</xdr:row>
      <xdr:rowOff>114300</xdr:rowOff>
    </xdr:from>
    <xdr:to>
      <xdr:col>14</xdr:col>
      <xdr:colOff>590550</xdr:colOff>
      <xdr:row>50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20</xdr:col>
      <xdr:colOff>123825</xdr:colOff>
      <xdr:row>1</xdr:row>
      <xdr:rowOff>19050</xdr:rowOff>
    </xdr:from>
    <xdr:ext cx="578690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8658225" y="209550"/>
              <a:ext cx="578690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=3.364217441163×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−11</m:t>
                        </m:r>
                      </m:sup>
                    </m:sSup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+3.410762082262×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−7</m:t>
                        </m:r>
                      </m:sup>
                    </m:sSup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+0.00020337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+0.000974621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8658225" y="209550"/>
              <a:ext cx="578690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𝑦=3.364217441163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×〖10〗^(−11) 𝑥^3+3.410762082262×〖10〗^(−7) 𝑥^2+0.00020337𝑥+0.000974621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566737</xdr:colOff>
      <xdr:row>79</xdr:row>
      <xdr:rowOff>142875</xdr:rowOff>
    </xdr:from>
    <xdr:to>
      <xdr:col>7</xdr:col>
      <xdr:colOff>180975</xdr:colOff>
      <xdr:row>94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361950</xdr:colOff>
      <xdr:row>79</xdr:row>
      <xdr:rowOff>152400</xdr:rowOff>
    </xdr:from>
    <xdr:to>
      <xdr:col>14</xdr:col>
      <xdr:colOff>523875</xdr:colOff>
      <xdr:row>94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533400</xdr:colOff>
      <xdr:row>95</xdr:row>
      <xdr:rowOff>28575</xdr:rowOff>
    </xdr:from>
    <xdr:to>
      <xdr:col>7</xdr:col>
      <xdr:colOff>180975</xdr:colOff>
      <xdr:row>109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371477</xdr:colOff>
      <xdr:row>94</xdr:row>
      <xdr:rowOff>95250</xdr:rowOff>
    </xdr:from>
    <xdr:to>
      <xdr:col>14</xdr:col>
      <xdr:colOff>390526</xdr:colOff>
      <xdr:row>108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L1" zoomScaleNormal="100" workbookViewId="0">
      <selection activeCell="V25" sqref="V25"/>
    </sheetView>
  </sheetViews>
  <sheetFormatPr defaultRowHeight="15" x14ac:dyDescent="0.25"/>
  <cols>
    <col min="12" max="15" width="12" bestFit="1" customWidth="1"/>
    <col min="17" max="20" width="9.140625" customWidth="1"/>
  </cols>
  <sheetData>
    <row r="1" spans="1:21" x14ac:dyDescent="0.25">
      <c r="A1" t="s">
        <v>2</v>
      </c>
      <c r="B1" t="s">
        <v>0</v>
      </c>
      <c r="C1" t="s">
        <v>1</v>
      </c>
      <c r="G1" t="s">
        <v>3</v>
      </c>
      <c r="K1">
        <f>AVERAGE(K12:K46)</f>
        <v>3.7225928225039729E-5</v>
      </c>
      <c r="Q1" t="s">
        <v>4</v>
      </c>
      <c r="S1">
        <f>AVERAGE(S3:S46)</f>
        <v>7.6798604441822239E-7</v>
      </c>
    </row>
    <row r="2" spans="1:21" x14ac:dyDescent="0.25">
      <c r="A2">
        <v>1</v>
      </c>
      <c r="B2">
        <v>1E-3</v>
      </c>
      <c r="C2">
        <v>0</v>
      </c>
      <c r="D2">
        <f>B2</f>
        <v>1E-3</v>
      </c>
      <c r="F2">
        <f>AVERAGE(E2:E46)</f>
        <v>1.5557253968253969E-4</v>
      </c>
      <c r="G2">
        <f>$F$2*A2</f>
        <v>1.5557253968253969E-4</v>
      </c>
      <c r="J2">
        <f>A2*LOG10(A2)</f>
        <v>0</v>
      </c>
      <c r="L2">
        <f>$K$1*(A2*LOG10(A2))</f>
        <v>0</v>
      </c>
      <c r="M2">
        <f>3.3338189156859*POWER(10,-12)</f>
        <v>3.3338189156859001E-12</v>
      </c>
      <c r="N2">
        <f>5.146445308627*POWER(10,-7)</f>
        <v>5.1464453086269996E-7</v>
      </c>
      <c r="O2">
        <v>8.9181100000000006E-5</v>
      </c>
      <c r="P2">
        <f>0.00625392</f>
        <v>6.2539199999999996E-3</v>
      </c>
      <c r="Q2">
        <f>SUM($P$2,$O$2*A2,POWER(A2,2)*$N$2,POWER(A2,3)*$M$2)</f>
        <v>6.343615747864682E-3</v>
      </c>
      <c r="R2">
        <f>A2^2</f>
        <v>1</v>
      </c>
      <c r="T2">
        <f>$S$1*R2</f>
        <v>7.6798604441822239E-7</v>
      </c>
    </row>
    <row r="3" spans="1:21" x14ac:dyDescent="0.25">
      <c r="A3">
        <v>2</v>
      </c>
      <c r="B3">
        <v>3.0000000000000001E-3</v>
      </c>
      <c r="C3">
        <v>2E-3</v>
      </c>
      <c r="D3">
        <f t="shared" ref="D3:D46" si="0">B3</f>
        <v>3.0000000000000001E-3</v>
      </c>
      <c r="G3">
        <f t="shared" ref="G3:G46" si="1">$F$2*A3</f>
        <v>3.1114507936507937E-4</v>
      </c>
      <c r="J3">
        <f>A3*LOG10(A3)</f>
        <v>0.6020599913279624</v>
      </c>
      <c r="L3">
        <f>$K$1*(A3*LOG10(A3))</f>
        <v>2.2412242024342768E-5</v>
      </c>
      <c r="Q3">
        <f>SUM($P$2,$O$2*A3,POWER(A3,2)*$N$2,POWER(A3,3)*$M$2)</f>
        <v>6.4343408047940016E-3</v>
      </c>
      <c r="R3">
        <f t="shared" ref="R3:R47" si="2">A3^2</f>
        <v>4</v>
      </c>
      <c r="T3">
        <f t="shared" ref="T3:T46" si="3">$S$1*R3</f>
        <v>3.0719441776728896E-6</v>
      </c>
      <c r="U3">
        <f>MAX(S3:S46)</f>
        <v>3.6200000000000001E-6</v>
      </c>
    </row>
    <row r="4" spans="1:21" x14ac:dyDescent="0.25">
      <c r="A4">
        <v>3</v>
      </c>
      <c r="B4">
        <v>1E-3</v>
      </c>
      <c r="C4">
        <v>1E-3</v>
      </c>
      <c r="D4">
        <f t="shared" si="0"/>
        <v>1E-3</v>
      </c>
      <c r="G4">
        <f t="shared" si="1"/>
        <v>4.6671761904761906E-4</v>
      </c>
      <c r="J4">
        <f t="shared" ref="J4:J46" si="4">A4*LOG10(A4)</f>
        <v>1.4313637641589874</v>
      </c>
      <c r="L4">
        <f t="shared" ref="L3:L46" si="5">$K$1*(A4*LOG10(A4))</f>
        <v>5.328384474850516E-5</v>
      </c>
      <c r="Q4">
        <f>SUM($P$2,$O$2*A4,POWER(A4,2)*$N$2,POWER(A4,3)*$M$2)</f>
        <v>6.5260951907908744E-3</v>
      </c>
      <c r="R4">
        <f t="shared" si="2"/>
        <v>9</v>
      </c>
      <c r="T4">
        <f t="shared" si="3"/>
        <v>6.9118743997640015E-6</v>
      </c>
    </row>
    <row r="5" spans="1:21" x14ac:dyDescent="0.25">
      <c r="A5">
        <v>4</v>
      </c>
      <c r="B5">
        <v>1E-3</v>
      </c>
      <c r="C5">
        <v>1E-3</v>
      </c>
      <c r="D5">
        <f t="shared" si="0"/>
        <v>1E-3</v>
      </c>
      <c r="G5">
        <f t="shared" si="1"/>
        <v>6.2229015873015874E-4</v>
      </c>
      <c r="J5">
        <f t="shared" si="4"/>
        <v>2.4082399653118496</v>
      </c>
      <c r="L5">
        <f t="shared" si="5"/>
        <v>8.9648968097371073E-5</v>
      </c>
      <c r="Q5">
        <f>SUM($P$2,$O$2*A5,POWER(A5,2)*$N$2,POWER(A5,3)*$M$2)</f>
        <v>6.6188789258582138E-3</v>
      </c>
      <c r="R5">
        <f t="shared" si="2"/>
        <v>16</v>
      </c>
      <c r="T5">
        <f t="shared" si="3"/>
        <v>1.2287776710691558E-5</v>
      </c>
    </row>
    <row r="6" spans="1:21" x14ac:dyDescent="0.25">
      <c r="A6">
        <v>5</v>
      </c>
      <c r="B6">
        <v>4.0000000000000001E-3</v>
      </c>
      <c r="C6">
        <v>2E-3</v>
      </c>
      <c r="D6">
        <f t="shared" si="0"/>
        <v>4.0000000000000001E-3</v>
      </c>
      <c r="G6">
        <f t="shared" si="1"/>
        <v>7.7786269841269838E-4</v>
      </c>
      <c r="J6">
        <f t="shared" si="4"/>
        <v>3.4948500216800942</v>
      </c>
      <c r="L6">
        <f t="shared" si="5"/>
        <v>1.3009903606434173E-4</v>
      </c>
      <c r="Q6">
        <f>SUM($P$2,$O$2*A6,POWER(A6,2)*$N$2,POWER(A6,3)*$M$2)</f>
        <v>6.7126920299989314E-3</v>
      </c>
      <c r="R6">
        <f t="shared" si="2"/>
        <v>25</v>
      </c>
      <c r="T6">
        <f t="shared" si="3"/>
        <v>1.9199651110455561E-5</v>
      </c>
    </row>
    <row r="7" spans="1:21" x14ac:dyDescent="0.25">
      <c r="A7">
        <v>6</v>
      </c>
      <c r="B7">
        <v>3.0000000000000001E-3</v>
      </c>
      <c r="C7">
        <v>3.0000000000000001E-3</v>
      </c>
      <c r="D7">
        <f t="shared" si="0"/>
        <v>3.0000000000000001E-3</v>
      </c>
      <c r="G7">
        <f t="shared" si="1"/>
        <v>9.3343523809523812E-4</v>
      </c>
      <c r="J7">
        <f t="shared" si="4"/>
        <v>4.6689075023018614</v>
      </c>
      <c r="L7">
        <f t="shared" si="5"/>
        <v>1.7380441557003859E-4</v>
      </c>
      <c r="Q7">
        <f>SUM($P$2,$O$2*A7,POWER(A7,2)*$N$2,POWER(A7,3)*$M$2)</f>
        <v>6.8075345232159424E-3</v>
      </c>
      <c r="R7">
        <f t="shared" si="2"/>
        <v>36</v>
      </c>
      <c r="T7">
        <f t="shared" si="3"/>
        <v>2.7647497599056006E-5</v>
      </c>
    </row>
    <row r="8" spans="1:21" x14ac:dyDescent="0.25">
      <c r="A8">
        <v>7</v>
      </c>
      <c r="B8">
        <v>2E-3</v>
      </c>
      <c r="C8">
        <v>2E-3</v>
      </c>
      <c r="D8">
        <f t="shared" si="0"/>
        <v>2E-3</v>
      </c>
      <c r="G8">
        <f t="shared" si="1"/>
        <v>1.0890077777777779E-3</v>
      </c>
      <c r="J8">
        <f t="shared" si="4"/>
        <v>5.9156862800997976</v>
      </c>
      <c r="L8">
        <f t="shared" si="5"/>
        <v>2.2021691286484735E-4</v>
      </c>
      <c r="Q8">
        <f>SUM($P$2,$O$2*A8,POWER(A8,2)*$N$2,POWER(A8,3)*$M$2)</f>
        <v>6.9034064255121602E-3</v>
      </c>
      <c r="R8">
        <f t="shared" si="2"/>
        <v>49</v>
      </c>
      <c r="T8">
        <f t="shared" si="3"/>
        <v>3.7631316176492898E-5</v>
      </c>
    </row>
    <row r="9" spans="1:21" x14ac:dyDescent="0.25">
      <c r="A9">
        <v>8</v>
      </c>
      <c r="B9">
        <v>2E-3</v>
      </c>
      <c r="C9">
        <v>2E-3</v>
      </c>
      <c r="D9">
        <f t="shared" si="0"/>
        <v>2E-3</v>
      </c>
      <c r="G9">
        <f t="shared" si="1"/>
        <v>1.2445803174603175E-3</v>
      </c>
      <c r="J9">
        <f t="shared" si="4"/>
        <v>7.2247198959355483</v>
      </c>
      <c r="L9">
        <f t="shared" si="5"/>
        <v>2.6894690429211325E-4</v>
      </c>
      <c r="Q9">
        <f>SUM($P$2,$O$2*A9,POWER(A9,2)*$N$2,POWER(A9,3)*$M$2)</f>
        <v>7.0003077568904972E-3</v>
      </c>
      <c r="R9">
        <f t="shared" si="2"/>
        <v>64</v>
      </c>
      <c r="T9">
        <f t="shared" si="3"/>
        <v>4.9151106842766233E-5</v>
      </c>
    </row>
    <row r="10" spans="1:21" x14ac:dyDescent="0.25">
      <c r="A10">
        <v>9</v>
      </c>
      <c r="B10">
        <v>4.0000000000000001E-3</v>
      </c>
      <c r="C10">
        <v>2E-3</v>
      </c>
      <c r="D10">
        <f t="shared" si="0"/>
        <v>4.0000000000000001E-3</v>
      </c>
      <c r="G10">
        <f t="shared" si="1"/>
        <v>1.4001528571428571E-3</v>
      </c>
      <c r="J10">
        <f t="shared" si="4"/>
        <v>8.5881825849539233</v>
      </c>
      <c r="L10">
        <f t="shared" si="5"/>
        <v>3.1970306849103089E-4</v>
      </c>
      <c r="Q10">
        <f>SUM($P$2,$O$2*A10,POWER(A10,2)*$N$2,POWER(A10,3)*$M$2)</f>
        <v>7.0982385373538678E-3</v>
      </c>
      <c r="R10">
        <f t="shared" si="2"/>
        <v>81</v>
      </c>
      <c r="T10">
        <f t="shared" si="3"/>
        <v>6.2206869597876015E-5</v>
      </c>
    </row>
    <row r="11" spans="1:21" x14ac:dyDescent="0.25">
      <c r="A11">
        <f>A2*10</f>
        <v>10</v>
      </c>
      <c r="B11">
        <v>3.0000000000000001E-3</v>
      </c>
      <c r="C11">
        <v>2E-3</v>
      </c>
      <c r="D11">
        <f t="shared" si="0"/>
        <v>3.0000000000000001E-3</v>
      </c>
      <c r="G11">
        <f t="shared" si="1"/>
        <v>1.5557253968253968E-3</v>
      </c>
      <c r="J11">
        <f t="shared" si="4"/>
        <v>10</v>
      </c>
      <c r="L11">
        <f t="shared" si="5"/>
        <v>3.7225928225039732E-4</v>
      </c>
      <c r="Q11">
        <f>SUM($P$2,$O$2*A11,POWER(A11,2)*$N$2,POWER(A11,3)*$M$2)</f>
        <v>7.1971987869051852E-3</v>
      </c>
      <c r="R11">
        <f t="shared" si="2"/>
        <v>100</v>
      </c>
      <c r="T11">
        <f t="shared" si="3"/>
        <v>7.6798604441822243E-5</v>
      </c>
    </row>
    <row r="12" spans="1:21" x14ac:dyDescent="0.25">
      <c r="A12">
        <f t="shared" ref="A12:A66" si="6">A3*10</f>
        <v>20</v>
      </c>
      <c r="B12">
        <v>7.0000000000000001E-3</v>
      </c>
      <c r="C12">
        <v>6.0000000000000001E-3</v>
      </c>
      <c r="D12">
        <f t="shared" si="0"/>
        <v>7.0000000000000001E-3</v>
      </c>
      <c r="G12">
        <f t="shared" si="1"/>
        <v>3.1114507936507935E-3</v>
      </c>
      <c r="J12">
        <f t="shared" si="4"/>
        <v>26.020599913279625</v>
      </c>
      <c r="L12">
        <f t="shared" si="5"/>
        <v>9.6864098474422236E-4</v>
      </c>
      <c r="Q12">
        <f>SUM($P$2,$O$2*A12,POWER(A12,2)*$N$2,POWER(A12,3)*$M$2)</f>
        <v>8.243426482896405E-3</v>
      </c>
      <c r="R12">
        <f t="shared" si="2"/>
        <v>400</v>
      </c>
      <c r="T12">
        <f t="shared" si="3"/>
        <v>3.0719441776728897E-4</v>
      </c>
    </row>
    <row r="13" spans="1:21" x14ac:dyDescent="0.25">
      <c r="A13">
        <f t="shared" si="6"/>
        <v>30</v>
      </c>
      <c r="B13">
        <v>8.9999999999999993E-3</v>
      </c>
      <c r="C13">
        <v>1.9E-2</v>
      </c>
      <c r="G13">
        <f t="shared" si="1"/>
        <v>4.6671761904761907E-3</v>
      </c>
      <c r="J13">
        <f t="shared" si="4"/>
        <v>44.313637641589871</v>
      </c>
      <c r="L13">
        <f t="shared" si="5"/>
        <v>1.6496162942362432E-3</v>
      </c>
      <c r="Q13">
        <f>SUM($P$2,$O$2*A13,POWER(A13,2)*$N$2,POWER(A13,3)*$M$2)</f>
        <v>9.392623090887153E-3</v>
      </c>
      <c r="R13">
        <f t="shared" si="2"/>
        <v>900</v>
      </c>
      <c r="T13">
        <f t="shared" si="3"/>
        <v>6.9118743997640016E-4</v>
      </c>
    </row>
    <row r="14" spans="1:21" x14ac:dyDescent="0.25">
      <c r="A14">
        <f t="shared" si="6"/>
        <v>40</v>
      </c>
      <c r="B14">
        <v>6.0000000000000001E-3</v>
      </c>
      <c r="C14">
        <v>1.4E-2</v>
      </c>
      <c r="D14">
        <f t="shared" si="0"/>
        <v>6.0000000000000001E-3</v>
      </c>
      <c r="E14">
        <f t="shared" ref="E14:E45" si="7">D14/A14</f>
        <v>1.5000000000000001E-4</v>
      </c>
      <c r="G14">
        <f t="shared" si="1"/>
        <v>6.222901587301587E-3</v>
      </c>
      <c r="J14">
        <f t="shared" si="4"/>
        <v>64.082399653118486</v>
      </c>
      <c r="L14">
        <f t="shared" si="5"/>
        <v>2.3855268099752997E-3</v>
      </c>
      <c r="Q14">
        <f>SUM($P$2,$O$2*A14,POWER(A14,2)*$N$2,POWER(A14,3)*$M$2)</f>
        <v>1.0644808613790923E-2</v>
      </c>
      <c r="R14">
        <f t="shared" si="2"/>
        <v>1600</v>
      </c>
      <c r="T14">
        <f t="shared" si="3"/>
        <v>1.2287776710691559E-3</v>
      </c>
    </row>
    <row r="15" spans="1:21" x14ac:dyDescent="0.25">
      <c r="A15">
        <f t="shared" si="6"/>
        <v>50</v>
      </c>
      <c r="B15">
        <v>7.0000000000000001E-3</v>
      </c>
      <c r="C15">
        <v>1.2E-2</v>
      </c>
      <c r="D15">
        <f t="shared" si="0"/>
        <v>7.0000000000000001E-3</v>
      </c>
      <c r="E15">
        <f t="shared" si="7"/>
        <v>1.4000000000000001E-4</v>
      </c>
      <c r="G15">
        <f t="shared" si="1"/>
        <v>7.7786269841269842E-3</v>
      </c>
      <c r="H15">
        <f>C15</f>
        <v>1.2E-2</v>
      </c>
      <c r="I15">
        <f>A15</f>
        <v>50</v>
      </c>
      <c r="J15">
        <f t="shared" si="4"/>
        <v>84.948500216800937</v>
      </c>
      <c r="L15">
        <f t="shared" si="5"/>
        <v>3.1622867718954038E-3</v>
      </c>
      <c r="Q15">
        <f>SUM($P$2,$O$2*A15,POWER(A15,2)*$N$2,POWER(A15,3)*$M$2)</f>
        <v>1.2000003054521209E-2</v>
      </c>
      <c r="R15">
        <f t="shared" si="2"/>
        <v>2500</v>
      </c>
      <c r="T15">
        <f t="shared" si="3"/>
        <v>1.919965111045556E-3</v>
      </c>
    </row>
    <row r="16" spans="1:21" x14ac:dyDescent="0.25">
      <c r="A16">
        <f t="shared" si="6"/>
        <v>60</v>
      </c>
      <c r="B16">
        <v>0.01</v>
      </c>
      <c r="C16">
        <v>2.1999999999999999E-2</v>
      </c>
      <c r="D16">
        <f t="shared" si="0"/>
        <v>0.01</v>
      </c>
      <c r="E16">
        <f t="shared" si="7"/>
        <v>1.6666666666666666E-4</v>
      </c>
      <c r="G16">
        <f t="shared" si="1"/>
        <v>9.3343523809523814E-3</v>
      </c>
      <c r="J16">
        <f t="shared" si="4"/>
        <v>106.68907502301862</v>
      </c>
      <c r="L16">
        <f t="shared" si="5"/>
        <v>3.9715998492027699E-3</v>
      </c>
      <c r="Q16">
        <f>SUM($P$2,$O$2*A16,POWER(A16,2)*$N$2,POWER(A16,3)*$M$2)</f>
        <v>1.3458226415991507E-2</v>
      </c>
      <c r="R16">
        <f t="shared" si="2"/>
        <v>3600</v>
      </c>
      <c r="T16">
        <f t="shared" si="3"/>
        <v>2.7647497599056006E-3</v>
      </c>
    </row>
    <row r="17" spans="1:20" x14ac:dyDescent="0.25">
      <c r="A17">
        <f t="shared" si="6"/>
        <v>70</v>
      </c>
      <c r="B17">
        <v>8.0000000000000002E-3</v>
      </c>
      <c r="C17">
        <v>1.9E-2</v>
      </c>
      <c r="D17">
        <f t="shared" si="0"/>
        <v>8.0000000000000002E-3</v>
      </c>
      <c r="E17">
        <f t="shared" si="7"/>
        <v>1.1428571428571428E-4</v>
      </c>
      <c r="G17">
        <f t="shared" si="1"/>
        <v>1.0890077777777778E-2</v>
      </c>
      <c r="J17">
        <f t="shared" si="4"/>
        <v>129.156862800998</v>
      </c>
      <c r="L17">
        <f t="shared" si="5"/>
        <v>4.8079841044012554E-3</v>
      </c>
      <c r="Q17">
        <f>SUM($P$2,$O$2*A17,POWER(A17,2)*$N$2,POWER(A17,3)*$M$2)</f>
        <v>1.5019498701115311E-2</v>
      </c>
      <c r="R17">
        <f t="shared" si="2"/>
        <v>4900</v>
      </c>
      <c r="T17">
        <f t="shared" si="3"/>
        <v>3.7631316176492896E-3</v>
      </c>
    </row>
    <row r="18" spans="1:20" x14ac:dyDescent="0.25">
      <c r="A18">
        <f t="shared" si="6"/>
        <v>80</v>
      </c>
      <c r="B18">
        <v>8.0000000000000002E-3</v>
      </c>
      <c r="C18">
        <v>2.4E-2</v>
      </c>
      <c r="D18">
        <f t="shared" si="0"/>
        <v>8.0000000000000002E-3</v>
      </c>
      <c r="E18">
        <f t="shared" si="7"/>
        <v>1E-4</v>
      </c>
      <c r="G18">
        <f t="shared" si="1"/>
        <v>1.2445803174603174E-2</v>
      </c>
      <c r="J18">
        <f t="shared" si="4"/>
        <v>152.24719895935547</v>
      </c>
      <c r="K18">
        <f t="shared" ref="K18:K46" si="8">B18/J18</f>
        <v>5.2546122718065325E-5</v>
      </c>
      <c r="L18">
        <f t="shared" si="5"/>
        <v>5.6675433009243104E-3</v>
      </c>
      <c r="Q18">
        <f>SUM($P$2,$O$2*A18,POWER(A18,2)*$N$2,POWER(A18,3)*$M$2)</f>
        <v>1.6683839912806111E-2</v>
      </c>
      <c r="R18">
        <f t="shared" si="2"/>
        <v>6400</v>
      </c>
      <c r="T18">
        <f t="shared" si="3"/>
        <v>4.9151106842766235E-3</v>
      </c>
    </row>
    <row r="19" spans="1:20" x14ac:dyDescent="0.25">
      <c r="A19">
        <f t="shared" si="6"/>
        <v>90</v>
      </c>
      <c r="B19">
        <v>1.0999999999999999E-2</v>
      </c>
      <c r="C19">
        <v>3.1E-2</v>
      </c>
      <c r="D19">
        <f t="shared" si="0"/>
        <v>1.0999999999999999E-2</v>
      </c>
      <c r="E19">
        <f t="shared" si="7"/>
        <v>1.2222222222222221E-4</v>
      </c>
      <c r="G19">
        <f t="shared" si="1"/>
        <v>1.4001528571428572E-2</v>
      </c>
      <c r="J19">
        <f t="shared" si="4"/>
        <v>175.88182584953924</v>
      </c>
      <c r="L19">
        <f t="shared" si="5"/>
        <v>6.5473642251638849E-3</v>
      </c>
      <c r="Q19">
        <f>SUM($P$2,$O$2*A19,POWER(A19,2)*$N$2,POWER(A19,3)*$M$2)</f>
        <v>1.8451270053977401E-2</v>
      </c>
      <c r="R19">
        <f t="shared" si="2"/>
        <v>8100</v>
      </c>
      <c r="T19">
        <f t="shared" si="3"/>
        <v>6.2206869597876014E-3</v>
      </c>
    </row>
    <row r="20" spans="1:20" x14ac:dyDescent="0.25">
      <c r="A20">
        <f t="shared" si="6"/>
        <v>100</v>
      </c>
      <c r="B20">
        <v>0.02</v>
      </c>
      <c r="C20">
        <v>4.4999999999999998E-2</v>
      </c>
      <c r="D20">
        <f t="shared" si="0"/>
        <v>0.02</v>
      </c>
      <c r="E20">
        <f t="shared" si="7"/>
        <v>2.0000000000000001E-4</v>
      </c>
      <c r="G20">
        <f t="shared" si="1"/>
        <v>1.5557253968253968E-2</v>
      </c>
      <c r="J20">
        <f t="shared" si="4"/>
        <v>200</v>
      </c>
      <c r="L20">
        <f t="shared" si="5"/>
        <v>7.4451856450079455E-3</v>
      </c>
      <c r="Q20">
        <f>SUM($P$2,$O$2*A20,POWER(A20,2)*$N$2,POWER(A20,3)*$M$2)</f>
        <v>2.0321809127542684E-2</v>
      </c>
      <c r="R20">
        <f t="shared" si="2"/>
        <v>10000</v>
      </c>
      <c r="T20">
        <f t="shared" si="3"/>
        <v>7.6798604441822241E-3</v>
      </c>
    </row>
    <row r="21" spans="1:20" x14ac:dyDescent="0.25">
      <c r="A21">
        <f t="shared" si="6"/>
        <v>200</v>
      </c>
      <c r="B21">
        <v>0.04</v>
      </c>
      <c r="C21">
        <v>0.16</v>
      </c>
      <c r="D21">
        <f t="shared" si="0"/>
        <v>0.04</v>
      </c>
      <c r="E21">
        <f t="shared" si="7"/>
        <v>2.0000000000000001E-4</v>
      </c>
      <c r="G21">
        <f t="shared" si="1"/>
        <v>3.1114507936507937E-2</v>
      </c>
      <c r="J21">
        <f t="shared" si="4"/>
        <v>460.20599913279625</v>
      </c>
      <c r="L21">
        <f t="shared" si="5"/>
        <v>1.713159549245017E-2</v>
      </c>
      <c r="Q21">
        <f>SUM($P$2,$O$2*A21,POWER(A21,2)*$N$2,POWER(A21,3)*$M$2)</f>
        <v>4.4702591785833481E-2</v>
      </c>
      <c r="R21">
        <f t="shared" si="2"/>
        <v>40000</v>
      </c>
      <c r="T21">
        <f t="shared" si="3"/>
        <v>3.0719441776728897E-2</v>
      </c>
    </row>
    <row r="22" spans="1:20" x14ac:dyDescent="0.25">
      <c r="A22">
        <f t="shared" si="6"/>
        <v>300</v>
      </c>
      <c r="B22">
        <v>9.8000000000000004E-2</v>
      </c>
      <c r="C22">
        <v>0.36399999999999999</v>
      </c>
      <c r="G22">
        <f>$F$2*A22</f>
        <v>4.6671761904761903E-2</v>
      </c>
      <c r="J22">
        <f t="shared" si="4"/>
        <v>743.13637641589878</v>
      </c>
      <c r="L22">
        <f t="shared" si="5"/>
        <v>2.7663941409874354E-2</v>
      </c>
      <c r="Q22">
        <f>SUM($P$2,$O$2*A22,POWER(A22,2)*$N$2,POWER(A22,3)*$M$2)</f>
        <v>7.9416270888366516E-2</v>
      </c>
      <c r="R22">
        <f t="shared" si="2"/>
        <v>90000</v>
      </c>
      <c r="T22">
        <f t="shared" si="3"/>
        <v>6.9118743997640009E-2</v>
      </c>
    </row>
    <row r="23" spans="1:20" x14ac:dyDescent="0.25">
      <c r="A23">
        <f t="shared" si="6"/>
        <v>400</v>
      </c>
      <c r="B23">
        <v>6.9000000000000006E-2</v>
      </c>
      <c r="C23">
        <v>1.51</v>
      </c>
      <c r="D23">
        <f t="shared" si="0"/>
        <v>6.9000000000000006E-2</v>
      </c>
      <c r="E23">
        <f t="shared" si="7"/>
        <v>1.7250000000000002E-4</v>
      </c>
      <c r="G23">
        <f t="shared" si="1"/>
        <v>6.2229015873015874E-2</v>
      </c>
      <c r="J23">
        <f t="shared" si="4"/>
        <v>1040.823996531185</v>
      </c>
      <c r="L23">
        <f t="shared" si="5"/>
        <v>3.8745639389768896E-2</v>
      </c>
      <c r="Q23">
        <f>SUM($P$2,$O$2*A23,POWER(A23,2)*$N$2,POWER(A23,3)*$M$2)</f>
        <v>0.12448284934863588</v>
      </c>
      <c r="R23">
        <f t="shared" si="2"/>
        <v>160000</v>
      </c>
      <c r="T23">
        <f t="shared" si="3"/>
        <v>0.12287776710691559</v>
      </c>
    </row>
    <row r="24" spans="1:20" x14ac:dyDescent="0.25">
      <c r="A24">
        <f t="shared" si="6"/>
        <v>500</v>
      </c>
      <c r="B24">
        <v>7.0000000000000007E-2</v>
      </c>
      <c r="C24">
        <v>0.90500000000000003</v>
      </c>
      <c r="D24">
        <f t="shared" si="0"/>
        <v>7.0000000000000007E-2</v>
      </c>
      <c r="E24">
        <f t="shared" si="7"/>
        <v>1.4000000000000001E-4</v>
      </c>
      <c r="G24">
        <f t="shared" si="1"/>
        <v>7.7786269841269837E-2</v>
      </c>
      <c r="J24">
        <f t="shared" si="4"/>
        <v>1349.4850021680095</v>
      </c>
      <c r="K24">
        <f t="shared" si="8"/>
        <v>5.1871639838561967E-5</v>
      </c>
      <c r="L24">
        <f t="shared" si="5"/>
        <v>5.0235831831473905E-2</v>
      </c>
      <c r="Q24">
        <f>SUM($P$2,$O$2*A24,POWER(A24,2)*$N$2,POWER(A24,3)*$M$2)</f>
        <v>0.17992233008013575</v>
      </c>
      <c r="R24">
        <f t="shared" si="2"/>
        <v>250000</v>
      </c>
      <c r="S24">
        <f t="shared" ref="S4:S47" si="9">C24/R24</f>
        <v>3.6200000000000001E-6</v>
      </c>
      <c r="T24">
        <f t="shared" si="3"/>
        <v>0.19199651110455559</v>
      </c>
    </row>
    <row r="25" spans="1:20" x14ac:dyDescent="0.25">
      <c r="A25">
        <f t="shared" si="6"/>
        <v>600</v>
      </c>
      <c r="B25">
        <v>0.08</v>
      </c>
      <c r="C25">
        <v>0.40300000000000002</v>
      </c>
      <c r="D25">
        <f t="shared" si="0"/>
        <v>0.08</v>
      </c>
      <c r="E25">
        <f t="shared" si="7"/>
        <v>1.3333333333333334E-4</v>
      </c>
      <c r="G25">
        <f t="shared" si="1"/>
        <v>9.3343523809523807E-2</v>
      </c>
      <c r="J25">
        <f t="shared" si="4"/>
        <v>1666.8907502301861</v>
      </c>
      <c r="K25">
        <f t="shared" si="8"/>
        <v>4.7993547260942298E-5</v>
      </c>
      <c r="L25">
        <f t="shared" si="5"/>
        <v>6.2051555427051534E-2</v>
      </c>
      <c r="Q25">
        <f>SUM($P$2,$O$2*A25,POWER(A25,2)*$N$2,POWER(A25,3)*$M$2)</f>
        <v>0.24575471599636017</v>
      </c>
      <c r="R25">
        <f t="shared" si="2"/>
        <v>360000</v>
      </c>
      <c r="S25">
        <f t="shared" si="9"/>
        <v>1.1194444444444444E-6</v>
      </c>
      <c r="T25">
        <f t="shared" si="3"/>
        <v>0.27647497599056003</v>
      </c>
    </row>
    <row r="26" spans="1:20" x14ac:dyDescent="0.25">
      <c r="A26">
        <f t="shared" si="6"/>
        <v>700</v>
      </c>
      <c r="B26">
        <v>9.6000000000000002E-2</v>
      </c>
      <c r="C26">
        <v>0.32200000000000001</v>
      </c>
      <c r="D26">
        <f t="shared" si="0"/>
        <v>9.6000000000000002E-2</v>
      </c>
      <c r="E26">
        <f t="shared" si="7"/>
        <v>1.3714285714285713E-4</v>
      </c>
      <c r="G26">
        <f t="shared" si="1"/>
        <v>0.10890077777777778</v>
      </c>
      <c r="H26">
        <f>C26</f>
        <v>0.32200000000000001</v>
      </c>
      <c r="I26">
        <f>A26</f>
        <v>700</v>
      </c>
      <c r="J26">
        <f t="shared" si="4"/>
        <v>1991.5686280099799</v>
      </c>
      <c r="K26">
        <f t="shared" si="8"/>
        <v>4.8203209595606732E-5</v>
      </c>
      <c r="L26">
        <f t="shared" si="5"/>
        <v>7.4137990801540363E-2</v>
      </c>
      <c r="Q26">
        <f>SUM($P$2,$O$2*A26,POWER(A26,2)*$N$2,POWER(A26,3)*$M$2)</f>
        <v>0.32200001001080325</v>
      </c>
      <c r="R26">
        <f t="shared" si="2"/>
        <v>490000</v>
      </c>
      <c r="S26">
        <f t="shared" si="9"/>
        <v>6.5714285714285714E-7</v>
      </c>
      <c r="T26">
        <f t="shared" si="3"/>
        <v>0.37631316176492896</v>
      </c>
    </row>
    <row r="27" spans="1:20" x14ac:dyDescent="0.25">
      <c r="A27">
        <f t="shared" si="6"/>
        <v>800</v>
      </c>
      <c r="B27">
        <v>0.121</v>
      </c>
      <c r="C27">
        <v>0.375</v>
      </c>
      <c r="D27">
        <f t="shared" si="0"/>
        <v>0.121</v>
      </c>
      <c r="E27">
        <f t="shared" si="7"/>
        <v>1.5124999999999999E-4</v>
      </c>
      <c r="G27">
        <f t="shared" si="1"/>
        <v>0.12445803174603175</v>
      </c>
      <c r="J27">
        <f t="shared" si="4"/>
        <v>2322.471989593555</v>
      </c>
      <c r="K27">
        <f t="shared" si="8"/>
        <v>5.2099659561954779E-5</v>
      </c>
      <c r="L27">
        <f t="shared" si="5"/>
        <v>8.6456175589274889E-2</v>
      </c>
      <c r="Q27">
        <f>SUM($P$2,$O$2*A27,POWER(A27,2)*$N$2,POWER(A27,3)*$M$2)</f>
        <v>0.40867821503695917</v>
      </c>
      <c r="R27">
        <f t="shared" si="2"/>
        <v>640000</v>
      </c>
      <c r="S27">
        <f t="shared" si="9"/>
        <v>5.8593749999999995E-7</v>
      </c>
      <c r="T27">
        <f t="shared" si="3"/>
        <v>0.49151106842766235</v>
      </c>
    </row>
    <row r="28" spans="1:20" x14ac:dyDescent="0.25">
      <c r="A28">
        <f t="shared" si="6"/>
        <v>900</v>
      </c>
      <c r="B28">
        <v>0.13400000000000001</v>
      </c>
      <c r="C28">
        <v>0.49</v>
      </c>
      <c r="D28">
        <f t="shared" si="0"/>
        <v>0.13400000000000001</v>
      </c>
      <c r="E28">
        <f t="shared" si="7"/>
        <v>1.4888888888888889E-4</v>
      </c>
      <c r="G28">
        <f t="shared" si="1"/>
        <v>0.14001528571428573</v>
      </c>
      <c r="J28">
        <f t="shared" si="4"/>
        <v>2658.8182584953925</v>
      </c>
      <c r="K28">
        <f t="shared" si="8"/>
        <v>5.0398329999369615E-5</v>
      </c>
      <c r="L28">
        <f t="shared" si="5"/>
        <v>9.8976977654174611E-2</v>
      </c>
      <c r="Q28">
        <f>SUM($P$2,$O$2*A28,POWER(A28,2)*$N$2,POWER(A28,3)*$M$2)</f>
        <v>0.50580933398832195</v>
      </c>
      <c r="R28">
        <f t="shared" si="2"/>
        <v>810000</v>
      </c>
      <c r="S28">
        <f t="shared" si="9"/>
        <v>6.0493827160493827E-7</v>
      </c>
      <c r="T28">
        <f t="shared" si="3"/>
        <v>0.62206869597876013</v>
      </c>
    </row>
    <row r="29" spans="1:20" x14ac:dyDescent="0.25">
      <c r="A29">
        <f t="shared" si="6"/>
        <v>1000</v>
      </c>
      <c r="B29">
        <v>0.16500000000000001</v>
      </c>
      <c r="C29">
        <v>0.59099999999999997</v>
      </c>
      <c r="D29">
        <f t="shared" si="0"/>
        <v>0.16500000000000001</v>
      </c>
      <c r="E29">
        <f t="shared" si="7"/>
        <v>1.65E-4</v>
      </c>
      <c r="G29">
        <f t="shared" si="1"/>
        <v>0.15557253968253967</v>
      </c>
      <c r="J29">
        <f t="shared" si="4"/>
        <v>3000</v>
      </c>
      <c r="L29">
        <f t="shared" si="5"/>
        <v>0.11167778467511918</v>
      </c>
      <c r="Q29">
        <f>SUM($P$2,$O$2*A29,POWER(A29,2)*$N$2,POWER(A29,3)*$M$2)</f>
        <v>0.6134133697783859</v>
      </c>
      <c r="R29">
        <f t="shared" si="2"/>
        <v>1000000</v>
      </c>
      <c r="S29">
        <f t="shared" si="9"/>
        <v>5.9099999999999993E-7</v>
      </c>
      <c r="T29">
        <f t="shared" si="3"/>
        <v>0.76798604441822238</v>
      </c>
    </row>
    <row r="30" spans="1:20" x14ac:dyDescent="0.25">
      <c r="A30">
        <f t="shared" si="6"/>
        <v>2000</v>
      </c>
      <c r="B30">
        <v>1.0569999999999999</v>
      </c>
      <c r="C30">
        <v>2.2200000000000002</v>
      </c>
      <c r="D30">
        <f t="shared" si="0"/>
        <v>1.0569999999999999</v>
      </c>
      <c r="E30">
        <f t="shared" si="7"/>
        <v>5.285E-4</v>
      </c>
      <c r="G30">
        <f t="shared" si="1"/>
        <v>0.31114507936507935</v>
      </c>
      <c r="J30">
        <f t="shared" si="4"/>
        <v>6602.0599913279621</v>
      </c>
      <c r="L30">
        <f t="shared" si="5"/>
        <v>0.24576781137458112</v>
      </c>
      <c r="Q30">
        <f>SUM($P$2,$O$2*A30,POWER(A30,2)*$N$2,POWER(A30,3)*$M$2)</f>
        <v>2.2698647947762871</v>
      </c>
      <c r="R30">
        <f t="shared" si="2"/>
        <v>4000000</v>
      </c>
      <c r="S30">
        <f t="shared" si="9"/>
        <v>5.5500000000000009E-7</v>
      </c>
      <c r="T30">
        <f t="shared" si="3"/>
        <v>3.0719441776728895</v>
      </c>
    </row>
    <row r="31" spans="1:20" x14ac:dyDescent="0.25">
      <c r="A31">
        <f t="shared" si="6"/>
        <v>3000</v>
      </c>
      <c r="B31">
        <v>1.5549999999999999</v>
      </c>
      <c r="C31">
        <v>5.0620000000000003</v>
      </c>
      <c r="G31">
        <f t="shared" si="1"/>
        <v>0.46671761904761905</v>
      </c>
      <c r="J31">
        <f t="shared" si="4"/>
        <v>10431.363764158988</v>
      </c>
      <c r="L31">
        <f t="shared" si="5"/>
        <v>0.38831719877386278</v>
      </c>
      <c r="Q31">
        <f>SUM($P$2,$O$2*A31,POWER(A31,2)*$N$2,POWER(A31,3)*$M$2)</f>
        <v>4.995611108487819</v>
      </c>
      <c r="R31">
        <f t="shared" si="2"/>
        <v>9000000</v>
      </c>
      <c r="S31">
        <f t="shared" si="9"/>
        <v>5.6244444444444451E-7</v>
      </c>
      <c r="T31">
        <f t="shared" si="3"/>
        <v>6.9118743997640015</v>
      </c>
    </row>
    <row r="32" spans="1:20" x14ac:dyDescent="0.25">
      <c r="A32">
        <f t="shared" si="6"/>
        <v>4000</v>
      </c>
      <c r="B32">
        <v>0.71399999999999997</v>
      </c>
      <c r="C32">
        <v>9.0960000000000001</v>
      </c>
      <c r="D32">
        <f t="shared" si="0"/>
        <v>0.71399999999999997</v>
      </c>
      <c r="E32">
        <f t="shared" si="7"/>
        <v>1.785E-4</v>
      </c>
      <c r="G32">
        <f t="shared" si="1"/>
        <v>0.62229015873015869</v>
      </c>
      <c r="J32">
        <f t="shared" si="4"/>
        <v>14408.23996531185</v>
      </c>
      <c r="K32">
        <f t="shared" si="8"/>
        <v>4.9554976993648804E-5</v>
      </c>
      <c r="L32">
        <f t="shared" si="5"/>
        <v>0.53636010679784785</v>
      </c>
      <c r="Q32">
        <f>SUM($P$2,$O$2*A32,POWER(A32,2)*$N$2,POWER(A32,3)*$M$2)</f>
        <v>8.8106552244070979</v>
      </c>
      <c r="R32">
        <f t="shared" si="2"/>
        <v>16000000</v>
      </c>
      <c r="S32">
        <f t="shared" si="9"/>
        <v>5.6850000000000004E-7</v>
      </c>
      <c r="T32">
        <f t="shared" si="3"/>
        <v>12.287776710691558</v>
      </c>
    </row>
    <row r="33" spans="1:20" x14ac:dyDescent="0.25">
      <c r="A33">
        <f t="shared" si="6"/>
        <v>5000</v>
      </c>
      <c r="B33">
        <v>0.48299999999999998</v>
      </c>
      <c r="C33">
        <v>13.734999999999999</v>
      </c>
      <c r="D33">
        <f t="shared" si="0"/>
        <v>0.48299999999999998</v>
      </c>
      <c r="E33">
        <f t="shared" si="7"/>
        <v>9.6600000000000003E-5</v>
      </c>
      <c r="G33">
        <f t="shared" si="1"/>
        <v>0.77786269841269839</v>
      </c>
      <c r="H33">
        <f>C33</f>
        <v>13.734999999999999</v>
      </c>
      <c r="I33">
        <f>A33</f>
        <v>5000</v>
      </c>
      <c r="J33">
        <f t="shared" si="4"/>
        <v>18494.850021680093</v>
      </c>
      <c r="K33">
        <f t="shared" si="8"/>
        <v>2.6115378034091444E-5</v>
      </c>
      <c r="L33">
        <f t="shared" si="5"/>
        <v>0.68848795943993757</v>
      </c>
      <c r="Q33">
        <f>SUM($P$2,$O$2*A33,POWER(A33,2)*$N$2,POWER(A33,3)*$M$2)</f>
        <v>13.735000056028236</v>
      </c>
      <c r="R33">
        <f t="shared" si="2"/>
        <v>25000000</v>
      </c>
      <c r="S33">
        <f t="shared" si="9"/>
        <v>5.4939999999999998E-7</v>
      </c>
      <c r="T33">
        <f t="shared" si="3"/>
        <v>19.199651110455559</v>
      </c>
    </row>
    <row r="34" spans="1:20" x14ac:dyDescent="0.25">
      <c r="A34">
        <f t="shared" si="6"/>
        <v>6000</v>
      </c>
      <c r="B34">
        <v>0.59899999999999998</v>
      </c>
      <c r="C34">
        <v>19.77</v>
      </c>
      <c r="D34">
        <f t="shared" si="0"/>
        <v>0.59899999999999998</v>
      </c>
      <c r="E34">
        <f t="shared" si="7"/>
        <v>9.9833333333333325E-5</v>
      </c>
      <c r="G34">
        <f t="shared" si="1"/>
        <v>0.9334352380952381</v>
      </c>
      <c r="J34">
        <f t="shared" si="4"/>
        <v>22668.907502301859</v>
      </c>
      <c r="K34">
        <f t="shared" si="8"/>
        <v>2.6423858315147124E-5</v>
      </c>
      <c r="L34">
        <f t="shared" si="5"/>
        <v>0.84387112362075367</v>
      </c>
      <c r="Q34">
        <f>SUM($P$2,$O$2*A34,POWER(A34,2)*$N$2,POWER(A34,3)*$M$2)</f>
        <v>19.788648516845349</v>
      </c>
      <c r="R34">
        <f t="shared" si="2"/>
        <v>36000000</v>
      </c>
      <c r="S34">
        <f t="shared" si="9"/>
        <v>5.4916666666666667E-7</v>
      </c>
      <c r="T34">
        <f t="shared" si="3"/>
        <v>27.647497599056006</v>
      </c>
    </row>
    <row r="35" spans="1:20" x14ac:dyDescent="0.25">
      <c r="A35">
        <f t="shared" si="6"/>
        <v>7000</v>
      </c>
      <c r="B35">
        <v>0.748</v>
      </c>
      <c r="C35">
        <v>26.571000000000002</v>
      </c>
      <c r="D35">
        <f t="shared" si="0"/>
        <v>0.748</v>
      </c>
      <c r="E35">
        <f t="shared" si="7"/>
        <v>1.0685714285714286E-4</v>
      </c>
      <c r="G35">
        <f t="shared" si="1"/>
        <v>1.0890077777777778</v>
      </c>
      <c r="J35">
        <f t="shared" si="4"/>
        <v>26915.686280099799</v>
      </c>
      <c r="K35">
        <f t="shared" si="8"/>
        <v>2.7790485897921772E-5</v>
      </c>
      <c r="L35">
        <f t="shared" si="5"/>
        <v>1.0019614055906816</v>
      </c>
      <c r="Q35">
        <f>SUM($P$2,$O$2*A35,POWER(A35,2)*$N$2,POWER(A35,3)*$M$2)</f>
        <v>26.991603520352562</v>
      </c>
      <c r="R35">
        <f t="shared" si="2"/>
        <v>49000000</v>
      </c>
      <c r="S35">
        <f t="shared" si="9"/>
        <v>5.4226530612244901E-7</v>
      </c>
      <c r="T35">
        <f t="shared" si="3"/>
        <v>37.631316176492895</v>
      </c>
    </row>
    <row r="36" spans="1:20" x14ac:dyDescent="0.25">
      <c r="A36">
        <f t="shared" si="6"/>
        <v>8000</v>
      </c>
      <c r="B36">
        <v>0.81899999999999995</v>
      </c>
      <c r="C36">
        <v>34.290999999999997</v>
      </c>
      <c r="D36">
        <f t="shared" si="0"/>
        <v>0.81899999999999995</v>
      </c>
      <c r="E36">
        <f t="shared" si="7"/>
        <v>1.0237499999999999E-4</v>
      </c>
      <c r="G36">
        <f t="shared" si="1"/>
        <v>1.2445803174603174</v>
      </c>
      <c r="J36">
        <f t="shared" si="4"/>
        <v>31224.719895935552</v>
      </c>
      <c r="K36">
        <f t="shared" si="8"/>
        <v>2.6229218475923214E-5</v>
      </c>
      <c r="L36">
        <f t="shared" si="5"/>
        <v>1.1623691816930668</v>
      </c>
      <c r="Q36">
        <f>SUM($P$2,$O$2*A36,POWER(A36,2)*$N$2,POWER(A36,3)*$M$2)</f>
        <v>35.363867980043985</v>
      </c>
      <c r="R36">
        <f t="shared" si="2"/>
        <v>64000000</v>
      </c>
      <c r="S36">
        <f t="shared" si="9"/>
        <v>5.3579687499999991E-7</v>
      </c>
      <c r="T36">
        <f t="shared" si="3"/>
        <v>49.151106842766232</v>
      </c>
    </row>
    <row r="37" spans="1:20" x14ac:dyDescent="0.25">
      <c r="A37">
        <f t="shared" si="6"/>
        <v>9000</v>
      </c>
      <c r="B37">
        <v>1.1579999999999999</v>
      </c>
      <c r="C37">
        <v>44.189</v>
      </c>
      <c r="D37">
        <f t="shared" si="0"/>
        <v>1.1579999999999999</v>
      </c>
      <c r="E37">
        <f t="shared" si="7"/>
        <v>1.2866666666666666E-4</v>
      </c>
      <c r="G37">
        <f t="shared" si="1"/>
        <v>1.4001528571428572</v>
      </c>
      <c r="J37">
        <f t="shared" si="4"/>
        <v>35588.182584953924</v>
      </c>
      <c r="K37">
        <f t="shared" si="8"/>
        <v>3.2538891168035721E-5</v>
      </c>
      <c r="L37">
        <f t="shared" si="5"/>
        <v>1.3248031305671035</v>
      </c>
      <c r="Q37">
        <f>SUM($P$2,$O$2*A37,POWER(A37,2)*$N$2,POWER(A37,3)*$M$2)</f>
        <v>44.925444809413719</v>
      </c>
      <c r="R37">
        <f t="shared" si="2"/>
        <v>81000000</v>
      </c>
      <c r="S37">
        <f t="shared" si="9"/>
        <v>5.455432098765432E-7</v>
      </c>
      <c r="T37">
        <f t="shared" si="3"/>
        <v>62.206869597876015</v>
      </c>
    </row>
    <row r="38" spans="1:20" x14ac:dyDescent="0.25">
      <c r="A38">
        <f t="shared" si="6"/>
        <v>10000</v>
      </c>
      <c r="B38">
        <v>1.214</v>
      </c>
      <c r="C38">
        <v>57.296999999999997</v>
      </c>
      <c r="D38">
        <f t="shared" si="0"/>
        <v>1.214</v>
      </c>
      <c r="E38">
        <f t="shared" si="7"/>
        <v>1.214E-4</v>
      </c>
      <c r="G38">
        <f t="shared" si="1"/>
        <v>1.5557253968253968</v>
      </c>
      <c r="J38">
        <f t="shared" si="4"/>
        <v>40000</v>
      </c>
      <c r="K38">
        <f t="shared" si="8"/>
        <v>3.0349999999999999E-5</v>
      </c>
      <c r="L38">
        <f t="shared" si="5"/>
        <v>1.4890371290015891</v>
      </c>
      <c r="Q38">
        <f>SUM($P$2,$O$2*A38,POWER(A38,2)*$N$2,POWER(A38,3)*$M$2)</f>
        <v>55.696336921955904</v>
      </c>
      <c r="R38">
        <f t="shared" si="2"/>
        <v>100000000</v>
      </c>
      <c r="S38">
        <f t="shared" si="9"/>
        <v>5.7296999999999997E-7</v>
      </c>
      <c r="T38">
        <f t="shared" si="3"/>
        <v>76.798604441822235</v>
      </c>
    </row>
    <row r="39" spans="1:20" x14ac:dyDescent="0.25">
      <c r="A39">
        <f t="shared" si="6"/>
        <v>20000</v>
      </c>
      <c r="B39">
        <v>2.6930000000000001</v>
      </c>
      <c r="C39">
        <v>247.00899999999999</v>
      </c>
      <c r="D39">
        <f t="shared" si="0"/>
        <v>2.6930000000000001</v>
      </c>
      <c r="E39">
        <f t="shared" si="7"/>
        <v>1.3464999999999999E-4</v>
      </c>
      <c r="G39">
        <f t="shared" si="1"/>
        <v>3.1114507936507936</v>
      </c>
      <c r="J39">
        <f t="shared" si="4"/>
        <v>86020.599913279628</v>
      </c>
      <c r="K39">
        <f t="shared" si="8"/>
        <v>3.1306454531994747E-5</v>
      </c>
      <c r="L39">
        <f t="shared" si="5"/>
        <v>3.2021966782466063</v>
      </c>
      <c r="Q39">
        <f>SUM($P$2,$O$2*A39,POWER(A39,2)*$N$2,POWER(A39,3)*$M$2)</f>
        <v>234.31823959056717</v>
      </c>
      <c r="R39">
        <f t="shared" si="2"/>
        <v>400000000</v>
      </c>
      <c r="S39">
        <f t="shared" si="9"/>
        <v>6.175225E-7</v>
      </c>
      <c r="T39">
        <f t="shared" si="3"/>
        <v>307.19441776728894</v>
      </c>
    </row>
    <row r="40" spans="1:20" x14ac:dyDescent="0.25">
      <c r="A40">
        <f t="shared" si="6"/>
        <v>30000</v>
      </c>
      <c r="B40">
        <v>4.53</v>
      </c>
      <c r="C40">
        <v>578.91300000000001</v>
      </c>
      <c r="D40">
        <f t="shared" si="0"/>
        <v>4.53</v>
      </c>
      <c r="E40">
        <f t="shared" si="7"/>
        <v>1.5100000000000001E-4</v>
      </c>
      <c r="G40">
        <f t="shared" si="1"/>
        <v>4.6671761904761908</v>
      </c>
      <c r="J40">
        <f t="shared" si="4"/>
        <v>134313.63764158988</v>
      </c>
      <c r="K40">
        <f t="shared" si="8"/>
        <v>3.3727029358612923E-5</v>
      </c>
      <c r="L40">
        <f t="shared" si="5"/>
        <v>4.9999498344898194</v>
      </c>
      <c r="Q40">
        <f>SUM($P$2,$O$2*A40,POWER(A40,2)*$N$2,POWER(A40,3)*$M$2)</f>
        <v>555.87487541994926</v>
      </c>
      <c r="R40">
        <f t="shared" si="2"/>
        <v>900000000</v>
      </c>
      <c r="S40">
        <f t="shared" si="9"/>
        <v>6.4323666666666666E-7</v>
      </c>
      <c r="T40">
        <f t="shared" si="3"/>
        <v>691.18743997640013</v>
      </c>
    </row>
    <row r="41" spans="1:20" x14ac:dyDescent="0.25">
      <c r="A41">
        <f t="shared" si="6"/>
        <v>40000</v>
      </c>
      <c r="B41">
        <v>6.0540000000000003</v>
      </c>
      <c r="C41">
        <v>1045.4159999999999</v>
      </c>
      <c r="D41">
        <f t="shared" si="0"/>
        <v>6.0540000000000003</v>
      </c>
      <c r="E41">
        <f t="shared" si="7"/>
        <v>1.5135000000000002E-4</v>
      </c>
      <c r="G41">
        <f t="shared" si="1"/>
        <v>6.2229015873015872</v>
      </c>
      <c r="J41">
        <f t="shared" si="4"/>
        <v>184082.39965311851</v>
      </c>
      <c r="K41">
        <f t="shared" si="8"/>
        <v>3.2887446118738385E-5</v>
      </c>
      <c r="L41">
        <f t="shared" si="5"/>
        <v>6.8526381969800676</v>
      </c>
      <c r="Q41">
        <f>SUM($P$2,$O$2*A41,POWER(A41,2)*$N$2,POWER(A41,3)*$M$2)</f>
        <v>1040.3691579042177</v>
      </c>
      <c r="R41">
        <f t="shared" si="2"/>
        <v>1600000000</v>
      </c>
      <c r="S41">
        <f t="shared" si="9"/>
        <v>6.5338499999999997E-7</v>
      </c>
      <c r="T41">
        <f t="shared" si="3"/>
        <v>1228.7776710691558</v>
      </c>
    </row>
    <row r="42" spans="1:20" x14ac:dyDescent="0.25">
      <c r="A42">
        <f t="shared" si="6"/>
        <v>50000</v>
      </c>
      <c r="B42">
        <v>7.9219999999999997</v>
      </c>
      <c r="C42">
        <v>1707.8040000000001</v>
      </c>
      <c r="D42">
        <f t="shared" si="0"/>
        <v>7.9219999999999997</v>
      </c>
      <c r="E42">
        <f t="shared" si="7"/>
        <v>1.5844000000000001E-4</v>
      </c>
      <c r="G42">
        <f t="shared" si="1"/>
        <v>7.7786269841269844</v>
      </c>
      <c r="H42">
        <f>C42</f>
        <v>1707.8040000000001</v>
      </c>
      <c r="I42">
        <f>A42</f>
        <v>50000</v>
      </c>
      <c r="J42">
        <f t="shared" si="4"/>
        <v>234948.50021680092</v>
      </c>
      <c r="K42">
        <f t="shared" si="8"/>
        <v>3.3718027536629943E-5</v>
      </c>
      <c r="L42">
        <f t="shared" si="5"/>
        <v>8.7461760056513622</v>
      </c>
      <c r="Q42">
        <f>SUM($P$2,$O$2*A42,POWER(A42,2)*$N$2,POWER(A42,3)*$M$2)</f>
        <v>1707.8040005374876</v>
      </c>
      <c r="R42">
        <f t="shared" si="2"/>
        <v>2500000000</v>
      </c>
      <c r="S42">
        <f t="shared" si="9"/>
        <v>6.8312160000000008E-7</v>
      </c>
      <c r="T42">
        <f t="shared" si="3"/>
        <v>1919.9651110455559</v>
      </c>
    </row>
    <row r="43" spans="1:20" x14ac:dyDescent="0.25">
      <c r="A43">
        <f t="shared" si="6"/>
        <v>60000</v>
      </c>
      <c r="B43">
        <v>9.3670000000000009</v>
      </c>
      <c r="C43">
        <v>2593.7220000000002</v>
      </c>
      <c r="D43">
        <f t="shared" si="0"/>
        <v>9.3670000000000009</v>
      </c>
      <c r="E43">
        <f t="shared" si="7"/>
        <v>1.5611666666666668E-4</v>
      </c>
      <c r="G43">
        <f t="shared" si="1"/>
        <v>9.3343523809523816</v>
      </c>
      <c r="J43">
        <f t="shared" si="4"/>
        <v>286689.07502301864</v>
      </c>
      <c r="K43">
        <f t="shared" si="8"/>
        <v>3.2673027387764647E-5</v>
      </c>
      <c r="L43">
        <f t="shared" si="5"/>
        <v>10.672266929709922</v>
      </c>
      <c r="Q43">
        <f>SUM($P$2,$O$2*A43,POWER(A43,2)*$N$2,POWER(A43,3)*$M$2)</f>
        <v>2578.1823168138744</v>
      </c>
      <c r="R43">
        <f t="shared" si="2"/>
        <v>3600000000</v>
      </c>
      <c r="S43">
        <f t="shared" si="9"/>
        <v>7.204783333333334E-7</v>
      </c>
      <c r="T43">
        <f t="shared" si="3"/>
        <v>2764.7497599056005</v>
      </c>
    </row>
    <row r="44" spans="1:20" x14ac:dyDescent="0.25">
      <c r="A44">
        <f t="shared" si="6"/>
        <v>70000</v>
      </c>
      <c r="B44">
        <v>10.782</v>
      </c>
      <c r="C44">
        <v>3534.1419999999998</v>
      </c>
      <c r="D44">
        <f t="shared" si="0"/>
        <v>10.782</v>
      </c>
      <c r="E44">
        <f t="shared" si="7"/>
        <v>1.5402857142857144E-4</v>
      </c>
      <c r="G44">
        <f t="shared" si="1"/>
        <v>10.890077777777778</v>
      </c>
      <c r="J44">
        <f t="shared" si="4"/>
        <v>339156.86280099797</v>
      </c>
      <c r="K44">
        <f t="shared" si="8"/>
        <v>3.1790599520689615E-5</v>
      </c>
      <c r="L44">
        <f t="shared" si="5"/>
        <v>12.625429031659598</v>
      </c>
      <c r="Q44">
        <f>SUM($P$2,$O$2*A44,POWER(A44,2)*$N$2,POWER(A44,3)*$M$2)</f>
        <v>3671.5070202274933</v>
      </c>
      <c r="R44">
        <f t="shared" si="2"/>
        <v>4900000000</v>
      </c>
      <c r="S44">
        <f t="shared" si="9"/>
        <v>7.2125346938775502E-7</v>
      </c>
      <c r="T44">
        <f t="shared" si="3"/>
        <v>3763.1316176492896</v>
      </c>
    </row>
    <row r="45" spans="1:20" x14ac:dyDescent="0.25">
      <c r="A45">
        <f t="shared" si="6"/>
        <v>80000</v>
      </c>
      <c r="B45">
        <v>12.15</v>
      </c>
      <c r="C45">
        <v>4660.9250000000002</v>
      </c>
      <c r="D45">
        <f t="shared" si="0"/>
        <v>12.15</v>
      </c>
      <c r="E45">
        <f t="shared" si="7"/>
        <v>1.5187499999999999E-4</v>
      </c>
      <c r="G45">
        <f t="shared" si="1"/>
        <v>12.445803174603174</v>
      </c>
      <c r="J45">
        <f t="shared" si="4"/>
        <v>392247.19895935548</v>
      </c>
      <c r="K45">
        <f t="shared" si="8"/>
        <v>3.0975364597208965E-5</v>
      </c>
      <c r="L45">
        <f t="shared" si="5"/>
        <v>14.601766074933845</v>
      </c>
      <c r="Q45">
        <f>SUM($P$2,$O$2*A45,POWER(A45,2)*$N$2,POWER(A45,3)*$M$2)</f>
        <v>5007.7810242724609</v>
      </c>
      <c r="R45">
        <f t="shared" si="2"/>
        <v>6400000000</v>
      </c>
      <c r="S45">
        <f t="shared" si="9"/>
        <v>7.2826953125000007E-7</v>
      </c>
      <c r="T45">
        <f t="shared" si="3"/>
        <v>4915.110684276623</v>
      </c>
    </row>
    <row r="46" spans="1:20" x14ac:dyDescent="0.25">
      <c r="A46">
        <f t="shared" si="6"/>
        <v>90000</v>
      </c>
      <c r="B46">
        <v>14.513999999999999</v>
      </c>
      <c r="C46">
        <v>5968.585</v>
      </c>
      <c r="D46">
        <f t="shared" si="0"/>
        <v>14.513999999999999</v>
      </c>
      <c r="E46">
        <f>D46/A46</f>
        <v>1.6126666666666667E-4</v>
      </c>
      <c r="G46">
        <f t="shared" si="1"/>
        <v>14.001528571428572</v>
      </c>
      <c r="J46">
        <f t="shared" si="4"/>
        <v>445881.82584953925</v>
      </c>
      <c r="K46">
        <f t="shared" si="8"/>
        <v>3.2551225814926308E-5</v>
      </c>
      <c r="L46">
        <f t="shared" si="5"/>
        <v>16.598364845924614</v>
      </c>
      <c r="M46">
        <f>MAX(K14:K46)</f>
        <v>5.2546122718065325E-5</v>
      </c>
      <c r="Q46">
        <f>SUM($P$2,$O$2*A46,POWER(A46,2)*$N$2,POWER(A46,3)*$M$2)</f>
        <v>6607.0072424428909</v>
      </c>
      <c r="R46">
        <f t="shared" si="2"/>
        <v>8100000000</v>
      </c>
      <c r="S46">
        <f t="shared" si="9"/>
        <v>7.368623456790124E-7</v>
      </c>
      <c r="T46">
        <f t="shared" si="3"/>
        <v>6220.6869597876012</v>
      </c>
    </row>
    <row r="47" spans="1:20" x14ac:dyDescent="0.25">
      <c r="A47">
        <f t="shared" si="6"/>
        <v>100000</v>
      </c>
      <c r="B47">
        <v>16.972999999999999</v>
      </c>
    </row>
    <row r="48" spans="1:20" x14ac:dyDescent="0.25">
      <c r="A48">
        <f t="shared" si="6"/>
        <v>200000</v>
      </c>
      <c r="B48">
        <v>34.222000000000001</v>
      </c>
    </row>
    <row r="49" spans="1:2" x14ac:dyDescent="0.25">
      <c r="A49">
        <f t="shared" si="6"/>
        <v>300000</v>
      </c>
      <c r="B49">
        <v>51.125999999999998</v>
      </c>
    </row>
    <row r="50" spans="1:2" x14ac:dyDescent="0.25">
      <c r="A50">
        <f t="shared" si="6"/>
        <v>400000</v>
      </c>
      <c r="B50">
        <v>70.994</v>
      </c>
    </row>
    <row r="51" spans="1:2" x14ac:dyDescent="0.25">
      <c r="A51">
        <f t="shared" si="6"/>
        <v>500000</v>
      </c>
      <c r="B51">
        <v>97.049000000000007</v>
      </c>
    </row>
    <row r="52" spans="1:2" x14ac:dyDescent="0.25">
      <c r="A52">
        <f t="shared" si="6"/>
        <v>600000</v>
      </c>
      <c r="B52">
        <v>119.749</v>
      </c>
    </row>
    <row r="53" spans="1:2" x14ac:dyDescent="0.25">
      <c r="A53">
        <f t="shared" si="6"/>
        <v>700000</v>
      </c>
      <c r="B53">
        <v>149.16800000000001</v>
      </c>
    </row>
    <row r="54" spans="1:2" x14ac:dyDescent="0.25">
      <c r="A54">
        <f t="shared" si="6"/>
        <v>800000</v>
      </c>
      <c r="B54">
        <v>179.86099999999999</v>
      </c>
    </row>
    <row r="55" spans="1:2" x14ac:dyDescent="0.25">
      <c r="A55">
        <f t="shared" si="6"/>
        <v>900000</v>
      </c>
      <c r="B55">
        <v>213.23400000000001</v>
      </c>
    </row>
    <row r="56" spans="1:2" x14ac:dyDescent="0.25">
      <c r="A56">
        <f t="shared" si="6"/>
        <v>1000000</v>
      </c>
      <c r="B56">
        <v>253.916</v>
      </c>
    </row>
    <row r="57" spans="1:2" x14ac:dyDescent="0.25">
      <c r="A57">
        <f t="shared" si="6"/>
        <v>2000000</v>
      </c>
      <c r="B57">
        <v>599.56299999999999</v>
      </c>
    </row>
    <row r="58" spans="1:2" x14ac:dyDescent="0.25">
      <c r="A58">
        <f t="shared" si="6"/>
        <v>3000000</v>
      </c>
      <c r="B58">
        <v>1031.5309999999999</v>
      </c>
    </row>
    <row r="59" spans="1:2" x14ac:dyDescent="0.25">
      <c r="A59">
        <f t="shared" si="6"/>
        <v>4000000</v>
      </c>
      <c r="B59">
        <v>1447.729</v>
      </c>
    </row>
    <row r="60" spans="1:2" x14ac:dyDescent="0.25">
      <c r="A60">
        <f t="shared" si="6"/>
        <v>5000000</v>
      </c>
      <c r="B60">
        <v>1930.2729999999999</v>
      </c>
    </row>
    <row r="61" spans="1:2" x14ac:dyDescent="0.25">
      <c r="A61">
        <f t="shared" si="6"/>
        <v>6000000</v>
      </c>
      <c r="B61">
        <v>2374.0430000000001</v>
      </c>
    </row>
    <row r="62" spans="1:2" x14ac:dyDescent="0.25">
      <c r="A62">
        <f t="shared" si="6"/>
        <v>7000000</v>
      </c>
      <c r="B62">
        <v>3092.4459999999999</v>
      </c>
    </row>
    <row r="63" spans="1:2" x14ac:dyDescent="0.25">
      <c r="A63">
        <f t="shared" si="6"/>
        <v>8000000</v>
      </c>
      <c r="B63">
        <v>3539.502</v>
      </c>
    </row>
    <row r="64" spans="1:2" x14ac:dyDescent="0.25">
      <c r="A64">
        <f t="shared" si="6"/>
        <v>9000000</v>
      </c>
      <c r="B64">
        <v>3985.5990000000002</v>
      </c>
    </row>
    <row r="65" spans="1:2" x14ac:dyDescent="0.25">
      <c r="A65">
        <f t="shared" si="6"/>
        <v>10000000</v>
      </c>
      <c r="B65">
        <v>4496.2979999999998</v>
      </c>
    </row>
    <row r="66" spans="1:2" x14ac:dyDescent="0.25">
      <c r="A66">
        <f t="shared" si="6"/>
        <v>20000000</v>
      </c>
      <c r="B66">
        <v>10833.733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2018-03-12T16:49:39Z</dcterms:created>
  <dcterms:modified xsi:type="dcterms:W3CDTF">2018-03-16T11:28:07Z</dcterms:modified>
</cp:coreProperties>
</file>