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sers\Oliver\Documents\GitHub\MathsCoursework\"/>
    </mc:Choice>
  </mc:AlternateContent>
  <bookViews>
    <workbookView xWindow="0" yWindow="0" windowWidth="20160" windowHeight="8712" xr2:uid="{00000000-000D-0000-FFFF-FFFF00000000}"/>
  </bookViews>
  <sheets>
    <sheet name="Cover" sheetId="1" r:id="rId1"/>
    <sheet name="Question1" sheetId="2" r:id="rId2"/>
    <sheet name="Question 2" sheetId="3" r:id="rId3"/>
    <sheet name="Question 3" sheetId="4" r:id="rId4"/>
    <sheet name="Question 4" sheetId="5" r:id="rId5"/>
    <sheet name="Question 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3" l="1"/>
  <c r="Q4" i="3"/>
  <c r="Q5" i="3" s="1"/>
  <c r="Q6" i="3" s="1"/>
  <c r="Q7" i="3" s="1"/>
  <c r="Q8" i="3" s="1"/>
  <c r="S3" i="3"/>
  <c r="R4" i="3" s="1"/>
  <c r="T3" i="3"/>
  <c r="P3" i="3"/>
  <c r="O4" i="3" s="1"/>
  <c r="N4" i="3"/>
  <c r="N5" i="3" s="1"/>
  <c r="N6" i="3" s="1"/>
  <c r="N7" i="3" s="1"/>
  <c r="N8" i="3" s="1"/>
  <c r="P4" i="3" l="1"/>
  <c r="O5" i="3" s="1"/>
  <c r="P5" i="3" s="1"/>
  <c r="O6" i="3" s="1"/>
  <c r="P6" i="3" s="1"/>
  <c r="O7" i="3" s="1"/>
  <c r="P7" i="3" s="1"/>
  <c r="O8" i="3" s="1"/>
  <c r="N13" i="3"/>
  <c r="O13" i="3" s="1"/>
  <c r="T4" i="3"/>
  <c r="S4" i="3"/>
  <c r="R5" i="3" s="1"/>
  <c r="N14" i="3"/>
  <c r="O14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E3" i="3"/>
  <c r="F3" i="3" s="1"/>
  <c r="T5" i="3" l="1"/>
  <c r="S5" i="3"/>
  <c r="R6" i="3" s="1"/>
  <c r="P8" i="3"/>
  <c r="L13" i="3"/>
  <c r="M13" i="3" s="1"/>
  <c r="G3" i="3"/>
  <c r="H3" i="3" s="1"/>
  <c r="S6" i="3" l="1"/>
  <c r="R7" i="3" s="1"/>
  <c r="T6" i="3"/>
  <c r="C4" i="3"/>
  <c r="D4" i="3"/>
  <c r="E4" i="3" s="1"/>
  <c r="G4" i="3" s="1"/>
  <c r="L3" i="3"/>
  <c r="T7" i="3" l="1"/>
  <c r="S7" i="3"/>
  <c r="R8" i="3" s="1"/>
  <c r="F4" i="3"/>
  <c r="H4" i="3" s="1"/>
  <c r="C5" i="3" s="1"/>
  <c r="L14" i="3" l="1"/>
  <c r="M14" i="3" s="1"/>
  <c r="S8" i="3"/>
  <c r="T8" i="3"/>
  <c r="D5" i="3"/>
  <c r="E5" i="3" s="1"/>
  <c r="G5" i="3" s="1"/>
  <c r="L4" i="3"/>
  <c r="F5" i="3" l="1"/>
  <c r="H5" i="3" s="1"/>
  <c r="L5" i="3" s="1"/>
  <c r="C6" i="3" l="1"/>
  <c r="D6" i="3"/>
  <c r="E6" i="3" l="1"/>
  <c r="G6" i="3" s="1"/>
  <c r="F6" i="3" l="1"/>
  <c r="H6" i="3" s="1"/>
  <c r="L6" i="3" s="1"/>
  <c r="C7" i="3" l="1"/>
  <c r="D7" i="3"/>
  <c r="E7" i="3" l="1"/>
  <c r="F7" i="3" s="1"/>
  <c r="G7" i="3" l="1"/>
  <c r="H7" i="3" s="1"/>
  <c r="L7" i="3" s="1"/>
  <c r="L9" i="3" s="1"/>
  <c r="D8" i="3" l="1"/>
  <c r="C8" i="3"/>
  <c r="E8" i="3"/>
  <c r="F8" i="3" l="1"/>
  <c r="L12" i="3"/>
  <c r="M12" i="3" s="1"/>
  <c r="G8" i="3"/>
  <c r="H8" i="3" l="1"/>
  <c r="C9" i="3"/>
  <c r="D9" i="3"/>
  <c r="L8" i="3" l="1"/>
  <c r="E9" i="3"/>
  <c r="F9" i="3" l="1"/>
  <c r="G9" i="3"/>
  <c r="H9" i="3" l="1"/>
  <c r="I9" i="3" s="1"/>
  <c r="D10" i="3" l="1"/>
  <c r="C10" i="3"/>
  <c r="E10" i="3" l="1"/>
  <c r="F10" i="3" s="1"/>
  <c r="G10" i="3" l="1"/>
  <c r="H10" i="3"/>
  <c r="I10" i="3" s="1"/>
  <c r="D11" i="3" l="1"/>
  <c r="C11" i="3"/>
  <c r="E11" i="3" l="1"/>
  <c r="G11" i="3" s="1"/>
  <c r="F11" i="3" l="1"/>
  <c r="H11" i="3" s="1"/>
  <c r="I11" i="3" s="1"/>
  <c r="D12" i="3" l="1"/>
  <c r="C12" i="3"/>
  <c r="E12" i="3" s="1"/>
  <c r="F12" i="3" s="1"/>
  <c r="G12" i="3"/>
  <c r="H12" i="3" s="1"/>
  <c r="I12" i="3" s="1"/>
  <c r="D13" i="3" l="1"/>
  <c r="E13" i="3" s="1"/>
  <c r="C13" i="3"/>
  <c r="F13" i="3" l="1"/>
  <c r="G13" i="3"/>
  <c r="H13" i="3" l="1"/>
  <c r="I13" i="3" s="1"/>
  <c r="C14" i="3" l="1"/>
  <c r="D14" i="3"/>
  <c r="E14" i="3" l="1"/>
  <c r="G14" i="3" l="1"/>
  <c r="F14" i="3"/>
  <c r="H14" i="3" l="1"/>
  <c r="C15" i="3" l="1"/>
  <c r="I14" i="3"/>
  <c r="D15" i="3"/>
  <c r="E15" i="3" s="1"/>
  <c r="F15" i="3" l="1"/>
  <c r="G15" i="3"/>
  <c r="H15" i="3" l="1"/>
  <c r="I15" i="3" s="1"/>
  <c r="C16" i="3" l="1"/>
  <c r="D16" i="3"/>
  <c r="E16" i="3" l="1"/>
  <c r="G16" i="3" s="1"/>
  <c r="F16" i="3" l="1"/>
  <c r="H16" i="3" s="1"/>
  <c r="I16" i="3" l="1"/>
  <c r="C17" i="3"/>
  <c r="D17" i="3"/>
  <c r="E17" i="3" s="1"/>
  <c r="F17" i="3" l="1"/>
  <c r="G17" i="3"/>
  <c r="H17" i="3" l="1"/>
  <c r="C18" i="3" s="1"/>
  <c r="D18" i="3" l="1"/>
  <c r="E18" i="3" s="1"/>
  <c r="G18" i="3" s="1"/>
  <c r="I17" i="3"/>
  <c r="F18" i="3" l="1"/>
  <c r="H18" i="3" s="1"/>
  <c r="C19" i="3" s="1"/>
  <c r="D19" i="3" l="1"/>
  <c r="E19" i="3" s="1"/>
  <c r="G19" i="3" s="1"/>
  <c r="I18" i="3"/>
  <c r="F19" i="3" l="1"/>
  <c r="H19" i="3" s="1"/>
  <c r="I1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O.L.Sheard U1664298</author>
  </authors>
  <commentList>
    <comment ref="L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B1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sharedStrings.xml><?xml version="1.0" encoding="utf-8"?>
<sst xmlns="http://schemas.openxmlformats.org/spreadsheetml/2006/main" count="65" uniqueCount="46">
  <si>
    <t>Student</t>
  </si>
  <si>
    <t>Oliver Sheard</t>
  </si>
  <si>
    <t>University ID</t>
  </si>
  <si>
    <t>U1664298</t>
  </si>
  <si>
    <t>Course Code</t>
  </si>
  <si>
    <t>CIM2130</t>
  </si>
  <si>
    <t>Course Title</t>
  </si>
  <si>
    <t>Computational Mathematics</t>
  </si>
  <si>
    <t>Assignment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</si>
  <si>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</si>
  <si>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</si>
  <si>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</si>
  <si>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</si>
  <si>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</si>
  <si>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</si>
  <si>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</si>
  <si>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</si>
  <si>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</si>
  <si>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</si>
  <si>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Max Error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</si>
  <si>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</si>
  <si>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</si>
  <si>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</si>
  <si>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</si>
  <si>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</si>
  <si>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</si>
  <si>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</si>
  <si>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</si>
  <si>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</si>
  <si>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</si>
  <si>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</si>
  <si>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Greater than 0.000001?</t>
  </si>
  <si>
    <t>Iteration(I)</t>
  </si>
  <si>
    <t>x=(4*sin(x)+4)^1/3</t>
  </si>
  <si>
    <t>f(x)</t>
  </si>
  <si>
    <t>x=sin(x)-((x^3)/4)+1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</si>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</sst>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5" xfId="0" applyBorder="1" applyAlignment="1">
      <alignment shrinkToFit="1"/>
    </xf>
    <xf numFmtId="0" fontId="0" fillId="3" borderId="4" xfId="0" applyFill="1" applyBorder="1" applyAlignment="1">
      <alignment shrinkToFit="1"/>
    </xf>
    <xf numFmtId="0" fontId="0" fillId="4" borderId="4" xfId="0" applyFill="1" applyBorder="1" applyAlignment="1">
      <alignment shrinkToFit="1"/>
    </xf>
    <xf numFmtId="0" fontId="0" fillId="0" borderId="7" xfId="0" applyBorder="1" applyAlignment="1">
      <alignment shrinkToFit="1"/>
    </xf>
    <xf numFmtId="0" fontId="0" fillId="0" borderId="9" xfId="0" applyBorder="1" applyAlignment="1">
      <alignment shrinkToFit="1"/>
    </xf>
    <xf numFmtId="0" fontId="0" fillId="2" borderId="10" xfId="0" applyFill="1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5" borderId="6" xfId="0" applyFill="1" applyBorder="1" applyAlignment="1">
      <alignment shrinkToFit="1"/>
    </xf>
    <xf numFmtId="0" fontId="0" fillId="5" borderId="8" xfId="0" applyFill="1" applyBorder="1" applyAlignment="1">
      <alignment shrinkToFit="1"/>
    </xf>
    <xf numFmtId="0" fontId="0" fillId="5" borderId="7" xfId="0" applyFill="1" applyBorder="1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3" borderId="19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3" borderId="22" xfId="0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0" borderId="44" xfId="0" applyFill="1" applyBorder="1" applyAlignment="1">
      <alignment horizontal="center" vertical="center" shrinkToFit="1"/>
    </xf>
    <xf numFmtId="0" fontId="0" fillId="3" borderId="45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29" xfId="0" applyFill="1" applyBorder="1" applyAlignment="1">
      <alignment horizontal="center" vertical="center" shrinkToFit="1"/>
    </xf>
    <xf numFmtId="0" fontId="0" fillId="6" borderId="30" xfId="0" applyFill="1" applyBorder="1" applyAlignment="1">
      <alignment horizontal="center" vertical="center" shrinkToFit="1"/>
    </xf>
    <xf numFmtId="0" fontId="0" fillId="6" borderId="31" xfId="0" applyFill="1" applyBorder="1" applyAlignment="1">
      <alignment horizontal="center" vertical="center" shrinkToFit="1"/>
    </xf>
    <xf numFmtId="0" fontId="0" fillId="6" borderId="32" xfId="0" applyFill="1" applyBorder="1" applyAlignment="1">
      <alignment horizontal="center" vertical="center" shrinkToFit="1"/>
    </xf>
    <xf numFmtId="0" fontId="0" fillId="2" borderId="45" xfId="0" applyFill="1" applyBorder="1" applyAlignment="1">
      <alignment horizontal="center" vertical="center" shrinkToFit="1"/>
    </xf>
    <xf numFmtId="0" fontId="0" fillId="2" borderId="39" xfId="0" applyFill="1" applyBorder="1" applyAlignment="1">
      <alignment horizontal="center" vertical="center" shrinkToFit="1"/>
    </xf>
    <xf numFmtId="0" fontId="0" fillId="2" borderId="40" xfId="0" applyFill="1" applyBorder="1" applyAlignment="1">
      <alignment horizontal="center" vertical="center" shrinkToFit="1"/>
    </xf>
    <xf numFmtId="0" fontId="0" fillId="2" borderId="47" xfId="0" applyFill="1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6" borderId="4" xfId="0" applyFill="1" applyBorder="1" applyAlignment="1">
      <alignment shrinkToFit="1"/>
    </xf>
    <xf numFmtId="0" fontId="1" fillId="8" borderId="7" xfId="0" applyFont="1" applyFill="1" applyBorder="1" applyAlignment="1">
      <alignment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51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0" fillId="6" borderId="52" xfId="0" applyFill="1" applyBorder="1" applyAlignment="1">
      <alignment horizontal="center" vertical="center" shrinkToFit="1"/>
    </xf>
    <xf numFmtId="0" fontId="0" fillId="6" borderId="53" xfId="0" applyFill="1" applyBorder="1" applyAlignment="1">
      <alignment horizontal="center" vertical="center" shrinkToFit="1"/>
    </xf>
    <xf numFmtId="0" fontId="0" fillId="6" borderId="33" xfId="0" applyFill="1" applyBorder="1" applyAlignment="1">
      <alignment horizontal="center" vertical="center" shrinkToFit="1"/>
    </xf>
    <xf numFmtId="0" fontId="0" fillId="6" borderId="35" xfId="0" applyFill="1" applyBorder="1" applyAlignment="1">
      <alignment horizontal="center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59121</xdr:colOff>
      <xdr:row>10</xdr:row>
      <xdr:rowOff>6570</xdr:rowOff>
    </xdr:from>
    <xdr:to>
      <xdr:col>19</xdr:col>
      <xdr:colOff>604345</xdr:colOff>
      <xdr:row>19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22828" y="1964122"/>
          <a:ext cx="2988879" cy="19575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Explain!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G8" sqref="G8"/>
    </sheetView>
  </sheetViews>
  <sheetFormatPr defaultColWidth="9.109375" defaultRowHeight="14.4" x14ac:dyDescent="0.3"/>
  <cols>
    <col min="1" max="16384" width="9.109375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</row>
    <row r="3" spans="1:5" x14ac:dyDescent="0.3">
      <c r="A3" s="1" t="s">
        <v>4</v>
      </c>
      <c r="B3" s="1" t="s">
        <v>5</v>
      </c>
    </row>
    <row r="4" spans="1:5" x14ac:dyDescent="0.3">
      <c r="A4" s="1" t="s">
        <v>6</v>
      </c>
      <c r="B4" s="1" t="s">
        <v>7</v>
      </c>
    </row>
    <row r="5" spans="1:5" x14ac:dyDescent="0.3">
      <c r="A5" s="1" t="s">
        <v>8</v>
      </c>
    </row>
    <row r="7" spans="1:5" ht="15" thickBot="1" x14ac:dyDescent="0.35"/>
    <row r="8" spans="1:5" ht="15.6" thickTop="1" thickBot="1" x14ac:dyDescent="0.35">
      <c r="A8" s="12" t="s">
        <v>20</v>
      </c>
      <c r="B8" s="13" t="s">
        <v>21</v>
      </c>
      <c r="C8" s="13" t="s">
        <v>22</v>
      </c>
      <c r="D8" s="13" t="s">
        <v>23</v>
      </c>
      <c r="E8" s="14" t="s">
        <v>24</v>
      </c>
    </row>
    <row r="9" spans="1:5" x14ac:dyDescent="0.3">
      <c r="A9" s="8" t="s">
        <v>9</v>
      </c>
      <c r="B9" s="9" t="s">
        <v>9</v>
      </c>
      <c r="C9" s="10" t="s">
        <v>9</v>
      </c>
      <c r="D9" s="10" t="s">
        <v>9</v>
      </c>
      <c r="E9" s="11" t="s">
        <v>9</v>
      </c>
    </row>
    <row r="10" spans="1:5" x14ac:dyDescent="0.3">
      <c r="A10" s="2" t="s">
        <v>10</v>
      </c>
      <c r="B10" s="5" t="s">
        <v>10</v>
      </c>
      <c r="C10" s="3" t="s">
        <v>10</v>
      </c>
      <c r="D10" s="3" t="s">
        <v>10</v>
      </c>
      <c r="E10" s="4" t="s">
        <v>10</v>
      </c>
    </row>
    <row r="11" spans="1:5" x14ac:dyDescent="0.3">
      <c r="A11" s="2" t="s">
        <v>11</v>
      </c>
      <c r="B11" s="6" t="s">
        <v>11</v>
      </c>
      <c r="C11" s="3" t="s">
        <v>11</v>
      </c>
      <c r="D11" s="3" t="s">
        <v>11</v>
      </c>
      <c r="E11" s="4" t="s">
        <v>11</v>
      </c>
    </row>
    <row r="12" spans="1:5" x14ac:dyDescent="0.3">
      <c r="A12" s="2" t="s">
        <v>25</v>
      </c>
      <c r="B12" s="92" t="s">
        <v>25</v>
      </c>
      <c r="C12" s="3" t="s">
        <v>25</v>
      </c>
      <c r="D12" s="3" t="s">
        <v>25</v>
      </c>
      <c r="E12" s="4" t="s">
        <v>25</v>
      </c>
    </row>
    <row r="13" spans="1:5" ht="15" thickBot="1" x14ac:dyDescent="0.35">
      <c r="A13" s="15"/>
      <c r="B13" s="93" t="s">
        <v>26</v>
      </c>
      <c r="C13" s="7" t="s">
        <v>26</v>
      </c>
      <c r="D13" s="17"/>
      <c r="E13" s="16"/>
    </row>
    <row r="14" spans="1:5" ht="15" thickTop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5" zoomScaleNormal="145" workbookViewId="0">
      <selection sqref="A1:R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20"/>
  <sheetViews>
    <sheetView topLeftCell="A4" zoomScale="145" zoomScaleNormal="145" workbookViewId="0">
      <selection activeCell="I8" sqref="I8"/>
    </sheetView>
  </sheetViews>
  <sheetFormatPr defaultColWidth="9.109375" defaultRowHeight="14.4" x14ac:dyDescent="0.3"/>
  <cols>
    <col min="1" max="7" width="9.109375" style="18"/>
    <col min="8" max="8" width="9.109375" style="18" customWidth="1"/>
    <col min="9" max="10" width="9.109375" style="19" customWidth="1"/>
    <col min="11" max="11" width="9.109375" style="18" customWidth="1"/>
    <col min="12" max="16384" width="9.109375" style="18"/>
  </cols>
  <sheetData>
    <row r="1" spans="2:20" ht="15" thickBot="1" x14ac:dyDescent="0.35">
      <c r="O1" s="114" t="s">
        <v>33</v>
      </c>
      <c r="P1" s="114"/>
      <c r="R1" s="114" t="s">
        <v>35</v>
      </c>
      <c r="S1" s="114"/>
    </row>
    <row r="2" spans="2:20" ht="15.6" thickTop="1" thickBot="1" x14ac:dyDescent="0.35">
      <c r="B2" s="20" t="s">
        <v>18</v>
      </c>
      <c r="C2" s="21" t="s">
        <v>13</v>
      </c>
      <c r="D2" s="21" t="s">
        <v>12</v>
      </c>
      <c r="E2" s="21" t="s">
        <v>14</v>
      </c>
      <c r="F2" s="21" t="s">
        <v>15</v>
      </c>
      <c r="G2" s="21" t="s">
        <v>16</v>
      </c>
      <c r="H2" s="22" t="s">
        <v>17</v>
      </c>
      <c r="K2" s="23" t="s">
        <v>27</v>
      </c>
      <c r="L2" s="24" t="s">
        <v>19</v>
      </c>
      <c r="N2" s="62" t="s">
        <v>32</v>
      </c>
      <c r="O2" s="69" t="s">
        <v>28</v>
      </c>
      <c r="P2" s="108" t="s">
        <v>29</v>
      </c>
      <c r="Q2" s="104" t="s">
        <v>32</v>
      </c>
      <c r="R2" s="69" t="s">
        <v>28</v>
      </c>
      <c r="S2" s="69" t="s">
        <v>34</v>
      </c>
      <c r="T2" s="70" t="s">
        <v>36</v>
      </c>
    </row>
    <row r="3" spans="2:20" x14ac:dyDescent="0.3">
      <c r="B3" s="25">
        <v>0</v>
      </c>
      <c r="C3" s="26">
        <v>1.75</v>
      </c>
      <c r="D3" s="27">
        <v>2.25</v>
      </c>
      <c r="E3" s="27">
        <f>SUM(D3,C3)/2</f>
        <v>2</v>
      </c>
      <c r="F3" s="27">
        <f>SIN(E3)</f>
        <v>0.90929742682568171</v>
      </c>
      <c r="G3" s="27">
        <f>((E3^3)/4)-1</f>
        <v>1</v>
      </c>
      <c r="H3" s="28">
        <f>G3-F3</f>
        <v>9.0702573174318291E-2</v>
      </c>
      <c r="K3" s="29">
        <v>0</v>
      </c>
      <c r="L3" s="30">
        <f>ABS(H3)</f>
        <v>9.0702573174318291E-2</v>
      </c>
      <c r="N3" s="67">
        <v>0</v>
      </c>
      <c r="O3" s="71">
        <v>2</v>
      </c>
      <c r="P3" s="109">
        <f>POWER((4*SIN(O3))+4,1/3)</f>
        <v>1.9692968800947126</v>
      </c>
      <c r="Q3" s="105">
        <v>0</v>
      </c>
      <c r="R3" s="72">
        <v>2</v>
      </c>
      <c r="S3" s="72">
        <f>SIN(R3)-((R3^3)/4)+1</f>
        <v>-9.0702573174318291E-2</v>
      </c>
      <c r="T3" s="73">
        <f>COS(R3)-(3*(R3^2))/4</f>
        <v>-3.4161468365471426</v>
      </c>
    </row>
    <row r="4" spans="2:20" x14ac:dyDescent="0.3">
      <c r="B4" s="25">
        <f>B3+1</f>
        <v>1</v>
      </c>
      <c r="C4" s="31">
        <f>IF(H3&gt;0,C3,E3)</f>
        <v>1.75</v>
      </c>
      <c r="D4" s="32">
        <f>IF(H3&gt;0,E3,D3)</f>
        <v>2</v>
      </c>
      <c r="E4" s="32">
        <f>SUM(D4,C4)/2</f>
        <v>1.875</v>
      </c>
      <c r="F4" s="32">
        <f>SIN(E4)</f>
        <v>0.95408578160969382</v>
      </c>
      <c r="G4" s="32">
        <f t="shared" ref="G4:G6" si="0">((E4^3)/4)-1</f>
        <v>0.64794921875</v>
      </c>
      <c r="H4" s="33">
        <f>G4-F4</f>
        <v>-0.30613656285969382</v>
      </c>
      <c r="K4" s="29">
        <v>1</v>
      </c>
      <c r="L4" s="34">
        <f t="shared" ref="L4:L8" si="1">ABS(H4)</f>
        <v>0.30613656285969382</v>
      </c>
      <c r="N4" s="67">
        <f>N3+1</f>
        <v>1</v>
      </c>
      <c r="O4" s="74">
        <f>P3</f>
        <v>1.9692968800947126</v>
      </c>
      <c r="P4" s="110">
        <f t="shared" ref="P4:P8" si="2">POWER((4*SIN(O4))+4,1/3)</f>
        <v>1.9735325728756814</v>
      </c>
      <c r="Q4" s="106">
        <f>Q3+1</f>
        <v>1</v>
      </c>
      <c r="R4" s="63">
        <f>R3-(S3/T3)</f>
        <v>1.973448865779436</v>
      </c>
      <c r="S4" s="63">
        <f>SIN(R4)-((R4^3)/4)+1</f>
        <v>-1.3745544346543959E-3</v>
      </c>
      <c r="T4" s="64">
        <f>COS(R4)-(3*(R4^2))/4</f>
        <v>-3.3127354390562704</v>
      </c>
    </row>
    <row r="5" spans="2:20" x14ac:dyDescent="0.3">
      <c r="B5" s="25">
        <f t="shared" ref="B5:B16" si="3">B4+1</f>
        <v>2</v>
      </c>
      <c r="C5" s="31">
        <f t="shared" ref="C5:C6" si="4">IF(H4&gt;0,C4,E4)</f>
        <v>1.875</v>
      </c>
      <c r="D5" s="32">
        <f t="shared" ref="D5:D6" si="5">IF(H4&gt;0,E4,D4)</f>
        <v>2</v>
      </c>
      <c r="E5" s="32">
        <f t="shared" ref="E5:E6" si="6">SUM(D5,C5)/2</f>
        <v>1.9375</v>
      </c>
      <c r="F5" s="32">
        <f t="shared" ref="F5:F17" si="7">SIN(E5)</f>
        <v>0.9335142808623762</v>
      </c>
      <c r="G5" s="32">
        <f t="shared" si="0"/>
        <v>0.81829833984375</v>
      </c>
      <c r="H5" s="33">
        <f t="shared" ref="H5:H6" si="8">G5-F5</f>
        <v>-0.1152159410186262</v>
      </c>
      <c r="K5" s="29">
        <v>2</v>
      </c>
      <c r="L5" s="34">
        <f t="shared" si="1"/>
        <v>0.1152159410186262</v>
      </c>
      <c r="N5" s="67">
        <f t="shared" ref="N5:N8" si="9">N4+1</f>
        <v>2</v>
      </c>
      <c r="O5" s="74">
        <f t="shared" ref="O5:O8" si="10">P4</f>
        <v>1.9735325728756814</v>
      </c>
      <c r="P5" s="110">
        <f t="shared" si="2"/>
        <v>1.9729669202217917</v>
      </c>
      <c r="Q5" s="106">
        <f t="shared" ref="Q5:Q8" si="11">Q4+1</f>
        <v>2</v>
      </c>
      <c r="R5" s="63">
        <f>R4-(S4/T4)</f>
        <v>1.9730339354416708</v>
      </c>
      <c r="S5" s="63">
        <f t="shared" ref="S5:S8" si="12">SIN(R5)-((R5^3)/4)+1</f>
        <v>-3.3400819843265594E-7</v>
      </c>
      <c r="T5" s="64">
        <f t="shared" ref="T5:T8" si="13">COS(R5)-(3*(R5^2))/4</f>
        <v>-3.3111255225490543</v>
      </c>
    </row>
    <row r="6" spans="2:20" ht="15" thickBot="1" x14ac:dyDescent="0.35">
      <c r="B6" s="25">
        <f t="shared" si="3"/>
        <v>3</v>
      </c>
      <c r="C6" s="31">
        <f t="shared" si="4"/>
        <v>1.9375</v>
      </c>
      <c r="D6" s="32">
        <f t="shared" si="5"/>
        <v>2</v>
      </c>
      <c r="E6" s="32">
        <f t="shared" si="6"/>
        <v>1.96875</v>
      </c>
      <c r="F6" s="32">
        <f t="shared" si="7"/>
        <v>0.92185594218572775</v>
      </c>
      <c r="G6" s="32">
        <f t="shared" si="0"/>
        <v>0.90770721435546875</v>
      </c>
      <c r="H6" s="33">
        <f t="shared" si="8"/>
        <v>-1.4148727830259E-2</v>
      </c>
      <c r="K6" s="29">
        <v>3</v>
      </c>
      <c r="L6" s="34">
        <f t="shared" si="1"/>
        <v>1.4148727830259E-2</v>
      </c>
      <c r="N6" s="67">
        <f t="shared" si="9"/>
        <v>3</v>
      </c>
      <c r="O6" s="74">
        <f t="shared" si="10"/>
        <v>1.9729669202217917</v>
      </c>
      <c r="P6" s="110">
        <f t="shared" si="2"/>
        <v>1.9730428059710325</v>
      </c>
      <c r="Q6" s="106">
        <f t="shared" si="11"/>
        <v>3</v>
      </c>
      <c r="R6" s="63">
        <f>R5-(S5/T5)</f>
        <v>1.9730338345671505</v>
      </c>
      <c r="S6" s="63">
        <f t="shared" si="12"/>
        <v>-1.9095836023552692E-14</v>
      </c>
      <c r="T6" s="64">
        <f t="shared" si="13"/>
        <v>-3.3111251311823273</v>
      </c>
    </row>
    <row r="7" spans="2:20" ht="15" thickTop="1" x14ac:dyDescent="0.3">
      <c r="B7" s="76">
        <f t="shared" si="3"/>
        <v>4</v>
      </c>
      <c r="C7" s="77">
        <f t="shared" ref="C7" si="14">IF(H6&gt;0,C6,E6)</f>
        <v>1.96875</v>
      </c>
      <c r="D7" s="78">
        <f t="shared" ref="D7" si="15">IF(H6&gt;0,E6,D6)</f>
        <v>2</v>
      </c>
      <c r="E7" s="78">
        <f t="shared" ref="E7" si="16">SUM(D7,C7)/2</f>
        <v>1.984375</v>
      </c>
      <c r="F7" s="78">
        <f t="shared" si="7"/>
        <v>0.91568846060812537</v>
      </c>
      <c r="G7" s="78">
        <f t="shared" ref="G7" si="17">((E7^3)/4)-1</f>
        <v>0.95349025726318359</v>
      </c>
      <c r="H7" s="79">
        <f t="shared" ref="H7" si="18">G7-F7</f>
        <v>3.7801796655058229E-2</v>
      </c>
      <c r="I7" s="57"/>
      <c r="K7" s="60">
        <v>4</v>
      </c>
      <c r="L7" s="61">
        <f t="shared" si="1"/>
        <v>3.7801796655058229E-2</v>
      </c>
      <c r="N7" s="67">
        <f t="shared" si="9"/>
        <v>4</v>
      </c>
      <c r="O7" s="74">
        <f t="shared" si="10"/>
        <v>1.9730428059710325</v>
      </c>
      <c r="P7" s="110">
        <f t="shared" si="2"/>
        <v>1.9730326316310438</v>
      </c>
      <c r="Q7" s="106">
        <f t="shared" si="11"/>
        <v>4</v>
      </c>
      <c r="R7" s="63">
        <f>R6-(S6/T6)</f>
        <v>1.9730338345671448</v>
      </c>
      <c r="S7" s="63">
        <f t="shared" si="12"/>
        <v>0</v>
      </c>
      <c r="T7" s="64">
        <f t="shared" si="13"/>
        <v>-3.3111251311823051</v>
      </c>
    </row>
    <row r="8" spans="2:20" ht="14.25" customHeight="1" thickBot="1" x14ac:dyDescent="0.35">
      <c r="B8" s="35">
        <f t="shared" si="3"/>
        <v>5</v>
      </c>
      <c r="C8" s="36">
        <f t="shared" ref="C8:C16" si="19">IF(H7&gt;0,C7,E7)</f>
        <v>1.96875</v>
      </c>
      <c r="D8" s="37">
        <f t="shared" ref="D8:D16" si="20">IF(H7&gt;0,E7,D7)</f>
        <v>1.984375</v>
      </c>
      <c r="E8" s="37">
        <f t="shared" ref="E8:E16" si="21">SUM(D8,C8)/2</f>
        <v>1.9765625</v>
      </c>
      <c r="F8" s="37">
        <f t="shared" si="7"/>
        <v>0.91880024081244061</v>
      </c>
      <c r="G8" s="37">
        <f t="shared" ref="G8:G16" si="22">((E8^3)/4)-1</f>
        <v>0.93050825595855713</v>
      </c>
      <c r="H8" s="38">
        <f t="shared" ref="H8:H15" si="23">G8-F8</f>
        <v>1.1708015146116524E-2</v>
      </c>
      <c r="I8" s="58" t="s">
        <v>31</v>
      </c>
      <c r="K8" s="39">
        <v>5</v>
      </c>
      <c r="L8" s="40">
        <f t="shared" si="1"/>
        <v>1.1708015146116524E-2</v>
      </c>
      <c r="N8" s="68">
        <f t="shared" si="9"/>
        <v>5</v>
      </c>
      <c r="O8" s="75">
        <f t="shared" si="10"/>
        <v>1.9730326316310438</v>
      </c>
      <c r="P8" s="111">
        <f t="shared" si="2"/>
        <v>1.9730339958615171</v>
      </c>
      <c r="Q8" s="107">
        <f t="shared" si="11"/>
        <v>5</v>
      </c>
      <c r="R8" s="65">
        <f>R7-(S7/T7)</f>
        <v>1.9730338345671448</v>
      </c>
      <c r="S8" s="65">
        <f t="shared" si="12"/>
        <v>0</v>
      </c>
      <c r="T8" s="66">
        <f t="shared" si="13"/>
        <v>-3.3111251311823051</v>
      </c>
    </row>
    <row r="9" spans="2:20" ht="15" customHeight="1" thickTop="1" thickBot="1" x14ac:dyDescent="0.35">
      <c r="B9" s="80">
        <f t="shared" si="3"/>
        <v>6</v>
      </c>
      <c r="C9" s="81">
        <f t="shared" si="19"/>
        <v>1.96875</v>
      </c>
      <c r="D9" s="81">
        <f t="shared" si="20"/>
        <v>1.9765625</v>
      </c>
      <c r="E9" s="81">
        <f t="shared" si="21"/>
        <v>1.97265625</v>
      </c>
      <c r="F9" s="81">
        <f t="shared" si="7"/>
        <v>0.9203351130898344</v>
      </c>
      <c r="G9" s="81">
        <f t="shared" si="22"/>
        <v>0.91908515989780426</v>
      </c>
      <c r="H9" s="82">
        <f t="shared" si="23"/>
        <v>-1.2499531920301399E-3</v>
      </c>
      <c r="I9" s="58" t="str">
        <f t="shared" ref="I9:I18" si="24">IF(ABS(H9)&lt;0.000001,"Less","More")</f>
        <v>More</v>
      </c>
      <c r="K9" s="41" t="s">
        <v>30</v>
      </c>
      <c r="L9" s="42">
        <f>MAX(L3:L7)</f>
        <v>0.30613656285969382</v>
      </c>
    </row>
    <row r="10" spans="2:20" ht="15.6" thickTop="1" thickBot="1" x14ac:dyDescent="0.35">
      <c r="B10" s="43">
        <f t="shared" si="3"/>
        <v>7</v>
      </c>
      <c r="C10" s="44">
        <f t="shared" si="19"/>
        <v>1.97265625</v>
      </c>
      <c r="D10" s="44">
        <f t="shared" si="20"/>
        <v>1.9765625</v>
      </c>
      <c r="E10" s="44">
        <f t="shared" si="21"/>
        <v>1.974609375</v>
      </c>
      <c r="F10" s="44">
        <f t="shared" si="7"/>
        <v>0.9195694308900767</v>
      </c>
      <c r="G10" s="44">
        <f t="shared" si="22"/>
        <v>0.92479105852544308</v>
      </c>
      <c r="H10" s="45">
        <f t="shared" si="23"/>
        <v>5.2216276353663771E-3</v>
      </c>
      <c r="I10" s="58" t="str">
        <f t="shared" si="24"/>
        <v>More</v>
      </c>
      <c r="K10" s="19"/>
    </row>
    <row r="11" spans="2:20" ht="15.6" thickTop="1" thickBot="1" x14ac:dyDescent="0.35">
      <c r="B11" s="43">
        <f t="shared" si="3"/>
        <v>8</v>
      </c>
      <c r="C11" s="44">
        <f t="shared" si="19"/>
        <v>1.97265625</v>
      </c>
      <c r="D11" s="44">
        <f t="shared" si="20"/>
        <v>1.974609375</v>
      </c>
      <c r="E11" s="44">
        <f t="shared" si="21"/>
        <v>1.9736328125</v>
      </c>
      <c r="F11" s="44">
        <f t="shared" si="7"/>
        <v>0.9199527106575569</v>
      </c>
      <c r="G11" s="44">
        <f t="shared" si="22"/>
        <v>0.9219366975594312</v>
      </c>
      <c r="H11" s="45">
        <f t="shared" si="23"/>
        <v>1.9839869018742906E-3</v>
      </c>
      <c r="I11" s="58" t="str">
        <f t="shared" si="24"/>
        <v>More</v>
      </c>
      <c r="K11" s="83" t="s">
        <v>37</v>
      </c>
      <c r="L11" s="84" t="s">
        <v>38</v>
      </c>
      <c r="M11" s="94" t="s">
        <v>39</v>
      </c>
      <c r="N11" s="102" t="s">
        <v>43</v>
      </c>
      <c r="O11" s="103" t="s">
        <v>44</v>
      </c>
    </row>
    <row r="12" spans="2:20" x14ac:dyDescent="0.3">
      <c r="B12" s="43">
        <f t="shared" si="3"/>
        <v>9</v>
      </c>
      <c r="C12" s="44">
        <f t="shared" si="19"/>
        <v>1.97265625</v>
      </c>
      <c r="D12" s="44">
        <f t="shared" si="20"/>
        <v>1.9736328125</v>
      </c>
      <c r="E12" s="44">
        <f t="shared" si="21"/>
        <v>1.97314453125</v>
      </c>
      <c r="F12" s="44">
        <f t="shared" si="7"/>
        <v>0.92014402156340858</v>
      </c>
      <c r="G12" s="44">
        <f t="shared" si="22"/>
        <v>0.9205105759028811</v>
      </c>
      <c r="H12" s="45">
        <f t="shared" si="23"/>
        <v>3.6655433947252458E-4</v>
      </c>
      <c r="I12" s="58" t="str">
        <f t="shared" si="24"/>
        <v>More</v>
      </c>
      <c r="K12" s="85" t="s">
        <v>40</v>
      </c>
      <c r="L12" s="86">
        <f>E8</f>
        <v>1.9765625</v>
      </c>
      <c r="M12" s="95">
        <f>1.97303383-L12</f>
        <v>-3.5286699999999005E-3</v>
      </c>
      <c r="N12" s="100">
        <v>1.75</v>
      </c>
      <c r="O12" s="101">
        <f t="shared" ref="O12" si="25">1.97303383-N12</f>
        <v>0.2230338300000001</v>
      </c>
    </row>
    <row r="13" spans="2:20" x14ac:dyDescent="0.3">
      <c r="B13" s="43">
        <f t="shared" si="3"/>
        <v>10</v>
      </c>
      <c r="C13" s="44">
        <f t="shared" si="19"/>
        <v>1.97265625</v>
      </c>
      <c r="D13" s="44">
        <f t="shared" si="20"/>
        <v>1.97314453125</v>
      </c>
      <c r="E13" s="44">
        <f t="shared" si="21"/>
        <v>1.972900390625</v>
      </c>
      <c r="F13" s="44">
        <f t="shared" si="7"/>
        <v>0.92023959475189843</v>
      </c>
      <c r="G13" s="44">
        <f t="shared" si="22"/>
        <v>0.91979777970482246</v>
      </c>
      <c r="H13" s="45">
        <f t="shared" si="23"/>
        <v>-4.4181504707596631E-4</v>
      </c>
      <c r="I13" s="58" t="str">
        <f t="shared" si="24"/>
        <v>More</v>
      </c>
      <c r="K13" s="85" t="s">
        <v>41</v>
      </c>
      <c r="L13" s="87">
        <f>O8</f>
        <v>1.9730326316310438</v>
      </c>
      <c r="M13" s="96">
        <f t="shared" ref="M13:M14" si="26">1.97303383-L13</f>
        <v>1.1983689562899968E-6</v>
      </c>
      <c r="N13" s="98">
        <f>O4</f>
        <v>1.9692968800947126</v>
      </c>
      <c r="O13" s="88">
        <f t="shared" ref="O13" si="27">1.97303383-N13</f>
        <v>3.736949905287501E-3</v>
      </c>
    </row>
    <row r="14" spans="2:20" ht="15" thickBot="1" x14ac:dyDescent="0.35">
      <c r="B14" s="43">
        <f t="shared" si="3"/>
        <v>11</v>
      </c>
      <c r="C14" s="44">
        <f t="shared" si="19"/>
        <v>1.972900390625</v>
      </c>
      <c r="D14" s="44">
        <f t="shared" si="20"/>
        <v>1.97314453125</v>
      </c>
      <c r="E14" s="44">
        <f t="shared" si="21"/>
        <v>1.9730224609375</v>
      </c>
      <c r="F14" s="44">
        <f t="shared" si="7"/>
        <v>0.9201918150136168</v>
      </c>
      <c r="G14" s="44">
        <f t="shared" si="22"/>
        <v>0.92015415575360748</v>
      </c>
      <c r="H14" s="45">
        <f t="shared" si="23"/>
        <v>-3.7659260009315076E-5</v>
      </c>
      <c r="I14" s="58" t="str">
        <f t="shared" si="24"/>
        <v>More</v>
      </c>
      <c r="K14" s="89" t="s">
        <v>42</v>
      </c>
      <c r="L14" s="90">
        <f>R8</f>
        <v>1.9730338345671448</v>
      </c>
      <c r="M14" s="97">
        <f t="shared" si="26"/>
        <v>-4.5671446624595546E-9</v>
      </c>
      <c r="N14" s="99">
        <f>R4</f>
        <v>1.973448865779436</v>
      </c>
      <c r="O14" s="91">
        <f t="shared" ref="O14" si="28">1.97303383-N14</f>
        <v>-4.1503577943591274E-4</v>
      </c>
    </row>
    <row r="15" spans="2:20" ht="15" thickTop="1" x14ac:dyDescent="0.3">
      <c r="B15" s="43">
        <f t="shared" si="3"/>
        <v>12</v>
      </c>
      <c r="C15" s="44">
        <f t="shared" si="19"/>
        <v>1.9730224609375</v>
      </c>
      <c r="D15" s="44">
        <f t="shared" si="20"/>
        <v>1.97314453125</v>
      </c>
      <c r="E15" s="44">
        <f t="shared" si="21"/>
        <v>1.97308349609375</v>
      </c>
      <c r="F15" s="44">
        <f t="shared" si="7"/>
        <v>0.92016792000245906</v>
      </c>
      <c r="G15" s="44">
        <f t="shared" si="22"/>
        <v>0.92033236031551269</v>
      </c>
      <c r="H15" s="45">
        <f t="shared" si="23"/>
        <v>1.644403130536265E-4</v>
      </c>
      <c r="I15" s="58" t="str">
        <f t="shared" si="24"/>
        <v>More</v>
      </c>
      <c r="K15" s="19"/>
    </row>
    <row r="16" spans="2:20" x14ac:dyDescent="0.3">
      <c r="B16" s="51">
        <f t="shared" si="3"/>
        <v>13</v>
      </c>
      <c r="C16" s="52">
        <f t="shared" si="19"/>
        <v>1.9730224609375</v>
      </c>
      <c r="D16" s="52">
        <f t="shared" si="20"/>
        <v>1.97308349609375</v>
      </c>
      <c r="E16" s="52">
        <f t="shared" si="21"/>
        <v>1.973052978515625</v>
      </c>
      <c r="F16" s="52">
        <f t="shared" si="7"/>
        <v>0.92017986793653006</v>
      </c>
      <c r="G16" s="52">
        <f t="shared" si="22"/>
        <v>0.9202432566563985</v>
      </c>
      <c r="H16" s="53">
        <f>G16-F16</f>
        <v>6.3388719868440191E-5</v>
      </c>
      <c r="I16" s="58" t="str">
        <f t="shared" si="24"/>
        <v>More</v>
      </c>
      <c r="K16" s="19"/>
    </row>
    <row r="17" spans="2:11" x14ac:dyDescent="0.3">
      <c r="B17" s="54">
        <f t="shared" ref="B17:B19" si="29">B16+1</f>
        <v>14</v>
      </c>
      <c r="C17" s="44">
        <f t="shared" ref="C17" si="30">IF(H16&gt;0,C16,E16)</f>
        <v>1.9730224609375</v>
      </c>
      <c r="D17" s="44">
        <f t="shared" ref="D17" si="31">IF(H16&gt;0,E16,D16)</f>
        <v>1.973052978515625</v>
      </c>
      <c r="E17" s="44">
        <f t="shared" ref="E17" si="32">SUM(D17,C17)/2</f>
        <v>1.9730377197265625</v>
      </c>
      <c r="F17" s="44">
        <f t="shared" si="7"/>
        <v>0.92018584158219718</v>
      </c>
      <c r="G17" s="44">
        <f t="shared" ref="G17" si="33">((E17^3)/4)-1</f>
        <v>0.92019870586046526</v>
      </c>
      <c r="H17" s="45">
        <f t="shared" ref="H17" si="34">G17-F17</f>
        <v>1.2864278268076568E-5</v>
      </c>
      <c r="I17" s="58" t="str">
        <f t="shared" si="24"/>
        <v>More</v>
      </c>
      <c r="K17" s="19"/>
    </row>
    <row r="18" spans="2:11" ht="15" thickBot="1" x14ac:dyDescent="0.35">
      <c r="B18" s="55">
        <f t="shared" si="29"/>
        <v>15</v>
      </c>
      <c r="C18" s="46">
        <f t="shared" ref="C18" si="35">IF(H17&gt;0,C17,E17)</f>
        <v>1.9730224609375</v>
      </c>
      <c r="D18" s="46">
        <f t="shared" ref="D18" si="36">IF(H17&gt;0,E17,D17)</f>
        <v>1.9730377197265625</v>
      </c>
      <c r="E18" s="46">
        <f t="shared" ref="E18" si="37">SUM(D18,C18)/2</f>
        <v>1.9730300903320313</v>
      </c>
      <c r="F18" s="46">
        <f t="shared" ref="F18" si="38">SIN(E18)</f>
        <v>0.92018882832468807</v>
      </c>
      <c r="G18" s="46">
        <f t="shared" ref="G18" si="39">((E18^3)/4)-1</f>
        <v>0.92017643072090216</v>
      </c>
      <c r="H18" s="47">
        <f t="shared" ref="H18" si="40">G18-F18</f>
        <v>-1.2397603785907485E-5</v>
      </c>
      <c r="I18" s="59" t="str">
        <f t="shared" si="24"/>
        <v>More</v>
      </c>
    </row>
    <row r="19" spans="2:11" ht="15.6" thickTop="1" thickBot="1" x14ac:dyDescent="0.35">
      <c r="B19" s="48">
        <f t="shared" si="29"/>
        <v>16</v>
      </c>
      <c r="C19" s="49">
        <f t="shared" ref="C19" si="41">IF(H18&gt;0,C18,E18)</f>
        <v>1.9730300903320313</v>
      </c>
      <c r="D19" s="49">
        <f t="shared" ref="D19" si="42">IF(H18&gt;0,E18,D18)</f>
        <v>1.9730377197265625</v>
      </c>
      <c r="E19" s="49">
        <f t="shared" ref="E19" si="43">SUM(D19,C19)/2</f>
        <v>1.9730339050292969</v>
      </c>
      <c r="F19" s="49">
        <f t="shared" ref="F19" si="44">SIN(E19)</f>
        <v>0.92018733496013783</v>
      </c>
      <c r="G19" s="49">
        <f t="shared" ref="G19" si="45">((E19^3)/4)-1</f>
        <v>0.92018756826915027</v>
      </c>
      <c r="H19" s="50">
        <f t="shared" ref="H19" si="46">G19-F19</f>
        <v>2.3330901244289493E-7</v>
      </c>
      <c r="I19" s="56" t="str">
        <f>IF(ABS(H19)&lt;0.000001,"Less","More")</f>
        <v>Less</v>
      </c>
    </row>
    <row r="20" spans="2:11" ht="15" thickTop="1" x14ac:dyDescent="0.3"/>
  </sheetData>
  <mergeCells count="2">
    <mergeCell ref="O1:P1"/>
    <mergeCell ref="R1:S1"/>
  </mergeCells>
  <conditionalFormatting sqref="L3:L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45" zoomScaleNormal="145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3"/>
  <sheetViews>
    <sheetView zoomScale="145" zoomScaleNormal="145" workbookViewId="0">
      <selection activeCell="C7" sqref="C7"/>
    </sheetView>
  </sheetViews>
  <sheetFormatPr defaultColWidth="9.109375" defaultRowHeight="14.4" x14ac:dyDescent="0.3"/>
  <cols>
    <col min="1" max="16384" width="9.109375" style="18"/>
  </cols>
  <sheetData>
    <row r="1" spans="2:2" x14ac:dyDescent="0.3">
      <c r="B1" s="113">
        <v>1.6</v>
      </c>
    </row>
    <row r="2" spans="2:2" x14ac:dyDescent="0.3">
      <c r="B2" s="112" t="s">
        <v>45</v>
      </c>
    </row>
    <row r="3" spans="2:2" x14ac:dyDescent="0.3">
      <c r="B3" s="113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5" zoomScale="145" zoomScaleNormal="145" workbookViewId="0">
      <selection activeCell="I30" sqref="I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Oliver</cp:lastModifiedBy>
  <dcterms:created xsi:type="dcterms:W3CDTF">2018-01-29T16:17:11Z</dcterms:created>
  <dcterms:modified xsi:type="dcterms:W3CDTF">2018-01-30T16:21:34Z</dcterms:modified>
</cp:coreProperties>
</file>