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Untitled-RPG\Untitled-RPG\Assets\Excel\"/>
    </mc:Choice>
  </mc:AlternateContent>
  <xr:revisionPtr revIDLastSave="0" documentId="13_ncr:1_{1045608A-9F9A-4ABA-9A40-83B6076EC57C}" xr6:coauthVersionLast="46" xr6:coauthVersionMax="46" xr10:uidLastSave="{00000000-0000-0000-0000-000000000000}"/>
  <bookViews>
    <workbookView xWindow="-120" yWindow="-120" windowWidth="29040" windowHeight="15840" activeTab="1" xr2:uid="{9315256A-FBE0-4846-A7B0-BE8037A06B15}"/>
  </bookViews>
  <sheets>
    <sheet name="Equipment" sheetId="4" r:id="rId1"/>
    <sheet name="Variables" sheetId="5" r:id="rId2"/>
    <sheet name="Equipment Buff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4" l="1"/>
  <c r="I26" i="4"/>
  <c r="J26" i="4"/>
  <c r="K26" i="4"/>
  <c r="L26" i="4"/>
  <c r="D26" i="4"/>
  <c r="E26" i="4"/>
  <c r="F26" i="4"/>
  <c r="C26" i="4"/>
  <c r="B26" i="4"/>
  <c r="B27" i="4" s="1"/>
  <c r="H13" i="4"/>
  <c r="I13" i="4"/>
  <c r="J13" i="4"/>
  <c r="K13" i="4"/>
  <c r="L13" i="4"/>
  <c r="I14" i="4"/>
  <c r="J14" i="4"/>
  <c r="K14" i="4"/>
  <c r="L14" i="4"/>
  <c r="I15" i="4"/>
  <c r="J15" i="4"/>
  <c r="K15" i="4"/>
  <c r="L15" i="4"/>
  <c r="H14" i="4"/>
  <c r="H15" i="4"/>
  <c r="I10" i="4"/>
  <c r="J10" i="4"/>
  <c r="K10" i="4"/>
  <c r="L10" i="4"/>
  <c r="I11" i="4"/>
  <c r="J11" i="4"/>
  <c r="K11" i="4"/>
  <c r="L11" i="4"/>
  <c r="H11" i="4"/>
  <c r="H10" i="4"/>
  <c r="I4" i="4"/>
  <c r="J4" i="4"/>
  <c r="K4" i="4"/>
  <c r="L4" i="4"/>
  <c r="I5" i="4"/>
  <c r="J5" i="4"/>
  <c r="K5" i="4"/>
  <c r="L5" i="4"/>
  <c r="I6" i="4"/>
  <c r="J6" i="4"/>
  <c r="K6" i="4"/>
  <c r="L6" i="4"/>
  <c r="I7" i="4"/>
  <c r="J7" i="4"/>
  <c r="K7" i="4"/>
  <c r="L7" i="4"/>
  <c r="I8" i="4"/>
  <c r="J8" i="4"/>
  <c r="K8" i="4"/>
  <c r="L8" i="4"/>
  <c r="H5" i="4"/>
  <c r="H6" i="4"/>
  <c r="H7" i="4"/>
  <c r="H8" i="4"/>
  <c r="H4" i="4"/>
  <c r="D11" i="5"/>
  <c r="D12" i="5" s="1"/>
  <c r="D13" i="5" s="1"/>
  <c r="D14" i="5" s="1"/>
  <c r="H27" i="4" l="1"/>
  <c r="H28" i="4" s="1"/>
  <c r="C27" i="4"/>
  <c r="B28" i="4"/>
  <c r="I27" i="4" l="1"/>
  <c r="J27" i="4" s="1"/>
  <c r="C28" i="4"/>
  <c r="D27" i="4"/>
  <c r="I28" i="4" l="1"/>
  <c r="J28" i="4"/>
  <c r="K27" i="4"/>
  <c r="E27" i="4"/>
  <c r="D28" i="4"/>
  <c r="K28" i="4" l="1"/>
  <c r="L27" i="4"/>
  <c r="L28" i="4" s="1"/>
  <c r="F27" i="4"/>
  <c r="E28" i="4"/>
  <c r="F28" i="4" l="1"/>
</calcChain>
</file>

<file path=xl/sharedStrings.xml><?xml version="1.0" encoding="utf-8"?>
<sst xmlns="http://schemas.openxmlformats.org/spreadsheetml/2006/main" count="64" uniqueCount="50">
  <si>
    <t>Stamina</t>
  </si>
  <si>
    <t>Two Handed Sword</t>
  </si>
  <si>
    <t>Two Handed Staff</t>
  </si>
  <si>
    <t>Shield</t>
  </si>
  <si>
    <t>Stat</t>
  </si>
  <si>
    <t>Value</t>
  </si>
  <si>
    <t>Melee Attack</t>
  </si>
  <si>
    <t>Ranged Attack</t>
  </si>
  <si>
    <t>Magic Power</t>
  </si>
  <si>
    <t>Healing Power</t>
  </si>
  <si>
    <t>Defense</t>
  </si>
  <si>
    <t>Health</t>
  </si>
  <si>
    <t>Strength</t>
  </si>
  <si>
    <t>Agility</t>
  </si>
  <si>
    <t>Intellect</t>
  </si>
  <si>
    <t>Casting Time</t>
  </si>
  <si>
    <t>Attack Speed</t>
  </si>
  <si>
    <t>Granted Skill</t>
  </si>
  <si>
    <t>AttacksValue</t>
  </si>
  <si>
    <t>HealthStaminaValue</t>
  </si>
  <si>
    <t>StatsValue</t>
  </si>
  <si>
    <t>SpeedStatsValue</t>
  </si>
  <si>
    <t>GrantedSkillValue</t>
  </si>
  <si>
    <t>RarityValue</t>
  </si>
  <si>
    <t>Rarity</t>
  </si>
  <si>
    <t>Common</t>
  </si>
  <si>
    <t>Uncommon</t>
  </si>
  <si>
    <t>Rare</t>
  </si>
  <si>
    <t>Epic</t>
  </si>
  <si>
    <t>Legendary</t>
  </si>
  <si>
    <t>Multiplier</t>
  </si>
  <si>
    <t>One Handed</t>
  </si>
  <si>
    <t>Two Handed</t>
  </si>
  <si>
    <t>Enum</t>
  </si>
  <si>
    <t>Required value</t>
  </si>
  <si>
    <t>Delta</t>
  </si>
  <si>
    <t>Current value:</t>
  </si>
  <si>
    <t>One Handed / Shield</t>
  </si>
  <si>
    <t>Two Handed / Bow</t>
  </si>
  <si>
    <t>Attack speed</t>
  </si>
  <si>
    <t>Dual Hands</t>
  </si>
  <si>
    <t>+5%</t>
  </si>
  <si>
    <t>Critial Chance</t>
  </si>
  <si>
    <t>+10%</t>
  </si>
  <si>
    <t>Casting Speed</t>
  </si>
  <si>
    <t>Block chance</t>
  </si>
  <si>
    <t>-5%</t>
  </si>
  <si>
    <t>Critical Chance</t>
  </si>
  <si>
    <t>Block Chance</t>
  </si>
  <si>
    <t>CritBlockValue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</si>
</sst>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9" fontId="0" fillId="0" borderId="0" xfId="1" applyFont="1"/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Border="1"/>
    <xf numFmtId="1" fontId="0" fillId="0" borderId="0" xfId="0" applyNumberFormat="1" applyBorder="1"/>
    <xf numFmtId="2" fontId="0" fillId="0" borderId="0" xfId="1" applyNumberFormat="1" applyFont="1" applyBorder="1"/>
    <xf numFmtId="9" fontId="0" fillId="0" borderId="0" xfId="0" applyNumberFormat="1"/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5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BA8BDD"/>
        </patternFill>
      </fill>
    </dxf>
    <dxf>
      <fill>
        <patternFill>
          <bgColor theme="5" tint="0.39994506668294322"/>
        </patternFill>
      </fill>
    </dxf>
    <dxf>
      <fill>
        <patternFill>
          <bgColor rgb="FFFF5757"/>
        </patternFill>
      </fill>
    </dxf>
  </dxfs>
  <tableStyles count="0" defaultTableStyle="TableStyleMedium2" defaultPivotStyle="PivotStyleLight16"/>
  <colors>
    <mruColors>
      <color rgb="FFBA8BDD"/>
      <color rgb="FFFF5757"/>
      <color rgb="FFFF0101"/>
      <color rgb="FF9A57CD"/>
      <color rgb="FFFF0D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F58F-2800-4B7E-AC83-84187933C49D}">
  <dimension ref="A1:L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defaultRowHeight="15" x14ac:dyDescent="0.25"/>
  <cols>
    <col min="1" max="1" width="17.140625" customWidth="1"/>
    <col min="2" max="2" width="14" customWidth="1"/>
    <col min="3" max="3" width="13" customWidth="1"/>
    <col min="4" max="4" width="12.85546875" customWidth="1"/>
    <col min="5" max="5" width="13.28515625" customWidth="1"/>
    <col min="6" max="6" width="13.7109375" customWidth="1"/>
    <col min="7" max="7" width="13" customWidth="1"/>
    <col min="8" max="8" width="13.7109375" customWidth="1"/>
    <col min="9" max="9" width="14.28515625" customWidth="1"/>
    <col min="10" max="10" width="12.5703125" customWidth="1"/>
    <col min="11" max="11" width="12" customWidth="1"/>
    <col min="12" max="12" width="13.42578125" customWidth="1"/>
  </cols>
  <sheetData>
    <row r="1" spans="1:12" s="3" customFormat="1" ht="15.75" x14ac:dyDescent="0.25">
      <c r="A1" s="3" t="s">
        <v>4</v>
      </c>
      <c r="B1" s="22" t="s">
        <v>37</v>
      </c>
      <c r="C1" s="22"/>
      <c r="D1" s="22"/>
      <c r="E1" s="22"/>
      <c r="F1" s="22"/>
      <c r="G1" s="15"/>
      <c r="H1" s="22" t="s">
        <v>38</v>
      </c>
      <c r="I1" s="22"/>
      <c r="J1" s="22"/>
      <c r="K1" s="22"/>
      <c r="L1" s="22"/>
    </row>
    <row r="2" spans="1:12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</row>
    <row r="4" spans="1:12" s="10" customFormat="1" x14ac:dyDescent="0.25">
      <c r="A4" t="s">
        <v>6</v>
      </c>
      <c r="B4" s="10">
        <v>100</v>
      </c>
      <c r="C4" s="10">
        <v>150</v>
      </c>
      <c r="D4" s="10">
        <v>250</v>
      </c>
      <c r="E4" s="10">
        <v>500</v>
      </c>
      <c r="F4" s="10">
        <v>700</v>
      </c>
      <c r="H4" s="10">
        <f>B4*Variables!$B$18</f>
        <v>185</v>
      </c>
      <c r="I4" s="10">
        <f>C4*Variables!$B$18</f>
        <v>277.5</v>
      </c>
      <c r="J4" s="10">
        <f>D4*Variables!$B$18</f>
        <v>462.5</v>
      </c>
      <c r="K4" s="10">
        <f>E4*Variables!$B$18</f>
        <v>925</v>
      </c>
      <c r="L4" s="10">
        <f>F4*Variables!$B$18</f>
        <v>1295</v>
      </c>
    </row>
    <row r="5" spans="1:12" s="10" customFormat="1" x14ac:dyDescent="0.25">
      <c r="A5" t="s">
        <v>7</v>
      </c>
      <c r="B5" s="10">
        <v>0</v>
      </c>
      <c r="C5" s="10">
        <v>0</v>
      </c>
      <c r="D5" s="10">
        <v>0</v>
      </c>
      <c r="E5" s="10">
        <v>200</v>
      </c>
      <c r="F5" s="10">
        <v>500</v>
      </c>
      <c r="H5" s="10">
        <f>B5*Variables!$B$18</f>
        <v>0</v>
      </c>
      <c r="I5" s="10">
        <f>C5*Variables!$B$18</f>
        <v>0</v>
      </c>
      <c r="J5" s="10">
        <f>D5*Variables!$B$18</f>
        <v>0</v>
      </c>
      <c r="K5" s="10">
        <f>E5*Variables!$B$18</f>
        <v>370</v>
      </c>
      <c r="L5" s="10">
        <f>F5*Variables!$B$18</f>
        <v>925</v>
      </c>
    </row>
    <row r="6" spans="1:12" s="10" customFormat="1" x14ac:dyDescent="0.25">
      <c r="A6" t="s">
        <v>8</v>
      </c>
      <c r="B6" s="10">
        <v>0</v>
      </c>
      <c r="C6" s="10">
        <v>0</v>
      </c>
      <c r="D6" s="10">
        <v>0</v>
      </c>
      <c r="E6" s="10">
        <v>100</v>
      </c>
      <c r="F6" s="10">
        <v>200</v>
      </c>
      <c r="H6" s="10">
        <f>B6*Variables!$B$18</f>
        <v>0</v>
      </c>
      <c r="I6" s="10">
        <f>C6*Variables!$B$18</f>
        <v>0</v>
      </c>
      <c r="J6" s="10">
        <f>D6*Variables!$B$18</f>
        <v>0</v>
      </c>
      <c r="K6" s="10">
        <f>E6*Variables!$B$18</f>
        <v>185</v>
      </c>
      <c r="L6" s="10">
        <f>F6*Variables!$B$18</f>
        <v>370</v>
      </c>
    </row>
    <row r="7" spans="1:12" s="10" customFormat="1" x14ac:dyDescent="0.25">
      <c r="A7" t="s">
        <v>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H7" s="10">
        <f>B7*Variables!$B$18</f>
        <v>0</v>
      </c>
      <c r="I7" s="10">
        <f>C7*Variables!$B$18</f>
        <v>0</v>
      </c>
      <c r="J7" s="10">
        <f>D7*Variables!$B$18</f>
        <v>0</v>
      </c>
      <c r="K7" s="10">
        <f>E7*Variables!$B$18</f>
        <v>0</v>
      </c>
      <c r="L7" s="10">
        <f>F7*Variables!$B$18</f>
        <v>0</v>
      </c>
    </row>
    <row r="8" spans="1:12" s="10" customFormat="1" x14ac:dyDescent="0.25">
      <c r="A8" t="s">
        <v>10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H8" s="10">
        <f>B8*Variables!$B$18</f>
        <v>0</v>
      </c>
      <c r="I8" s="10">
        <f>C8*Variables!$B$18</f>
        <v>0</v>
      </c>
      <c r="J8" s="10">
        <f>D8*Variables!$B$18</f>
        <v>0</v>
      </c>
      <c r="K8" s="10">
        <f>E8*Variables!$B$18</f>
        <v>0</v>
      </c>
      <c r="L8" s="10">
        <f>F8*Variables!$B$18</f>
        <v>0</v>
      </c>
    </row>
    <row r="9" spans="1:12" s="10" customFormat="1" x14ac:dyDescent="0.25">
      <c r="A9"/>
    </row>
    <row r="10" spans="1:12" s="10" customFormat="1" x14ac:dyDescent="0.25">
      <c r="A10" t="s">
        <v>11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H10" s="10">
        <f>B10*Variables!$B$18</f>
        <v>0</v>
      </c>
      <c r="I10" s="10">
        <f>C10*Variables!$B$18</f>
        <v>0</v>
      </c>
      <c r="J10" s="10">
        <f>D10*Variables!$B$18</f>
        <v>0</v>
      </c>
      <c r="K10" s="10">
        <f>E10*Variables!$B$18</f>
        <v>0</v>
      </c>
      <c r="L10" s="10">
        <f>F10*Variables!$B$18</f>
        <v>0</v>
      </c>
    </row>
    <row r="11" spans="1:12" s="10" customFormat="1" x14ac:dyDescent="0.25">
      <c r="A11" t="s">
        <v>0</v>
      </c>
      <c r="B11" s="10">
        <v>0</v>
      </c>
      <c r="C11" s="10">
        <v>0</v>
      </c>
      <c r="D11" s="10">
        <v>0</v>
      </c>
      <c r="E11" s="10">
        <v>50</v>
      </c>
      <c r="F11" s="10">
        <v>100</v>
      </c>
      <c r="H11" s="10">
        <f>B11*Variables!$B$18</f>
        <v>0</v>
      </c>
      <c r="I11" s="10">
        <f>C11*Variables!$B$18</f>
        <v>0</v>
      </c>
      <c r="J11" s="10">
        <f>D11*Variables!$B$18</f>
        <v>0</v>
      </c>
      <c r="K11" s="10">
        <f>E11*Variables!$B$18</f>
        <v>92.5</v>
      </c>
      <c r="L11" s="10">
        <f>F11*Variables!$B$18</f>
        <v>185</v>
      </c>
    </row>
    <row r="12" spans="1:12" s="10" customFormat="1" x14ac:dyDescent="0.25">
      <c r="A12"/>
    </row>
    <row r="13" spans="1:12" s="10" customFormat="1" x14ac:dyDescent="0.25">
      <c r="A13" t="s">
        <v>12</v>
      </c>
      <c r="B13" s="10">
        <v>15</v>
      </c>
      <c r="C13" s="10">
        <v>25</v>
      </c>
      <c r="D13" s="10">
        <v>50</v>
      </c>
      <c r="E13" s="10">
        <v>100</v>
      </c>
      <c r="F13" s="10">
        <v>250</v>
      </c>
      <c r="H13" s="10">
        <f>B13*POWER(Variables!$B$18,1.3)</f>
        <v>33.374479861323103</v>
      </c>
      <c r="I13" s="10">
        <f>C13*POWER(Variables!$B$18,1.5)</f>
        <v>62.906801102901433</v>
      </c>
      <c r="J13" s="10">
        <f>D13*POWER(Variables!$B$18,1.5)</f>
        <v>125.81360220580287</v>
      </c>
      <c r="K13" s="10">
        <f>E13*POWER(Variables!$B$18,1.5)</f>
        <v>251.62720441160573</v>
      </c>
      <c r="L13" s="10">
        <f>F13*POWER(Variables!$B$18,1.5)</f>
        <v>629.06801102901431</v>
      </c>
    </row>
    <row r="14" spans="1:12" s="10" customFormat="1" x14ac:dyDescent="0.25">
      <c r="A14" t="s">
        <v>13</v>
      </c>
      <c r="B14" s="10">
        <v>5</v>
      </c>
      <c r="C14" s="10">
        <v>10</v>
      </c>
      <c r="D14" s="10">
        <v>20</v>
      </c>
      <c r="E14" s="10">
        <v>50</v>
      </c>
      <c r="F14" s="10">
        <v>150</v>
      </c>
      <c r="H14" s="10">
        <f>B14*POWER(Variables!$B$18,1.5)</f>
        <v>12.581360220580287</v>
      </c>
      <c r="I14" s="10">
        <f>C14*POWER(Variables!$B$18,1.5)</f>
        <v>25.162720441160573</v>
      </c>
      <c r="J14" s="10">
        <f>D14*POWER(Variables!$B$18,1.5)</f>
        <v>50.325440882321146</v>
      </c>
      <c r="K14" s="10">
        <f>E14*POWER(Variables!$B$18,1.5)</f>
        <v>125.81360220580287</v>
      </c>
      <c r="L14" s="10">
        <f>F14*POWER(Variables!$B$18,1.5)</f>
        <v>377.44080661740861</v>
      </c>
    </row>
    <row r="15" spans="1:12" s="10" customFormat="1" x14ac:dyDescent="0.25">
      <c r="A15" t="s">
        <v>14</v>
      </c>
      <c r="B15" s="10">
        <v>0</v>
      </c>
      <c r="C15" s="10">
        <v>0</v>
      </c>
      <c r="D15" s="10">
        <v>0</v>
      </c>
      <c r="E15" s="10">
        <v>50</v>
      </c>
      <c r="F15" s="10">
        <v>50</v>
      </c>
      <c r="H15" s="10">
        <f>B15*POWER(Variables!$B$18,1.5)</f>
        <v>0</v>
      </c>
      <c r="I15" s="10">
        <f>C15*POWER(Variables!$B$18,1.5)</f>
        <v>0</v>
      </c>
      <c r="J15" s="10">
        <f>D15*POWER(Variables!$B$18,1.5)</f>
        <v>0</v>
      </c>
      <c r="K15" s="10">
        <f>E15*POWER(Variables!$B$18,1.5)</f>
        <v>125.81360220580287</v>
      </c>
      <c r="L15" s="10">
        <f>F15*POWER(Variables!$B$18,1.5)</f>
        <v>125.81360220580287</v>
      </c>
    </row>
    <row r="16" spans="1:12" s="10" customFormat="1" x14ac:dyDescent="0.25">
      <c r="A16"/>
    </row>
    <row r="17" spans="1:12" s="11" customFormat="1" x14ac:dyDescent="0.25">
      <c r="A17" t="s">
        <v>15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  <row r="18" spans="1:12" s="11" customFormat="1" x14ac:dyDescent="0.25">
      <c r="A18" t="s">
        <v>16</v>
      </c>
      <c r="B18" s="11">
        <v>0</v>
      </c>
      <c r="C18" s="11">
        <v>0</v>
      </c>
      <c r="D18" s="11">
        <v>0</v>
      </c>
      <c r="E18" s="11">
        <v>-0.02</v>
      </c>
      <c r="F18" s="11">
        <v>-0.05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</row>
    <row r="19" spans="1:12" s="10" customFormat="1" x14ac:dyDescent="0.25">
      <c r="A19"/>
    </row>
    <row r="20" spans="1:12" x14ac:dyDescent="0.25">
      <c r="A20" t="s">
        <v>47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</row>
    <row r="21" spans="1:12" x14ac:dyDescent="0.25">
      <c r="A21" t="s">
        <v>48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</row>
    <row r="23" spans="1:12" s="10" customFormat="1" x14ac:dyDescent="0.25">
      <c r="A23" t="s">
        <v>17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</row>
    <row r="26" spans="1:12" s="2" customFormat="1" x14ac:dyDescent="0.25">
      <c r="A26" s="2" t="s">
        <v>36</v>
      </c>
      <c r="B26" s="13">
        <f>SUM(B4:B8)*Variables!$B$1 + SUM(Equipment!B10:B11)*Variables!$B$2 + SUM(Equipment!B13:B15)*Variables!$B$3 + SUM(Equipment!B17:B18)* Variables!$B$4 +Equipment!B23*Variables!$B$5+ VLOOKUP(Equipment!B2,Variables!$A$10:$B$15,2, FALSE)*Variables!$B$7+SUM(B20:B21)*Variables!$B$6</f>
        <v>2000</v>
      </c>
      <c r="C26" s="13">
        <f>SUM(C4:C8)*Variables!$B$1 + SUM(Equipment!C10:C11)*Variables!$B$2 + SUM(Equipment!C13:C15)*Variables!$B$3 + SUM(Equipment!C17:C18)* Variables!$B$4 +Equipment!C23*Variables!$B$5+ VLOOKUP(Equipment!C2,Variables!$A$10:$B$15,2, FALSE)*Variables!$B$7+SUM(C20:C21)*Variables!$B$6</f>
        <v>5250</v>
      </c>
      <c r="D26" s="13">
        <f>SUM(D4:D8)*Variables!$B$1 + SUM(Equipment!D10:D11)*Variables!$B$2 + SUM(Equipment!D13:D15)*Variables!$B$3 + SUM(Equipment!D17:D18)* Variables!$B$4 +Equipment!D23*Variables!$B$5+ VLOOKUP(Equipment!D2,Variables!$A$10:$B$15,2, FALSE)*Variables!$B$7+SUM(D20:D21)*Variables!$B$6</f>
        <v>10000</v>
      </c>
      <c r="E26" s="13">
        <f>SUM(E4:E8)*Variables!$B$1 + SUM(Equipment!E10:E11)*Variables!$B$2 + SUM(Equipment!E13:E15)*Variables!$B$3 + SUM(Equipment!E17:E18)* Variables!$B$4 +Equipment!E23*Variables!$B$5+ VLOOKUP(Equipment!E2,Variables!$A$10:$B$15,2, FALSE)*Variables!$B$7+SUM(E20:E21)*Variables!$B$6</f>
        <v>26250</v>
      </c>
      <c r="F26" s="13">
        <f>SUM(F4:F8)*Variables!$B$1 + SUM(Equipment!F10:F11)*Variables!$B$2 + SUM(Equipment!F13:F15)*Variables!$B$3 + SUM(Equipment!F17:F18)* Variables!$B$4 +Equipment!F23*Variables!$B$5+ VLOOKUP(Equipment!F2,Variables!$A$10:$B$15,2, FALSE)*Variables!$B$7+SUM(F20:F21)*Variables!$B$6</f>
        <v>50000</v>
      </c>
      <c r="G26" s="13"/>
      <c r="H26" s="13">
        <f>SUM(H4:H8)*Variables!$B$1 + SUM(Equipment!H10:H11)*Variables!$B$2 + SUM(Equipment!H13:H15)*Variables!$B$3 + SUM(Equipment!H17:H18)* Variables!$B$4 +Equipment!H23*Variables!$B$5+ VLOOKUP(Equipment!H2,Variables!$A$10:$B$15,2, FALSE)*Variables!$B$7+SUM(H20:H21)*Variables!$B$6</f>
        <v>4147.7920040951694</v>
      </c>
      <c r="I26" s="13">
        <f>SUM(I4:I8)*Variables!$B$1 + SUM(Equipment!I10:I11)*Variables!$B$2 + SUM(Equipment!I13:I15)*Variables!$B$3 + SUM(Equipment!I17:I18)* Variables!$B$4 +Equipment!I23*Variables!$B$5+ VLOOKUP(Equipment!I2,Variables!$A$10:$B$15,2, FALSE)*Variables!$B$7+SUM(I20:I21)*Variables!$B$6</f>
        <v>9178.4760772031004</v>
      </c>
      <c r="J26" s="13">
        <f>SUM(J4:J8)*Variables!$B$1 + SUM(Equipment!J10:J11)*Variables!$B$2 + SUM(Equipment!J13:J15)*Variables!$B$3 + SUM(Equipment!J17:J18)* Variables!$B$4 +Equipment!J23*Variables!$B$5+ VLOOKUP(Equipment!J2,Variables!$A$10:$B$15,2, FALSE)*Variables!$B$7+SUM(J20:J21)*Variables!$B$6</f>
        <v>17431.952154406201</v>
      </c>
      <c r="K26" s="13">
        <f>SUM(K4:K8)*Variables!$B$1 + SUM(Equipment!K10:K11)*Variables!$B$2 + SUM(Equipment!K13:K15)*Variables!$B$3 + SUM(Equipment!K17:K18)* Variables!$B$4 +Equipment!K23*Variables!$B$5+ VLOOKUP(Equipment!K2,Variables!$A$10:$B$15,2, FALSE)*Variables!$B$7+SUM(K20:K21)*Variables!$B$6</f>
        <v>46425.220441160578</v>
      </c>
      <c r="L26" s="13">
        <f>SUM(L4:L8)*Variables!$B$1 + SUM(Equipment!L10:L11)*Variables!$B$2 + SUM(Equipment!L13:L15)*Variables!$B$3 + SUM(Equipment!L17:L18)* Variables!$B$4 +Equipment!L23*Variables!$B$5+ VLOOKUP(Equipment!L2,Variables!$A$10:$B$15,2, FALSE)*Variables!$B$7+SUM(L20:L21)*Variables!$B$6</f>
        <v>91441.120992611279</v>
      </c>
    </row>
    <row r="27" spans="1:12" x14ac:dyDescent="0.25">
      <c r="A27" t="s">
        <v>34</v>
      </c>
      <c r="B27" s="12">
        <f>B26*VLOOKUP(Equipment!B2,Variables!$A$10:$C$15,3,FALSE)</f>
        <v>2000</v>
      </c>
      <c r="C27" s="12">
        <f>B27*VLOOKUP(Equipment!C2,Variables!$A$10:$C$15,3,FALSE)</f>
        <v>5000</v>
      </c>
      <c r="D27" s="12">
        <f>C27*VLOOKUP(Equipment!D2,Variables!$A$10:$C$15,3,FALSE)</f>
        <v>10000</v>
      </c>
      <c r="E27" s="12">
        <f>D27*VLOOKUP(Equipment!E2,Variables!$A$10:$C$15,3,FALSE)</f>
        <v>25000</v>
      </c>
      <c r="F27" s="12">
        <f>E27*VLOOKUP(Equipment!F2,Variables!$A$10:$C$15,3,FALSE)</f>
        <v>50000</v>
      </c>
      <c r="G27" s="12"/>
      <c r="H27" s="12">
        <f>H26*VLOOKUP(Equipment!H2,Variables!$A$10:$C$15,3,FALSE)</f>
        <v>4147.7920040951694</v>
      </c>
      <c r="I27" s="12">
        <f>H27*VLOOKUP(Equipment!I2,Variables!$A$10:$C$15,3,FALSE)</f>
        <v>10369.480010237923</v>
      </c>
      <c r="J27" s="12">
        <f>I27*VLOOKUP(Equipment!J2,Variables!$A$10:$C$15,3,FALSE)</f>
        <v>20738.960020475846</v>
      </c>
      <c r="K27" s="12">
        <f>J27*VLOOKUP(Equipment!K2,Variables!$A$10:$C$15,3,FALSE)</f>
        <v>51847.400051189616</v>
      </c>
      <c r="L27" s="12">
        <f>K27*VLOOKUP(Equipment!L2,Variables!$A$10:$C$15,3,FALSE)</f>
        <v>103694.80010237923</v>
      </c>
    </row>
    <row r="28" spans="1:12" s="2" customFormat="1" x14ac:dyDescent="0.25">
      <c r="A28" s="14" t="s">
        <v>35</v>
      </c>
      <c r="B28" s="13">
        <f>B27-B26</f>
        <v>0</v>
      </c>
      <c r="C28" s="13">
        <f t="shared" ref="C28:F28" si="0">C27-C26</f>
        <v>-250</v>
      </c>
      <c r="D28" s="13">
        <f t="shared" si="0"/>
        <v>0</v>
      </c>
      <c r="E28" s="13">
        <f t="shared" si="0"/>
        <v>-1250</v>
      </c>
      <c r="F28" s="13">
        <f t="shared" si="0"/>
        <v>0</v>
      </c>
      <c r="G28" s="13"/>
      <c r="H28" s="13">
        <f>H27-H26</f>
        <v>0</v>
      </c>
      <c r="I28" s="13">
        <f t="shared" ref="I28" si="1">I27-I26</f>
        <v>1191.0039330348227</v>
      </c>
      <c r="J28" s="13">
        <f t="shared" ref="J28" si="2">J27-J26</f>
        <v>3307.0078660696454</v>
      </c>
      <c r="K28" s="13">
        <f t="shared" ref="K28" si="3">K27-K26</f>
        <v>5422.1796100290376</v>
      </c>
      <c r="L28" s="13">
        <f t="shared" ref="L28" si="4">L27-L26</f>
        <v>12253.679109767952</v>
      </c>
    </row>
  </sheetData>
  <mergeCells count="2">
    <mergeCell ref="B1:F1"/>
    <mergeCell ref="H1:L1"/>
  </mergeCells>
  <conditionalFormatting sqref="M2:XFD2 A2:C2">
    <cfRule type="containsText" dxfId="44" priority="45" operator="containsText" text="Relic">
      <formula>NOT(ISERROR(SEARCH("Relic",A2)))</formula>
    </cfRule>
    <cfRule type="containsText" dxfId="43" priority="46" operator="containsText" text="Legendary">
      <formula>NOT(ISERROR(SEARCH("Legendary",A2)))</formula>
    </cfRule>
    <cfRule type="containsText" dxfId="42" priority="47" operator="containsText" text="Epic">
      <formula>NOT(ISERROR(SEARCH("Epic",A2)))</formula>
    </cfRule>
    <cfRule type="containsText" dxfId="41" priority="48" operator="containsText" text="Rare">
      <formula>NOT(ISERROR(SEARCH("Rare",A2)))</formula>
    </cfRule>
    <cfRule type="containsText" dxfId="40" priority="49" operator="containsText" text="Uncommon">
      <formula>NOT(ISERROR(SEARCH("Uncommon",A2)))</formula>
    </cfRule>
  </conditionalFormatting>
  <conditionalFormatting sqref="D2">
    <cfRule type="containsText" dxfId="39" priority="40" operator="containsText" text="Relic">
      <formula>NOT(ISERROR(SEARCH("Relic",D2)))</formula>
    </cfRule>
    <cfRule type="containsText" dxfId="38" priority="41" operator="containsText" text="Legendary">
      <formula>NOT(ISERROR(SEARCH("Legendary",D2)))</formula>
    </cfRule>
    <cfRule type="containsText" dxfId="37" priority="42" operator="containsText" text="Epic">
      <formula>NOT(ISERROR(SEARCH("Epic",D2)))</formula>
    </cfRule>
    <cfRule type="containsText" dxfId="36" priority="43" operator="containsText" text="Rare">
      <formula>NOT(ISERROR(SEARCH("Rare",D2)))</formula>
    </cfRule>
    <cfRule type="containsText" dxfId="35" priority="44" operator="containsText" text="Uncommon">
      <formula>NOT(ISERROR(SEARCH("Uncommon",D2)))</formula>
    </cfRule>
  </conditionalFormatting>
  <conditionalFormatting sqref="E2">
    <cfRule type="containsText" dxfId="34" priority="35" operator="containsText" text="Relic">
      <formula>NOT(ISERROR(SEARCH("Relic",E2)))</formula>
    </cfRule>
    <cfRule type="containsText" dxfId="33" priority="36" operator="containsText" text="Legendary">
      <formula>NOT(ISERROR(SEARCH("Legendary",E2)))</formula>
    </cfRule>
    <cfRule type="containsText" dxfId="32" priority="37" operator="containsText" text="Epic">
      <formula>NOT(ISERROR(SEARCH("Epic",E2)))</formula>
    </cfRule>
    <cfRule type="containsText" dxfId="31" priority="38" operator="containsText" text="Rare">
      <formula>NOT(ISERROR(SEARCH("Rare",E2)))</formula>
    </cfRule>
    <cfRule type="containsText" dxfId="30" priority="39" operator="containsText" text="Uncommon">
      <formula>NOT(ISERROR(SEARCH("Uncommon",E2)))</formula>
    </cfRule>
  </conditionalFormatting>
  <conditionalFormatting sqref="F2">
    <cfRule type="containsText" dxfId="29" priority="30" operator="containsText" text="Relic">
      <formula>NOT(ISERROR(SEARCH("Relic",F2)))</formula>
    </cfRule>
    <cfRule type="containsText" dxfId="28" priority="31" operator="containsText" text="Legendary">
      <formula>NOT(ISERROR(SEARCH("Legendary",F2)))</formula>
    </cfRule>
    <cfRule type="containsText" dxfId="27" priority="32" operator="containsText" text="Epic">
      <formula>NOT(ISERROR(SEARCH("Epic",F2)))</formula>
    </cfRule>
    <cfRule type="containsText" dxfId="26" priority="33" operator="containsText" text="Rare">
      <formula>NOT(ISERROR(SEARCH("Rare",F2)))</formula>
    </cfRule>
    <cfRule type="containsText" dxfId="25" priority="34" operator="containsText" text="Uncommon">
      <formula>NOT(ISERROR(SEARCH("Uncommon",F2)))</formula>
    </cfRule>
  </conditionalFormatting>
  <conditionalFormatting sqref="G2">
    <cfRule type="containsText" dxfId="24" priority="25" operator="containsText" text="Relic">
      <formula>NOT(ISERROR(SEARCH("Relic",G2)))</formula>
    </cfRule>
    <cfRule type="containsText" dxfId="23" priority="26" operator="containsText" text="Legendary">
      <formula>NOT(ISERROR(SEARCH("Legendary",G2)))</formula>
    </cfRule>
    <cfRule type="containsText" dxfId="22" priority="27" operator="containsText" text="Epic">
      <formula>NOT(ISERROR(SEARCH("Epic",G2)))</formula>
    </cfRule>
    <cfRule type="containsText" dxfId="21" priority="28" operator="containsText" text="Rare">
      <formula>NOT(ISERROR(SEARCH("Rare",G2)))</formula>
    </cfRule>
    <cfRule type="containsText" dxfId="20" priority="29" operator="containsText" text="Uncommon">
      <formula>NOT(ISERROR(SEARCH("Uncommon",G2)))</formula>
    </cfRule>
  </conditionalFormatting>
  <conditionalFormatting sqref="C28:G28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2:I2">
    <cfRule type="containsText" dxfId="19" priority="17" operator="containsText" text="Relic">
      <formula>NOT(ISERROR(SEARCH("Relic",H2)))</formula>
    </cfRule>
    <cfRule type="containsText" dxfId="18" priority="18" operator="containsText" text="Legendary">
      <formula>NOT(ISERROR(SEARCH("Legendary",H2)))</formula>
    </cfRule>
    <cfRule type="containsText" dxfId="17" priority="19" operator="containsText" text="Epic">
      <formula>NOT(ISERROR(SEARCH("Epic",H2)))</formula>
    </cfRule>
    <cfRule type="containsText" dxfId="16" priority="20" operator="containsText" text="Rare">
      <formula>NOT(ISERROR(SEARCH("Rare",H2)))</formula>
    </cfRule>
    <cfRule type="containsText" dxfId="15" priority="21" operator="containsText" text="Uncommon">
      <formula>NOT(ISERROR(SEARCH("Uncommon",H2)))</formula>
    </cfRule>
  </conditionalFormatting>
  <conditionalFormatting sqref="J2">
    <cfRule type="containsText" dxfId="14" priority="12" operator="containsText" text="Relic">
      <formula>NOT(ISERROR(SEARCH("Relic",J2)))</formula>
    </cfRule>
    <cfRule type="containsText" dxfId="13" priority="13" operator="containsText" text="Legendary">
      <formula>NOT(ISERROR(SEARCH("Legendary",J2)))</formula>
    </cfRule>
    <cfRule type="containsText" dxfId="12" priority="14" operator="containsText" text="Epic">
      <formula>NOT(ISERROR(SEARCH("Epic",J2)))</formula>
    </cfRule>
    <cfRule type="containsText" dxfId="11" priority="15" operator="containsText" text="Rare">
      <formula>NOT(ISERROR(SEARCH("Rare",J2)))</formula>
    </cfRule>
    <cfRule type="containsText" dxfId="10" priority="16" operator="containsText" text="Uncommon">
      <formula>NOT(ISERROR(SEARCH("Uncommon",J2)))</formula>
    </cfRule>
  </conditionalFormatting>
  <conditionalFormatting sqref="K2">
    <cfRule type="containsText" dxfId="9" priority="7" operator="containsText" text="Relic">
      <formula>NOT(ISERROR(SEARCH("Relic",K2)))</formula>
    </cfRule>
    <cfRule type="containsText" dxfId="8" priority="8" operator="containsText" text="Legendary">
      <formula>NOT(ISERROR(SEARCH("Legendary",K2)))</formula>
    </cfRule>
    <cfRule type="containsText" dxfId="7" priority="9" operator="containsText" text="Epic">
      <formula>NOT(ISERROR(SEARCH("Epic",K2)))</formula>
    </cfRule>
    <cfRule type="containsText" dxfId="6" priority="10" operator="containsText" text="Rare">
      <formula>NOT(ISERROR(SEARCH("Rare",K2)))</formula>
    </cfRule>
    <cfRule type="containsText" dxfId="5" priority="11" operator="containsText" text="Uncommon">
      <formula>NOT(ISERROR(SEARCH("Uncommon",K2)))</formula>
    </cfRule>
  </conditionalFormatting>
  <conditionalFormatting sqref="L2">
    <cfRule type="containsText" dxfId="4" priority="2" operator="containsText" text="Relic">
      <formula>NOT(ISERROR(SEARCH("Relic",L2)))</formula>
    </cfRule>
    <cfRule type="containsText" dxfId="3" priority="3" operator="containsText" text="Legendary">
      <formula>NOT(ISERROR(SEARCH("Legendary",L2)))</formula>
    </cfRule>
    <cfRule type="containsText" dxfId="2" priority="4" operator="containsText" text="Epic">
      <formula>NOT(ISERROR(SEARCH("Epic",L2)))</formula>
    </cfRule>
    <cfRule type="containsText" dxfId="1" priority="5" operator="containsText" text="Rare">
      <formula>NOT(ISERROR(SEARCH("Rare",L2)))</formula>
    </cfRule>
    <cfRule type="containsText" dxfId="0" priority="6" operator="containsText" text="Uncommon">
      <formula>NOT(ISERROR(SEARCH("Uncommon",L2)))</formula>
    </cfRule>
  </conditionalFormatting>
  <conditionalFormatting sqref="I28:L28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CBE0D3-5D4B-4C36-81F6-E7FEB94B352D}">
          <x14:formula1>
            <xm:f>Variables!$A$10:$A$15</xm:f>
          </x14:formula1>
          <xm:sqref>B2:L2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427C-AAB3-42F7-80CE-7F014982D833}">
  <dimension ref="A1:E18"/>
  <sheetViews>
    <sheetView tabSelected="1" workbookViewId="0">
      <selection activeCell="B6" sqref="B6"/>
    </sheetView>
  </sheetViews>
  <sheetFormatPr defaultRowHeight="15" x14ac:dyDescent="0.25"/>
  <cols>
    <col min="1" max="1" width="19.42578125" bestFit="1" customWidth="1"/>
    <col min="2" max="3" width="12" bestFit="1" customWidth="1"/>
    <col min="5" max="5" width="14.5703125" bestFit="1" customWidth="1"/>
  </cols>
  <sheetData>
    <row r="1" spans="1:5" x14ac:dyDescent="0.25">
      <c r="A1" s="2" t="s">
        <v>18</v>
      </c>
      <c r="B1">
        <v>10</v>
      </c>
    </row>
    <row r="2" spans="1:5" x14ac:dyDescent="0.25">
      <c r="A2" s="2" t="s">
        <v>19</v>
      </c>
      <c r="B2">
        <v>5</v>
      </c>
    </row>
    <row r="3" spans="1:5" x14ac:dyDescent="0.25">
      <c r="A3" s="2" t="s">
        <v>20</v>
      </c>
      <c r="B3">
        <v>50</v>
      </c>
    </row>
    <row r="4" spans="1:5" x14ac:dyDescent="0.25">
      <c r="A4" s="2" t="s">
        <v>21</v>
      </c>
      <c r="B4">
        <v>-100000</v>
      </c>
    </row>
    <row r="5" spans="1:5" x14ac:dyDescent="0.25">
      <c r="A5" s="2" t="s">
        <v>22</v>
      </c>
      <c r="B5">
        <v>5000</v>
      </c>
    </row>
    <row r="6" spans="1:5" x14ac:dyDescent="0.25">
      <c r="A6" s="2" t="s">
        <v>49</v>
      </c>
      <c r="B6">
        <v>100000</v>
      </c>
    </row>
    <row r="7" spans="1:5" x14ac:dyDescent="0.25">
      <c r="A7" s="2" t="s">
        <v>23</v>
      </c>
      <c r="B7">
        <v>2000</v>
      </c>
    </row>
    <row r="9" spans="1:5" ht="15.75" x14ac:dyDescent="0.25">
      <c r="A9" s="6" t="s">
        <v>24</v>
      </c>
      <c r="B9" s="7" t="s">
        <v>33</v>
      </c>
      <c r="C9" s="7" t="s">
        <v>30</v>
      </c>
      <c r="D9" s="7" t="s">
        <v>5</v>
      </c>
      <c r="E9" s="8"/>
    </row>
    <row r="10" spans="1:5" x14ac:dyDescent="0.25">
      <c r="A10" s="4" t="s">
        <v>25</v>
      </c>
      <c r="B10">
        <v>0</v>
      </c>
      <c r="C10">
        <v>1</v>
      </c>
      <c r="D10" s="10">
        <v>2020</v>
      </c>
      <c r="E10" s="9"/>
    </row>
    <row r="11" spans="1:5" x14ac:dyDescent="0.25">
      <c r="A11" s="5" t="s">
        <v>26</v>
      </c>
      <c r="B11">
        <v>1</v>
      </c>
      <c r="C11">
        <v>2.5</v>
      </c>
      <c r="D11" s="10">
        <f>C11*D10</f>
        <v>5050</v>
      </c>
      <c r="E11" s="9"/>
    </row>
    <row r="12" spans="1:5" x14ac:dyDescent="0.25">
      <c r="A12" s="5" t="s">
        <v>27</v>
      </c>
      <c r="B12">
        <v>2</v>
      </c>
      <c r="C12">
        <v>2</v>
      </c>
      <c r="D12" s="10">
        <f t="shared" ref="D12:D14" si="0">C12*D11</f>
        <v>10100</v>
      </c>
      <c r="E12" s="9"/>
    </row>
    <row r="13" spans="1:5" x14ac:dyDescent="0.25">
      <c r="A13" s="5" t="s">
        <v>28</v>
      </c>
      <c r="B13">
        <v>3</v>
      </c>
      <c r="C13">
        <v>2.5</v>
      </c>
      <c r="D13" s="10">
        <f t="shared" si="0"/>
        <v>25250</v>
      </c>
      <c r="E13" s="9"/>
    </row>
    <row r="14" spans="1:5" x14ac:dyDescent="0.25">
      <c r="A14" s="5" t="s">
        <v>29</v>
      </c>
      <c r="B14">
        <v>4</v>
      </c>
      <c r="C14">
        <v>2</v>
      </c>
      <c r="D14" s="10">
        <f t="shared" si="0"/>
        <v>50500</v>
      </c>
      <c r="E14" s="9"/>
    </row>
    <row r="15" spans="1:5" s="1" customFormat="1" x14ac:dyDescent="0.25">
      <c r="A15" s="16"/>
      <c r="D15" s="17"/>
      <c r="E15" s="18"/>
    </row>
    <row r="16" spans="1:5" x14ac:dyDescent="0.25">
      <c r="B16" s="2" t="s">
        <v>30</v>
      </c>
    </row>
    <row r="17" spans="1:2" x14ac:dyDescent="0.25">
      <c r="A17" s="2" t="s">
        <v>31</v>
      </c>
      <c r="B17">
        <v>1</v>
      </c>
    </row>
    <row r="18" spans="1:2" x14ac:dyDescent="0.25">
      <c r="A18" s="2" t="s">
        <v>32</v>
      </c>
      <c r="B18">
        <v>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4A18-5E0E-4309-9AE9-FF4215B38A3D}">
  <dimension ref="A1:B12"/>
  <sheetViews>
    <sheetView workbookViewId="0">
      <selection activeCell="B6" sqref="B6"/>
    </sheetView>
  </sheetViews>
  <sheetFormatPr defaultRowHeight="15" x14ac:dyDescent="0.25"/>
  <cols>
    <col min="1" max="1" width="15.85546875" customWidth="1"/>
    <col min="2" max="2" width="5.5703125" bestFit="1" customWidth="1"/>
    <col min="4" max="4" width="14.140625" customWidth="1"/>
    <col min="5" max="5" width="4.5703125" bestFit="1" customWidth="1"/>
    <col min="7" max="7" width="13.28515625" bestFit="1" customWidth="1"/>
    <col min="8" max="8" width="5.5703125" bestFit="1" customWidth="1"/>
    <col min="10" max="10" width="13.5703125" bestFit="1" customWidth="1"/>
    <col min="11" max="11" width="4.28515625" bestFit="1" customWidth="1"/>
  </cols>
  <sheetData>
    <row r="1" spans="1:2" s="2" customFormat="1" x14ac:dyDescent="0.25">
      <c r="A1" s="23" t="s">
        <v>3</v>
      </c>
      <c r="B1" s="23"/>
    </row>
    <row r="2" spans="1:2" x14ac:dyDescent="0.25">
      <c r="A2" t="s">
        <v>39</v>
      </c>
      <c r="B2" s="21" t="s">
        <v>41</v>
      </c>
    </row>
    <row r="3" spans="1:2" x14ac:dyDescent="0.25">
      <c r="A3" t="s">
        <v>45</v>
      </c>
      <c r="B3" s="21" t="s">
        <v>43</v>
      </c>
    </row>
    <row r="5" spans="1:2" x14ac:dyDescent="0.25">
      <c r="A5" s="23" t="s">
        <v>40</v>
      </c>
      <c r="B5" s="23"/>
    </row>
    <row r="6" spans="1:2" x14ac:dyDescent="0.25">
      <c r="A6" t="s">
        <v>16</v>
      </c>
      <c r="B6" s="21" t="s">
        <v>46</v>
      </c>
    </row>
    <row r="8" spans="1:2" x14ac:dyDescent="0.25">
      <c r="A8" s="20" t="s">
        <v>1</v>
      </c>
      <c r="B8" s="20"/>
    </row>
    <row r="9" spans="1:2" x14ac:dyDescent="0.25">
      <c r="A9" t="s">
        <v>42</v>
      </c>
      <c r="B9" s="21" t="s">
        <v>43</v>
      </c>
    </row>
    <row r="11" spans="1:2" x14ac:dyDescent="0.25">
      <c r="A11" s="20" t="s">
        <v>2</v>
      </c>
      <c r="B11" s="20"/>
    </row>
    <row r="12" spans="1:2" x14ac:dyDescent="0.25">
      <c r="A12" t="s">
        <v>44</v>
      </c>
      <c r="B12" s="19">
        <v>-0.05</v>
      </c>
    </row>
  </sheetData>
  <mergeCells count="2">
    <mergeCell ref="A1:B1"/>
    <mergeCell ref="A5:B5"/>
  </mergeCells>
  <pageMargins left="0.7" right="0.7" top="0.75" bottom="0.75" header="0.3" footer="0.3"/>
  <ignoredErrors>
    <ignoredError sqref="B9 B2:B3 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Equipment</vt:lpstr>
      <vt:lpstr>Variables</vt:lpstr>
      <vt:lpstr>Equipment Buffs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Грант Оганян</dc:creator>
  <cp:lastModifiedBy>Грант Оганян</cp:lastModifiedBy>
  <dcterms:created xsi:type="dcterms:W3CDTF">2020-05-16T20:08:01Z</dcterms:created>
  <dcterms:modified xsi:type="dcterms:W3CDTF">2021-07-08T01:28:24Z</dcterms:modified>
</cp:coreProperties>
</file>