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ne\Dropbox\Excel\"/>
    </mc:Choice>
  </mc:AlternateContent>
  <xr:revisionPtr revIDLastSave="0" documentId="13_ncr:1_{5A815E92-BCA4-4009-BE62-A135EF62A00B}" xr6:coauthVersionLast="44" xr6:coauthVersionMax="44" xr10:uidLastSave="{00000000-0000-0000-0000-000000000000}"/>
  <bookViews>
    <workbookView xWindow="917" yWindow="566" windowWidth="29306" windowHeight="23177" xr2:uid="{5E2A6A88-A1B1-48B1-B19E-F13EED351994}"/>
  </bookViews>
  <sheets>
    <sheet name="Sheet1" sheetId="1" r:id="rId1"/>
  </sheets>
  <calcPr calcId="18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16" i="1" l="1" a="1"/>
  <c r="Q16" i="1"/>
  <c r="R16" i="1"/>
  <c r="S16" i="1"/>
  <c r="Q17" i="1"/>
  <c r="R17" i="1"/>
  <c r="S17" i="1"/>
  <c r="Q18" i="1"/>
  <c r="R18" i="1"/>
  <c r="S18" i="1"/>
  <c r="Q19" i="1"/>
  <c r="R19" i="1"/>
  <c r="S19" i="1"/>
  <c r="Q20" i="1"/>
  <c r="R20" i="1"/>
  <c r="S20" i="1"/>
  <c r="Q21" i="1"/>
  <c r="R21" i="1"/>
  <c r="S21" i="1"/>
  <c r="Q22" i="1"/>
  <c r="R22" i="1"/>
  <c r="S22" i="1"/>
  <c r="Q23" i="1"/>
  <c r="R23" i="1"/>
  <c r="S23" i="1"/>
  <c r="Q24" i="1"/>
  <c r="R24" i="1"/>
  <c r="S24" i="1"/>
  <c r="Q25" i="1"/>
  <c r="R25" i="1"/>
  <c r="S25" i="1"/>
  <c r="Q26" i="1"/>
  <c r="R26" i="1"/>
  <c r="S26" i="1"/>
  <c r="Q27" i="1"/>
  <c r="R27" i="1"/>
  <c r="S27" i="1"/>
  <c r="Q28" i="1"/>
  <c r="R28" i="1"/>
  <c r="S28" i="1"/>
  <c r="Q29" i="1"/>
  <c r="R29" i="1"/>
  <c r="S29" i="1"/>
  <c r="Q30" i="1"/>
  <c r="R30" i="1"/>
  <c r="S30" i="1"/>
  <c r="H50" i="1" l="1"/>
  <c r="L35" i="1" l="1"/>
  <c r="L34" i="1"/>
  <c r="B33" i="1" l="1" a="1"/>
  <c r="B34" i="1" s="1"/>
  <c r="B33" i="1" l="1"/>
  <c r="B35" i="1"/>
  <c r="S34" i="1" a="1"/>
  <c r="S34" i="1" s="1"/>
  <c r="S36" i="1" l="1"/>
  <c r="S35" i="1"/>
  <c r="S41" i="1" s="1" a="1"/>
  <c r="Q3" i="1"/>
  <c r="D16" i="1"/>
  <c r="C18" i="1" a="1"/>
  <c r="S43" i="1" l="1"/>
  <c r="S42" i="1"/>
  <c r="S41" i="1"/>
  <c r="C18" i="1"/>
  <c r="C30" i="1"/>
  <c r="F18" i="1"/>
  <c r="H22" i="1"/>
  <c r="F25" i="1"/>
  <c r="F26" i="1"/>
  <c r="G27" i="1"/>
  <c r="E18" i="1"/>
  <c r="G28" i="1"/>
  <c r="F22" i="1"/>
  <c r="F27" i="1"/>
  <c r="F21" i="1"/>
  <c r="C29" i="1"/>
  <c r="D24" i="1"/>
  <c r="H23" i="1"/>
  <c r="G22" i="1"/>
  <c r="D19" i="1"/>
  <c r="D18" i="1"/>
  <c r="H30" i="1"/>
  <c r="E28" i="1"/>
  <c r="C19" i="1"/>
  <c r="C33" i="1" s="1"/>
  <c r="H24" i="1"/>
  <c r="D26" i="1"/>
  <c r="H21" i="1"/>
  <c r="H19" i="1"/>
  <c r="C28" i="1"/>
  <c r="G20" i="1"/>
  <c r="D22" i="1"/>
  <c r="D21" i="1"/>
  <c r="E20" i="1"/>
  <c r="C23" i="1"/>
  <c r="F20" i="1"/>
  <c r="C26" i="1"/>
  <c r="D29" i="1"/>
  <c r="F29" i="1"/>
  <c r="G18" i="1"/>
  <c r="F30" i="1"/>
  <c r="G26" i="1"/>
  <c r="G30" i="1"/>
  <c r="H26" i="1"/>
  <c r="D28" i="1"/>
  <c r="E24" i="1"/>
  <c r="G29" i="1"/>
  <c r="E29" i="1"/>
  <c r="H29" i="1"/>
  <c r="E19" i="1"/>
  <c r="C27" i="1"/>
  <c r="F19" i="1"/>
  <c r="D33" i="1" s="1"/>
  <c r="E30" i="1"/>
  <c r="D27" i="1"/>
  <c r="E23" i="1"/>
  <c r="D30" i="1"/>
  <c r="G25" i="1"/>
  <c r="E21" i="1"/>
  <c r="G23" i="1"/>
  <c r="E22" i="1"/>
  <c r="H27" i="1"/>
  <c r="G21" i="1"/>
  <c r="D23" i="1"/>
  <c r="D20" i="1"/>
  <c r="F24" i="1"/>
  <c r="H20" i="1"/>
  <c r="G24" i="1"/>
  <c r="F23" i="1"/>
  <c r="H25" i="1"/>
  <c r="G19" i="1"/>
  <c r="H28" i="1"/>
  <c r="C25" i="1"/>
  <c r="C20" i="1"/>
  <c r="C34" i="1" s="1"/>
  <c r="C22" i="1"/>
  <c r="E25" i="1"/>
  <c r="C24" i="1"/>
  <c r="H18" i="1"/>
  <c r="E27" i="1"/>
  <c r="D25" i="1"/>
  <c r="C21" i="1"/>
  <c r="C35" i="1" s="1"/>
  <c r="E26" i="1"/>
  <c r="F28" i="1"/>
  <c r="V43" i="1" l="1"/>
  <c r="U42" i="1"/>
  <c r="T36" i="1"/>
  <c r="T34" i="1"/>
  <c r="U43" i="1"/>
  <c r="V42" i="1" s="1"/>
  <c r="T43" i="1"/>
  <c r="V41" i="1" s="1"/>
  <c r="T35" i="1"/>
  <c r="T42" i="1"/>
  <c r="U41" i="1" s="1"/>
  <c r="J34" i="1"/>
  <c r="J35" i="1"/>
  <c r="E35" i="1"/>
  <c r="F35" i="1" s="1"/>
  <c r="G35" i="1" s="1"/>
  <c r="D35" i="1"/>
  <c r="E33" i="1"/>
  <c r="F33" i="1" s="1"/>
  <c r="D34" i="1"/>
  <c r="E34" i="1"/>
  <c r="F34" i="1" s="1"/>
  <c r="T41" i="1"/>
  <c r="T40" i="1" a="1"/>
  <c r="S48" i="1" a="1"/>
  <c r="N35" i="1" l="1"/>
  <c r="N34" i="1"/>
  <c r="G34" i="1"/>
  <c r="H34" i="1" s="1"/>
  <c r="G33" i="1"/>
  <c r="H33" i="1" s="1"/>
  <c r="H35" i="1"/>
  <c r="R41" i="1" a="1"/>
  <c r="R41" i="1" s="1"/>
  <c r="S50" i="1"/>
  <c r="S49" i="1"/>
  <c r="S48" i="1"/>
  <c r="V40" i="1"/>
  <c r="T40" i="1"/>
  <c r="U40" i="1"/>
  <c r="T47" i="1" l="1" a="1"/>
  <c r="V47" i="1" s="1"/>
  <c r="S55" i="1" a="1"/>
  <c r="R42" i="1"/>
  <c r="R43" i="1"/>
  <c r="T39" i="1" l="1" a="1"/>
  <c r="T39" i="1" s="1"/>
  <c r="U47" i="1"/>
  <c r="T47" i="1"/>
  <c r="S56" i="1"/>
  <c r="S55" i="1"/>
  <c r="S57" i="1"/>
  <c r="R48" i="1" a="1"/>
  <c r="U39" i="1" l="1"/>
  <c r="V39" i="1"/>
  <c r="T54" i="1" a="1"/>
  <c r="R48" i="1"/>
  <c r="R49" i="1"/>
  <c r="R50" i="1"/>
  <c r="T46" i="1" l="1" a="1"/>
  <c r="V54" i="1"/>
  <c r="T54" i="1"/>
  <c r="U54" i="1"/>
  <c r="V46" i="1" l="1"/>
  <c r="T46" i="1"/>
  <c r="U46" i="1"/>
  <c r="U49" i="1" l="1"/>
  <c r="U53" i="1" s="1"/>
  <c r="U50" i="1"/>
  <c r="U48" i="1"/>
  <c r="T49" i="1"/>
  <c r="T50" i="1"/>
  <c r="T48" i="1"/>
  <c r="T53" i="1" s="1"/>
  <c r="V48" i="1"/>
  <c r="V49" i="1"/>
  <c r="V50" i="1"/>
  <c r="V53" i="1" s="1"/>
  <c r="R55" i="1" l="1" a="1"/>
  <c r="R55" i="1" s="1"/>
  <c r="Q55" i="1" s="1"/>
  <c r="V55" i="1" l="1"/>
  <c r="U55" i="1"/>
  <c r="T55" i="1"/>
  <c r="R56" i="1"/>
  <c r="R57" i="1"/>
  <c r="Q56" i="1" l="1"/>
  <c r="V56" i="1"/>
  <c r="U56" i="1"/>
  <c r="T56" i="1"/>
  <c r="Q57" i="1"/>
  <c r="U57" i="1"/>
  <c r="V57" i="1"/>
  <c r="T57" i="1"/>
</calcChain>
</file>

<file path=xl/sharedStrings.xml><?xml version="1.0" encoding="utf-8"?>
<sst xmlns="http://schemas.openxmlformats.org/spreadsheetml/2006/main" count="30" uniqueCount="27">
  <si>
    <t>num assets</t>
  </si>
  <si>
    <t>spots</t>
  </si>
  <si>
    <t>atms</t>
  </si>
  <si>
    <t>skews</t>
  </si>
  <si>
    <t>rate</t>
  </si>
  <si>
    <t>div dates</t>
  </si>
  <si>
    <t>divs</t>
  </si>
  <si>
    <t>correl</t>
  </si>
  <si>
    <t>lambda</t>
  </si>
  <si>
    <t>google</t>
  </si>
  <si>
    <t>amazon</t>
  </si>
  <si>
    <t>starbucks</t>
  </si>
  <si>
    <t>model</t>
  </si>
  <si>
    <t>exp</t>
  </si>
  <si>
    <t>cov</t>
  </si>
  <si>
    <t>exy</t>
  </si>
  <si>
    <t>corr</t>
  </si>
  <si>
    <t>alpha</t>
  </si>
  <si>
    <t>beta</t>
  </si>
  <si>
    <t>var</t>
  </si>
  <si>
    <t>spot</t>
  </si>
  <si>
    <t>vol</t>
  </si>
  <si>
    <t>paths</t>
  </si>
  <si>
    <t>sobol</t>
  </si>
  <si>
    <t>parallel</t>
  </si>
  <si>
    <t>statevar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</si>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</sst>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9" fontId="0" fillId="0" borderId="0" xfId="0" applyNumberFormat="1"/>
    <xf numFmtId="10" fontId="0" fillId="0" borderId="0" xfId="0" applyNumberFormat="1"/>
    <xf numFmtId="164" fontId="0" fillId="0" borderId="0" xfId="1" applyNumberFormat="1" applyFont="1"/>
    <xf numFmtId="9" fontId="0" fillId="0" borderId="0" xfId="2" quotePrefix="1" applyFont="1"/>
    <xf numFmtId="0" fontId="0" fillId="0" borderId="0" xfId="0" quotePrefix="1"/>
    <xf numFmtId="43" fontId="0" fillId="0" borderId="0" xfId="1" quotePrefix="1" applyFont="1"/>
    <xf numFmtId="10" fontId="0" fillId="0" borderId="0" xfId="2" quotePrefix="1" applyNumberFormat="1" applyFont="1"/>
    <xf numFmtId="43" fontId="0" fillId="0" borderId="0" xfId="1" applyFont="1"/>
    <xf numFmtId="10" fontId="0" fillId="0" borderId="0" xfId="2" applyNumberFormat="1" applyFont="1"/>
    <xf numFmtId="2" fontId="0" fillId="0" borderId="0" xfId="0" applyNumberFormat="1"/>
    <xf numFmtId="43" fontId="0" fillId="0" borderId="0" xfId="0" applyNumberFormat="1"/>
    <xf numFmtId="43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7D7A-CA5C-4C25-BE20-B1CFC1211636}">
  <dimension ref="B3:X61"/>
  <sheetViews>
    <sheetView tabSelected="1" topLeftCell="C1" workbookViewId="0">
      <selection activeCell="P30" sqref="P30"/>
    </sheetView>
  </sheetViews>
  <sheetFormatPr defaultRowHeight="14.6" x14ac:dyDescent="0.4"/>
  <cols>
    <col min="3" max="3" width="10" bestFit="1" customWidth="1"/>
    <col min="4" max="4" width="9.3046875" bestFit="1" customWidth="1"/>
    <col min="5" max="5" width="18.15234375" bestFit="1" customWidth="1"/>
    <col min="6" max="6" width="13.61328125" bestFit="1" customWidth="1"/>
    <col min="8" max="8" width="10.07421875" style="8" bestFit="1" customWidth="1"/>
    <col min="9" max="9" width="9.23046875" style="9"/>
    <col min="10" max="10" width="15.84375" style="9" bestFit="1" customWidth="1"/>
    <col min="11" max="11" width="9.23046875" style="9"/>
    <col min="16" max="16" width="16.07421875" bestFit="1" customWidth="1"/>
    <col min="17" max="17" width="23.23046875" bestFit="1" customWidth="1"/>
    <col min="18" max="18" width="12.3828125" bestFit="1" customWidth="1"/>
  </cols>
  <sheetData>
    <row r="3" spans="3:22" x14ac:dyDescent="0.4">
      <c r="Q3" t="str">
        <f ca="1">_xll.xPutMultiStats(D4:F4,1,1,"stats")</f>
        <v>stats</v>
      </c>
    </row>
    <row r="4" spans="3:22" x14ac:dyDescent="0.4">
      <c r="C4" t="s">
        <v>0</v>
      </c>
      <c r="D4" t="s">
        <v>9</v>
      </c>
      <c r="E4" t="s">
        <v>10</v>
      </c>
      <c r="F4" t="s">
        <v>11</v>
      </c>
    </row>
    <row r="5" spans="3:22" x14ac:dyDescent="0.4">
      <c r="C5" t="s">
        <v>4</v>
      </c>
      <c r="D5" s="2">
        <v>0</v>
      </c>
      <c r="E5" s="2">
        <v>0</v>
      </c>
    </row>
    <row r="6" spans="3:22" x14ac:dyDescent="0.4">
      <c r="C6" t="s">
        <v>8</v>
      </c>
      <c r="D6" s="1">
        <v>0</v>
      </c>
      <c r="H6" s="8" t="s">
        <v>5</v>
      </c>
      <c r="I6" s="9" t="s">
        <v>6</v>
      </c>
    </row>
    <row r="7" spans="3:22" x14ac:dyDescent="0.4">
      <c r="H7" s="8">
        <v>0.25</v>
      </c>
      <c r="I7" s="9">
        <v>0</v>
      </c>
      <c r="J7" s="9">
        <v>0</v>
      </c>
      <c r="K7" s="9">
        <v>0</v>
      </c>
    </row>
    <row r="8" spans="3:22" x14ac:dyDescent="0.4">
      <c r="C8" t="s">
        <v>1</v>
      </c>
      <c r="D8">
        <v>50</v>
      </c>
      <c r="E8">
        <v>100</v>
      </c>
      <c r="F8">
        <v>25</v>
      </c>
      <c r="H8" s="8">
        <v>0.5</v>
      </c>
      <c r="I8" s="9">
        <v>0</v>
      </c>
      <c r="J8" s="9">
        <v>0</v>
      </c>
      <c r="K8" s="9">
        <v>0</v>
      </c>
    </row>
    <row r="9" spans="3:22" x14ac:dyDescent="0.4">
      <c r="C9" t="s">
        <v>2</v>
      </c>
      <c r="D9" s="1">
        <v>0.2</v>
      </c>
      <c r="E9" s="1">
        <v>0.15</v>
      </c>
      <c r="F9" s="1">
        <v>0.25</v>
      </c>
    </row>
    <row r="10" spans="3:22" x14ac:dyDescent="0.4">
      <c r="C10" t="s">
        <v>3</v>
      </c>
      <c r="D10">
        <v>-0.1</v>
      </c>
      <c r="E10">
        <v>-0.05</v>
      </c>
      <c r="F10">
        <v>-0.5</v>
      </c>
    </row>
    <row r="11" spans="3:22" x14ac:dyDescent="0.4">
      <c r="C11" t="s">
        <v>7</v>
      </c>
      <c r="D11" s="3">
        <v>1</v>
      </c>
      <c r="E11">
        <v>0.8</v>
      </c>
      <c r="F11">
        <v>0.5</v>
      </c>
      <c r="Q11" t="s">
        <v>24</v>
      </c>
      <c r="R11" t="b">
        <v>1</v>
      </c>
    </row>
    <row r="12" spans="3:22" x14ac:dyDescent="0.4">
      <c r="D12">
        <v>0.8</v>
      </c>
      <c r="E12" s="3">
        <v>1</v>
      </c>
      <c r="F12">
        <v>0.8</v>
      </c>
      <c r="Q12" t="s">
        <v>23</v>
      </c>
      <c r="R12" t="b">
        <v>1</v>
      </c>
    </row>
    <row r="13" spans="3:22" x14ac:dyDescent="0.4">
      <c r="D13">
        <v>0.5</v>
      </c>
      <c r="E13">
        <v>0.8</v>
      </c>
      <c r="F13" s="3">
        <v>1</v>
      </c>
      <c r="Q13" t="s">
        <v>22</v>
      </c>
      <c r="R13" s="3">
        <v>1000000</v>
      </c>
    </row>
    <row r="15" spans="3:22" x14ac:dyDescent="0.4">
      <c r="C15" s="4"/>
      <c r="D15" s="7"/>
      <c r="E15" s="5"/>
      <c r="F15" s="5"/>
      <c r="G15" s="5"/>
      <c r="H15" s="6"/>
      <c r="I15" s="7"/>
      <c r="J15" s="7"/>
      <c r="K15" s="7"/>
    </row>
    <row r="16" spans="3:22" x14ac:dyDescent="0.4">
      <c r="C16" s="5" t="s">
        <v>12</v>
      </c>
      <c r="D16" s="5" t="str">
        <f ca="1">_xll.xPutDLM(D4:F4,D8:F8,D9:F9,D10:F10,D5,E5,H7:H8,I7:K8,D11:F13,D6,"dlm")</f>
        <v>dlm</v>
      </c>
      <c r="E16" s="5"/>
      <c r="F16" s="5"/>
      <c r="G16" s="5"/>
      <c r="H16" s="6"/>
      <c r="I16" s="7"/>
      <c r="J16" s="7"/>
      <c r="K16" s="7"/>
      <c r="O16" s="10"/>
      <c r="Q16" t="str">
        <f t="array" aca="1" ref="Q16:S30" ca="1">_xll.xValue(D16,Q3,R12,,,R13,R11)</f>
        <v>google 1.00 1.00</v>
      </c>
      <c r="R16" s="10">
        <f ca="1"/>
        <v>49.999950752806079</v>
      </c>
      <c r="S16" t="e">
        <f ca="1"/>
        <v>#N/A</v>
      </c>
      <c r="V16" s="10"/>
    </row>
    <row r="17" spans="2:24" x14ac:dyDescent="0.4">
      <c r="C17" s="5"/>
      <c r="D17" s="5"/>
      <c r="E17" s="5"/>
      <c r="F17" s="5"/>
      <c r="G17" s="5"/>
      <c r="H17" s="6"/>
      <c r="I17" s="7"/>
      <c r="J17" s="7"/>
      <c r="K17" s="7"/>
      <c r="O17" s="10"/>
      <c r="Q17" t="str">
        <f ca="1"/>
        <v>amazon 1.00 1.00</v>
      </c>
      <c r="R17" s="10">
        <f ca="1"/>
        <v>99.999904110632713</v>
      </c>
      <c r="S17" t="e">
        <f ca="1"/>
        <v>#N/A</v>
      </c>
      <c r="V17" s="10"/>
    </row>
    <row r="18" spans="2:24" x14ac:dyDescent="0.4">
      <c r="C18" s="4" t="str">
        <f t="array" aca="1" ref="C18:H30" ca="1">_xll.xViewDLM(D16)</f>
        <v/>
      </c>
      <c r="D18" s="4" t="str">
        <f ca="1"/>
        <v>dynamics</v>
      </c>
      <c r="E18" s="4" t="str">
        <f ca="1"/>
        <v>alpha</v>
      </c>
      <c r="F18" s="5" t="str">
        <f ca="1"/>
        <v>beta</v>
      </c>
      <c r="G18" s="5" t="e">
        <f ca="1"/>
        <v>#N/A</v>
      </c>
      <c r="H18" s="6" t="e">
        <f ca="1"/>
        <v>#N/A</v>
      </c>
      <c r="I18" s="7"/>
      <c r="J18" s="7"/>
      <c r="K18" s="7"/>
      <c r="O18" s="10"/>
      <c r="Q18" t="str">
        <f ca="1"/>
        <v>starbucks 1.00 1.00</v>
      </c>
      <c r="R18" s="10">
        <f ca="1"/>
        <v>25.000548827359612</v>
      </c>
      <c r="S18" t="e">
        <f ca="1"/>
        <v>#N/A</v>
      </c>
      <c r="V18" s="10"/>
    </row>
    <row r="19" spans="2:24" x14ac:dyDescent="0.4">
      <c r="C19" s="5" t="str">
        <f ca="1"/>
        <v>google</v>
      </c>
      <c r="D19" s="5" t="str">
        <f ca="1"/>
        <v>normal</v>
      </c>
      <c r="E19" s="6">
        <f ca="1"/>
        <v>10</v>
      </c>
      <c r="F19" s="6">
        <f ca="1"/>
        <v>0</v>
      </c>
      <c r="G19" s="5" t="e">
        <f ca="1"/>
        <v>#N/A</v>
      </c>
      <c r="H19" s="6" t="e">
        <f ca="1"/>
        <v>#N/A</v>
      </c>
      <c r="I19" s="7"/>
      <c r="J19" s="7"/>
      <c r="K19" s="7"/>
      <c r="O19" s="10"/>
      <c r="Q19" t="str">
        <f ca="1"/>
        <v>google google 1.00 1.00</v>
      </c>
      <c r="R19" s="10">
        <f ca="1"/>
        <v>2599.9927441808036</v>
      </c>
      <c r="S19" t="e">
        <f ca="1"/>
        <v>#N/A</v>
      </c>
      <c r="V19" s="10"/>
    </row>
    <row r="20" spans="2:24" x14ac:dyDescent="0.4">
      <c r="C20" t="str">
        <f ca="1"/>
        <v>amazon</v>
      </c>
      <c r="D20" t="str">
        <f ca="1"/>
        <v>surnormal</v>
      </c>
      <c r="E20" s="8">
        <f ca="1"/>
        <v>200.00000000000006</v>
      </c>
      <c r="F20" s="8">
        <f ca="1"/>
        <v>4.9999999999999989E-2</v>
      </c>
      <c r="G20" t="e">
        <f ca="1"/>
        <v>#N/A</v>
      </c>
      <c r="H20" s="8" t="e">
        <f ca="1"/>
        <v>#N/A</v>
      </c>
      <c r="J20" s="7"/>
      <c r="K20" s="7"/>
      <c r="O20" s="10"/>
      <c r="Q20" t="str">
        <f ca="1"/>
        <v>amazon google 1.00 1.00</v>
      </c>
      <c r="R20" s="10">
        <f ca="1"/>
        <v>5119.9859762084043</v>
      </c>
      <c r="S20" t="e">
        <f ca="1"/>
        <v>#N/A</v>
      </c>
      <c r="V20" s="10"/>
      <c r="X20" s="8"/>
    </row>
    <row r="21" spans="2:24" x14ac:dyDescent="0.4">
      <c r="C21" t="str">
        <f ca="1"/>
        <v>starbucks</v>
      </c>
      <c r="D21" t="str">
        <f ca="1"/>
        <v>subnormal</v>
      </c>
      <c r="E21" s="8">
        <f ca="1"/>
        <v>33.333333333333329</v>
      </c>
      <c r="F21" s="8">
        <f ca="1"/>
        <v>0.75</v>
      </c>
      <c r="G21" t="e">
        <f ca="1"/>
        <v>#N/A</v>
      </c>
      <c r="H21" s="8" t="e">
        <f ca="1"/>
        <v>#N/A</v>
      </c>
      <c r="J21" s="7"/>
      <c r="K21" s="7"/>
      <c r="O21" s="10"/>
      <c r="Q21" t="str">
        <f ca="1"/>
        <v>amazon amazon 1.00 1.00</v>
      </c>
      <c r="R21" s="10">
        <f ca="1"/>
        <v>10225.253570285535</v>
      </c>
      <c r="S21" t="e">
        <f ca="1"/>
        <v>#N/A</v>
      </c>
      <c r="V21" s="10"/>
    </row>
    <row r="22" spans="2:24" x14ac:dyDescent="0.4">
      <c r="C22" t="e">
        <f ca="1"/>
        <v>#N/A</v>
      </c>
      <c r="D22" t="e">
        <f ca="1"/>
        <v>#N/A</v>
      </c>
      <c r="E22" t="e">
        <f ca="1"/>
        <v>#N/A</v>
      </c>
      <c r="F22" t="e">
        <f ca="1"/>
        <v>#N/A</v>
      </c>
      <c r="G22" t="e">
        <f ca="1"/>
        <v>#N/A</v>
      </c>
      <c r="H22" s="8" t="e">
        <f ca="1"/>
        <v>#N/A</v>
      </c>
      <c r="J22" s="7"/>
      <c r="K22" s="7"/>
      <c r="O22" s="10"/>
      <c r="Q22" t="str">
        <f ca="1"/>
        <v>starbucks google 1.00 1.00</v>
      </c>
      <c r="R22" s="10">
        <f ca="1"/>
        <v>1281.2579028409157</v>
      </c>
      <c r="S22" t="e">
        <f ca="1"/>
        <v>#N/A</v>
      </c>
      <c r="V22" s="10"/>
      <c r="X22" s="8"/>
    </row>
    <row r="23" spans="2:24" x14ac:dyDescent="0.4">
      <c r="C23" t="e">
        <f ca="1"/>
        <v>#N/A</v>
      </c>
      <c r="D23" t="e">
        <f ca="1"/>
        <v>#N/A</v>
      </c>
      <c r="E23" t="e">
        <f ca="1"/>
        <v>#N/A</v>
      </c>
      <c r="F23" t="e">
        <f ca="1"/>
        <v>#N/A</v>
      </c>
      <c r="G23" t="e">
        <f ca="1"/>
        <v>#N/A</v>
      </c>
      <c r="H23" s="8" t="e">
        <f ca="1"/>
        <v>#N/A</v>
      </c>
      <c r="J23" s="7"/>
      <c r="K23" s="7"/>
      <c r="O23" s="10"/>
      <c r="Q23" t="str">
        <f ca="1"/>
        <v>starbucks amazon 1.00 1.00</v>
      </c>
      <c r="R23" s="10">
        <f ca="1"/>
        <v>2573.9029391374402</v>
      </c>
      <c r="S23" t="e">
        <f ca="1"/>
        <v>#N/A</v>
      </c>
      <c r="V23" s="10"/>
      <c r="X23" s="8"/>
    </row>
    <row r="24" spans="2:24" x14ac:dyDescent="0.4">
      <c r="C24" t="e">
        <f ca="1"/>
        <v>#N/A</v>
      </c>
      <c r="D24" t="e">
        <f ca="1"/>
        <v>#N/A</v>
      </c>
      <c r="E24" t="e">
        <f ca="1"/>
        <v>#N/A</v>
      </c>
      <c r="F24" t="e">
        <f ca="1"/>
        <v>#N/A</v>
      </c>
      <c r="G24" t="e">
        <f ca="1"/>
        <v>#N/A</v>
      </c>
      <c r="H24" s="8" t="e">
        <f ca="1"/>
        <v>#N/A</v>
      </c>
      <c r="J24" s="7"/>
      <c r="K24" s="7"/>
      <c r="O24" s="10"/>
      <c r="Q24" t="str">
        <f ca="1"/>
        <v>starbucks starbucks 1.00 1.00</v>
      </c>
      <c r="R24" s="10">
        <f ca="1"/>
        <v>677.2807645411915</v>
      </c>
      <c r="S24" t="e">
        <f ca="1"/>
        <v>#N/A</v>
      </c>
      <c r="V24" s="10"/>
    </row>
    <row r="25" spans="2:24" x14ac:dyDescent="0.4">
      <c r="C25" t="e">
        <f ca="1"/>
        <v>#N/A</v>
      </c>
      <c r="D25" t="e">
        <f ca="1"/>
        <v>#N/A</v>
      </c>
      <c r="E25" t="e">
        <f ca="1"/>
        <v>#N/A</v>
      </c>
      <c r="F25" t="e">
        <f ca="1"/>
        <v>#N/A</v>
      </c>
      <c r="G25" t="e">
        <f ca="1"/>
        <v>#N/A</v>
      </c>
      <c r="H25" s="8" t="e">
        <f ca="1"/>
        <v>#N/A</v>
      </c>
      <c r="J25" s="7"/>
      <c r="K25" s="7"/>
      <c r="Q25" t="e">
        <f ca="1"/>
        <v>#N/A</v>
      </c>
      <c r="R25" t="e">
        <f ca="1"/>
        <v>#N/A</v>
      </c>
      <c r="S25" t="e">
        <f ca="1"/>
        <v>#N/A</v>
      </c>
    </row>
    <row r="26" spans="2:24" x14ac:dyDescent="0.4">
      <c r="C26" t="e">
        <f ca="1"/>
        <v>#N/A</v>
      </c>
      <c r="D26" t="e">
        <f ca="1"/>
        <v>#N/A</v>
      </c>
      <c r="E26" t="e">
        <f ca="1"/>
        <v>#N/A</v>
      </c>
      <c r="F26" t="e">
        <f ca="1"/>
        <v>#N/A</v>
      </c>
      <c r="G26" t="e">
        <f ca="1"/>
        <v>#N/A</v>
      </c>
      <c r="H26" s="8" t="e">
        <f ca="1"/>
        <v>#N/A</v>
      </c>
      <c r="J26" s="7"/>
      <c r="K26" s="7"/>
      <c r="Q26" t="e">
        <f ca="1"/>
        <v>#N/A</v>
      </c>
      <c r="R26" t="e">
        <f ca="1"/>
        <v>#N/A</v>
      </c>
      <c r="S26" t="e">
        <f ca="1"/>
        <v>#N/A</v>
      </c>
    </row>
    <row r="27" spans="2:24" x14ac:dyDescent="0.4">
      <c r="C27" t="e">
        <f ca="1"/>
        <v>#N/A</v>
      </c>
      <c r="D27" t="e">
        <f ca="1"/>
        <v>#N/A</v>
      </c>
      <c r="E27" t="e">
        <f ca="1"/>
        <v>#N/A</v>
      </c>
      <c r="F27" t="e">
        <f ca="1"/>
        <v>#N/A</v>
      </c>
      <c r="G27" t="e">
        <f ca="1"/>
        <v>#N/A</v>
      </c>
      <c r="H27" s="8" t="e">
        <f ca="1"/>
        <v>#N/A</v>
      </c>
      <c r="J27" s="7"/>
      <c r="K27" s="7"/>
      <c r="Q27" t="e">
        <f ca="1"/>
        <v>#N/A</v>
      </c>
      <c r="R27" t="e">
        <f ca="1"/>
        <v>#N/A</v>
      </c>
      <c r="S27" t="e">
        <f ca="1"/>
        <v>#N/A</v>
      </c>
    </row>
    <row r="28" spans="2:24" x14ac:dyDescent="0.4">
      <c r="C28" t="e">
        <f ca="1"/>
        <v>#N/A</v>
      </c>
      <c r="D28" t="e">
        <f ca="1"/>
        <v>#N/A</v>
      </c>
      <c r="E28" t="e">
        <f ca="1"/>
        <v>#N/A</v>
      </c>
      <c r="F28" t="e">
        <f ca="1"/>
        <v>#N/A</v>
      </c>
      <c r="G28" t="e">
        <f ca="1"/>
        <v>#N/A</v>
      </c>
      <c r="H28" s="8" t="e">
        <f ca="1"/>
        <v>#N/A</v>
      </c>
      <c r="J28" s="7"/>
      <c r="K28" s="7"/>
      <c r="Q28" t="e">
        <f ca="1"/>
        <v>#N/A</v>
      </c>
      <c r="R28" t="e">
        <f ca="1"/>
        <v>#N/A</v>
      </c>
      <c r="S28" t="e">
        <f ca="1"/>
        <v>#N/A</v>
      </c>
    </row>
    <row r="29" spans="2:24" x14ac:dyDescent="0.4">
      <c r="C29" t="e">
        <f ca="1"/>
        <v>#N/A</v>
      </c>
      <c r="D29" t="e">
        <f ca="1"/>
        <v>#N/A</v>
      </c>
      <c r="E29" t="e">
        <f ca="1"/>
        <v>#N/A</v>
      </c>
      <c r="F29" t="e">
        <f ca="1"/>
        <v>#N/A</v>
      </c>
      <c r="G29" t="e">
        <f ca="1"/>
        <v>#N/A</v>
      </c>
      <c r="H29" s="8" t="e">
        <f ca="1"/>
        <v>#N/A</v>
      </c>
      <c r="J29" s="7"/>
      <c r="K29" s="7"/>
      <c r="Q29" t="e">
        <f ca="1"/>
        <v>#N/A</v>
      </c>
      <c r="R29" t="e">
        <f ca="1"/>
        <v>#N/A</v>
      </c>
      <c r="S29" t="e">
        <f ca="1"/>
        <v>#N/A</v>
      </c>
    </row>
    <row r="30" spans="2:24" x14ac:dyDescent="0.4">
      <c r="C30" t="e">
        <f ca="1"/>
        <v>#N/A</v>
      </c>
      <c r="D30" t="e">
        <f ca="1"/>
        <v>#N/A</v>
      </c>
      <c r="E30" t="e">
        <f ca="1"/>
        <v>#N/A</v>
      </c>
      <c r="F30" t="e">
        <f ca="1"/>
        <v>#N/A</v>
      </c>
      <c r="G30" t="e">
        <f ca="1"/>
        <v>#N/A</v>
      </c>
      <c r="H30" s="8" t="e">
        <f ca="1"/>
        <v>#N/A</v>
      </c>
      <c r="J30" s="7"/>
      <c r="K30" s="7"/>
      <c r="Q30" t="e">
        <f ca="1"/>
        <v>#N/A</v>
      </c>
      <c r="R30" t="e">
        <f ca="1"/>
        <v>#N/A</v>
      </c>
      <c r="S30" t="e">
        <f ca="1"/>
        <v>#N/A</v>
      </c>
    </row>
    <row r="31" spans="2:24" x14ac:dyDescent="0.4">
      <c r="J31" s="7"/>
      <c r="K31" s="7"/>
    </row>
    <row r="32" spans="2:24" x14ac:dyDescent="0.4">
      <c r="B32" t="s">
        <v>20</v>
      </c>
      <c r="D32" t="s">
        <v>18</v>
      </c>
      <c r="E32" t="s">
        <v>17</v>
      </c>
      <c r="F32" t="s">
        <v>25</v>
      </c>
      <c r="G32" t="s">
        <v>19</v>
      </c>
      <c r="H32" t="s">
        <v>21</v>
      </c>
      <c r="J32" s="7"/>
      <c r="K32" s="7"/>
    </row>
    <row r="33" spans="2:22" x14ac:dyDescent="0.4">
      <c r="B33">
        <f t="array" aca="1" ref="B33:B35" ca="1">TRANSPOSE(D8:F8)</f>
        <v>50</v>
      </c>
      <c r="C33" t="str">
        <f ca="1">C19</f>
        <v>google</v>
      </c>
      <c r="D33" s="8">
        <f ca="1">IF(F19=0,0.000001,F19)</f>
        <v>9.9999999999999995E-7</v>
      </c>
      <c r="E33" s="8">
        <f ca="1">IF(F19=0,E19/D33,E19)</f>
        <v>10000000</v>
      </c>
      <c r="F33" s="12">
        <f ca="1">IF(D19="subnormal",E33-B33,E33+B33)</f>
        <v>10000050</v>
      </c>
      <c r="G33" s="8">
        <f ca="1">F33^2*(EXP(D33^2)-1)</f>
        <v>100.00989014963491</v>
      </c>
      <c r="H33" s="8">
        <f ca="1">SQRT(G33)</f>
        <v>10.000494495255468</v>
      </c>
      <c r="J33" s="7"/>
      <c r="K33" s="7"/>
      <c r="T33" t="s">
        <v>13</v>
      </c>
    </row>
    <row r="34" spans="2:22" x14ac:dyDescent="0.4">
      <c r="B34">
        <f ca="1"/>
        <v>100</v>
      </c>
      <c r="C34" t="str">
        <f ca="1">C20</f>
        <v>amazon</v>
      </c>
      <c r="D34" s="8">
        <f ca="1">IF(F20=0,0.0000000001,F20)</f>
        <v>4.9999999999999989E-2</v>
      </c>
      <c r="E34" s="8">
        <f ca="1">IF(F20=0,E20/D34,E20)</f>
        <v>200.00000000000006</v>
      </c>
      <c r="F34" s="12">
        <f ca="1">IF(D20="subnormal",E34-B34,E34+B34)</f>
        <v>300.00000000000006</v>
      </c>
      <c r="G34" s="8">
        <f t="shared" ref="G34:G35" ca="1" si="0">F34^2*(EXP(D34^2)-1)</f>
        <v>225.2814845215668</v>
      </c>
      <c r="H34" s="8">
        <f ca="1">SQRT(G34)</f>
        <v>15.009379884644362</v>
      </c>
      <c r="J34" s="9" t="str">
        <f ca="1">C33&amp;"/"&amp;C34</f>
        <v>google/amazon</v>
      </c>
      <c r="K34" s="9" t="s">
        <v>26</v>
      </c>
      <c r="L34">
        <f ca="1">D12</f>
        <v>0.8</v>
      </c>
      <c r="M34" s="7" t="s">
        <v>14</v>
      </c>
      <c r="N34" s="11">
        <f ca="1">F33*F34*(EXP(L34*D33*D34)-1)</f>
        <v>120.00060260138558</v>
      </c>
      <c r="S34" t="str">
        <f t="array" aca="1" ref="S34:S36" ca="1">TRANSPOSE(D4:F4)</f>
        <v>google</v>
      </c>
      <c r="T34" s="10">
        <f ca="1">R16</f>
        <v>49.999950752806079</v>
      </c>
    </row>
    <row r="35" spans="2:22" x14ac:dyDescent="0.4">
      <c r="B35">
        <f ca="1"/>
        <v>25</v>
      </c>
      <c r="C35" t="str">
        <f ca="1">C21</f>
        <v>starbucks</v>
      </c>
      <c r="D35" s="8">
        <f ca="1">IF(F21=0,0.0000000001,F21)</f>
        <v>0.75</v>
      </c>
      <c r="E35" s="8">
        <f ca="1">IF(F21=0,E21/D35,E21)</f>
        <v>33.333333333333329</v>
      </c>
      <c r="F35" s="12">
        <f ca="1">IF(D21="subnormal",E35-B35,E35+B35)</f>
        <v>8.3333333333333286</v>
      </c>
      <c r="G35" s="8">
        <f t="shared" ca="1" si="0"/>
        <v>52.434351177798455</v>
      </c>
      <c r="H35" s="8">
        <f ca="1">SQRT(G35)</f>
        <v>7.241156756886185</v>
      </c>
      <c r="J35" s="7" t="str">
        <f ca="1">C34&amp;"/"&amp;C35</f>
        <v>amazon/starbucks</v>
      </c>
      <c r="K35" s="9" t="s">
        <v>26</v>
      </c>
      <c r="L35">
        <f ca="1">E13</f>
        <v>0.8</v>
      </c>
      <c r="M35" s="7" t="s">
        <v>14</v>
      </c>
      <c r="N35" s="11">
        <f ca="1">-F34*F35*(EXP(-L35*D34*D35)-1)</f>
        <v>73.886166128729585</v>
      </c>
      <c r="S35" t="str">
        <f ca="1"/>
        <v>amazon</v>
      </c>
      <c r="T35" s="10">
        <f ca="1">R17</f>
        <v>99.999904110632713</v>
      </c>
    </row>
    <row r="36" spans="2:22" x14ac:dyDescent="0.4">
      <c r="J36" s="7"/>
      <c r="K36" s="7"/>
      <c r="S36" t="str">
        <f ca="1"/>
        <v>starbucks</v>
      </c>
      <c r="T36" s="10">
        <f ca="1">R18</f>
        <v>25.000548827359612</v>
      </c>
    </row>
    <row r="37" spans="2:22" x14ac:dyDescent="0.4">
      <c r="J37" s="7"/>
      <c r="K37" s="7"/>
    </row>
    <row r="38" spans="2:22" x14ac:dyDescent="0.4">
      <c r="J38" s="7"/>
      <c r="K38" s="7"/>
      <c r="T38" t="s">
        <v>15</v>
      </c>
    </row>
    <row r="39" spans="2:22" x14ac:dyDescent="0.4">
      <c r="C39" s="5"/>
      <c r="D39" s="5"/>
      <c r="E39" s="5"/>
      <c r="F39" s="5"/>
      <c r="G39" s="5"/>
      <c r="H39" s="6"/>
      <c r="I39" s="7"/>
      <c r="J39" s="7"/>
      <c r="K39" s="7"/>
      <c r="T39" s="8">
        <f t="array" aca="1" ref="T39:V39" ca="1">TRANSPOSE(R41:R43)</f>
        <v>49.999950752806079</v>
      </c>
      <c r="U39" s="8">
        <f ca="1"/>
        <v>99.999904110632713</v>
      </c>
      <c r="V39" s="8">
        <f ca="1"/>
        <v>25.000548827359612</v>
      </c>
    </row>
    <row r="40" spans="2:22" x14ac:dyDescent="0.4">
      <c r="C40" s="5"/>
      <c r="D40" s="5"/>
      <c r="E40" s="5"/>
      <c r="F40" s="5"/>
      <c r="G40" s="5"/>
      <c r="H40" s="6"/>
      <c r="I40" s="7"/>
      <c r="J40" s="7"/>
      <c r="K40" s="7"/>
      <c r="T40" t="str">
        <f t="array" aca="1" ref="T40:V40" ca="1">TRANSPOSE(S41:S43)</f>
        <v>google</v>
      </c>
      <c r="U40" t="str">
        <f ca="1"/>
        <v>amazon</v>
      </c>
      <c r="V40" t="str">
        <f ca="1"/>
        <v>starbucks</v>
      </c>
    </row>
    <row r="41" spans="2:22" x14ac:dyDescent="0.4">
      <c r="C41" s="5"/>
      <c r="D41" s="5"/>
      <c r="E41" s="5"/>
      <c r="F41" s="5"/>
      <c r="G41" s="5"/>
      <c r="H41" s="6"/>
      <c r="I41" s="7"/>
      <c r="J41" s="7"/>
      <c r="K41" s="7"/>
      <c r="R41" s="8">
        <f t="array" aca="1" ref="R41:R43" ca="1">T34:T36</f>
        <v>49.999950752806079</v>
      </c>
      <c r="S41" t="str">
        <f t="array" aca="1" ref="S41:S43" ca="1">S34:S36</f>
        <v>google</v>
      </c>
      <c r="T41" s="10">
        <f ca="1">R19</f>
        <v>2599.9927441808036</v>
      </c>
      <c r="U41" s="10">
        <f ca="1">T42</f>
        <v>5119.9859762084043</v>
      </c>
      <c r="V41" s="10">
        <f ca="1">T43</f>
        <v>1281.2579028409157</v>
      </c>
    </row>
    <row r="42" spans="2:22" x14ac:dyDescent="0.4">
      <c r="C42" s="5"/>
      <c r="D42" s="5"/>
      <c r="E42" s="5"/>
      <c r="F42" s="5"/>
      <c r="G42" s="5"/>
      <c r="H42" s="6"/>
      <c r="I42" s="7"/>
      <c r="J42" s="7"/>
      <c r="K42" s="7"/>
      <c r="R42" s="8">
        <f ca="1"/>
        <v>99.999904110632713</v>
      </c>
      <c r="S42" t="str">
        <f ca="1"/>
        <v>amazon</v>
      </c>
      <c r="T42" s="10">
        <f ca="1">R20</f>
        <v>5119.9859762084043</v>
      </c>
      <c r="U42" s="10">
        <f ca="1">R21</f>
        <v>10225.253570285535</v>
      </c>
      <c r="V42" s="10">
        <f ca="1">U43</f>
        <v>2573.9029391374402</v>
      </c>
    </row>
    <row r="43" spans="2:22" x14ac:dyDescent="0.4">
      <c r="C43" s="5"/>
      <c r="D43" s="5"/>
      <c r="E43" s="5"/>
      <c r="F43" s="5"/>
      <c r="G43" s="5"/>
      <c r="H43" s="6"/>
      <c r="I43" s="7"/>
      <c r="J43" s="7"/>
      <c r="K43" s="7"/>
      <c r="R43" s="8">
        <f ca="1"/>
        <v>25.000548827359612</v>
      </c>
      <c r="S43" t="str">
        <f ca="1"/>
        <v>starbucks</v>
      </c>
      <c r="T43" s="10">
        <f ca="1">R22</f>
        <v>1281.2579028409157</v>
      </c>
      <c r="U43" s="10">
        <f ca="1">R23</f>
        <v>2573.9029391374402</v>
      </c>
      <c r="V43" s="10">
        <f ca="1">R24</f>
        <v>677.2807645411915</v>
      </c>
    </row>
    <row r="44" spans="2:22" x14ac:dyDescent="0.4">
      <c r="C44" s="5"/>
      <c r="D44" s="5"/>
      <c r="E44" s="5"/>
      <c r="F44" s="5"/>
      <c r="G44" s="5"/>
      <c r="H44" s="6"/>
      <c r="I44" s="7"/>
      <c r="J44" s="7"/>
      <c r="K44" s="7"/>
    </row>
    <row r="45" spans="2:22" x14ac:dyDescent="0.4">
      <c r="C45" s="5"/>
      <c r="D45" s="5"/>
      <c r="E45" s="5"/>
      <c r="F45" s="5"/>
      <c r="G45" s="5"/>
      <c r="H45" s="6"/>
      <c r="I45" s="7"/>
      <c r="J45" s="7"/>
      <c r="K45" s="7"/>
      <c r="T45" t="s">
        <v>14</v>
      </c>
    </row>
    <row r="46" spans="2:22" x14ac:dyDescent="0.4">
      <c r="C46" s="5"/>
      <c r="D46" s="5"/>
      <c r="E46" s="5"/>
      <c r="F46" s="5"/>
      <c r="G46" s="5"/>
      <c r="H46" s="6"/>
      <c r="I46" s="7"/>
      <c r="J46" s="7"/>
      <c r="K46" s="7"/>
      <c r="T46" s="8">
        <f t="array" aca="1" ref="T46:V46" ca="1">T39:V39</f>
        <v>49.999950752806079</v>
      </c>
      <c r="U46" s="8">
        <f ca="1"/>
        <v>99.999904110632713</v>
      </c>
      <c r="V46" s="8">
        <f ca="1"/>
        <v>25.000548827359612</v>
      </c>
    </row>
    <row r="47" spans="2:22" x14ac:dyDescent="0.4">
      <c r="C47" s="5"/>
      <c r="D47" s="5"/>
      <c r="E47" s="5"/>
      <c r="F47" s="5"/>
      <c r="G47" s="5"/>
      <c r="H47" s="6"/>
      <c r="I47" s="7"/>
      <c r="J47" s="7"/>
      <c r="K47" s="7"/>
      <c r="T47" t="str">
        <f t="array" aca="1" ref="T47:V47" ca="1">TRANSPOSE(S48:S50)</f>
        <v>google</v>
      </c>
      <c r="U47" t="str">
        <f ca="1"/>
        <v>amazon</v>
      </c>
      <c r="V47" t="str">
        <f ca="1"/>
        <v>starbucks</v>
      </c>
    </row>
    <row r="48" spans="2:22" x14ac:dyDescent="0.4">
      <c r="C48" s="5"/>
      <c r="D48" s="5"/>
      <c r="E48" s="5"/>
      <c r="F48" s="5"/>
      <c r="G48" s="5"/>
      <c r="H48" s="6"/>
      <c r="I48" s="7"/>
      <c r="J48" s="7"/>
      <c r="K48" s="7"/>
      <c r="R48" s="8">
        <f t="array" aca="1" ref="R48:R50" ca="1">R41:R43</f>
        <v>49.999950752806079</v>
      </c>
      <c r="S48" t="str">
        <f t="array" aca="1" ref="S48:S50" ca="1">S41:S43</f>
        <v>google</v>
      </c>
      <c r="T48" s="10">
        <f ca="1">T41-$R48*T$46</f>
        <v>99.997668897770382</v>
      </c>
      <c r="U48" s="10">
        <f t="shared" ref="U48:V48" ca="1" si="1">U41-$R48*U$46</f>
        <v>119.99569539143886</v>
      </c>
      <c r="V48" s="10">
        <f t="shared" ca="1" si="1"/>
        <v>31.231692679811204</v>
      </c>
    </row>
    <row r="49" spans="3:22" x14ac:dyDescent="0.4">
      <c r="C49" s="5"/>
      <c r="D49" s="5"/>
      <c r="E49" s="5"/>
      <c r="F49" s="5"/>
      <c r="G49" s="5"/>
      <c r="H49" s="6"/>
      <c r="I49" s="7"/>
      <c r="J49" s="7"/>
      <c r="K49" s="7"/>
      <c r="R49" s="8">
        <f ca="1"/>
        <v>99.999904110632713</v>
      </c>
      <c r="S49" t="str">
        <f ca="1"/>
        <v>amazon</v>
      </c>
      <c r="T49" s="10">
        <f t="shared" ref="T49:V49" ca="1" si="2">T42-$R49*T$46</f>
        <v>119.99569539143886</v>
      </c>
      <c r="U49" s="10">
        <f t="shared" ca="1" si="2"/>
        <v>225.27274814979683</v>
      </c>
      <c r="V49" s="10">
        <f t="shared" ca="1" si="2"/>
        <v>73.850453688287871</v>
      </c>
    </row>
    <row r="50" spans="3:22" x14ac:dyDescent="0.4">
      <c r="C50" s="5"/>
      <c r="D50" s="5"/>
      <c r="E50" s="5"/>
      <c r="F50" s="5"/>
      <c r="G50" s="5"/>
      <c r="H50" s="6">
        <f ca="1">16*1024</f>
        <v>16384</v>
      </c>
      <c r="I50" s="7"/>
      <c r="J50" s="7"/>
      <c r="K50" s="7"/>
      <c r="R50" s="8">
        <f ca="1"/>
        <v>25.000548827359612</v>
      </c>
      <c r="S50" t="str">
        <f ca="1"/>
        <v>starbucks</v>
      </c>
      <c r="T50" s="10">
        <f t="shared" ref="T50:V50" ca="1" si="3">T43-$R50*T$46</f>
        <v>31.231692679811204</v>
      </c>
      <c r="U50" s="10">
        <f t="shared" ca="1" si="3"/>
        <v>73.850453688287871</v>
      </c>
      <c r="V50" s="10">
        <f t="shared" ca="1" si="3"/>
        <v>52.253322871999444</v>
      </c>
    </row>
    <row r="51" spans="3:22" x14ac:dyDescent="0.4">
      <c r="C51" s="5"/>
      <c r="D51" s="5"/>
      <c r="E51" s="5"/>
      <c r="F51" s="5"/>
      <c r="G51" s="5"/>
      <c r="H51" s="6"/>
      <c r="I51" s="7"/>
      <c r="J51" s="7"/>
      <c r="K51" s="7"/>
    </row>
    <row r="52" spans="3:22" x14ac:dyDescent="0.4">
      <c r="C52" s="5"/>
      <c r="D52" s="5"/>
      <c r="E52" s="5"/>
      <c r="F52" s="5"/>
      <c r="G52" s="5"/>
      <c r="H52" s="6"/>
      <c r="I52" s="7"/>
      <c r="J52" s="7"/>
      <c r="K52" s="7"/>
      <c r="T52" t="s">
        <v>16</v>
      </c>
    </row>
    <row r="53" spans="3:22" x14ac:dyDescent="0.4">
      <c r="C53" s="5"/>
      <c r="D53" s="5"/>
      <c r="E53" s="5"/>
      <c r="F53" s="5"/>
      <c r="G53" s="5"/>
      <c r="H53" s="6"/>
      <c r="I53" s="7"/>
      <c r="J53" s="7"/>
      <c r="K53" s="7"/>
      <c r="T53" s="8">
        <f ca="1">SQRT(T48)</f>
        <v>9.9998834442092566</v>
      </c>
      <c r="U53" s="8">
        <f ca="1">SQRT(U49)</f>
        <v>15.009088851419223</v>
      </c>
      <c r="V53" s="8">
        <f ca="1">SQRT(V50)</f>
        <v>7.2286459916086248</v>
      </c>
    </row>
    <row r="54" spans="3:22" x14ac:dyDescent="0.4">
      <c r="C54" s="5"/>
      <c r="D54" s="5"/>
      <c r="E54" s="5"/>
      <c r="F54" s="5"/>
      <c r="G54" s="5"/>
      <c r="H54" s="6"/>
      <c r="I54" s="7"/>
      <c r="J54" s="7"/>
      <c r="K54" s="7"/>
      <c r="T54" t="str">
        <f t="array" aca="1" ref="T54:V54" ca="1">TRANSPOSE(S55:S57)</f>
        <v>google</v>
      </c>
      <c r="U54" t="str">
        <f ca="1"/>
        <v>amazon</v>
      </c>
      <c r="V54" t="str">
        <f ca="1"/>
        <v>starbucks</v>
      </c>
    </row>
    <row r="55" spans="3:22" x14ac:dyDescent="0.4">
      <c r="C55" s="5"/>
      <c r="D55" s="5"/>
      <c r="E55" s="5"/>
      <c r="F55" s="5"/>
      <c r="G55" s="5"/>
      <c r="H55" s="6"/>
      <c r="I55" s="7"/>
      <c r="J55" s="7"/>
      <c r="K55" s="7"/>
      <c r="Q55" s="11">
        <f ca="1">R55/T34</f>
        <v>0.19999786587085883</v>
      </c>
      <c r="R55" s="8">
        <f t="array" aca="1" ref="R55:R57" ca="1">TRANSPOSE(T53:V53)</f>
        <v>9.9998834442092566</v>
      </c>
      <c r="S55" t="str">
        <f t="array" aca="1" ref="S55:S57" ca="1">S48:S50</f>
        <v>google</v>
      </c>
      <c r="T55" s="10">
        <f ca="1">T48/$R55/T$53</f>
        <v>1</v>
      </c>
      <c r="U55" s="10">
        <f t="shared" ref="U55:V55" ca="1" si="4">U48/$R55/U$53</f>
        <v>0.79949619337292643</v>
      </c>
      <c r="V55" s="10">
        <f t="shared" ca="1" si="4"/>
        <v>0.43205956888431873</v>
      </c>
    </row>
    <row r="56" spans="3:22" x14ac:dyDescent="0.4">
      <c r="C56" s="5"/>
      <c r="D56" s="5"/>
      <c r="E56" s="5"/>
      <c r="F56" s="5"/>
      <c r="G56" s="5"/>
      <c r="H56" s="6"/>
      <c r="I56" s="7"/>
      <c r="J56" s="7"/>
      <c r="K56" s="7"/>
      <c r="Q56" s="11">
        <f ca="1">R56/T35</f>
        <v>0.15009103243553359</v>
      </c>
      <c r="R56" s="8">
        <f ca="1"/>
        <v>15.009088851419223</v>
      </c>
      <c r="S56" t="str">
        <f ca="1"/>
        <v>amazon</v>
      </c>
      <c r="T56" s="10">
        <f t="shared" ref="T56:V56" ca="1" si="5">T49/$R56/T$53</f>
        <v>0.79949619337292643</v>
      </c>
      <c r="U56" s="10">
        <f t="shared" ca="1" si="5"/>
        <v>1</v>
      </c>
      <c r="V56" s="10">
        <f t="shared" ca="1" si="5"/>
        <v>0.68067826396242559</v>
      </c>
    </row>
    <row r="57" spans="3:22" x14ac:dyDescent="0.4">
      <c r="C57" s="5"/>
      <c r="D57" s="5"/>
      <c r="E57" s="5"/>
      <c r="F57" s="5"/>
      <c r="G57" s="5"/>
      <c r="H57" s="6"/>
      <c r="I57" s="7"/>
      <c r="J57" s="7"/>
      <c r="K57" s="7"/>
      <c r="Q57" s="11">
        <f ca="1">R57/T36</f>
        <v>0.2891394921577834</v>
      </c>
      <c r="R57" s="8">
        <f ca="1"/>
        <v>7.2286459916086248</v>
      </c>
      <c r="S57" t="str">
        <f ca="1"/>
        <v>starbucks</v>
      </c>
      <c r="T57" s="10">
        <f t="shared" ref="T57:V57" ca="1" si="6">T50/$R57/T$53</f>
        <v>0.43205956888431879</v>
      </c>
      <c r="U57" s="10">
        <f t="shared" ca="1" si="6"/>
        <v>0.6806782639624257</v>
      </c>
      <c r="V57" s="10">
        <f t="shared" ca="1" si="6"/>
        <v>1.0000000000000002</v>
      </c>
    </row>
    <row r="58" spans="3:22" x14ac:dyDescent="0.4">
      <c r="C58" s="5"/>
      <c r="D58" s="5"/>
      <c r="E58" s="5"/>
      <c r="F58" s="5"/>
      <c r="G58" s="5"/>
      <c r="H58" s="6"/>
      <c r="I58" s="7"/>
      <c r="J58" s="7"/>
      <c r="K58" s="7"/>
    </row>
    <row r="59" spans="3:22" x14ac:dyDescent="0.4">
      <c r="C59" s="5"/>
      <c r="D59" s="5"/>
      <c r="E59" s="5"/>
      <c r="F59" s="5"/>
      <c r="G59" s="5"/>
      <c r="H59" s="6"/>
      <c r="I59" s="7"/>
      <c r="J59" s="7"/>
      <c r="K59" s="7"/>
    </row>
    <row r="60" spans="3:22" x14ac:dyDescent="0.4">
      <c r="C60" s="5"/>
      <c r="D60" s="5"/>
      <c r="E60" s="5"/>
      <c r="F60" s="5"/>
      <c r="G60" s="5"/>
      <c r="H60" s="6"/>
      <c r="I60" s="7"/>
      <c r="J60" s="7"/>
      <c r="K60" s="7"/>
    </row>
    <row r="61" spans="3:22" x14ac:dyDescent="0.4">
      <c r="C61" s="5"/>
      <c r="D61" s="5"/>
      <c r="E61" s="5"/>
      <c r="F61" s="5"/>
      <c r="G61" s="5"/>
      <c r="H61" s="6"/>
      <c r="I61" s="7"/>
      <c r="J61" s="7"/>
      <c r="K6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</cp:lastModifiedBy>
  <dcterms:created xsi:type="dcterms:W3CDTF">2019-08-13T18:39:53Z</dcterms:created>
  <dcterms:modified xsi:type="dcterms:W3CDTF">2019-09-01T18:27:36Z</dcterms:modified>
</cp:coreProperties>
</file>