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<sst xmlns="http://schemas.openxmlformats.org/spreadsheetml/2006/main" count="149" uniqueCount="76">
  <si>
    <t xml:space="preserve">Nombre recurso (o puesto)</t>
  </si>
  <si>
    <t xml:space="preserve">Tipo de contratación</t>
  </si>
  <si>
    <t xml:space="preserve">Meses</t>
  </si>
  <si>
    <t xml:space="preserve">Remuneración bruta mensual</t>
  </si>
  <si>
    <t xml:space="preserve">Costo total (*)</t>
  </si>
  <si>
    <t xml:space="preserve">Mes Inicio</t>
  </si>
  <si>
    <t xml:space="preserve">Comentarios (Puesto, dedicación horaria, categoría)</t>
  </si>
  <si>
    <t xml:space="preserve">Costo Búsqueda RRHH</t>
  </si>
  <si>
    <t xml:space="preserve">Prioridad</t>
  </si>
  <si>
    <t xml:space="preserve">Comentarios adicionales</t>
  </si>
  <si>
    <t xml:space="preserve">Salario de Docente que Factura</t>
  </si>
  <si>
    <t xml:space="preserve">Ayudante diplomado</t>
  </si>
  <si>
    <t xml:space="preserve">Docente Factura</t>
  </si>
  <si>
    <t xml:space="preserve">Febrero</t>
  </si>
  <si>
    <t xml:space="preserve">Laboratorio III (anual) - Ayudante diplomado - 6 hs</t>
  </si>
  <si>
    <t xml:space="preserve">Se esperan 32 alumnos (en 2023 son 22 y están justos)</t>
  </si>
  <si>
    <t xml:space="preserve">F - Titular - 2</t>
  </si>
  <si>
    <t xml:space="preserve">Algoritmos y Estructuras de Datos + Análisis y Diseño de Algoritmos - Ayudante diplomado - 4 hs (Khalil Stessens)</t>
  </si>
  <si>
    <t xml:space="preserve">Khalil Stessens, recién graduado, ya era alumno ayudante</t>
  </si>
  <si>
    <t xml:space="preserve">F - Titular - 1</t>
  </si>
  <si>
    <t xml:space="preserve">Profesor Adjunto nivel 1</t>
  </si>
  <si>
    <t xml:space="preserve">Electricidad y Magnetismo - Adjunto nivel 1</t>
  </si>
  <si>
    <t xml:space="preserve">Para las 3 ingenierías: 8 hs / 3</t>
  </si>
  <si>
    <t xml:space="preserve">F - Asociado - 2</t>
  </si>
  <si>
    <t xml:space="preserve">JTP</t>
  </si>
  <si>
    <t xml:space="preserve">Estadística I y II - JTP - 4 hs</t>
  </si>
  <si>
    <t xml:space="preserve">Son muchos alumnos, Fede Balzarotti está superado y necesita ayuda</t>
  </si>
  <si>
    <t xml:space="preserve">F - Asociado - 1</t>
  </si>
  <si>
    <t xml:space="preserve">Docente Nómina</t>
  </si>
  <si>
    <t xml:space="preserve">Emprendimientos de Tecnología (Optativa) - Adjunto nivel 1 - 4 hs (Ignacio Nuñez)</t>
  </si>
  <si>
    <t xml:space="preserve">Optativa que se da año por medio</t>
  </si>
  <si>
    <t xml:space="preserve">F - Adjunto - 2</t>
  </si>
  <si>
    <t xml:space="preserve">Programación Concurrente</t>
  </si>
  <si>
    <t xml:space="preserve">Materia nueva: Programación Concurrente</t>
  </si>
  <si>
    <t xml:space="preserve">F - Adjunto - 1</t>
  </si>
  <si>
    <t xml:space="preserve">Diseño de Sistemas + Ingeniería de Sistemas - JTP - 2 hs</t>
  </si>
  <si>
    <t xml:space="preserve">Reforzar teoría: se dictan 2 materias simultáneas en 1° cuatrimestre por plan de transición, luego queda armada la cátedra para mayor cantidad de alumnos.</t>
  </si>
  <si>
    <t xml:space="preserve">F - Invitado - 1</t>
  </si>
  <si>
    <t xml:space="preserve">Diseño de Sistemas + Ingeniería de Sistemas - Ayudante Diplomado - 3 hs</t>
  </si>
  <si>
    <t xml:space="preserve">Reforzar práctica: se dictan 2 materias simultáneas en 1° cuatrimestre por plan de transición, luego queda armada la cátedra para mayor cantidad de alumnos.</t>
  </si>
  <si>
    <t xml:space="preserve">F - JTP - 1</t>
  </si>
  <si>
    <t xml:space="preserve">Seguridad Informática (materia del nuevo plan de estudios)</t>
  </si>
  <si>
    <t xml:space="preserve">Materia nueva: Seguridad Informática - (Mora Aprile)</t>
  </si>
  <si>
    <t xml:space="preserve">F - Ayudante Diplomado - 1</t>
  </si>
  <si>
    <t xml:space="preserve">Materia nueva: Seguridad Informática - (Adriana Baravalle)</t>
  </si>
  <si>
    <t xml:space="preserve">Agosto</t>
  </si>
  <si>
    <t xml:space="preserve">Sistemas Distribuidos - Adjunto nivel 1 - 4 hs</t>
  </si>
  <si>
    <t xml:space="preserve">Materia nueva: Sistemas Distribuidos</t>
  </si>
  <si>
    <t xml:space="preserve">Sistemas Distribuidos - Ayudante diplomado - 4 hs</t>
  </si>
  <si>
    <t xml:space="preserve">Salario de Docente en Relación de Dependencia</t>
  </si>
  <si>
    <t xml:space="preserve">Marzo</t>
  </si>
  <si>
    <t xml:space="preserve">Taller de Robótica para Admisiones (18 hs de preparación + 18 hs de clases)</t>
  </si>
  <si>
    <t xml:space="preserve">Actividad que se hacía antes y sería bueno ofrecerla nuevamente. Es muy atractiva</t>
  </si>
  <si>
    <t xml:space="preserve">RD - Titular - 2</t>
  </si>
  <si>
    <t xml:space="preserve">Optativa: Análisis de Datos - Adjunto nivel 1 - 4 hs (Esteban Alonso)</t>
  </si>
  <si>
    <t xml:space="preserve">Materia incluida en el Plan de estudios presentado a CONEAU</t>
  </si>
  <si>
    <t xml:space="preserve">RD - Titular - 1</t>
  </si>
  <si>
    <t xml:space="preserve">Optativa: Análisis de Datos - Ayudante diplomado - 4 hs (prof. a definir)</t>
  </si>
  <si>
    <t xml:space="preserve">RD - Asociado - 2</t>
  </si>
  <si>
    <t xml:space="preserve">Optativa: Internet de las cosas - Adjunto nivel 1 - 4 hs (prof. a definir)</t>
  </si>
  <si>
    <t xml:space="preserve">RD - Asociado - 1</t>
  </si>
  <si>
    <t xml:space="preserve">Optativa: Internet de las cosas - JTP - 4 hs (prof. a definir)</t>
  </si>
  <si>
    <t xml:space="preserve">RD - Adjunto - 2</t>
  </si>
  <si>
    <t xml:space="preserve">Optativa: Diseño y Programación Orientado a Internet - Adjunto nivel 1 - 4 hs (prof. a definir)</t>
  </si>
  <si>
    <t xml:space="preserve">Materia incluida en el Plan de estudios presentado a CONEAU. Estaba Agustín Lopez Gabeiras (renunció)</t>
  </si>
  <si>
    <t xml:space="preserve">RD - Adjunto - 1</t>
  </si>
  <si>
    <t xml:space="preserve">Optativa: Diseño y Programación Orientado a Internet - JTP - 4 hs (prof. a definir)</t>
  </si>
  <si>
    <t xml:space="preserve">RD - Invitado - 1</t>
  </si>
  <si>
    <t xml:space="preserve">Teoría de la Empresa (graduado o F. Armas) - JTP - 4 hs</t>
  </si>
  <si>
    <t xml:space="preserve">RD - JTP - 1</t>
  </si>
  <si>
    <t xml:space="preserve">Optativas de J. Spector - Ayudante diplomado - 2 hs</t>
  </si>
  <si>
    <t xml:space="preserve">RD - Ayudante Diplomado - 1</t>
  </si>
  <si>
    <t xml:space="preserve">Optativa: Computer Vision - Ayudante Diplomado - 4 hs</t>
  </si>
  <si>
    <t xml:space="preserve">Fabrizio Di Santo. Materia incluida en el Plan de estudios presentado a CONEAU</t>
  </si>
  <si>
    <t xml:space="preserve">Optativa: Sistemas de Inteligencia de Negocios - Adjunto Nivel 1  - 4 hs</t>
  </si>
  <si>
    <t xml:space="preserve">Introducción a la Ingeniería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</si>
</sst>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A]mmm\-yy"/>
    <numFmt numFmtId="166" formatCode="_-* #,##0_-;\-* #,##0_-;_-* \-??_-;_-@"/>
    <numFmt numFmtId="167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44546A"/>
      <name val="Times New Roman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9E1F2"/>
      </patternFill>
    </fill>
    <fill>
      <patternFill patternType="solid">
        <fgColor rgb="FFDEEAF6"/>
        <bgColor rgb="FFD9E1F2"/>
      </patternFill>
    </fill>
    <fill>
      <patternFill patternType="solid">
        <fgColor rgb="FFD9E1F2"/>
        <bgColor rgb="FFDEEAF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69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/>
      <c r="L1" s="5" t="s">
        <v>10</v>
      </c>
      <c r="M1" s="5"/>
      <c r="N1" s="5"/>
      <c r="O1" s="5"/>
      <c r="P1" s="4"/>
      <c r="Q1" s="4"/>
      <c r="R1" s="4"/>
      <c r="S1" s="4"/>
      <c r="T1" s="4"/>
      <c r="U1" s="4"/>
    </row>
    <row r="2" customFormat="false" ht="66.45" hidden="false" customHeight="false" outlineLevel="0" collapsed="false">
      <c r="A2" s="6" t="s">
        <v>11</v>
      </c>
      <c r="B2" s="6" t="s">
        <v>12</v>
      </c>
      <c r="C2" s="7" t="n">
        <v>10</v>
      </c>
      <c r="D2" s="8" t="n">
        <f aca="false">+O10*6</f>
        <v>83442</v>
      </c>
      <c r="E2" s="9" t="n">
        <f aca="false">IF(B2="Docente Nómina",D2*(C2+(C2/12))*1.215,IF(B2="No docente Nómina",D2*(C2+(C2/12))*1.275,IF(B2="Docente Factura",D2*C2,IF(B2="No Docente Factura",D2*C2,""))))</f>
        <v>834420</v>
      </c>
      <c r="F2" s="6" t="s">
        <v>13</v>
      </c>
      <c r="G2" s="10" t="s">
        <v>14</v>
      </c>
      <c r="H2" s="7" t="n">
        <v>0</v>
      </c>
      <c r="I2" s="11" t="n">
        <v>1</v>
      </c>
      <c r="J2" s="12" t="s">
        <v>15</v>
      </c>
      <c r="K2" s="4"/>
      <c r="L2" s="13" t="s">
        <v>16</v>
      </c>
      <c r="M2" s="14" t="n">
        <v>1389033</v>
      </c>
      <c r="N2" s="15" t="n">
        <v>1</v>
      </c>
      <c r="O2" s="14" t="n">
        <v>34726</v>
      </c>
      <c r="P2" s="4"/>
      <c r="Q2" s="4"/>
      <c r="R2" s="4"/>
      <c r="S2" s="4"/>
      <c r="T2" s="4"/>
      <c r="U2" s="4"/>
    </row>
    <row r="3" customFormat="false" ht="118.75" hidden="false" customHeight="false" outlineLevel="0" collapsed="false">
      <c r="A3" s="6" t="s">
        <v>11</v>
      </c>
      <c r="B3" s="6" t="s">
        <v>12</v>
      </c>
      <c r="C3" s="7" t="n">
        <v>10</v>
      </c>
      <c r="D3" s="8" t="n">
        <f aca="false">+O10*4</f>
        <v>55628</v>
      </c>
      <c r="E3" s="9" t="n">
        <f aca="false">IF(B3="Docente Nómina",D3*(C3+(C3/12))*1.215,IF(B3="No docente Nómina",D3*(C3+(C3/12))*1.275,IF(B3="Docente Factura",D3*C3,IF(B3="No Docente Factura",D3*C3,""))))</f>
        <v>556280</v>
      </c>
      <c r="F3" s="6" t="s">
        <v>13</v>
      </c>
      <c r="G3" s="10" t="s">
        <v>17</v>
      </c>
      <c r="H3" s="7" t="n">
        <v>0</v>
      </c>
      <c r="I3" s="11" t="n">
        <v>1</v>
      </c>
      <c r="J3" s="12" t="s">
        <v>18</v>
      </c>
      <c r="K3" s="4"/>
      <c r="L3" s="13" t="s">
        <v>19</v>
      </c>
      <c r="M3" s="14" t="n">
        <v>1291398</v>
      </c>
      <c r="N3" s="15" t="n">
        <v>1</v>
      </c>
      <c r="O3" s="14" t="n">
        <v>32285</v>
      </c>
      <c r="P3" s="4"/>
      <c r="Q3" s="4"/>
      <c r="R3" s="4"/>
      <c r="S3" s="4"/>
      <c r="T3" s="4"/>
      <c r="U3" s="4"/>
    </row>
    <row r="4" customFormat="false" ht="40.3" hidden="false" customHeight="false" outlineLevel="0" collapsed="false">
      <c r="A4" s="6" t="s">
        <v>20</v>
      </c>
      <c r="B4" s="6" t="s">
        <v>12</v>
      </c>
      <c r="C4" s="7" t="n">
        <v>10</v>
      </c>
      <c r="D4" s="8" t="n">
        <f aca="false">+O19*3</f>
        <v>52152</v>
      </c>
      <c r="E4" s="9" t="n">
        <f aca="false">IF(B4="Docente Nómina",D4*(C4+(C4/12))*1.215,IF(B4="No docente Nómina",D4*(C4+(C4/12))*1.275,IF(B4="Docente Factura",D4*C4,IF(B4="No Docente Factura",D4*C4,""))))</f>
        <v>521520</v>
      </c>
      <c r="F4" s="6" t="s">
        <v>13</v>
      </c>
      <c r="G4" s="10" t="s">
        <v>21</v>
      </c>
      <c r="H4" s="7" t="n">
        <v>0</v>
      </c>
      <c r="I4" s="11" t="n">
        <v>1</v>
      </c>
      <c r="J4" s="12" t="s">
        <v>22</v>
      </c>
      <c r="K4" s="4"/>
      <c r="L4" s="13" t="s">
        <v>23</v>
      </c>
      <c r="M4" s="14" t="n">
        <v>1158061</v>
      </c>
      <c r="N4" s="15" t="n">
        <v>1</v>
      </c>
      <c r="O4" s="14" t="n">
        <v>28952</v>
      </c>
      <c r="P4" s="4"/>
      <c r="Q4" s="4"/>
      <c r="R4" s="4"/>
      <c r="S4" s="4"/>
      <c r="T4" s="4"/>
      <c r="U4" s="4"/>
    </row>
    <row r="5" customFormat="false" ht="27.25" hidden="false" customHeight="false" outlineLevel="0" collapsed="false">
      <c r="A5" s="6" t="s">
        <v>24</v>
      </c>
      <c r="B5" s="6" t="s">
        <v>12</v>
      </c>
      <c r="C5" s="7" t="n">
        <v>10</v>
      </c>
      <c r="D5" s="8" t="n">
        <f aca="false">+O21*4</f>
        <v>55628</v>
      </c>
      <c r="E5" s="9" t="n">
        <f aca="false">IF(B5="Docente Nómina",D5*(C5+(C5/12))*1.215,IF(B5="No docente Nómina",D5*(C5+(C5/12))*1.275,IF(B5="Docente Factura",D5*C5,IF(B5="No Docente Factura",D5*C5,""))))</f>
        <v>556280</v>
      </c>
      <c r="F5" s="6" t="s">
        <v>13</v>
      </c>
      <c r="G5" s="10" t="s">
        <v>25</v>
      </c>
      <c r="H5" s="7" t="n">
        <v>0</v>
      </c>
      <c r="I5" s="11" t="n">
        <v>1</v>
      </c>
      <c r="J5" s="12" t="s">
        <v>26</v>
      </c>
      <c r="K5" s="4"/>
      <c r="L5" s="13" t="s">
        <v>27</v>
      </c>
      <c r="M5" s="14" t="n">
        <v>1097688</v>
      </c>
      <c r="N5" s="15" t="n">
        <v>1</v>
      </c>
      <c r="O5" s="14" t="n">
        <v>27442</v>
      </c>
      <c r="P5" s="4"/>
      <c r="Q5" s="4"/>
      <c r="R5" s="4"/>
      <c r="S5" s="4"/>
      <c r="T5" s="4"/>
      <c r="U5" s="4"/>
    </row>
    <row r="6" customFormat="false" ht="92.6" hidden="false" customHeight="false" outlineLevel="0" collapsed="false">
      <c r="A6" s="6" t="s">
        <v>20</v>
      </c>
      <c r="B6" s="6" t="s">
        <v>28</v>
      </c>
      <c r="C6" s="7" t="n">
        <v>6</v>
      </c>
      <c r="D6" s="8" t="n">
        <f aca="false">+O19*4</f>
        <v>69536</v>
      </c>
      <c r="E6" s="9" t="n">
        <f aca="false">IF(B6="Docente Nómina",D6*(C6+(C6/12))*1.215,IF(B6="No docente Nómina",D6*(C6+(C6/12))*1.275,IF(B6="Docente Factura",D6*C6,IF(B6="No Docente Factura",D6*C6,""))))</f>
        <v>549160.56</v>
      </c>
      <c r="F6" s="6" t="s">
        <v>13</v>
      </c>
      <c r="G6" s="10" t="s">
        <v>29</v>
      </c>
      <c r="H6" s="7" t="n">
        <v>0</v>
      </c>
      <c r="I6" s="11" t="n">
        <v>1</v>
      </c>
      <c r="J6" s="12" t="s">
        <v>30</v>
      </c>
      <c r="K6" s="4"/>
      <c r="L6" s="13" t="s">
        <v>31</v>
      </c>
      <c r="M6" s="14" t="n">
        <v>962737</v>
      </c>
      <c r="N6" s="15" t="n">
        <v>1</v>
      </c>
      <c r="O6" s="14" t="n">
        <v>24068</v>
      </c>
      <c r="P6" s="4"/>
      <c r="Q6" s="4"/>
      <c r="R6" s="4"/>
      <c r="S6" s="4"/>
      <c r="T6" s="4"/>
      <c r="U6" s="4"/>
    </row>
    <row r="7" customFormat="false" ht="27.25" hidden="false" customHeight="false" outlineLevel="0" collapsed="false">
      <c r="A7" s="6" t="s">
        <v>24</v>
      </c>
      <c r="B7" s="6" t="s">
        <v>12</v>
      </c>
      <c r="C7" s="7" t="n">
        <v>5</v>
      </c>
      <c r="D7" s="8" t="n">
        <f aca="false">+O9*4</f>
        <v>72320</v>
      </c>
      <c r="E7" s="9" t="n">
        <f aca="false">IF(B7="Docente Nómina",D7*(C7+(C7/12))*1.215,IF(B7="No docente Nómina",D7*(C7+(C7/12))*1.275,IF(B7="Docente Factura",D7*C7,IF(B7="No Docente Factura",D7*C7,""))))</f>
        <v>361600</v>
      </c>
      <c r="F7" s="6" t="s">
        <v>13</v>
      </c>
      <c r="G7" s="10" t="s">
        <v>32</v>
      </c>
      <c r="H7" s="7" t="n">
        <v>0</v>
      </c>
      <c r="I7" s="11" t="n">
        <v>1</v>
      </c>
      <c r="J7" s="12" t="s">
        <v>33</v>
      </c>
      <c r="K7" s="4"/>
      <c r="L7" s="13" t="s">
        <v>34</v>
      </c>
      <c r="M7" s="14" t="n">
        <v>903979</v>
      </c>
      <c r="N7" s="15" t="n">
        <v>1</v>
      </c>
      <c r="O7" s="14" t="n">
        <v>22599</v>
      </c>
      <c r="P7" s="4"/>
      <c r="Q7" s="4"/>
      <c r="R7" s="4"/>
      <c r="S7" s="4"/>
      <c r="T7" s="4"/>
      <c r="U7" s="4"/>
    </row>
    <row r="8" customFormat="false" ht="157.95" hidden="false" customHeight="false" outlineLevel="0" collapsed="false">
      <c r="A8" s="6" t="s">
        <v>24</v>
      </c>
      <c r="B8" s="6" t="s">
        <v>12</v>
      </c>
      <c r="C8" s="7" t="n">
        <v>10</v>
      </c>
      <c r="D8" s="8" t="n">
        <f aca="false">+O9*2</f>
        <v>36160</v>
      </c>
      <c r="E8" s="9" t="n">
        <f aca="false">IF(B8="Docente Nómina",D8*(C8+(C8/12))*1.215,IF(B8="No docente Nómina",D8*(C8+(C8/12))*1.275,IF(B8="Docente Factura",D8*C8,IF(B8="No Docente Factura",D8*C8,""))))</f>
        <v>361600</v>
      </c>
      <c r="F8" s="6" t="s">
        <v>13</v>
      </c>
      <c r="G8" s="10" t="s">
        <v>35</v>
      </c>
      <c r="H8" s="7" t="n">
        <v>0</v>
      </c>
      <c r="I8" s="11" t="n">
        <v>1</v>
      </c>
      <c r="J8" s="16" t="s">
        <v>36</v>
      </c>
      <c r="K8" s="4"/>
      <c r="L8" s="13" t="s">
        <v>37</v>
      </c>
      <c r="M8" s="14" t="n">
        <v>903979</v>
      </c>
      <c r="N8" s="15" t="n">
        <v>1</v>
      </c>
      <c r="O8" s="14" t="n">
        <v>22599</v>
      </c>
      <c r="P8" s="4"/>
      <c r="Q8" s="4"/>
      <c r="R8" s="4"/>
      <c r="S8" s="4"/>
      <c r="T8" s="4"/>
      <c r="U8" s="4"/>
    </row>
    <row r="9" customFormat="false" ht="171" hidden="false" customHeight="false" outlineLevel="0" collapsed="false">
      <c r="A9" s="6" t="s">
        <v>11</v>
      </c>
      <c r="B9" s="6" t="s">
        <v>12</v>
      </c>
      <c r="C9" s="7" t="n">
        <v>10</v>
      </c>
      <c r="D9" s="8" t="n">
        <f aca="false">+O10*3</f>
        <v>41721</v>
      </c>
      <c r="E9" s="9" t="n">
        <f aca="false">IF(B9="Docente Nómina",D9*(C9+(C9/12))*1.215,IF(B9="No docente Nómina",D9*(C9+(C9/12))*1.275,IF(B9="Docente Factura",D9*C9,IF(B9="No Docente Factura",D9*C9,""))))</f>
        <v>417210</v>
      </c>
      <c r="F9" s="6" t="s">
        <v>13</v>
      </c>
      <c r="G9" s="10" t="s">
        <v>38</v>
      </c>
      <c r="H9" s="7" t="n">
        <v>0</v>
      </c>
      <c r="I9" s="11" t="n">
        <v>2</v>
      </c>
      <c r="J9" s="16" t="s">
        <v>39</v>
      </c>
      <c r="K9" s="4"/>
      <c r="L9" s="13" t="s">
        <v>40</v>
      </c>
      <c r="M9" s="14" t="n">
        <v>723183</v>
      </c>
      <c r="N9" s="15" t="n">
        <v>1</v>
      </c>
      <c r="O9" s="14" t="n">
        <v>18080</v>
      </c>
      <c r="P9" s="4"/>
      <c r="Q9" s="4"/>
      <c r="R9" s="4"/>
      <c r="S9" s="4"/>
      <c r="T9" s="4"/>
      <c r="U9" s="4"/>
    </row>
    <row r="10" customFormat="false" ht="66.45" hidden="false" customHeight="false" outlineLevel="0" collapsed="false">
      <c r="A10" s="6" t="s">
        <v>24</v>
      </c>
      <c r="B10" s="6" t="s">
        <v>12</v>
      </c>
      <c r="C10" s="7" t="n">
        <v>5</v>
      </c>
      <c r="D10" s="8" t="n">
        <f aca="false">+O9*4</f>
        <v>72320</v>
      </c>
      <c r="E10" s="9" t="n">
        <f aca="false">IF(B10="Docente Nómina",D10*(C10+(C10/12))*1.215,IF(B10="No docente Nómina",D10*(C10+(C10/12))*1.275,IF(B10="Docente Factura",D10*C10,IF(B10="No Docente Factura",D10*C10,""))))</f>
        <v>361600</v>
      </c>
      <c r="F10" s="6" t="s">
        <v>13</v>
      </c>
      <c r="G10" s="10" t="s">
        <v>41</v>
      </c>
      <c r="H10" s="7" t="n">
        <v>0</v>
      </c>
      <c r="I10" s="11" t="n">
        <v>1</v>
      </c>
      <c r="J10" s="12" t="s">
        <v>42</v>
      </c>
      <c r="K10" s="4"/>
      <c r="L10" s="13" t="s">
        <v>43</v>
      </c>
      <c r="M10" s="14" t="n">
        <v>556294</v>
      </c>
      <c r="N10" s="15" t="n">
        <v>1</v>
      </c>
      <c r="O10" s="14" t="n">
        <v>13907</v>
      </c>
      <c r="P10" s="4"/>
      <c r="Q10" s="4"/>
      <c r="R10" s="4"/>
      <c r="S10" s="4"/>
      <c r="T10" s="4"/>
      <c r="U10" s="4"/>
    </row>
    <row r="11" customFormat="false" ht="66.45" hidden="false" customHeight="false" outlineLevel="0" collapsed="false">
      <c r="A11" s="6" t="s">
        <v>20</v>
      </c>
      <c r="B11" s="6" t="s">
        <v>12</v>
      </c>
      <c r="C11" s="7" t="n">
        <v>6</v>
      </c>
      <c r="D11" s="8" t="n">
        <f aca="false">+O18*4</f>
        <v>74056</v>
      </c>
      <c r="E11" s="9" t="n">
        <f aca="false">IF(B11="Docente Nómina",D11*(C11+(C11/12))*1.215,IF(B11="No docente Nómina",D11*(C11+(C11/12))*1.275,IF(B11="Docente Factura",D11*C11,IF(B11="No Docente Factura",D11*C11,""))))</f>
        <v>444336</v>
      </c>
      <c r="F11" s="6" t="s">
        <v>13</v>
      </c>
      <c r="G11" s="10" t="s">
        <v>41</v>
      </c>
      <c r="H11" s="7" t="n">
        <v>0</v>
      </c>
      <c r="I11" s="11" t="n">
        <v>2</v>
      </c>
      <c r="J11" s="12" t="s">
        <v>44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53.4" hidden="false" customHeight="false" outlineLevel="0" collapsed="false">
      <c r="A12" s="6" t="s">
        <v>20</v>
      </c>
      <c r="B12" s="6" t="s">
        <v>12</v>
      </c>
      <c r="C12" s="7" t="n">
        <v>5</v>
      </c>
      <c r="D12" s="8" t="n">
        <f aca="false">+O7*4</f>
        <v>90396</v>
      </c>
      <c r="E12" s="9" t="n">
        <f aca="false">IF(B12="Docente Nómina",D12*(C12+(C12/12))*1.215,IF(B12="No docente Nómina",D12*(C12+(C12/12))*1.275,IF(B12="Docente Factura",D12*C12,IF(B12="No Docente Factura",D12*C12,""))))</f>
        <v>451980</v>
      </c>
      <c r="F12" s="6" t="s">
        <v>45</v>
      </c>
      <c r="G12" s="10" t="s">
        <v>46</v>
      </c>
      <c r="H12" s="7" t="n">
        <v>0</v>
      </c>
      <c r="I12" s="11" t="n">
        <v>1</v>
      </c>
      <c r="J12" s="12" t="s">
        <v>47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66.45" hidden="false" customHeight="true" outlineLevel="0" collapsed="false">
      <c r="A13" s="6" t="s">
        <v>11</v>
      </c>
      <c r="B13" s="6" t="s">
        <v>12</v>
      </c>
      <c r="C13" s="7" t="n">
        <v>5</v>
      </c>
      <c r="D13" s="8" t="n">
        <f aca="false">+O10*4</f>
        <v>55628</v>
      </c>
      <c r="E13" s="9" t="n">
        <f aca="false">IF(B13="Docente Nómina",D13*(C13+(C13/12))*1.215,IF(B13="No docente Nómina",D13*(C13+(C13/12))*1.275,IF(B13="Docente Factura",D13*C13,IF(B13="No Docente Factura",D13*C13,""))))</f>
        <v>278140</v>
      </c>
      <c r="F13" s="6" t="s">
        <v>45</v>
      </c>
      <c r="G13" s="10" t="s">
        <v>48</v>
      </c>
      <c r="H13" s="7" t="n">
        <v>0</v>
      </c>
      <c r="I13" s="11" t="n">
        <v>2</v>
      </c>
      <c r="J13" s="12" t="s">
        <v>47</v>
      </c>
      <c r="K13" s="4"/>
      <c r="L13" s="5" t="s">
        <v>49</v>
      </c>
      <c r="M13" s="5"/>
      <c r="N13" s="5"/>
      <c r="O13" s="5"/>
      <c r="P13" s="4"/>
      <c r="Q13" s="4"/>
      <c r="R13" s="4"/>
      <c r="S13" s="4"/>
      <c r="T13" s="4"/>
      <c r="U13" s="4"/>
    </row>
    <row r="14" customFormat="false" ht="79.5" hidden="false" customHeight="false" outlineLevel="0" collapsed="false">
      <c r="A14" s="6" t="s">
        <v>20</v>
      </c>
      <c r="B14" s="6" t="s">
        <v>12</v>
      </c>
      <c r="C14" s="7" t="n">
        <v>5</v>
      </c>
      <c r="D14" s="8" t="n">
        <f aca="false">+O7*2.5</f>
        <v>56497.5</v>
      </c>
      <c r="E14" s="9" t="n">
        <f aca="false">IF(B14="Docente Nómina",D14*(C14+(C14/12))*1.215,IF(B14="No docente Nómina",D14*(C14+(C14/12))*1.275,IF(B14="Docente Factura",D14*C14,IF(B14="No Docente Factura",D14*C14,""))))</f>
        <v>282487.5</v>
      </c>
      <c r="F14" s="6" t="s">
        <v>50</v>
      </c>
      <c r="G14" s="10" t="s">
        <v>51</v>
      </c>
      <c r="H14" s="7" t="n">
        <v>0</v>
      </c>
      <c r="I14" s="11" t="n">
        <v>3</v>
      </c>
      <c r="J14" s="12" t="s">
        <v>52</v>
      </c>
      <c r="K14" s="4"/>
      <c r="L14" s="13" t="s">
        <v>53</v>
      </c>
      <c r="M14" s="14" t="n">
        <v>1068487</v>
      </c>
      <c r="N14" s="15" t="n">
        <v>1</v>
      </c>
      <c r="O14" s="14" t="n">
        <v>26712</v>
      </c>
      <c r="P14" s="4"/>
      <c r="Q14" s="4"/>
      <c r="R14" s="4"/>
      <c r="S14" s="4"/>
      <c r="T14" s="4"/>
      <c r="U14" s="4"/>
    </row>
    <row r="15" customFormat="false" ht="79.5" hidden="false" customHeight="false" outlineLevel="0" collapsed="false">
      <c r="A15" s="6" t="s">
        <v>20</v>
      </c>
      <c r="B15" s="6" t="s">
        <v>12</v>
      </c>
      <c r="C15" s="7" t="n">
        <v>5</v>
      </c>
      <c r="D15" s="8" t="n">
        <f aca="false">+O7*4</f>
        <v>90396</v>
      </c>
      <c r="E15" s="9" t="n">
        <f aca="false">IF(B15="Docente Nómina",D15*(C15+(C15/12))*1.215,IF(B15="No docente Nómina",D15*(C15+(C15/12))*1.275,IF(B15="Docente Factura",D15*C15,IF(B15="No Docente Factura",D15*C15,""))))</f>
        <v>451980</v>
      </c>
      <c r="F15" s="6" t="s">
        <v>45</v>
      </c>
      <c r="G15" s="10" t="s">
        <v>54</v>
      </c>
      <c r="H15" s="7" t="n">
        <v>0</v>
      </c>
      <c r="I15" s="11" t="n">
        <v>1</v>
      </c>
      <c r="J15" s="12" t="s">
        <v>55</v>
      </c>
      <c r="K15" s="4"/>
      <c r="L15" s="13" t="s">
        <v>56</v>
      </c>
      <c r="M15" s="14" t="n">
        <v>993383</v>
      </c>
      <c r="N15" s="15" t="n">
        <v>1</v>
      </c>
      <c r="O15" s="14" t="n">
        <v>24835</v>
      </c>
      <c r="P15" s="4"/>
      <c r="Q15" s="4"/>
      <c r="R15" s="4"/>
      <c r="S15" s="4"/>
      <c r="T15" s="4"/>
      <c r="U15" s="4"/>
    </row>
    <row r="16" customFormat="false" ht="92.6" hidden="false" customHeight="false" outlineLevel="0" collapsed="false">
      <c r="A16" s="6" t="s">
        <v>11</v>
      </c>
      <c r="B16" s="6" t="s">
        <v>12</v>
      </c>
      <c r="C16" s="7" t="n">
        <v>5</v>
      </c>
      <c r="D16" s="8" t="n">
        <f aca="false">+O10*4</f>
        <v>55628</v>
      </c>
      <c r="E16" s="9" t="n">
        <f aca="false">IF(B16="Docente Nómina",D16*(C16+(C16/12))*1.215,IF(B16="No docente Nómina",D16*(C16+(C16/12))*1.275,IF(B16="Docente Factura",D16*C16,IF(B16="No Docente Factura",D16*C16,""))))</f>
        <v>278140</v>
      </c>
      <c r="F16" s="6" t="s">
        <v>45</v>
      </c>
      <c r="G16" s="10" t="s">
        <v>57</v>
      </c>
      <c r="H16" s="7" t="n">
        <v>0</v>
      </c>
      <c r="I16" s="11" t="n">
        <v>2</v>
      </c>
      <c r="J16" s="12" t="s">
        <v>55</v>
      </c>
      <c r="K16" s="4"/>
      <c r="L16" s="13" t="s">
        <v>58</v>
      </c>
      <c r="M16" s="14" t="n">
        <v>890816</v>
      </c>
      <c r="N16" s="15" t="n">
        <v>1</v>
      </c>
      <c r="O16" s="14" t="n">
        <v>22270</v>
      </c>
      <c r="P16" s="4"/>
      <c r="Q16" s="4"/>
      <c r="R16" s="4"/>
      <c r="S16" s="4"/>
      <c r="T16" s="4"/>
      <c r="U16" s="4"/>
    </row>
    <row r="17" customFormat="false" ht="66.45" hidden="false" customHeight="false" outlineLevel="0" collapsed="false">
      <c r="A17" s="6" t="s">
        <v>20</v>
      </c>
      <c r="B17" s="6" t="s">
        <v>12</v>
      </c>
      <c r="C17" s="7" t="n">
        <v>5</v>
      </c>
      <c r="D17" s="8" t="n">
        <f aca="false">+O7*4</f>
        <v>90396</v>
      </c>
      <c r="E17" s="9" t="n">
        <f aca="false">IF(B17="Docente Nómina",D17*(C17+(C17/12))*1.215,IF(B17="No docente Nómina",D17*(C17+(C17/12))*1.275,IF(B17="Docente Factura",D17*C17,IF(B17="No Docente Factura",D17*C17,""))))</f>
        <v>451980</v>
      </c>
      <c r="F17" s="6" t="s">
        <v>13</v>
      </c>
      <c r="G17" s="10" t="s">
        <v>59</v>
      </c>
      <c r="H17" s="7" t="n">
        <v>0</v>
      </c>
      <c r="I17" s="11" t="n">
        <v>2</v>
      </c>
      <c r="J17" s="12" t="s">
        <v>55</v>
      </c>
      <c r="K17" s="4"/>
      <c r="L17" s="13" t="s">
        <v>60</v>
      </c>
      <c r="M17" s="14" t="n">
        <v>844376</v>
      </c>
      <c r="N17" s="15" t="n">
        <v>1</v>
      </c>
      <c r="O17" s="14" t="n">
        <v>21109</v>
      </c>
      <c r="P17" s="4"/>
      <c r="Q17" s="4"/>
      <c r="R17" s="4"/>
      <c r="S17" s="4"/>
      <c r="T17" s="4"/>
      <c r="U17" s="4"/>
    </row>
    <row r="18" customFormat="false" ht="66.45" hidden="false" customHeight="false" outlineLevel="0" collapsed="false">
      <c r="A18" s="6" t="s">
        <v>11</v>
      </c>
      <c r="B18" s="6" t="s">
        <v>12</v>
      </c>
      <c r="C18" s="7" t="n">
        <v>5</v>
      </c>
      <c r="D18" s="8" t="n">
        <f aca="false">+O10*4</f>
        <v>55628</v>
      </c>
      <c r="E18" s="9" t="n">
        <f aca="false">IF(B18="Docente Nómina",D18*(C18+(C18/12))*1.215,IF(B18="No docente Nómina",D18*(C18+(C18/12))*1.275,IF(B18="Docente Factura",D18*C18,IF(B18="No Docente Factura",D18*C18,""))))</f>
        <v>278140</v>
      </c>
      <c r="F18" s="6" t="s">
        <v>13</v>
      </c>
      <c r="G18" s="10" t="s">
        <v>61</v>
      </c>
      <c r="H18" s="7" t="n">
        <v>0</v>
      </c>
      <c r="I18" s="11" t="n">
        <v>2</v>
      </c>
      <c r="J18" s="12" t="s">
        <v>55</v>
      </c>
      <c r="K18" s="4"/>
      <c r="L18" s="13" t="s">
        <v>62</v>
      </c>
      <c r="M18" s="14" t="n">
        <v>740567</v>
      </c>
      <c r="N18" s="15" t="n">
        <v>1</v>
      </c>
      <c r="O18" s="14" t="n">
        <v>18514</v>
      </c>
      <c r="P18" s="4"/>
      <c r="Q18" s="4"/>
      <c r="R18" s="4"/>
      <c r="S18" s="4"/>
      <c r="T18" s="4"/>
      <c r="U18" s="4"/>
    </row>
    <row r="19" customFormat="false" ht="118.75" hidden="false" customHeight="false" outlineLevel="0" collapsed="false">
      <c r="A19" s="6" t="s">
        <v>20</v>
      </c>
      <c r="B19" s="6" t="s">
        <v>12</v>
      </c>
      <c r="C19" s="7" t="n">
        <v>5</v>
      </c>
      <c r="D19" s="8" t="n">
        <f aca="false">+O7*4</f>
        <v>90396</v>
      </c>
      <c r="E19" s="9" t="n">
        <f aca="false">IF(B19="Docente Nómina",D19*(C19+(C19/12))*1.215,IF(B19="No docente Nómina",D19*(C19+(C19/12))*1.275,IF(B19="Docente Factura",D19*C19,IF(B19="No Docente Factura",D19*C19,""))))</f>
        <v>451980</v>
      </c>
      <c r="F19" s="6" t="s">
        <v>45</v>
      </c>
      <c r="G19" s="10" t="s">
        <v>63</v>
      </c>
      <c r="H19" s="7" t="n">
        <v>0</v>
      </c>
      <c r="I19" s="11" t="n">
        <v>3</v>
      </c>
      <c r="J19" s="16" t="s">
        <v>64</v>
      </c>
      <c r="K19" s="4"/>
      <c r="L19" s="13" t="s">
        <v>65</v>
      </c>
      <c r="M19" s="14" t="n">
        <v>695368</v>
      </c>
      <c r="N19" s="15" t="n">
        <v>1</v>
      </c>
      <c r="O19" s="14" t="n">
        <v>17384</v>
      </c>
      <c r="P19" s="4"/>
      <c r="Q19" s="4"/>
      <c r="R19" s="4"/>
      <c r="S19" s="4"/>
      <c r="T19" s="4"/>
      <c r="U19" s="4"/>
    </row>
    <row r="20" customFormat="false" ht="92.6" hidden="false" customHeight="false" outlineLevel="0" collapsed="false">
      <c r="A20" s="6" t="s">
        <v>11</v>
      </c>
      <c r="B20" s="6" t="s">
        <v>12</v>
      </c>
      <c r="C20" s="7" t="n">
        <v>5</v>
      </c>
      <c r="D20" s="8" t="n">
        <f aca="false">+O10*4</f>
        <v>55628</v>
      </c>
      <c r="E20" s="9" t="n">
        <f aca="false">IF(B20="Docente Nómina",D20*(C20+(C20/12))*1.215,IF(B20="No docente Nómina",D20*(C20+(C20/12))*1.275,IF(B20="Docente Factura",D20*C20,IF(B20="No Docente Factura",D20*C20,""))))</f>
        <v>278140</v>
      </c>
      <c r="F20" s="6" t="s">
        <v>45</v>
      </c>
      <c r="G20" s="10" t="s">
        <v>66</v>
      </c>
      <c r="H20" s="7" t="n">
        <v>0</v>
      </c>
      <c r="I20" s="11" t="n">
        <v>3</v>
      </c>
      <c r="J20" s="12" t="s">
        <v>55</v>
      </c>
      <c r="K20" s="4"/>
      <c r="L20" s="13" t="s">
        <v>67</v>
      </c>
      <c r="M20" s="14" t="n">
        <v>695368</v>
      </c>
      <c r="N20" s="15" t="n">
        <v>1</v>
      </c>
      <c r="O20" s="14" t="n">
        <v>17384</v>
      </c>
      <c r="P20" s="4"/>
      <c r="Q20" s="4"/>
      <c r="R20" s="4"/>
      <c r="S20" s="4"/>
      <c r="T20" s="4"/>
      <c r="U20" s="4"/>
    </row>
    <row r="21" customFormat="false" ht="66.45" hidden="false" customHeight="false" outlineLevel="0" collapsed="false">
      <c r="A21" s="6" t="s">
        <v>24</v>
      </c>
      <c r="B21" s="6" t="s">
        <v>12</v>
      </c>
      <c r="C21" s="7" t="n">
        <v>5</v>
      </c>
      <c r="D21" s="8" t="n">
        <f aca="false">+O9*4</f>
        <v>72320</v>
      </c>
      <c r="E21" s="9" t="n">
        <f aca="false">IF(B21="Docente Nómina",D21*(C21+(C21/12))*1.215,IF(B21="No docente Nómina",D21*(C21+(C21/12))*1.275,IF(B21="Docente Factura",D21*C21,IF(B21="No Docente Factura",D21*C21,""))))</f>
        <v>361600</v>
      </c>
      <c r="F21" s="6" t="s">
        <v>13</v>
      </c>
      <c r="G21" s="10" t="s">
        <v>68</v>
      </c>
      <c r="H21" s="17" t="n">
        <v>0</v>
      </c>
      <c r="I21" s="11" t="n">
        <v>2</v>
      </c>
      <c r="J21" s="4"/>
      <c r="K21" s="4"/>
      <c r="L21" s="13" t="s">
        <v>69</v>
      </c>
      <c r="M21" s="14" t="n">
        <v>556294</v>
      </c>
      <c r="N21" s="15" t="n">
        <v>1</v>
      </c>
      <c r="O21" s="14" t="n">
        <v>13907</v>
      </c>
      <c r="P21" s="4"/>
      <c r="Q21" s="4"/>
      <c r="R21" s="4"/>
      <c r="S21" s="4"/>
      <c r="T21" s="4"/>
      <c r="U21" s="4"/>
    </row>
    <row r="22" customFormat="false" ht="66.45" hidden="false" customHeight="false" outlineLevel="0" collapsed="false">
      <c r="A22" s="18" t="s">
        <v>11</v>
      </c>
      <c r="B22" s="18" t="s">
        <v>12</v>
      </c>
      <c r="C22" s="17" t="n">
        <v>10</v>
      </c>
      <c r="D22" s="8" t="n">
        <f aca="false">+O10*2</f>
        <v>27814</v>
      </c>
      <c r="E22" s="9" t="n">
        <f aca="false">IF(B22="Docente Nómina",D22*(C22+(C22/12))*1.215,IF(B22="No docente Nómina",D22*(C22+(C22/12))*1.275,IF(B22="Docente Factura",D22*C22,IF(B22="No Docente Factura",D22*C22,""))))</f>
        <v>278140</v>
      </c>
      <c r="F22" s="18" t="s">
        <v>13</v>
      </c>
      <c r="G22" s="10" t="s">
        <v>70</v>
      </c>
      <c r="H22" s="17" t="n">
        <v>0</v>
      </c>
      <c r="I22" s="11" t="n">
        <v>2</v>
      </c>
      <c r="J22" s="12" t="s">
        <v>18</v>
      </c>
      <c r="K22" s="4"/>
      <c r="L22" s="13" t="s">
        <v>71</v>
      </c>
      <c r="M22" s="14" t="n">
        <v>427919</v>
      </c>
      <c r="N22" s="15" t="n">
        <v>1</v>
      </c>
      <c r="O22" s="14" t="n">
        <v>10698</v>
      </c>
      <c r="P22" s="4"/>
      <c r="Q22" s="4"/>
      <c r="R22" s="4"/>
      <c r="S22" s="4"/>
      <c r="T22" s="4"/>
      <c r="U22" s="4"/>
    </row>
    <row r="23" customFormat="false" ht="79.5" hidden="false" customHeight="false" outlineLevel="0" collapsed="false">
      <c r="A23" s="6" t="s">
        <v>24</v>
      </c>
      <c r="B23" s="6" t="s">
        <v>12</v>
      </c>
      <c r="C23" s="7" t="n">
        <v>5</v>
      </c>
      <c r="D23" s="8" t="n">
        <f aca="false">+O9*4</f>
        <v>72320</v>
      </c>
      <c r="E23" s="9" t="n">
        <f aca="false">IF(B23="Docente Nómina",D23*(C23+(C23/12))*1.215,IF(B23="No docente Nómina",D23*(C23+(C23/12))*1.275,IF(B23="Docente Factura",D23*C23,IF(B23="No Docente Factura",D23*C23,""))))</f>
        <v>361600</v>
      </c>
      <c r="F23" s="6" t="s">
        <v>13</v>
      </c>
      <c r="G23" s="10" t="s">
        <v>72</v>
      </c>
      <c r="H23" s="7" t="n">
        <v>0</v>
      </c>
      <c r="I23" s="11" t="n">
        <v>1</v>
      </c>
      <c r="J23" s="4" t="s">
        <v>73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79.5" hidden="false" customHeight="false" outlineLevel="0" collapsed="false">
      <c r="A24" s="6" t="s">
        <v>24</v>
      </c>
      <c r="B24" s="6" t="s">
        <v>12</v>
      </c>
      <c r="C24" s="7" t="n">
        <v>5</v>
      </c>
      <c r="D24" s="8" t="n">
        <f aca="false">+O9*4</f>
        <v>72320</v>
      </c>
      <c r="E24" s="9" t="n">
        <f aca="false">IF(B24="Docente Nómina",D24*(C24+(C24/12))*1.215,IF(B24="No docente Nómina",D24*(C24+(C24/12))*1.275,IF(B24="Docente Factura",D24*C24,IF(B24="No Docente Factura",D24*C24,""))))</f>
        <v>361600</v>
      </c>
      <c r="F24" s="6" t="s">
        <v>13</v>
      </c>
      <c r="G24" s="10" t="s">
        <v>74</v>
      </c>
      <c r="H24" s="17" t="n">
        <v>0</v>
      </c>
      <c r="I24" s="11" t="n">
        <v>1</v>
      </c>
      <c r="J24" s="12" t="s">
        <v>55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27.25" hidden="false" customHeight="false" outlineLevel="0" collapsed="false">
      <c r="A25" s="6" t="s">
        <v>11</v>
      </c>
      <c r="B25" s="6" t="s">
        <v>12</v>
      </c>
      <c r="C25" s="7" t="n">
        <v>5</v>
      </c>
      <c r="D25" s="17" t="n">
        <f aca="false">+O10*4</f>
        <v>55628</v>
      </c>
      <c r="E25" s="9" t="n">
        <f aca="false">IF(B25="Docente Nómina",D25*(C25+(C25/12))*1.215,IF(B25="No docente Nómina",D25*(C25+(C25/12))*1.275,IF(B25="Docente Factura",D25*C25,IF(B25="No Docente Factura",D25*C25,""))))</f>
        <v>278140</v>
      </c>
      <c r="F25" s="6" t="s">
        <v>13</v>
      </c>
      <c r="G25" s="10" t="s">
        <v>75</v>
      </c>
      <c r="H25" s="17" t="n">
        <v>0</v>
      </c>
      <c r="I25" s="11" t="n">
        <v>1</v>
      </c>
      <c r="J25" s="12" t="s">
        <v>18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5.7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5.7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L1:O1"/>
    <mergeCell ref="L13:O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2025-06-22T21:23:42Z</dcterms:modified>
  <cp:revision>1</cp:revision>
  <dc:subject/>
  <dc:title/>
</cp:coreProperties>
</file>