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531ce00f952463/Documentos/Vinícius/Dashboards/"/>
    </mc:Choice>
  </mc:AlternateContent>
  <xr:revisionPtr revIDLastSave="81" documentId="8_{F8E719D0-7FA8-4229-A9A7-AEC34CABD6BF}" xr6:coauthVersionLast="47" xr6:coauthVersionMax="47" xr10:uidLastSave="{B349589F-A1A7-4E9A-8F26-41F19881A44A}"/>
  <bookViews>
    <workbookView xWindow="-108" yWindow="-108" windowWidth="23256" windowHeight="12456" xr2:uid="{00000000-000D-0000-FFFF-FFFF00000000}"/>
  </bookViews>
  <sheets>
    <sheet name="Renda Fixa" sheetId="2" r:id="rId1"/>
    <sheet name="Fundos" sheetId="3" r:id="rId2"/>
    <sheet name="Açõ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G3" i="3"/>
  <c r="F4" i="2"/>
  <c r="F3" i="2"/>
  <c r="F2" i="2"/>
</calcChain>
</file>

<file path=xl/sharedStrings.xml><?xml version="1.0" encoding="utf-8"?>
<sst xmlns="http://schemas.openxmlformats.org/spreadsheetml/2006/main" count="56" uniqueCount="38">
  <si>
    <t>Carteira</t>
  </si>
  <si>
    <t>Papel</t>
  </si>
  <si>
    <t>Quantidade</t>
  </si>
  <si>
    <t>Preço</t>
  </si>
  <si>
    <t>Financeiro</t>
  </si>
  <si>
    <t>Corretora</t>
  </si>
  <si>
    <t>Taxa Operação</t>
  </si>
  <si>
    <t>Observação</t>
  </si>
  <si>
    <t>Operação</t>
  </si>
  <si>
    <t>Fundo Investido</t>
  </si>
  <si>
    <t>Tipo de Liquidação</t>
  </si>
  <si>
    <t>Data Operação</t>
  </si>
  <si>
    <t>Data Conversão</t>
  </si>
  <si>
    <t>Data Liquidação</t>
  </si>
  <si>
    <t>Ticker</t>
  </si>
  <si>
    <t>CARTEIRA TESTE 01</t>
  </si>
  <si>
    <t>NTN-B 2035</t>
  </si>
  <si>
    <t>ATIVA</t>
  </si>
  <si>
    <t>CARTEIRA TESTE 02</t>
  </si>
  <si>
    <t>UBS</t>
  </si>
  <si>
    <t>CARTEIRA TESTE 03</t>
  </si>
  <si>
    <t>CRI RENNER 2035</t>
  </si>
  <si>
    <t>LCA BANCO ITAU 97%</t>
  </si>
  <si>
    <t>ITAU</t>
  </si>
  <si>
    <t>Aplicação</t>
  </si>
  <si>
    <t>Resgate</t>
  </si>
  <si>
    <t>SPX RAPTOR</t>
  </si>
  <si>
    <t>IBIUNA STH</t>
  </si>
  <si>
    <t>CAPSTONE MACRO</t>
  </si>
  <si>
    <t>CETIP</t>
  </si>
  <si>
    <t>TED</t>
  </si>
  <si>
    <t>ITUB4</t>
  </si>
  <si>
    <t>BBDC3</t>
  </si>
  <si>
    <t>PETR4</t>
  </si>
  <si>
    <t>BRADESCO</t>
  </si>
  <si>
    <t>JP MORGAN</t>
  </si>
  <si>
    <t>BTG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</si>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</sst>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02857-702E-49A6-A0B1-1F66458C0BB3}" name="Tabela1" displayName="Tabela1" ref="A1:I4" totalsRowShown="0" headerRowDxfId="30" dataDxfId="29">
  <autoFilter ref="A1:I4" xr:uid="{FF302857-702E-49A6-A0B1-1F66458C0BB3}"/>
  <tableColumns count="9">
    <tableColumn id="1" xr3:uid="{5C5956FB-D541-45AE-BE24-6BF3DBCCAE1D}" name="Carteira" dataDxfId="28"/>
    <tableColumn id="3" xr3:uid="{0FA7D71F-B6F9-499A-90F1-BB8504D0C27D}" name="Papel" dataDxfId="27"/>
    <tableColumn id="2" xr3:uid="{FB27AEFA-DB00-452E-9CB1-D6B11E14718E}" name="Data" dataDxfId="26"/>
    <tableColumn id="4" xr3:uid="{A3BC6326-9281-40E9-B432-D1ED2098BFAA}" name="Quantidade" dataDxfId="25"/>
    <tableColumn id="5" xr3:uid="{FFDA2E9B-045F-41E0-A728-A220762711F6}" name="Preço" dataDxfId="24"/>
    <tableColumn id="6" xr3:uid="{CD36CEE9-3F70-4BA9-8C9A-78861EED0977}" name="Financeiro" dataDxfId="23">
      <calculatedColumnFormula>Tabela1[[#This Row],[Quantidade]]*Tabela1[[#This Row],[Preço]]</calculatedColumnFormula>
    </tableColumn>
    <tableColumn id="7" xr3:uid="{26574522-9233-44F4-BCD0-E8100141B09B}" name="Taxa Operação" dataDxfId="22"/>
    <tableColumn id="8" xr3:uid="{71C5D98A-1D70-4904-A551-92C4A14CEBAB}" name="Corretora" dataDxfId="21"/>
    <tableColumn id="9" xr3:uid="{E16AE62B-D62A-46C8-BDF7-2C6596F6340C}" name="Observação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96E65-3DCB-4E01-AABC-71042E20417A}" name="Tabela13" displayName="Tabela13" ref="A1:I4" totalsRowShown="0" headerRowDxfId="19" dataDxfId="18">
  <autoFilter ref="A1:I4" xr:uid="{FBB96E65-3DCB-4E01-AABC-71042E20417A}"/>
  <tableColumns count="9">
    <tableColumn id="1" xr3:uid="{B9F9C9E3-C931-4F07-801A-929C3A46CF37}" name="Carteira" dataDxfId="17"/>
    <tableColumn id="3" xr3:uid="{B5B95A87-CCD8-4472-898E-8032BF60527F}" name="Operação" dataDxfId="16"/>
    <tableColumn id="2" xr3:uid="{702028A0-F507-4EEF-926C-9F9A66901E1A}" name="Fundo Investido" dataDxfId="15"/>
    <tableColumn id="4" xr3:uid="{2A076703-F517-4756-A695-D3F6EAE6563B}" name="Financeiro" dataDxfId="14"/>
    <tableColumn id="5" xr3:uid="{0DBD5D0D-D009-4579-AC51-B23DE58CD770}" name="Tipo de Liquidação" dataDxfId="13"/>
    <tableColumn id="6" xr3:uid="{7ED22C71-B902-4B9E-AB67-2983AEC1BDA4}" name="Data Operação" dataDxfId="12"/>
    <tableColumn id="7" xr3:uid="{C6280FA9-C088-4700-B822-C164243E1161}" name="Data Conversão" dataDxfId="11"/>
    <tableColumn id="8" xr3:uid="{E53886B3-B20D-4A96-A69F-FF678DEF8C9A}" name="Data Liquidação" dataDxfId="10"/>
    <tableColumn id="9" xr3:uid="{C0AD906A-B606-4F31-809E-E2F1BB3FDCBE}" name="Observação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850F3-59A4-4A3F-AB7B-BA664F42E19F}" name="Tabela14" displayName="Tabela14" ref="A1:H4" totalsRowShown="0" headerRowDxfId="8" dataDxfId="7">
  <autoFilter ref="A1:H4" xr:uid="{87B850F3-59A4-4A3F-AB7B-BA664F42E19F}"/>
  <tableColumns count="8">
    <tableColumn id="1" xr3:uid="{046CB16C-AE52-4311-A2D8-CB53DD04C979}" name="Carteira" dataDxfId="6"/>
    <tableColumn id="3" xr3:uid="{44DA9AFC-5026-49D3-940E-7322AB2BF528}" name="Ticker" dataDxfId="5"/>
    <tableColumn id="2" xr3:uid="{99441B50-A5F8-4991-A3A2-C93333ECE1B7}" name="Data" dataDxfId="4"/>
    <tableColumn id="4" xr3:uid="{E899E94E-7E7B-46F2-9F89-C081EEF8691B}" name="Quantidade" dataDxfId="3"/>
    <tableColumn id="5" xr3:uid="{6B8FDB2B-21F0-4D1C-BCF4-AEAD5D84F2CF}" name="Preço" dataDxfId="2"/>
    <tableColumn id="6" xr3:uid="{E3368450-E59B-42A3-9FFC-A55043AC182E}" name="Financeiro" dataDxfId="1">
      <calculatedColumnFormula>Tabela14[[#This Row],[Quantidade]]*Tabela14[[#This Row],[Preço]]</calculatedColumnFormula>
    </tableColumn>
    <tableColumn id="8" xr3:uid="{00578A4C-2060-4B29-858E-470E9431C6AE}" name="Corretora"/>
    <tableColumn id="9" xr3:uid="{C19AE5E3-3021-4F80-B288-A4595EFFC121}" name="Observaçã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1CC7-1C97-48A6-8D2F-BD9A94345AB3}">
  <dimension ref="A1:I4"/>
  <sheetViews>
    <sheetView showGridLines="0" tabSelected="1" workbookViewId="0">
      <selection activeCell="C1" sqref="C1"/>
    </sheetView>
  </sheetViews>
  <sheetFormatPr defaultRowHeight="14.4" x14ac:dyDescent="0.3"/>
  <cols>
    <col min="1" max="2" width="22.5546875" style="1" customWidth="1"/>
    <col min="3" max="3" width="22.5546875" style="4" customWidth="1"/>
    <col min="4" max="7" width="22.5546875" style="1" customWidth="1"/>
    <col min="8" max="8" width="13.33203125" bestFit="1" customWidth="1"/>
    <col min="9" max="9" width="15.33203125" bestFit="1" customWidth="1"/>
  </cols>
  <sheetData>
    <row r="1" spans="1:9" x14ac:dyDescent="0.3">
      <c r="A1" s="1" t="s">
        <v>0</v>
      </c>
      <c r="B1" s="1" t="s">
        <v>1</v>
      </c>
      <c r="C1" s="6" t="s">
        <v>37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</row>
    <row r="2" spans="1:9" x14ac:dyDescent="0.3">
      <c r="A2" s="1" t="s">
        <v>15</v>
      </c>
      <c r="B2" s="1" t="s">
        <v>16</v>
      </c>
      <c r="C2" s="4">
        <v>45649</v>
      </c>
      <c r="D2" s="1">
        <v>100</v>
      </c>
      <c r="E2" s="1">
        <v>4300</v>
      </c>
      <c r="F2" s="1">
        <f>Tabela1[[#This Row],[Quantidade]]*Tabela1[[#This Row],[Preço]]</f>
        <v>430000</v>
      </c>
      <c r="G2" s="3">
        <v>0.08</v>
      </c>
      <c r="H2" t="s">
        <v>17</v>
      </c>
      <c r="I2" s="1"/>
    </row>
    <row r="3" spans="1:9" x14ac:dyDescent="0.3">
      <c r="A3" s="1" t="s">
        <v>18</v>
      </c>
      <c r="B3" s="1" t="s">
        <v>21</v>
      </c>
      <c r="C3" s="4">
        <v>45621</v>
      </c>
      <c r="D3" s="1">
        <v>5</v>
      </c>
      <c r="E3" s="1">
        <v>100000</v>
      </c>
      <c r="F3" s="1">
        <f>Tabela1[[#This Row],[Quantidade]]*Tabela1[[#This Row],[Preço]]</f>
        <v>500000</v>
      </c>
      <c r="G3" s="3">
        <v>7.0000000000000007E-2</v>
      </c>
      <c r="H3" t="s">
        <v>19</v>
      </c>
      <c r="I3" s="1"/>
    </row>
    <row r="4" spans="1:9" x14ac:dyDescent="0.3">
      <c r="A4" s="1" t="s">
        <v>20</v>
      </c>
      <c r="B4" s="1" t="s">
        <v>22</v>
      </c>
      <c r="C4" s="4">
        <v>34930</v>
      </c>
      <c r="D4" s="1">
        <v>1000000</v>
      </c>
      <c r="E4" s="1">
        <v>1</v>
      </c>
      <c r="F4" s="1">
        <f>Tabela1[[#This Row],[Quantidade]]*Tabela1[[#This Row],[Preço]]</f>
        <v>1000000</v>
      </c>
      <c r="G4" s="3">
        <v>0.97</v>
      </c>
      <c r="H4" t="s">
        <v>23</v>
      </c>
      <c r="I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BEC0-CA84-4A5A-94B4-F124AD35FD54}">
  <dimension ref="A1:I4"/>
  <sheetViews>
    <sheetView showGridLines="0" workbookViewId="0">
      <selection activeCell="F2" sqref="F2:F4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8.6640625" bestFit="1" customWidth="1"/>
    <col min="4" max="4" width="14.21875" bestFit="1" customWidth="1"/>
    <col min="5" max="5" width="21.109375" bestFit="1" customWidth="1"/>
    <col min="6" max="6" width="17.88671875" bestFit="1" customWidth="1"/>
    <col min="7" max="7" width="18.44140625" bestFit="1" customWidth="1"/>
    <col min="8" max="8" width="19" bestFit="1" customWidth="1"/>
    <col min="9" max="9" width="15.33203125" bestFit="1" customWidth="1"/>
  </cols>
  <sheetData>
    <row r="1" spans="1:9" x14ac:dyDescent="0.3">
      <c r="A1" s="1" t="s">
        <v>0</v>
      </c>
      <c r="B1" s="1" t="s">
        <v>8</v>
      </c>
      <c r="C1" s="1" t="s">
        <v>9</v>
      </c>
      <c r="D1" s="1" t="s">
        <v>4</v>
      </c>
      <c r="E1" s="1" t="s">
        <v>10</v>
      </c>
      <c r="F1" s="4" t="s">
        <v>11</v>
      </c>
      <c r="G1" s="4" t="s">
        <v>12</v>
      </c>
      <c r="H1" s="4" t="s">
        <v>13</v>
      </c>
      <c r="I1" s="1" t="s">
        <v>7</v>
      </c>
    </row>
    <row r="2" spans="1:9" x14ac:dyDescent="0.3">
      <c r="A2" s="1" t="s">
        <v>15</v>
      </c>
      <c r="B2" s="1" t="s">
        <v>24</v>
      </c>
      <c r="C2" s="2" t="s">
        <v>26</v>
      </c>
      <c r="D2" s="1">
        <v>1000000</v>
      </c>
      <c r="E2" s="1" t="s">
        <v>29</v>
      </c>
      <c r="F2" s="4">
        <v>45625</v>
      </c>
      <c r="G2" s="4">
        <v>45625</v>
      </c>
      <c r="H2" s="4">
        <v>45625</v>
      </c>
      <c r="I2" s="1"/>
    </row>
    <row r="3" spans="1:9" x14ac:dyDescent="0.3">
      <c r="A3" s="1" t="s">
        <v>18</v>
      </c>
      <c r="B3" s="1" t="s">
        <v>25</v>
      </c>
      <c r="C3" s="2" t="s">
        <v>27</v>
      </c>
      <c r="D3" s="1">
        <v>2000000</v>
      </c>
      <c r="E3" s="1" t="s">
        <v>30</v>
      </c>
      <c r="F3" s="4">
        <v>45624</v>
      </c>
      <c r="G3" s="4">
        <f>Tabela13[[#This Row],[Data Operação]]+30</f>
        <v>45654</v>
      </c>
      <c r="H3" s="5">
        <v>45655</v>
      </c>
      <c r="I3" s="1"/>
    </row>
    <row r="4" spans="1:9" x14ac:dyDescent="0.3">
      <c r="A4" s="1" t="s">
        <v>20</v>
      </c>
      <c r="B4" s="1" t="s">
        <v>24</v>
      </c>
      <c r="C4" s="2" t="s">
        <v>28</v>
      </c>
      <c r="D4" s="1">
        <v>5000000</v>
      </c>
      <c r="E4" s="1" t="s">
        <v>29</v>
      </c>
      <c r="F4" s="4">
        <v>45628</v>
      </c>
      <c r="G4" s="4">
        <v>45628</v>
      </c>
      <c r="H4" s="4">
        <v>45628</v>
      </c>
      <c r="I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EE91-2B82-4292-8FC2-A1B660BC24F5}">
  <dimension ref="A1:H4"/>
  <sheetViews>
    <sheetView showGridLines="0" workbookViewId="0">
      <selection activeCell="C1" sqref="C1"/>
    </sheetView>
  </sheetViews>
  <sheetFormatPr defaultRowHeight="14.4" x14ac:dyDescent="0.3"/>
  <cols>
    <col min="1" max="1" width="16.5546875" bestFit="1" customWidth="1"/>
    <col min="2" max="2" width="10.5546875" bestFit="1" customWidth="1"/>
    <col min="3" max="3" width="17.88671875" bestFit="1" customWidth="1"/>
    <col min="4" max="4" width="15.21875" bestFit="1" customWidth="1"/>
    <col min="5" max="5" width="10.21875" bestFit="1" customWidth="1"/>
    <col min="6" max="6" width="14.21875" bestFit="1" customWidth="1"/>
    <col min="7" max="7" width="13.33203125" bestFit="1" customWidth="1"/>
    <col min="8" max="8" width="15.33203125" bestFit="1" customWidth="1"/>
  </cols>
  <sheetData>
    <row r="1" spans="1:8" x14ac:dyDescent="0.3">
      <c r="A1" s="1" t="s">
        <v>0</v>
      </c>
      <c r="B1" s="1" t="s">
        <v>14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3">
      <c r="A2" s="1" t="s">
        <v>15</v>
      </c>
      <c r="B2" s="1" t="s">
        <v>31</v>
      </c>
      <c r="C2" s="4">
        <v>45625</v>
      </c>
      <c r="D2" s="1">
        <v>1000</v>
      </c>
      <c r="E2" s="1">
        <v>50</v>
      </c>
      <c r="F2" s="1">
        <f>Tabela14[[#This Row],[Quantidade]]*Tabela14[[#This Row],[Preço]]</f>
        <v>50000</v>
      </c>
      <c r="G2" t="s">
        <v>36</v>
      </c>
      <c r="H2" s="1"/>
    </row>
    <row r="3" spans="1:8" x14ac:dyDescent="0.3">
      <c r="A3" s="1" t="s">
        <v>18</v>
      </c>
      <c r="B3" s="1" t="s">
        <v>32</v>
      </c>
      <c r="C3" s="4">
        <v>45624</v>
      </c>
      <c r="D3" s="1">
        <v>2000</v>
      </c>
      <c r="E3" s="1">
        <v>60</v>
      </c>
      <c r="F3" s="1">
        <f>Tabela14[[#This Row],[Quantidade]]*Tabela14[[#This Row],[Preço]]</f>
        <v>120000</v>
      </c>
      <c r="G3" t="s">
        <v>34</v>
      </c>
      <c r="H3" s="1"/>
    </row>
    <row r="4" spans="1:8" x14ac:dyDescent="0.3">
      <c r="A4" s="1" t="s">
        <v>20</v>
      </c>
      <c r="B4" s="1" t="s">
        <v>33</v>
      </c>
      <c r="C4" s="4">
        <v>45628</v>
      </c>
      <c r="D4" s="1">
        <v>3000</v>
      </c>
      <c r="E4" s="1">
        <v>10</v>
      </c>
      <c r="F4" s="1">
        <f>Tabela14[[#This Row],[Quantidade]]*Tabela14[[#This Row],[Preço]]</f>
        <v>30000</v>
      </c>
      <c r="G4" t="s">
        <v>35</v>
      </c>
      <c r="H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Renda Fixa</vt:lpstr>
      <vt:lpstr>Fundos</vt:lpstr>
      <vt:lpstr>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Vinícius Xavier</cp:lastModifiedBy>
  <dcterms:created xsi:type="dcterms:W3CDTF">2024-12-25T18:24:08Z</dcterms:created>
  <dcterms:modified xsi:type="dcterms:W3CDTF">2024-12-31T03:03:08Z</dcterms:modified>
</cp:coreProperties>
</file>