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ev\Lab\data-day-2\"/>
    </mc:Choice>
  </mc:AlternateContent>
  <xr:revisionPtr revIDLastSave="0" documentId="13_ncr:1_{99F3499F-4CDD-4676-AEAD-7788853B36D1}" xr6:coauthVersionLast="47" xr6:coauthVersionMax="47" xr10:uidLastSave="{00000000-0000-0000-0000-000000000000}"/>
  <bookViews>
    <workbookView xWindow="-110" yWindow="-110" windowWidth="19420" windowHeight="11760" activeTab="1" xr2:uid="{8B8D2EF8-75E1-9F48-AC2B-0CE6E88D0CE9}"/>
  </bookViews>
  <sheets>
    <sheet name="RAW" sheetId="9" r:id="rId1"/>
    <sheet name="ESG REPORT" sheetId="8" r:id="rId2"/>
    <sheet name="PIVOT" sheetId="6" r:id="rId3"/>
  </sheets>
  <definedNames>
    <definedName name="DonnéesExternes_1" localSheetId="0" hidden="1">RAW!$A$1:$U$41</definedName>
    <definedName name="ESG_ANALYTICS">Tableau_RAW[]</definedName>
    <definedName name="Segment_AGENTNAME">#N/A</definedName>
  </definedNames>
  <calcPr calcId="191028"/>
  <pivotCaches>
    <pivotCache cacheId="42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8" l="1"/>
  <c r="C23" i="8"/>
  <c r="C13" i="8"/>
  <c r="C20" i="8"/>
  <c r="C18" i="8"/>
  <c r="D13" i="8"/>
  <c r="C27" i="8"/>
  <c r="G13" i="8"/>
  <c r="C25" i="8"/>
  <c r="E13" i="8"/>
  <c r="C19" i="8"/>
  <c r="C21" i="8"/>
  <c r="C22" i="8"/>
  <c r="B13" i="8"/>
  <c r="C26" i="8"/>
  <c r="C28" i="8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ABF02E-83D6-4AD5-9449-99AE41E9C6A1}" keepAlive="1" name="Requête - RAW" description="Connexion à la requête « RAW » dans le classeur." type="5" refreshedVersion="8" background="1" saveData="1">
    <dbPr connection="Provider=Microsoft.Mashup.OleDb.1;Data Source=$Workbook$;Location=RAW;Extended Properties=&quot;&quot;" command="SELECT * FROM [RAW]"/>
  </connection>
</connections>
</file>

<file path=xl/sharedStrings.xml><?xml version="1.0" encoding="utf-8"?>
<sst xmlns="http://schemas.openxmlformats.org/spreadsheetml/2006/main" count="354" uniqueCount="138">
  <si>
    <t>ESG PORTFOLIO ANALYSIS</t>
  </si>
  <si>
    <t>ESG 
Score</t>
  </si>
  <si>
    <t>Environment
Score</t>
  </si>
  <si>
    <t>Social
Score</t>
  </si>
  <si>
    <t>Governance
Score</t>
  </si>
  <si>
    <t>HOLDING</t>
  </si>
  <si>
    <t>ESG_RATIO</t>
  </si>
  <si>
    <t>E_RATIO</t>
  </si>
  <si>
    <t>S_RATIO</t>
  </si>
  <si>
    <t>G_RATIO</t>
  </si>
  <si>
    <t>Sector Allocation</t>
  </si>
  <si>
    <t>TOP 3 ESG</t>
  </si>
  <si>
    <t>BOTTOM 3 ESG</t>
  </si>
  <si>
    <t>CONSUMER DISCRETIONARY</t>
  </si>
  <si>
    <t>INSTRUMENT</t>
  </si>
  <si>
    <t>ESG SCORE</t>
  </si>
  <si>
    <t>ENERGY</t>
  </si>
  <si>
    <t>DANONE</t>
  </si>
  <si>
    <t>ELIS</t>
  </si>
  <si>
    <t>FINANCIAL SERVICES</t>
  </si>
  <si>
    <t>KERING</t>
  </si>
  <si>
    <t>MATERIALS &amp; PROCESSING</t>
  </si>
  <si>
    <t>S.E.B.</t>
  </si>
  <si>
    <t>NOT CLASSIFIED</t>
  </si>
  <si>
    <t>PRODUCER DURABLES</t>
  </si>
  <si>
    <t>CONSUMER STAPLES</t>
  </si>
  <si>
    <t>TECHNOLOGY</t>
  </si>
  <si>
    <t>UTILITIES</t>
  </si>
  <si>
    <t>HEALTH CARE SERVICES</t>
  </si>
  <si>
    <t>TOTAL</t>
  </si>
  <si>
    <t>Weight within Portfolio</t>
  </si>
  <si>
    <t>Étiquettes de lignes</t>
  </si>
  <si>
    <t>Somme de ESG_RATIO</t>
  </si>
  <si>
    <t>Somme de E_RATIO</t>
  </si>
  <si>
    <t>Somme de S_RATIO</t>
  </si>
  <si>
    <t>Somme de G_RATIO</t>
  </si>
  <si>
    <t>Somme de HOLDING_RATIO</t>
  </si>
  <si>
    <t>Max. de HOLDING</t>
  </si>
  <si>
    <t>CONSUMER PRODUCT</t>
  </si>
  <si>
    <t>CONSUMER SERVICES</t>
  </si>
  <si>
    <t>FOOD</t>
  </si>
  <si>
    <t>Total général</t>
  </si>
  <si>
    <t>TIMESTAMP</t>
  </si>
  <si>
    <t>AGENTNAME</t>
  </si>
  <si>
    <t>ORDERBOOK</t>
  </si>
  <si>
    <t>INSTRUMENT_NAME</t>
  </si>
  <si>
    <t>COUNTRY</t>
  </si>
  <si>
    <t>SECTOR_LONGNAME</t>
  </si>
  <si>
    <t>SUBSECTOR_LONGNAME</t>
  </si>
  <si>
    <t>INDUSTRY_LONGNAME</t>
  </si>
  <si>
    <t>HOLDING_RATIO</t>
  </si>
  <si>
    <t>OB_HOLDING</t>
  </si>
  <si>
    <t>INVESTS</t>
  </si>
  <si>
    <t>LASTFIXEDPRICE</t>
  </si>
  <si>
    <t>ESG</t>
  </si>
  <si>
    <t>E</t>
  </si>
  <si>
    <t>S</t>
  </si>
  <si>
    <t>G</t>
  </si>
  <si>
    <t>FR0000052292</t>
  </si>
  <si>
    <t>HERMES INTL</t>
  </si>
  <si>
    <t>FR</t>
  </si>
  <si>
    <t>FR0000050809</t>
  </si>
  <si>
    <t>SOPRA STERIA GROUP</t>
  </si>
  <si>
    <t>INFORMATION TECHNOLOGY</t>
  </si>
  <si>
    <t>COMPUTER SERVICES SOFTWARE &amp; SYSTEMS</t>
  </si>
  <si>
    <t>MANUFACTURING &amp; PRODUCTION</t>
  </si>
  <si>
    <t>CONSTRUCTION</t>
  </si>
  <si>
    <t>FR0000121485</t>
  </si>
  <si>
    <t>TEXTILE APPAREL &amp; SHOES</t>
  </si>
  <si>
    <t>FR0000120693</t>
  </si>
  <si>
    <t>PERNOD RICARD</t>
  </si>
  <si>
    <t>BREWERS AND BEVERAGE DISTRIBUTION</t>
  </si>
  <si>
    <t>FR0000125007</t>
  </si>
  <si>
    <t>SAINT GOBAIN</t>
  </si>
  <si>
    <t>BUILDING MATERIALS</t>
  </si>
  <si>
    <t>CHEMICALS &amp; SYNTHETICS</t>
  </si>
  <si>
    <t>FR0011981968</t>
  </si>
  <si>
    <t>WORLDLINE</t>
  </si>
  <si>
    <t>BANKS</t>
  </si>
  <si>
    <t>DIVERSIFIED BANKS</t>
  </si>
  <si>
    <t>FR0010220475</t>
  </si>
  <si>
    <t>ALSTOM</t>
  </si>
  <si>
    <t>POWER TRANSMISSION EQUIPMENT</t>
  </si>
  <si>
    <t>FR0000125486</t>
  </si>
  <si>
    <t>VINCI</t>
  </si>
  <si>
    <t>FR0000130403</t>
  </si>
  <si>
    <t>CHRISTIAN DIOR</t>
  </si>
  <si>
    <t>INSURANCE</t>
  </si>
  <si>
    <t>MULTI-LINE INSURANCE</t>
  </si>
  <si>
    <t>FR0012435121</t>
  </si>
  <si>
    <t>CONSUMER RENTAL &amp; LEASE SERVICES</t>
  </si>
  <si>
    <t>FR0010307819</t>
  </si>
  <si>
    <t>LEGRAND</t>
  </si>
  <si>
    <t>SCIENTIFIC INSTRUMENTS &amp; SERVICES</t>
  </si>
  <si>
    <t>SCIENCTIFIC INSTRUMENTS ELECTRICAL</t>
  </si>
  <si>
    <t>FR0000051807</t>
  </si>
  <si>
    <t>TELEPERFORMANCE</t>
  </si>
  <si>
    <t>MEDIA</t>
  </si>
  <si>
    <t>ADVERTIING AGENCIES</t>
  </si>
  <si>
    <t>FR0000120628</t>
  </si>
  <si>
    <t>AXA</t>
  </si>
  <si>
    <t>FR0000071946</t>
  </si>
  <si>
    <t>ALTEN</t>
  </si>
  <si>
    <t>FR0000120644</t>
  </si>
  <si>
    <t>FR0010313833</t>
  </si>
  <si>
    <t>ARKEMA</t>
  </si>
  <si>
    <t>DIVERSIFIED CHEMICALS</t>
  </si>
  <si>
    <t>FR0000121709</t>
  </si>
  <si>
    <t>HOUSEHOLD EQUIPMENT</t>
  </si>
  <si>
    <t>FR0000054470</t>
  </si>
  <si>
    <t>UBISOFT ENTERTAIN</t>
  </si>
  <si>
    <t>ELECTRONIC ENTERTAINMENT</t>
  </si>
  <si>
    <t>FR0000133308</t>
  </si>
  <si>
    <t>ORANGE</t>
  </si>
  <si>
    <t>TELECOMMUNICATION UTILITIES</t>
  </si>
  <si>
    <t>FR0000131104</t>
  </si>
  <si>
    <t>BNP PARIBAS ACT.A</t>
  </si>
  <si>
    <t>FR0000121972</t>
  </si>
  <si>
    <t>SCHNEIDER ELECTRIC</t>
  </si>
  <si>
    <t>am-fund6-esg-top_20_fr_g-02</t>
  </si>
  <si>
    <t>am-fund5-esg-top_20_fr_s-02</t>
  </si>
  <si>
    <t>am-fund3-perf-all_fr_big_market_cap-02</t>
  </si>
  <si>
    <t>am-fund8-perf-technology-01</t>
  </si>
  <si>
    <t>am-fund2-esg-top_20_fr_esg-05</t>
  </si>
  <si>
    <t>am-fund8-perf-technology-02</t>
  </si>
  <si>
    <t>am-fund2-esg-top_20_fr_esg-01</t>
  </si>
  <si>
    <t>am-fund9-esg-best_of_class_esg-04</t>
  </si>
  <si>
    <t>am-fund4-esg-top_20_fr_e-01</t>
  </si>
  <si>
    <t>am-fund2-esg-top_20_fr_esg-02</t>
  </si>
  <si>
    <t>am-fund4-esg-top_20_fr_e-02</t>
  </si>
  <si>
    <t>am-fund9-esg-best_of_class_esg-03</t>
  </si>
  <si>
    <t>am-fund5-esg-top_20_fr_s-01</t>
  </si>
  <si>
    <t>am-fund7-perf-financial_services-02</t>
  </si>
  <si>
    <t>am-fund2-esg-top_20_fr_esg-03</t>
  </si>
  <si>
    <t>am-fund10-perf-consumer_discretionary-01</t>
  </si>
  <si>
    <t>am-fund1-perf-lux-01</t>
  </si>
  <si>
    <t>am-fund9-esg-best_of_class_esg-01</t>
  </si>
  <si>
    <t>am-fund11-perf-energy_auto_brewers-01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</si>
</sst>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wrapText="1"/>
    </xf>
    <xf numFmtId="9" fontId="0" fillId="0" borderId="0" xfId="1" applyFont="1"/>
    <xf numFmtId="0" fontId="3" fillId="0" borderId="1" xfId="3" applyAlignment="1">
      <alignment wrapText="1"/>
    </xf>
    <xf numFmtId="0" fontId="3" fillId="0" borderId="1" xfId="3"/>
    <xf numFmtId="0" fontId="4" fillId="0" borderId="0" xfId="0" applyFont="1"/>
    <xf numFmtId="9" fontId="4" fillId="0" borderId="0" xfId="1" applyFont="1"/>
    <xf numFmtId="0" fontId="2" fillId="0" borderId="0" xfId="2"/>
    <xf numFmtId="22" fontId="0" fillId="0" borderId="0" xfId="0" applyNumberFormat="1"/>
    <xf numFmtId="0" fontId="0" fillId="0" borderId="0" xfId="0" applyNumberFormat="1"/>
  </cellXfs>
  <cellStyles count="4">
    <cellStyle name="Normal" xfId="0" builtinId="0"/>
    <cellStyle name="Pourcentage" xfId="1" builtinId="5"/>
    <cellStyle name="Titre" xfId="2" builtinId="15"/>
    <cellStyle name="Titre 1" xfId="3" builtinId="16"/>
  </cellStyles>
  <dxfs count="17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microsoft.com/office/2007/relationships/slicerCache" Target="slicerCaches/slicerCach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241300</xdr:colOff>
      <xdr:row>2</xdr:row>
      <xdr:rowOff>25400</xdr:rowOff>
    </xdr:from>
    <xdr:to>
      <xdr:col>2</xdr:col>
      <xdr:colOff>152400</xdr:colOff>
      <xdr:row>9</xdr:row>
      <xdr:rowOff>25400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AGENTNAME">
              <a:extLst>
                <a:ext uri="{FF2B5EF4-FFF2-40B4-BE49-F238E27FC236}">
                  <a16:creationId xmlns:a16="http://schemas.microsoft.com/office/drawing/2014/main" id="{147E0D67-A39A-5A4C-2B88-2AF868CD15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GENT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6800" y="533400"/>
              <a:ext cx="1828800" cy="1422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bien CHERER" refreshedDate="45112.970041203705" createdVersion="8" refreshedVersion="8" minRefreshableVersion="3" recordCount="40" xr:uid="{22E1CB09-CC15-0A4E-A280-585AA1B32853}">
  <cacheSource type="worksheet">
    <worksheetSource name="ESG_ANALYTICS"/>
  </cacheSource>
  <cacheFields count="22">
    <cacheField name="TIMESTAMP" numFmtId="22">
      <sharedItems containsSemiMixedTypes="0" containsNonDate="0" containsDate="1" containsString="0" minDate="2019-04-05T07:00:55" maxDate="2019-04-05T13:19:24"/>
    </cacheField>
    <cacheField name="AGENTNAME" numFmtId="0">
      <sharedItems count="94">
        <s v="am-fund2-esg-top_20_fr_esg-02"/>
        <s v="am-fund6-esg-top_20_fr_g-02"/>
        <s v="am-fund3-perf-all_fr_big_market_cap-02"/>
        <s v="am-fund5-esg-top_20_fr_s-02"/>
        <s v="am-fund2-esg-top_20_fr_esg-05"/>
        <s v="am-fund5-esg-top_20_fr_s-01"/>
        <s v="am-fund8-perf-technology-01"/>
        <s v="am-fund8-perf-technology-02"/>
        <s v="am-fund2-esg-top_20_fr_esg-03"/>
        <s v="am-fund2-esg-top_20_fr_esg-01"/>
        <s v="am-fund9-esg-best_of_class_esg-03"/>
        <s v="am-fund4-esg-top_20_fr_e-01"/>
        <s v="am-fund7-perf-financial_services-02"/>
        <s v="am-fund1-perf-lux-01"/>
        <s v="am-fund9-esg-best_of_class_esg-04"/>
        <s v="am-fund4-esg-top_20_fr_e-02"/>
        <s v="am-fund10-perf-consumer_discretionary-01"/>
        <s v="am-fund9-esg-best_of_class_esg-01"/>
        <s v="am-fund11-perf-energy_auto_brewers-01"/>
        <s v="Idiot-04" u="1"/>
        <s v="no_strategy_agent-08" u="1"/>
        <s v="no_strategy_agent-17" u="1"/>
        <s v="no_strategy_agent-01" u="1"/>
        <s v="Denise-00" u="1"/>
        <s v="Pauline-02" u="1"/>
        <s v="Beatrice-04" u="1"/>
        <s v="no_strategy_agent-10" u="1"/>
        <s v="Alain-04" u="1"/>
        <s v="Adele-04" u="1"/>
        <s v="Denise-03" u="1"/>
        <s v="Gabriel-02" u="1"/>
        <s v="Pauline-03" u="1"/>
        <s v="no_strategy_agent-06" u="1"/>
        <s v="no_strategy_agent-15" u="1"/>
        <s v="Idiot-03" u="1"/>
        <s v="Nicolas-00" u="1"/>
        <s v="Laurie-00" u="1"/>
        <s v="Gabriel-03" u="1"/>
        <s v="Pauline-04" u="1"/>
        <s v="Franck-01" u="1"/>
        <s v="Alain-03" u="1"/>
        <s v="Nicolas-01" u="1"/>
        <s v="Laurie-03" u="1"/>
        <s v="no_strategy_agent-04" u="1"/>
        <s v="Adele-03" u="1"/>
        <s v="Gabriel-04" u="1"/>
        <s v="no_strategy_agent-13" u="1"/>
        <s v="Nicolas-02" u="1"/>
        <s v="Idiot-02" u="1"/>
        <s v="no_strategy_agent-09" u="1"/>
        <s v="Paul-00" u="1"/>
        <s v="Denise-02" u="1"/>
        <s v="Nicolas-03" u="1"/>
        <s v="no_strategy_agent-18" u="1"/>
        <s v="no_strategy_agent-02" u="1"/>
        <s v="Alain-02" u="1"/>
        <s v="no_strategy_agent-11" u="1"/>
        <s v="Adele-02" u="1"/>
        <s v="no_strategy_agent-20" u="1"/>
        <s v="Nicolas-04" u="1"/>
        <s v="Paul-02" u="1"/>
        <s v="Franck-00" u="1"/>
        <s v="no_strategy_agent-07" u="1"/>
        <s v="Idiot-01" u="1"/>
        <s v="Paul-03" u="1"/>
        <s v="Laurie-02" u="1"/>
        <s v="no_strategy_agent-16" u="1"/>
        <s v="Beatrice-00" u="1"/>
        <s v="Franck-03" u="1"/>
        <s v="Paul-04" u="1"/>
        <s v="Alain-01" u="1"/>
        <s v="mm" u="1"/>
        <s v="Adele-01" u="1"/>
        <s v="Beatrice-01" u="1"/>
        <s v="no_strategy_agent-05" u="1"/>
        <s v="Anna-00" u="1"/>
        <s v="Denise-01" u="1"/>
        <s v="no_strategy_agent-14" u="1"/>
        <s v="Idiot-00" u="1"/>
        <s v="Anna-01" u="1"/>
        <s v="Beatrice-02" u="1"/>
        <s v="Anna-02" u="1"/>
        <s v="Alain-00" u="1"/>
        <s v="no_strategy_agent-19" u="1"/>
        <s v="no_strategy_agent-03" u="1"/>
        <s v="Pauline-00" u="1"/>
        <s v="Adele-00" u="1"/>
        <s v="Laurie-01" u="1"/>
        <s v="no_strategy_agent-12" u="1"/>
        <s v="Anna-03" u="1"/>
        <s v="Franck-02" u="1"/>
        <s v="Laurie-04" u="1"/>
        <s v="Gabriel-00" u="1"/>
        <s v="Pauline-01" u="1"/>
      </sharedItems>
    </cacheField>
    <cacheField name="ORDERBOOK" numFmtId="0">
      <sharedItems/>
    </cacheField>
    <cacheField name="INSTRUMENT_NAME" numFmtId="0">
      <sharedItems count="60">
        <s v="LEGRAND"/>
        <s v="ARKEMA"/>
        <s v="SAINT GOBAIN"/>
        <s v="VINCI"/>
        <s v="TELEPERFORMANCE"/>
        <s v="ORANGE"/>
        <s v="BNP PARIBAS ACT.A"/>
        <s v="SCHNEIDER ELECTRIC"/>
        <s v="DANONE"/>
        <s v="UBISOFT ENTERTAIN"/>
        <s v="ALTEN"/>
        <s v="SOPRA STERIA GROUP"/>
        <s v="WORLDLINE"/>
        <s v="PERNOD RICARD"/>
        <s v="ALSTOM"/>
        <s v="AXA"/>
        <s v="HERMES INTL"/>
        <s v="KERING"/>
        <s v="CHRISTIAN DIOR"/>
        <s v="S.E.B."/>
        <s v="ELIS"/>
        <s v="PUBLICIS GROUPE SA" u="1"/>
        <s v="L'OREAL" u="1"/>
        <s v="LVMH" u="1"/>
        <s v="IPSEN" u="1"/>
        <s v="SPIE" u="1"/>
        <s v="CARREFOUR" u="1"/>
        <s v="SOCIETE GENERALE" u="1"/>
        <s v="SAFRAN" u="1"/>
        <s v="SODEXO" u="1"/>
        <s v="KLEPIERRE" u="1"/>
        <s v="REMY COINTREAU" u="1"/>
        <s v="EIFFAGE" u="1"/>
        <s v="ADP" u="1"/>
        <s v="CAPGEMINI" u="1"/>
        <s v="THALES" u="1"/>
        <s v="RENAULT" u="1"/>
        <s v="FAURECIA" u="1"/>
        <s v="ATOS" u="1"/>
        <s v="GECINA" u="1"/>
        <s v="VEOLIA ENVIRON." u="1"/>
        <s v="ORPEA" u="1"/>
        <s v="REXEL" u="1"/>
        <s v="EDF" u="1"/>
        <s v="BUREAU VERITAS" u="1"/>
        <s v="SCOR SE" u="1"/>
        <s v="SANOFI" u="1"/>
        <s v="ESSILORLUXOTTICA" u="1"/>
        <s v="WENDEL" u="1"/>
        <s v="AIR LIQUIDE" u="1"/>
        <s v="ACCOR" u="1"/>
        <s v="VIVENDI SE" u="1"/>
        <s v="EURAZEO" u="1"/>
        <s v="CREDIT AGRICOLE" u="1"/>
        <s v="BOUYGUES" u="1"/>
        <s v="TOTALENERGIES" u="1"/>
        <s v="BOLLORE" u="1"/>
        <s v="ENGIE" u="1"/>
        <s v="EDENRED" u="1"/>
        <s v="GETLINK SE" u="1"/>
      </sharedItems>
    </cacheField>
    <cacheField name="COUNTRY" numFmtId="0">
      <sharedItems/>
    </cacheField>
    <cacheField name="SECTOR_LONGNAME" numFmtId="0">
      <sharedItems count="10">
        <s v="PRODUCER DURABLES"/>
        <s v="MATERIALS &amp; PROCESSING"/>
        <s v="CONSUMER DISCRETIONARY"/>
        <s v="UTILITIES"/>
        <s v="FINANCIAL SERVICES"/>
        <s v="CONSUMER STAPLES"/>
        <s v="TECHNOLOGY"/>
        <s v="NOT CLASSIFIED"/>
        <s v="ENERGY" u="1"/>
        <s v="HEALTH CARE SERVICES" u="1"/>
      </sharedItems>
    </cacheField>
    <cacheField name="SUBSECTOR_LONGNAME" numFmtId="0">
      <sharedItems count="24">
        <s v="SCIENTIFIC INSTRUMENTS &amp; SERVICES"/>
        <s v="CHEMICALS &amp; SYNTHETICS"/>
        <s v="BUILDING MATERIALS"/>
        <s v="MANUFACTURING &amp; PRODUCTION"/>
        <s v="MEDIA"/>
        <s v="UTILITIES"/>
        <s v="BANKS"/>
        <s v="FOOD"/>
        <s v="INFORMATION TECHNOLOGY"/>
        <s v="INSURANCE"/>
        <s v="NOT CLASSIFIED"/>
        <s v="CONSUMER PRODUCT"/>
        <s v="CONSUMER SERVICES"/>
        <s v="REAL ESTATE INVESTMENT TRUSTS" u="1"/>
        <s v="AUTO MOBILES" u="1"/>
        <s v="PHARMACEUTICALS" u="1"/>
        <s v="TRANSPORTATION &amp; FREIGHT" u="1"/>
        <s v="NON-RENEWABLE ENERGY" u="1"/>
        <s v="LEISURE" u="1"/>
        <s v="COMMERCIAL SERVICES" u="1"/>
        <s v="MEDICAL EQUIPMENT &amp; SERVICES" u="1"/>
        <s v="INVESTMENT BANKING &amp; BROKERAGE" u="1"/>
        <s v="HEALTH CARE SERVICES" u="1"/>
        <s v="PERSONAL CARE DRUGS &amp; GROCERY" u="1"/>
      </sharedItems>
    </cacheField>
    <cacheField name="INDUSTRY_LONGNAME" numFmtId="0">
      <sharedItems/>
    </cacheField>
    <cacheField name="HOLDING_RATIO" numFmtId="0">
      <sharedItems containsSemiMixedTypes="0" containsString="0" containsNumber="1" minValue="0" maxValue="1"/>
    </cacheField>
    <cacheField name="HOLDING" numFmtId="0">
      <sharedItems containsSemiMixedTypes="0" containsString="0" containsNumber="1" containsInteger="1" minValue="0" maxValue="2324"/>
    </cacheField>
    <cacheField name="OB_HOLDING" numFmtId="0">
      <sharedItems containsSemiMixedTypes="0" containsString="0" containsNumber="1" containsInteger="1" minValue="0" maxValue="2324"/>
    </cacheField>
    <cacheField name="INVESTS" numFmtId="0">
      <sharedItems containsSemiMixedTypes="0" containsString="0" containsNumber="1" containsInteger="1" minValue="0" maxValue="166"/>
    </cacheField>
    <cacheField name="LASTFIXEDPRICE" numFmtId="0">
      <sharedItems containsSemiMixedTypes="0" containsString="0" containsNumber="1" containsInteger="1" minValue="8" maxValue="14"/>
    </cacheField>
    <cacheField name="ESG" numFmtId="0">
      <sharedItems containsSemiMixedTypes="0" containsString="0" containsNumber="1" minValue="53.67" maxValue="65.5"/>
    </cacheField>
    <cacheField name="E" numFmtId="0">
      <sharedItems containsSemiMixedTypes="0" containsString="0" containsNumber="1" minValue="53" maxValue="71"/>
    </cacheField>
    <cacheField name="S" numFmtId="0">
      <sharedItems containsSemiMixedTypes="0" containsString="0" containsNumber="1" minValue="49.17" maxValue="67.67"/>
    </cacheField>
    <cacheField name="G" numFmtId="0">
      <sharedItems containsSemiMixedTypes="0" containsString="0" containsNumber="1" minValue="52.67" maxValue="69.67"/>
    </cacheField>
    <cacheField name="ESG_RATIO" numFmtId="0">
      <sharedItems containsSemiMixedTypes="0" containsString="0" containsNumber="1" minValue="0" maxValue="65.5"/>
    </cacheField>
    <cacheField name="E_RATIO" numFmtId="0">
      <sharedItems containsSemiMixedTypes="0" containsString="0" containsNumber="1" minValue="0" maxValue="67.33"/>
    </cacheField>
    <cacheField name="S_RATIO" numFmtId="0">
      <sharedItems containsSemiMixedTypes="0" containsString="0" containsNumber="1" minValue="0" maxValue="67.67"/>
    </cacheField>
    <cacheField name="G_RATIO" numFmtId="0">
      <sharedItems containsSemiMixedTypes="0" containsString="0" containsNumber="1" minValue="0" maxValue="69.67"/>
    </cacheField>
    <cacheField name="Champ1" numFmtId="0" formula=" 0" databaseField="0"/>
  </cacheFields>
  <extLst>
    <ext xmlns:x14="http://schemas.microsoft.com/office/spreadsheetml/2009/9/main" uri="{725AE2AE-9491-48be-B2B4-4EB974FC3084}">
      <x14:pivotCacheDefinition pivotCacheId="86364834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d v="2019-04-05T12:05:07"/>
    <x v="0"/>
    <s v="FR0010307819"/>
    <x v="0"/>
    <s v="FR"/>
    <x v="0"/>
    <x v="0"/>
    <s v="SCIENCTIFIC INSTRUMENTS ELECTRICAL"/>
    <n v="1"/>
    <n v="2324"/>
    <n v="2324"/>
    <n v="166"/>
    <n v="14"/>
    <n v="65.17"/>
    <n v="64.33"/>
    <n v="64.83"/>
    <n v="66.33"/>
    <n v="65.17"/>
    <n v="64.33"/>
    <n v="64.83"/>
    <n v="66.33"/>
  </r>
  <r>
    <d v="2019-04-05T13:01:47"/>
    <x v="1"/>
    <s v="FR0010307819"/>
    <x v="0"/>
    <s v="FR"/>
    <x v="0"/>
    <x v="0"/>
    <s v="SCIENCTIFIC INSTRUMENTS ELECTRICAL"/>
    <n v="0.47220899999999999"/>
    <n v="2105"/>
    <n v="994"/>
    <n v="71"/>
    <n v="14"/>
    <n v="65.17"/>
    <n v="64.33"/>
    <n v="64.83"/>
    <n v="66.33"/>
    <n v="30.77386053"/>
    <n v="30.377204970000001"/>
    <n v="30.613309470000001"/>
    <n v="31.32162297"/>
  </r>
  <r>
    <d v="2019-04-05T13:10:37"/>
    <x v="1"/>
    <s v="FR0010313833"/>
    <x v="1"/>
    <s v="FR"/>
    <x v="1"/>
    <x v="1"/>
    <s v="DIVERSIFIED CHEMICALS"/>
    <n v="0.52778999999999998"/>
    <n v="2105"/>
    <n v="1111"/>
    <n v="101"/>
    <n v="11"/>
    <n v="62.78"/>
    <n v="61.33"/>
    <n v="61"/>
    <n v="66"/>
    <n v="33.134656200000002"/>
    <n v="32.369360700000001"/>
    <n v="32.195189999999997"/>
    <n v="34.834139999999998"/>
  </r>
  <r>
    <d v="2019-04-05T08:20:43"/>
    <x v="2"/>
    <s v="FR0000125007"/>
    <x v="2"/>
    <s v="FR"/>
    <x v="1"/>
    <x v="2"/>
    <s v="BUILDING MATERIALS"/>
    <n v="0.298985"/>
    <n v="1873"/>
    <n v="560"/>
    <n v="40"/>
    <n v="14"/>
    <n v="61.89"/>
    <n v="62"/>
    <n v="60"/>
    <n v="63.67"/>
    <n v="18.50418165"/>
    <n v="18.53707"/>
    <n v="17.9391"/>
    <n v="19.036374949999999"/>
  </r>
  <r>
    <d v="2019-04-05T07:53:38"/>
    <x v="2"/>
    <s v="FR0000125486"/>
    <x v="3"/>
    <s v="FR"/>
    <x v="0"/>
    <x v="3"/>
    <s v="CONSTRUCTION"/>
    <n v="0.47197"/>
    <n v="1873"/>
    <n v="884"/>
    <n v="68"/>
    <n v="13"/>
    <n v="62.56"/>
    <n v="62.67"/>
    <n v="61.67"/>
    <n v="63.33"/>
    <n v="29.526443199999999"/>
    <n v="29.578359899999999"/>
    <n v="29.1063899"/>
    <n v="29.8898601"/>
  </r>
  <r>
    <d v="2019-04-05T08:04:20"/>
    <x v="2"/>
    <s v="FR0000051807"/>
    <x v="4"/>
    <s v="FR"/>
    <x v="2"/>
    <x v="4"/>
    <s v="ADVERTIING AGENCIES"/>
    <n v="0.229044"/>
    <n v="1873"/>
    <n v="429"/>
    <n v="39"/>
    <n v="11"/>
    <n v="56.72"/>
    <n v="54"/>
    <n v="52.83"/>
    <n v="63.33"/>
    <n v="12.991375680000001"/>
    <n v="12.368376"/>
    <n v="12.10039452"/>
    <n v="14.505356519999999"/>
  </r>
  <r>
    <d v="2019-04-05T08:39:19"/>
    <x v="3"/>
    <s v="FR0000133308"/>
    <x v="5"/>
    <s v="FR"/>
    <x v="3"/>
    <x v="5"/>
    <s v="TELECOMMUNICATION UTILITIES"/>
    <n v="9.1009000000000007E-2"/>
    <n v="1813"/>
    <n v="165"/>
    <n v="15"/>
    <n v="11"/>
    <n v="60.56"/>
    <n v="55"/>
    <n v="67.67"/>
    <n v="59"/>
    <n v="5.5115050400000003"/>
    <n v="5.0054949999999998"/>
    <n v="6.1585790300000003"/>
    <n v="5.3695310000000003"/>
  </r>
  <r>
    <d v="2019-04-05T09:20:22"/>
    <x v="3"/>
    <s v="FR0000131104"/>
    <x v="6"/>
    <s v="FR"/>
    <x v="4"/>
    <x v="6"/>
    <s v="DIVERSIFIED BANKS"/>
    <n v="0.14561499999999999"/>
    <n v="1813"/>
    <n v="264"/>
    <n v="24"/>
    <n v="11"/>
    <n v="63.5"/>
    <n v="61"/>
    <n v="65.83"/>
    <n v="63.67"/>
    <n v="9.2465525"/>
    <n v="8.8825149999999997"/>
    <n v="9.5858354499999994"/>
    <n v="9.2713070500000008"/>
  </r>
  <r>
    <d v="2019-04-05T08:45:55"/>
    <x v="3"/>
    <s v="FR0000121972"/>
    <x v="7"/>
    <s v="FR"/>
    <x v="0"/>
    <x v="3"/>
    <s v="POWER TRANSMISSION EQUIPMENT"/>
    <n v="6.0671999999999997E-2"/>
    <n v="1813"/>
    <n v="110"/>
    <n v="10"/>
    <n v="11"/>
    <n v="64.72"/>
    <n v="63.33"/>
    <n v="66.5"/>
    <n v="64.33"/>
    <n v="3.9266918400000002"/>
    <n v="3.8423577600000001"/>
    <n v="4.0346880000000001"/>
    <n v="3.9030297599999999"/>
  </r>
  <r>
    <d v="2019-04-05T09:06:17"/>
    <x v="3"/>
    <s v="FR0010307819"/>
    <x v="0"/>
    <s v="FR"/>
    <x v="0"/>
    <x v="0"/>
    <s v="SCIENCTIFIC INSTRUMENTS ELECTRICAL"/>
    <n v="0.70270200000000005"/>
    <n v="1813"/>
    <n v="1274"/>
    <n v="91"/>
    <n v="14"/>
    <n v="65.17"/>
    <n v="64.33"/>
    <n v="64.83"/>
    <n v="66.33"/>
    <n v="45.795089339999997"/>
    <n v="45.204819659999998"/>
    <n v="45.556170659999999"/>
    <n v="46.610223660000003"/>
  </r>
  <r>
    <d v="2019-04-05T10:50:57"/>
    <x v="4"/>
    <s v="FR0010307819"/>
    <x v="0"/>
    <s v="FR"/>
    <x v="0"/>
    <x v="0"/>
    <s v="SCIENCTIFIC INSTRUMENTS ELECTRICAL"/>
    <n v="0.84017600000000003"/>
    <n v="1583"/>
    <n v="1330"/>
    <n v="95"/>
    <n v="14"/>
    <n v="65.17"/>
    <n v="64.33"/>
    <n v="64.83"/>
    <n v="66.33"/>
    <n v="54.754269919999999"/>
    <n v="54.048522079999998"/>
    <n v="54.468610079999998"/>
    <n v="55.728874079999997"/>
  </r>
  <r>
    <d v="2019-04-05T10:25:23"/>
    <x v="4"/>
    <s v="FR0000131104"/>
    <x v="6"/>
    <s v="FR"/>
    <x v="4"/>
    <x v="6"/>
    <s v="DIVERSIFIED BANKS"/>
    <n v="7.6437000000000005E-2"/>
    <n v="1583"/>
    <n v="121"/>
    <n v="11"/>
    <n v="11"/>
    <n v="63.5"/>
    <n v="61"/>
    <n v="65.83"/>
    <n v="63.67"/>
    <n v="4.8537495000000002"/>
    <n v="4.6626570000000003"/>
    <n v="5.0318477100000001"/>
    <n v="4.8667437900000001"/>
  </r>
  <r>
    <d v="2019-04-05T10:10:30"/>
    <x v="4"/>
    <s v="FR0000120644"/>
    <x v="8"/>
    <s v="FR"/>
    <x v="5"/>
    <x v="7"/>
    <s v="FOOD"/>
    <n v="8.3385000000000001E-2"/>
    <n v="1583"/>
    <n v="132"/>
    <n v="11"/>
    <n v="12"/>
    <n v="65.11"/>
    <n v="66"/>
    <n v="61.67"/>
    <n v="67.67"/>
    <n v="5.4291973499999999"/>
    <n v="5.5034099999999997"/>
    <n v="5.1423529500000003"/>
    <n v="5.6426629500000001"/>
  </r>
  <r>
    <d v="2019-04-05T07:53:19"/>
    <x v="5"/>
    <s v="FR0000133308"/>
    <x v="5"/>
    <s v="FR"/>
    <x v="3"/>
    <x v="5"/>
    <s v="TELECOMMUNICATION UTILITIES"/>
    <n v="1"/>
    <n v="1551"/>
    <n v="1551"/>
    <n v="141"/>
    <n v="11"/>
    <n v="60.56"/>
    <n v="55"/>
    <n v="67.67"/>
    <n v="59"/>
    <n v="60.56"/>
    <n v="55"/>
    <n v="67.67"/>
    <n v="59"/>
  </r>
  <r>
    <d v="2019-04-05T10:41:49"/>
    <x v="6"/>
    <s v="FR0000054470"/>
    <x v="9"/>
    <s v="FR"/>
    <x v="6"/>
    <x v="8"/>
    <s v="ELECTRONIC ENTERTAINMENT"/>
    <n v="0.15646199999999999"/>
    <n v="1470"/>
    <n v="230"/>
    <n v="23"/>
    <n v="10"/>
    <n v="56"/>
    <n v="57.67"/>
    <n v="55.67"/>
    <n v="54.67"/>
    <n v="8.7618720000000003"/>
    <n v="9.0231635400000005"/>
    <n v="8.7102395399999999"/>
    <n v="8.5537775400000005"/>
  </r>
  <r>
    <d v="2019-04-05T10:42:52"/>
    <x v="6"/>
    <s v="FR0000071946"/>
    <x v="10"/>
    <s v="FR"/>
    <x v="6"/>
    <x v="8"/>
    <s v="COMPUTER SERVICES SOFTWARE &amp; SYSTEMS"/>
    <n v="0.48979499999999998"/>
    <n v="1470"/>
    <n v="720"/>
    <n v="72"/>
    <n v="10"/>
    <n v="61.11"/>
    <n v="64.33"/>
    <n v="63"/>
    <n v="56"/>
    <n v="29.931372450000001"/>
    <n v="31.50851235"/>
    <n v="30.857085000000001"/>
    <n v="27.428519999999999"/>
  </r>
  <r>
    <d v="2019-04-05T11:16:26"/>
    <x v="6"/>
    <s v="FR0000050809"/>
    <x v="11"/>
    <s v="FR"/>
    <x v="6"/>
    <x v="8"/>
    <s v="COMPUTER SERVICES SOFTWARE &amp; SYSTEMS"/>
    <n v="0.35374100000000003"/>
    <n v="1470"/>
    <n v="520"/>
    <n v="52"/>
    <n v="10"/>
    <n v="57.78"/>
    <n v="65.67"/>
    <n v="51.33"/>
    <n v="56.33"/>
    <n v="20.439154980000001"/>
    <n v="23.230171469999998"/>
    <n v="18.157525530000001"/>
    <n v="19.926230530000002"/>
  </r>
  <r>
    <d v="2019-04-05T10:11:06"/>
    <x v="6"/>
    <s v="FR0011981968"/>
    <x v="12"/>
    <s v="FR"/>
    <x v="6"/>
    <x v="8"/>
    <s v="COMPUTER SERVICES SOFTWARE &amp; SYSTEMS"/>
    <n v="0"/>
    <n v="1470"/>
    <n v="0"/>
    <n v="0"/>
    <n v="13"/>
    <n v="65.28"/>
    <n v="71"/>
    <n v="61.83"/>
    <n v="63"/>
    <n v="0"/>
    <n v="0"/>
    <n v="0"/>
    <n v="0"/>
  </r>
  <r>
    <d v="2019-04-05T07:32:39"/>
    <x v="7"/>
    <s v="FR0000054470"/>
    <x v="9"/>
    <s v="FR"/>
    <x v="6"/>
    <x v="8"/>
    <s v="ELECTRONIC ENTERTAINMENT"/>
    <n v="0.45685199999999998"/>
    <n v="1379"/>
    <n v="630"/>
    <n v="63"/>
    <n v="10"/>
    <n v="56"/>
    <n v="57.67"/>
    <n v="55.67"/>
    <n v="54.67"/>
    <n v="25.583711999999998"/>
    <n v="26.346654839999999"/>
    <n v="25.43295084"/>
    <n v="24.976098839999999"/>
  </r>
  <r>
    <d v="2019-04-05T07:29:15"/>
    <x v="7"/>
    <s v="FR0011981968"/>
    <x v="12"/>
    <s v="FR"/>
    <x v="6"/>
    <x v="8"/>
    <s v="COMPUTER SERVICES SOFTWARE &amp; SYSTEMS"/>
    <n v="0.499637"/>
    <n v="1379"/>
    <n v="689"/>
    <n v="53"/>
    <n v="13"/>
    <n v="65.28"/>
    <n v="71"/>
    <n v="61.83"/>
    <n v="63"/>
    <n v="32.616303360000003"/>
    <n v="35.474226999999999"/>
    <n v="30.89255571"/>
    <n v="31.477131"/>
  </r>
  <r>
    <d v="2019-04-05T07:33:37"/>
    <x v="7"/>
    <s v="FR0000071946"/>
    <x v="10"/>
    <s v="FR"/>
    <x v="6"/>
    <x v="8"/>
    <s v="COMPUTER SERVICES SOFTWARE &amp; SYSTEMS"/>
    <n v="4.3508999999999999E-2"/>
    <n v="1379"/>
    <n v="60"/>
    <n v="6"/>
    <n v="10"/>
    <n v="61.11"/>
    <n v="64.33"/>
    <n v="63"/>
    <n v="56"/>
    <n v="2.6588349899999999"/>
    <n v="2.7989339700000002"/>
    <n v="2.7410670000000001"/>
    <n v="2.4365039999999998"/>
  </r>
  <r>
    <d v="2019-04-05T07:56:57"/>
    <x v="8"/>
    <s v="FR0000120693"/>
    <x v="13"/>
    <s v="FR"/>
    <x v="5"/>
    <x v="7"/>
    <s v="BREWERS AND BEVERAGE DISTRIBUTION"/>
    <n v="1"/>
    <n v="1368"/>
    <n v="1368"/>
    <n v="114"/>
    <n v="12"/>
    <n v="64.22"/>
    <n v="64"/>
    <n v="63"/>
    <n v="65.67"/>
    <n v="64.22"/>
    <n v="64"/>
    <n v="63"/>
    <n v="65.67"/>
  </r>
  <r>
    <d v="2019-04-05T07:17:52"/>
    <x v="8"/>
    <s v="FR0000120644"/>
    <x v="8"/>
    <s v="FR"/>
    <x v="5"/>
    <x v="7"/>
    <s v="FOOD"/>
    <n v="0"/>
    <n v="1368"/>
    <n v="0"/>
    <n v="0"/>
    <n v="12"/>
    <n v="65.11"/>
    <n v="66"/>
    <n v="61.67"/>
    <n v="67.67"/>
    <n v="0"/>
    <n v="0"/>
    <n v="0"/>
    <n v="0"/>
  </r>
  <r>
    <d v="2019-04-05T08:18:39"/>
    <x v="9"/>
    <s v="FR0000131104"/>
    <x v="6"/>
    <s v="FR"/>
    <x v="4"/>
    <x v="6"/>
    <s v="DIVERSIFIED BANKS"/>
    <n v="0"/>
    <n v="1204"/>
    <n v="0"/>
    <n v="0"/>
    <n v="11"/>
    <n v="63.5"/>
    <n v="61"/>
    <n v="65.83"/>
    <n v="63.67"/>
    <n v="0"/>
    <n v="0"/>
    <n v="0"/>
    <n v="0"/>
  </r>
  <r>
    <d v="2019-04-05T08:11:54"/>
    <x v="9"/>
    <s v="FR0010307819"/>
    <x v="0"/>
    <s v="FR"/>
    <x v="0"/>
    <x v="0"/>
    <s v="SCIENCTIFIC INSTRUMENTS ELECTRICAL"/>
    <n v="1"/>
    <n v="1204"/>
    <n v="1204"/>
    <n v="86"/>
    <n v="14"/>
    <n v="65.17"/>
    <n v="64.33"/>
    <n v="64.83"/>
    <n v="66.33"/>
    <n v="65.17"/>
    <n v="64.33"/>
    <n v="64.83"/>
    <n v="66.33"/>
  </r>
  <r>
    <d v="2019-04-05T07:57:33"/>
    <x v="10"/>
    <s v="FR0010313833"/>
    <x v="1"/>
    <s v="FR"/>
    <x v="1"/>
    <x v="1"/>
    <s v="DIVERSIFIED CHEMICALS"/>
    <n v="1"/>
    <n v="836"/>
    <n v="836"/>
    <n v="76"/>
    <n v="11"/>
    <n v="62.78"/>
    <n v="61.33"/>
    <n v="61"/>
    <n v="66"/>
    <n v="62.78"/>
    <n v="61.33"/>
    <n v="61"/>
    <n v="66"/>
  </r>
  <r>
    <d v="2019-04-05T07:20:25"/>
    <x v="11"/>
    <s v="FR0010220475"/>
    <x v="14"/>
    <s v="FR"/>
    <x v="0"/>
    <x v="3"/>
    <s v="POWER TRANSMISSION EQUIPMENT"/>
    <n v="1"/>
    <n v="830"/>
    <n v="830"/>
    <n v="83"/>
    <n v="10"/>
    <n v="62.39"/>
    <n v="67.33"/>
    <n v="62.5"/>
    <n v="57.33"/>
    <n v="62.39"/>
    <n v="67.33"/>
    <n v="62.5"/>
    <n v="57.33"/>
  </r>
  <r>
    <d v="2019-04-05T07:37:33"/>
    <x v="12"/>
    <s v="FR0000120628"/>
    <x v="15"/>
    <s v="FR"/>
    <x v="4"/>
    <x v="9"/>
    <s v="MULTI-LINE INSURANCE"/>
    <n v="1"/>
    <n v="768"/>
    <n v="768"/>
    <n v="64"/>
    <n v="12"/>
    <n v="65.5"/>
    <n v="60"/>
    <n v="66.83"/>
    <n v="69.67"/>
    <n v="65.5"/>
    <n v="60"/>
    <n v="66.83"/>
    <n v="69.67"/>
  </r>
  <r>
    <d v="2019-04-05T07:27:06"/>
    <x v="13"/>
    <s v="FR0000052292"/>
    <x v="16"/>
    <s v="FR"/>
    <x v="7"/>
    <x v="10"/>
    <s v="NOT CLASSIFIED"/>
    <n v="1"/>
    <n v="689"/>
    <n v="689"/>
    <n v="53"/>
    <n v="13"/>
    <n v="53.67"/>
    <n v="53"/>
    <n v="52"/>
    <n v="56"/>
    <n v="53.67"/>
    <n v="53"/>
    <n v="52"/>
    <n v="56"/>
  </r>
  <r>
    <d v="2019-04-05T07:03:06"/>
    <x v="14"/>
    <s v="FR0010313833"/>
    <x v="1"/>
    <s v="FR"/>
    <x v="1"/>
    <x v="1"/>
    <s v="DIVERSIFIED CHEMICALS"/>
    <n v="0.96374599999999999"/>
    <n v="662"/>
    <n v="638"/>
    <n v="58"/>
    <n v="11"/>
    <n v="62.78"/>
    <n v="61.33"/>
    <n v="61"/>
    <n v="66"/>
    <n v="60.503973879999997"/>
    <n v="59.106542179999998"/>
    <n v="58.788505999999998"/>
    <n v="63.607236"/>
  </r>
  <r>
    <d v="2019-04-05T07:50:41"/>
    <x v="14"/>
    <s v="FR0000120644"/>
    <x v="8"/>
    <s v="FR"/>
    <x v="5"/>
    <x v="7"/>
    <s v="FOOD"/>
    <n v="3.6253000000000001E-2"/>
    <n v="662"/>
    <n v="24"/>
    <n v="2"/>
    <n v="12"/>
    <n v="65.11"/>
    <n v="66"/>
    <n v="61.67"/>
    <n v="67.67"/>
    <n v="2.3604328300000001"/>
    <n v="2.3926980000000002"/>
    <n v="2.23572251"/>
    <n v="2.4532405100000001"/>
  </r>
  <r>
    <d v="2019-04-05T07:00:55"/>
    <x v="15"/>
    <s v="FR0010220475"/>
    <x v="14"/>
    <s v="FR"/>
    <x v="0"/>
    <x v="3"/>
    <s v="POWER TRANSMISSION EQUIPMENT"/>
    <n v="1"/>
    <n v="660"/>
    <n v="660"/>
    <n v="66"/>
    <n v="10"/>
    <n v="62.39"/>
    <n v="67.33"/>
    <n v="62.5"/>
    <n v="57.33"/>
    <n v="62.39"/>
    <n v="67.33"/>
    <n v="62.5"/>
    <n v="57.33"/>
  </r>
  <r>
    <d v="2019-04-05T08:15:10"/>
    <x v="16"/>
    <s v="FR0000121485"/>
    <x v="17"/>
    <s v="FR"/>
    <x v="2"/>
    <x v="11"/>
    <s v="TEXTILE APPAREL &amp; SHOES"/>
    <n v="0"/>
    <n v="538"/>
    <n v="0"/>
    <n v="0"/>
    <n v="9"/>
    <n v="59.94"/>
    <n v="59.33"/>
    <n v="61.17"/>
    <n v="59.33"/>
    <n v="0"/>
    <n v="0"/>
    <n v="0"/>
    <n v="0"/>
  </r>
  <r>
    <d v="2019-04-05T08:32:20"/>
    <x v="16"/>
    <s v="FR0000130403"/>
    <x v="18"/>
    <s v="FR"/>
    <x v="2"/>
    <x v="11"/>
    <s v="TEXTILE APPAREL &amp; SHOES"/>
    <n v="0.15613299999999999"/>
    <n v="538"/>
    <n v="84"/>
    <n v="7"/>
    <n v="12"/>
    <n v="57.22"/>
    <n v="58"/>
    <n v="61"/>
    <n v="52.67"/>
    <n v="8.9339302600000003"/>
    <n v="9.055714"/>
    <n v="9.5241129999999998"/>
    <n v="8.2235251100000006"/>
  </r>
  <r>
    <d v="2019-04-05T08:32:18"/>
    <x v="16"/>
    <s v="FR0000121709"/>
    <x v="19"/>
    <s v="FR"/>
    <x v="2"/>
    <x v="11"/>
    <s v="HOUSEHOLD EQUIPMENT"/>
    <n v="0.118959"/>
    <n v="538"/>
    <n v="64"/>
    <n v="8"/>
    <n v="8"/>
    <n v="61.61"/>
    <n v="59"/>
    <n v="62.83"/>
    <n v="63"/>
    <n v="7.3290639899999999"/>
    <n v="7.0185810000000002"/>
    <n v="7.47419397"/>
    <n v="7.4944170000000003"/>
  </r>
  <r>
    <d v="2019-04-05T08:32:17"/>
    <x v="16"/>
    <s v="FR0000120644"/>
    <x v="8"/>
    <s v="FR"/>
    <x v="5"/>
    <x v="7"/>
    <s v="FOOD"/>
    <n v="0.356877"/>
    <n v="538"/>
    <n v="192"/>
    <n v="16"/>
    <n v="12"/>
    <n v="65.11"/>
    <n v="66"/>
    <n v="61.67"/>
    <n v="67.67"/>
    <n v="23.236261469999999"/>
    <n v="23.553882000000002"/>
    <n v="22.008604590000001"/>
    <n v="24.149866589999998"/>
  </r>
  <r>
    <d v="2019-04-05T08:45:39"/>
    <x v="16"/>
    <s v="FR0012435121"/>
    <x v="20"/>
    <s v="FR"/>
    <x v="2"/>
    <x v="12"/>
    <s v="CONSUMER RENTAL &amp; LEASE SERVICES"/>
    <n v="0.368029"/>
    <n v="538"/>
    <n v="198"/>
    <n v="18"/>
    <n v="11"/>
    <n v="57.5"/>
    <n v="59"/>
    <n v="49.17"/>
    <n v="64.33"/>
    <n v="21.1616675"/>
    <n v="21.713711"/>
    <n v="18.095985930000001"/>
    <n v="23.675305569999999"/>
  </r>
  <r>
    <d v="2019-04-05T13:19:24"/>
    <x v="17"/>
    <s v="FR0000052292"/>
    <x v="16"/>
    <s v="FR"/>
    <x v="7"/>
    <x v="10"/>
    <s v="NOT CLASSIFIED"/>
    <n v="0"/>
    <n v="396"/>
    <n v="0"/>
    <n v="0"/>
    <n v="13"/>
    <n v="53.67"/>
    <n v="53"/>
    <n v="52"/>
    <n v="56"/>
    <n v="0"/>
    <n v="0"/>
    <n v="0"/>
    <n v="0"/>
  </r>
  <r>
    <d v="2019-04-05T12:36:06"/>
    <x v="17"/>
    <s v="FR0010313833"/>
    <x v="1"/>
    <s v="FR"/>
    <x v="1"/>
    <x v="1"/>
    <s v="DIVERSIFIED CHEMICALS"/>
    <n v="1"/>
    <n v="396"/>
    <n v="396"/>
    <n v="36"/>
    <n v="11"/>
    <n v="62.78"/>
    <n v="61.33"/>
    <n v="61"/>
    <n v="66"/>
    <n v="62.78"/>
    <n v="61.33"/>
    <n v="61"/>
    <n v="66"/>
  </r>
  <r>
    <d v="2019-04-05T07:38:24"/>
    <x v="18"/>
    <s v="FR0010220475"/>
    <x v="14"/>
    <s v="FR"/>
    <x v="0"/>
    <x v="3"/>
    <s v="POWER TRANSMISSION EQUIPMENT"/>
    <n v="0"/>
    <n v="0"/>
    <n v="0"/>
    <n v="0"/>
    <n v="10"/>
    <n v="62.39"/>
    <n v="67.33"/>
    <n v="62.5"/>
    <n v="57.33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7DC882-02C1-1046-A1E3-7355B2F29677}" name="Tableau croisé dynamique3" cacheId="42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outline="1" outlineData="1" multipleFieldFilters="0" rowHeaderCaption="INSTRUMENT">
  <location ref="E18:F21" firstHeaderRow="1" firstDataRow="1" firstDataCol="1"/>
  <pivotFields count="22">
    <pivotField showAll="0"/>
    <pivotField multipleItemSelectionAllowed="1" showAll="0">
      <items count="95">
        <item h="1" m="1" x="86"/>
        <item h="1" m="1" x="72"/>
        <item h="1" m="1" x="57"/>
        <item h="1" m="1" x="44"/>
        <item h="1" m="1" x="28"/>
        <item h="1" m="1" x="82"/>
        <item h="1" m="1" x="70"/>
        <item h="1" m="1" x="55"/>
        <item h="1" m="1" x="40"/>
        <item h="1" m="1" x="27"/>
        <item x="16"/>
        <item h="1" x="18"/>
        <item h="1" x="13"/>
        <item h="1" x="9"/>
        <item h="1" x="0"/>
        <item h="1" x="8"/>
        <item h="1" x="4"/>
        <item h="1" x="2"/>
        <item h="1" x="11"/>
        <item h="1" x="15"/>
        <item h="1" x="5"/>
        <item h="1" x="3"/>
        <item h="1" x="1"/>
        <item h="1" x="12"/>
        <item h="1" x="6"/>
        <item h="1" x="7"/>
        <item h="1" x="17"/>
        <item h="1" x="10"/>
        <item h="1" x="14"/>
        <item h="1" m="1" x="75"/>
        <item h="1" m="1" x="79"/>
        <item h="1" m="1" x="81"/>
        <item h="1" m="1" x="89"/>
        <item h="1" m="1" x="67"/>
        <item h="1" m="1" x="73"/>
        <item h="1" m="1" x="80"/>
        <item h="1" m="1" x="25"/>
        <item h="1" m="1" x="23"/>
        <item h="1" m="1" x="76"/>
        <item h="1" m="1" x="51"/>
        <item h="1" m="1" x="29"/>
        <item h="1" m="1" x="61"/>
        <item h="1" m="1" x="39"/>
        <item h="1" m="1" x="90"/>
        <item h="1" m="1" x="68"/>
        <item h="1" m="1" x="92"/>
        <item h="1" m="1" x="30"/>
        <item h="1" m="1" x="37"/>
        <item h="1" m="1" x="45"/>
        <item h="1" m="1" x="78"/>
        <item h="1" m="1" x="63"/>
        <item h="1" m="1" x="48"/>
        <item h="1" m="1" x="34"/>
        <item h="1" m="1" x="19"/>
        <item h="1" m="1" x="36"/>
        <item h="1" m="1" x="87"/>
        <item h="1" m="1" x="65"/>
        <item h="1" m="1" x="42"/>
        <item h="1" m="1" x="91"/>
        <item h="1" m="1" x="71"/>
        <item h="1" m="1" x="35"/>
        <item h="1" m="1" x="41"/>
        <item h="1" m="1" x="47"/>
        <item h="1" m="1" x="52"/>
        <item h="1" m="1" x="59"/>
        <item h="1" m="1" x="22"/>
        <item h="1" m="1" x="54"/>
        <item h="1" m="1" x="84"/>
        <item h="1" m="1" x="43"/>
        <item h="1" m="1" x="74"/>
        <item h="1" m="1" x="32"/>
        <item h="1" m="1" x="62"/>
        <item h="1" m="1" x="20"/>
        <item h="1" m="1" x="49"/>
        <item h="1" m="1" x="26"/>
        <item h="1" m="1" x="56"/>
        <item h="1" m="1" x="88"/>
        <item h="1" m="1" x="46"/>
        <item h="1" m="1" x="77"/>
        <item h="1" m="1" x="33"/>
        <item h="1" m="1" x="66"/>
        <item h="1" m="1" x="21"/>
        <item h="1" m="1" x="53"/>
        <item h="1" m="1" x="83"/>
        <item h="1" m="1" x="58"/>
        <item h="1" m="1" x="50"/>
        <item h="1" m="1" x="60"/>
        <item h="1" m="1" x="64"/>
        <item h="1" m="1" x="69"/>
        <item h="1" m="1" x="85"/>
        <item h="1" m="1" x="93"/>
        <item h="1" m="1" x="24"/>
        <item h="1" m="1" x="31"/>
        <item h="1" m="1" x="38"/>
        <item t="default"/>
      </items>
    </pivotField>
    <pivotField showAll="0"/>
    <pivotField axis="axisRow" showAll="0" measureFilter="1">
      <items count="61">
        <item m="1" x="50"/>
        <item m="1" x="33"/>
        <item m="1" x="49"/>
        <item x="14"/>
        <item x="10"/>
        <item x="1"/>
        <item m="1" x="38"/>
        <item x="15"/>
        <item x="6"/>
        <item m="1" x="56"/>
        <item m="1" x="54"/>
        <item m="1" x="44"/>
        <item m="1" x="34"/>
        <item m="1" x="26"/>
        <item x="18"/>
        <item m="1" x="53"/>
        <item x="8"/>
        <item m="1" x="58"/>
        <item m="1" x="43"/>
        <item m="1" x="32"/>
        <item x="20"/>
        <item m="1" x="57"/>
        <item m="1" x="47"/>
        <item m="1" x="52"/>
        <item m="1" x="37"/>
        <item m="1" x="39"/>
        <item m="1" x="59"/>
        <item x="16"/>
        <item m="1" x="24"/>
        <item x="17"/>
        <item m="1" x="30"/>
        <item m="1" x="22"/>
        <item x="0"/>
        <item m="1" x="23"/>
        <item x="5"/>
        <item m="1" x="41"/>
        <item x="13"/>
        <item m="1" x="21"/>
        <item m="1" x="31"/>
        <item m="1" x="36"/>
        <item m="1" x="42"/>
        <item x="19"/>
        <item m="1" x="28"/>
        <item x="2"/>
        <item m="1" x="46"/>
        <item x="7"/>
        <item m="1" x="45"/>
        <item m="1" x="27"/>
        <item m="1" x="29"/>
        <item x="11"/>
        <item m="1" x="25"/>
        <item x="4"/>
        <item m="1" x="35"/>
        <item m="1" x="55"/>
        <item x="9"/>
        <item m="1" x="40"/>
        <item x="3"/>
        <item m="1" x="51"/>
        <item m="1" x="48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3"/>
  </rowFields>
  <rowItems count="3">
    <i>
      <x v="16"/>
    </i>
    <i>
      <x v="29"/>
    </i>
    <i>
      <x v="41"/>
    </i>
  </rowItems>
  <colItems count="1">
    <i/>
  </colItems>
  <dataFields count="1">
    <dataField name="ESG SCORE" fld="13" subtotal="max" baseField="0" baseItem="0"/>
  </dataFields>
  <pivotTableStyleInfo name="PivotStyleLight16" showRowHeaders="1" showColHeaders="1" showRowStripes="0" showColStripes="0" showLastColumn="1"/>
  <filters count="1">
    <filter fld="3" type="count" evalOrder="-1" id="2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3151F1-3089-D84E-908D-FA649448EE2A}" name="Tableau croisé dynamique4" cacheId="42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outline="1" outlineData="1" multipleFieldFilters="0" rowHeaderCaption="INSTRUMENT">
  <location ref="H18:I21" firstHeaderRow="1" firstDataRow="1" firstDataCol="1"/>
  <pivotFields count="22">
    <pivotField showAll="0"/>
    <pivotField multipleItemSelectionAllowed="1" showAll="0">
      <items count="95">
        <item h="1" m="1" x="86"/>
        <item h="1" m="1" x="72"/>
        <item h="1" m="1" x="57"/>
        <item h="1" m="1" x="44"/>
        <item h="1" m="1" x="28"/>
        <item h="1" m="1" x="82"/>
        <item h="1" m="1" x="70"/>
        <item h="1" m="1" x="55"/>
        <item h="1" m="1" x="40"/>
        <item h="1" m="1" x="27"/>
        <item x="16"/>
        <item h="1" x="18"/>
        <item h="1" x="13"/>
        <item h="1" x="9"/>
        <item h="1" x="0"/>
        <item h="1" x="8"/>
        <item h="1" x="4"/>
        <item h="1" x="2"/>
        <item h="1" x="11"/>
        <item h="1" x="15"/>
        <item h="1" x="5"/>
        <item h="1" x="3"/>
        <item h="1" x="1"/>
        <item h="1" x="12"/>
        <item h="1" x="6"/>
        <item h="1" x="7"/>
        <item h="1" x="17"/>
        <item h="1" x="10"/>
        <item h="1" x="14"/>
        <item h="1" m="1" x="75"/>
        <item h="1" m="1" x="79"/>
        <item h="1" m="1" x="81"/>
        <item h="1" m="1" x="89"/>
        <item h="1" m="1" x="67"/>
        <item h="1" m="1" x="73"/>
        <item h="1" m="1" x="80"/>
        <item h="1" m="1" x="25"/>
        <item h="1" m="1" x="23"/>
        <item h="1" m="1" x="76"/>
        <item h="1" m="1" x="51"/>
        <item h="1" m="1" x="29"/>
        <item h="1" m="1" x="61"/>
        <item h="1" m="1" x="39"/>
        <item h="1" m="1" x="90"/>
        <item h="1" m="1" x="68"/>
        <item h="1" m="1" x="92"/>
        <item h="1" m="1" x="30"/>
        <item h="1" m="1" x="37"/>
        <item h="1" m="1" x="45"/>
        <item h="1" m="1" x="78"/>
        <item h="1" m="1" x="63"/>
        <item h="1" m="1" x="48"/>
        <item h="1" m="1" x="34"/>
        <item h="1" m="1" x="19"/>
        <item h="1" m="1" x="36"/>
        <item h="1" m="1" x="87"/>
        <item h="1" m="1" x="65"/>
        <item h="1" m="1" x="42"/>
        <item h="1" m="1" x="91"/>
        <item h="1" m="1" x="71"/>
        <item h="1" m="1" x="35"/>
        <item h="1" m="1" x="41"/>
        <item h="1" m="1" x="47"/>
        <item h="1" m="1" x="52"/>
        <item h="1" m="1" x="59"/>
        <item h="1" m="1" x="22"/>
        <item h="1" m="1" x="54"/>
        <item h="1" m="1" x="84"/>
        <item h="1" m="1" x="43"/>
        <item h="1" m="1" x="74"/>
        <item h="1" m="1" x="32"/>
        <item h="1" m="1" x="62"/>
        <item h="1" m="1" x="20"/>
        <item h="1" m="1" x="49"/>
        <item h="1" m="1" x="26"/>
        <item h="1" m="1" x="56"/>
        <item h="1" m="1" x="88"/>
        <item h="1" m="1" x="46"/>
        <item h="1" m="1" x="77"/>
        <item h="1" m="1" x="33"/>
        <item h="1" m="1" x="66"/>
        <item h="1" m="1" x="21"/>
        <item h="1" m="1" x="53"/>
        <item h="1" m="1" x="83"/>
        <item h="1" m="1" x="58"/>
        <item h="1" m="1" x="50"/>
        <item h="1" m="1" x="60"/>
        <item h="1" m="1" x="64"/>
        <item h="1" m="1" x="69"/>
        <item h="1" m="1" x="85"/>
        <item h="1" m="1" x="93"/>
        <item h="1" m="1" x="24"/>
        <item h="1" m="1" x="31"/>
        <item h="1" m="1" x="38"/>
        <item t="default"/>
      </items>
    </pivotField>
    <pivotField showAll="0"/>
    <pivotField axis="axisRow" showAll="0" measureFilter="1">
      <items count="61">
        <item m="1" x="50"/>
        <item m="1" x="33"/>
        <item m="1" x="49"/>
        <item x="14"/>
        <item x="10"/>
        <item x="1"/>
        <item m="1" x="38"/>
        <item x="15"/>
        <item x="6"/>
        <item m="1" x="56"/>
        <item m="1" x="54"/>
        <item m="1" x="44"/>
        <item m="1" x="34"/>
        <item m="1" x="26"/>
        <item x="18"/>
        <item m="1" x="53"/>
        <item x="8"/>
        <item m="1" x="58"/>
        <item m="1" x="43"/>
        <item m="1" x="32"/>
        <item x="20"/>
        <item m="1" x="57"/>
        <item m="1" x="47"/>
        <item m="1" x="52"/>
        <item m="1" x="37"/>
        <item m="1" x="39"/>
        <item m="1" x="59"/>
        <item x="16"/>
        <item m="1" x="24"/>
        <item x="17"/>
        <item m="1" x="30"/>
        <item m="1" x="22"/>
        <item x="0"/>
        <item m="1" x="23"/>
        <item x="5"/>
        <item m="1" x="41"/>
        <item x="13"/>
        <item m="1" x="21"/>
        <item m="1" x="31"/>
        <item m="1" x="36"/>
        <item m="1" x="42"/>
        <item x="19"/>
        <item m="1" x="28"/>
        <item x="2"/>
        <item m="1" x="46"/>
        <item x="7"/>
        <item m="1" x="45"/>
        <item m="1" x="27"/>
        <item m="1" x="29"/>
        <item x="11"/>
        <item m="1" x="25"/>
        <item x="4"/>
        <item m="1" x="35"/>
        <item m="1" x="55"/>
        <item x="9"/>
        <item m="1" x="40"/>
        <item x="3"/>
        <item m="1" x="51"/>
        <item m="1" x="48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3"/>
  </rowFields>
  <rowItems count="3">
    <i>
      <x v="14"/>
    </i>
    <i>
      <x v="20"/>
    </i>
    <i>
      <x v="29"/>
    </i>
  </rowItems>
  <colItems count="1">
    <i/>
  </colItems>
  <dataFields count="1">
    <dataField name="ESG SCORE" fld="13" subtotal="max" baseField="0" baseItem="0"/>
  </dataFields>
  <pivotTableStyleInfo name="PivotStyleLight16" showRowHeaders="1" showColHeaders="1" showRowStripes="0" showColStripes="0" showLastColumn="1"/>
  <filters count="1">
    <filter fld="3" type="count" evalOrder="-1" id="2" iMeasureFld="0">
      <autoFilter ref="A1">
        <filterColumn colId="0">
          <top10 top="0"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5E848D-259C-9548-A21C-3F80F5BA6DAE}" name="Tableau croisé dynamique2" cacheId="42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G14" firstHeaderRow="0" firstDataRow="1" firstDataCol="1"/>
  <pivotFields count="22">
    <pivotField showAll="0"/>
    <pivotField showAll="0">
      <items count="95">
        <item h="1" m="1" x="86"/>
        <item h="1" m="1" x="72"/>
        <item h="1" m="1" x="57"/>
        <item h="1" m="1" x="44"/>
        <item h="1" m="1" x="28"/>
        <item h="1" m="1" x="82"/>
        <item h="1" m="1" x="70"/>
        <item h="1" m="1" x="55"/>
        <item h="1" m="1" x="40"/>
        <item h="1" m="1" x="27"/>
        <item x="16"/>
        <item h="1" x="18"/>
        <item h="1" x="13"/>
        <item h="1" x="9"/>
        <item h="1" x="0"/>
        <item h="1" x="8"/>
        <item h="1" x="4"/>
        <item h="1" x="2"/>
        <item h="1" x="11"/>
        <item h="1" x="15"/>
        <item h="1" x="5"/>
        <item h="1" x="3"/>
        <item h="1" x="1"/>
        <item h="1" x="12"/>
        <item h="1" x="6"/>
        <item h="1" x="7"/>
        <item h="1" x="17"/>
        <item h="1" x="10"/>
        <item h="1" x="14"/>
        <item h="1" m="1" x="75"/>
        <item h="1" m="1" x="79"/>
        <item h="1" m="1" x="81"/>
        <item h="1" m="1" x="89"/>
        <item h="1" m="1" x="67"/>
        <item h="1" m="1" x="73"/>
        <item h="1" m="1" x="80"/>
        <item h="1" m="1" x="25"/>
        <item h="1" m="1" x="23"/>
        <item h="1" m="1" x="76"/>
        <item h="1" m="1" x="51"/>
        <item h="1" m="1" x="29"/>
        <item h="1" m="1" x="61"/>
        <item h="1" m="1" x="39"/>
        <item h="1" m="1" x="90"/>
        <item h="1" m="1" x="68"/>
        <item h="1" m="1" x="92"/>
        <item h="1" m="1" x="30"/>
        <item h="1" m="1" x="37"/>
        <item h="1" m="1" x="45"/>
        <item h="1" m="1" x="78"/>
        <item h="1" m="1" x="63"/>
        <item h="1" m="1" x="48"/>
        <item h="1" m="1" x="34"/>
        <item h="1" m="1" x="19"/>
        <item h="1" m="1" x="36"/>
        <item h="1" m="1" x="87"/>
        <item h="1" m="1" x="65"/>
        <item h="1" m="1" x="42"/>
        <item h="1" m="1" x="91"/>
        <item h="1" m="1" x="71"/>
        <item h="1" m="1" x="35"/>
        <item h="1" m="1" x="41"/>
        <item h="1" m="1" x="47"/>
        <item h="1" m="1" x="52"/>
        <item h="1" m="1" x="59"/>
        <item h="1" m="1" x="22"/>
        <item h="1" m="1" x="54"/>
        <item h="1" m="1" x="84"/>
        <item h="1" m="1" x="43"/>
        <item h="1" m="1" x="74"/>
        <item h="1" m="1" x="32"/>
        <item h="1" m="1" x="62"/>
        <item h="1" m="1" x="20"/>
        <item h="1" m="1" x="49"/>
        <item h="1" m="1" x="26"/>
        <item h="1" m="1" x="56"/>
        <item h="1" m="1" x="88"/>
        <item h="1" m="1" x="46"/>
        <item h="1" m="1" x="77"/>
        <item h="1" m="1" x="33"/>
        <item h="1" m="1" x="66"/>
        <item h="1" m="1" x="21"/>
        <item h="1" m="1" x="53"/>
        <item h="1" m="1" x="83"/>
        <item h="1" m="1" x="58"/>
        <item h="1" m="1" x="50"/>
        <item h="1" m="1" x="60"/>
        <item h="1" m="1" x="64"/>
        <item h="1" m="1" x="69"/>
        <item h="1" m="1" x="85"/>
        <item h="1" m="1" x="93"/>
        <item h="1" m="1" x="24"/>
        <item h="1" m="1" x="31"/>
        <item h="1" m="1" x="38"/>
        <item t="default"/>
      </items>
    </pivotField>
    <pivotField showAll="0"/>
    <pivotField axis="axisRow" showAll="0">
      <items count="61">
        <item m="1" x="50"/>
        <item m="1" x="33"/>
        <item m="1" x="49"/>
        <item x="14"/>
        <item x="10"/>
        <item x="1"/>
        <item m="1" x="38"/>
        <item x="15"/>
        <item x="6"/>
        <item m="1" x="56"/>
        <item m="1" x="54"/>
        <item m="1" x="44"/>
        <item m="1" x="34"/>
        <item m="1" x="26"/>
        <item x="18"/>
        <item m="1" x="53"/>
        <item x="8"/>
        <item m="1" x="58"/>
        <item m="1" x="43"/>
        <item m="1" x="32"/>
        <item x="20"/>
        <item m="1" x="57"/>
        <item m="1" x="47"/>
        <item m="1" x="52"/>
        <item m="1" x="37"/>
        <item m="1" x="39"/>
        <item m="1" x="59"/>
        <item x="16"/>
        <item m="1" x="24"/>
        <item x="17"/>
        <item m="1" x="30"/>
        <item m="1" x="22"/>
        <item x="0"/>
        <item m="1" x="23"/>
        <item x="5"/>
        <item m="1" x="41"/>
        <item x="13"/>
        <item m="1" x="21"/>
        <item m="1" x="31"/>
        <item m="1" x="36"/>
        <item m="1" x="42"/>
        <item x="19"/>
        <item m="1" x="28"/>
        <item x="2"/>
        <item m="1" x="46"/>
        <item x="7"/>
        <item m="1" x="45"/>
        <item m="1" x="27"/>
        <item m="1" x="29"/>
        <item x="11"/>
        <item m="1" x="25"/>
        <item x="4"/>
        <item m="1" x="35"/>
        <item m="1" x="55"/>
        <item x="9"/>
        <item m="1" x="40"/>
        <item x="3"/>
        <item m="1" x="51"/>
        <item m="1" x="48"/>
        <item x="12"/>
        <item t="default"/>
      </items>
    </pivotField>
    <pivotField showAll="0"/>
    <pivotField axis="axisRow" showAll="0">
      <items count="11">
        <item x="2"/>
        <item x="5"/>
        <item m="1" x="8"/>
        <item x="4"/>
        <item m="1" x="9"/>
        <item x="1"/>
        <item x="7"/>
        <item x="0"/>
        <item x="6"/>
        <item x="3"/>
        <item t="default"/>
      </items>
    </pivotField>
    <pivotField axis="axisRow" showAll="0">
      <items count="25">
        <item m="1" x="14"/>
        <item x="6"/>
        <item x="2"/>
        <item x="1"/>
        <item m="1" x="19"/>
        <item x="11"/>
        <item x="12"/>
        <item x="7"/>
        <item m="1" x="22"/>
        <item x="8"/>
        <item x="9"/>
        <item m="1" x="21"/>
        <item m="1" x="18"/>
        <item x="3"/>
        <item x="4"/>
        <item m="1" x="20"/>
        <item m="1" x="17"/>
        <item x="10"/>
        <item m="1" x="23"/>
        <item m="1" x="15"/>
        <item m="1" x="13"/>
        <item x="0"/>
        <item m="1" x="16"/>
        <item x="5"/>
        <item t="default"/>
      </items>
    </pivotField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3">
    <field x="5"/>
    <field x="6"/>
    <field x="3"/>
  </rowFields>
  <rowItems count="11">
    <i>
      <x/>
    </i>
    <i r="1">
      <x v="5"/>
    </i>
    <i r="2">
      <x v="14"/>
    </i>
    <i r="2">
      <x v="29"/>
    </i>
    <i r="2">
      <x v="41"/>
    </i>
    <i r="1">
      <x v="6"/>
    </i>
    <i r="2">
      <x v="20"/>
    </i>
    <i>
      <x v="1"/>
    </i>
    <i r="1">
      <x v="7"/>
    </i>
    <i r="2">
      <x v="16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me de ESG_RATIO" fld="17" baseField="0" baseItem="0"/>
    <dataField name="Somme de E_RATIO" fld="18" baseField="0" baseItem="0"/>
    <dataField name="Somme de S_RATIO" fld="19" baseField="0" baseItem="0"/>
    <dataField name="Somme de G_RATIO" fld="20" baseField="0" baseItem="0"/>
    <dataField name="Somme de HOLDING_RATIO" fld="8" baseField="0" baseItem="0"/>
    <dataField name="Max. de HOLDING" fld="9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C29A189B-4E07-4470-B693-C2D7499C4E6D}" autoFormatId="16" applyNumberFormats="0" applyBorderFormats="0" applyFontFormats="0" applyPatternFormats="0" applyAlignmentFormats="0" applyWidthHeightFormats="0">
  <queryTableRefresh nextId="22">
    <queryTableFields count="21">
      <queryTableField id="1" name="TIMESTAMP" tableColumnId="1"/>
      <queryTableField id="2" name="AGENTNAME" tableColumnId="2"/>
      <queryTableField id="3" name="ORDERBOOK" tableColumnId="3"/>
      <queryTableField id="4" name="INSTRUMENT_NAME" tableColumnId="4"/>
      <queryTableField id="5" name="COUNTRY" tableColumnId="5"/>
      <queryTableField id="6" name="SECTOR_LONGNAME" tableColumnId="6"/>
      <queryTableField id="7" name="SUBSECTOR_LONGNAME" tableColumnId="7"/>
      <queryTableField id="8" name="INDUSTRY_LONGNAME" tableColumnId="8"/>
      <queryTableField id="9" name="HOLDING_RATIO" tableColumnId="9"/>
      <queryTableField id="10" name="HOLDING" tableColumnId="10"/>
      <queryTableField id="11" name="OB_HOLDING" tableColumnId="11"/>
      <queryTableField id="12" name="INVESTS" tableColumnId="12"/>
      <queryTableField id="13" name="LASTFIXEDPRICE" tableColumnId="13"/>
      <queryTableField id="14" name="ESG" tableColumnId="14"/>
      <queryTableField id="15" name="E" tableColumnId="15"/>
      <queryTableField id="16" name="S" tableColumnId="16"/>
      <queryTableField id="17" name="G" tableColumnId="17"/>
      <queryTableField id="18" name="ESG_RATIO" tableColumnId="18"/>
      <queryTableField id="19" name="E_RATIO" tableColumnId="19"/>
      <queryTableField id="20" name="S_RATIO" tableColumnId="20"/>
      <queryTableField id="21" name="G_RATIO" tableColumnId="21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AGENTNAME" xr10:uid="{926D13C5-84EF-6541-972B-D174510EF522}" sourceName="AGENTNAME">
  <pivotTables>
    <pivotTable tabId="8" name="Tableau croisé dynamique3"/>
    <pivotTable tabId="8" name="Tableau croisé dynamique4"/>
    <pivotTable tabId="6" name="Tableau croisé dynamique2"/>
  </pivotTables>
  <data>
    <tabular pivotCacheId="863648341">
      <items count="94">
        <i x="16" s="1"/>
        <i x="18"/>
        <i x="13"/>
        <i x="9"/>
        <i x="0"/>
        <i x="8"/>
        <i x="4"/>
        <i x="2"/>
        <i x="11"/>
        <i x="15"/>
        <i x="5"/>
        <i x="3"/>
        <i x="1"/>
        <i x="12"/>
        <i x="6"/>
        <i x="7"/>
        <i x="17"/>
        <i x="10"/>
        <i x="14"/>
        <i x="86" nd="1"/>
        <i x="72" nd="1"/>
        <i x="57" nd="1"/>
        <i x="44" nd="1"/>
        <i x="28" nd="1"/>
        <i x="82" nd="1"/>
        <i x="70" nd="1"/>
        <i x="55" nd="1"/>
        <i x="40" nd="1"/>
        <i x="27" nd="1"/>
        <i x="75" nd="1"/>
        <i x="79" nd="1"/>
        <i x="81" nd="1"/>
        <i x="89" nd="1"/>
        <i x="67" nd="1"/>
        <i x="73" nd="1"/>
        <i x="80" nd="1"/>
        <i x="25" nd="1"/>
        <i x="23" nd="1"/>
        <i x="76" nd="1"/>
        <i x="51" nd="1"/>
        <i x="29" nd="1"/>
        <i x="61" nd="1"/>
        <i x="39" nd="1"/>
        <i x="90" nd="1"/>
        <i x="68" nd="1"/>
        <i x="92" nd="1"/>
        <i x="30" nd="1"/>
        <i x="37" nd="1"/>
        <i x="45" nd="1"/>
        <i x="78" nd="1"/>
        <i x="63" nd="1"/>
        <i x="48" nd="1"/>
        <i x="34" nd="1"/>
        <i x="19" nd="1"/>
        <i x="36" nd="1"/>
        <i x="87" nd="1"/>
        <i x="65" nd="1"/>
        <i x="42" nd="1"/>
        <i x="91" nd="1"/>
        <i x="71" nd="1"/>
        <i x="35" nd="1"/>
        <i x="41" nd="1"/>
        <i x="47" nd="1"/>
        <i x="52" nd="1"/>
        <i x="59" nd="1"/>
        <i x="22" nd="1"/>
        <i x="54" nd="1"/>
        <i x="84" nd="1"/>
        <i x="43" nd="1"/>
        <i x="74" nd="1"/>
        <i x="32" nd="1"/>
        <i x="62" nd="1"/>
        <i x="20" nd="1"/>
        <i x="49" nd="1"/>
        <i x="26" nd="1"/>
        <i x="56" nd="1"/>
        <i x="88" nd="1"/>
        <i x="46" nd="1"/>
        <i x="77" nd="1"/>
        <i x="33" nd="1"/>
        <i x="66" nd="1"/>
        <i x="21" nd="1"/>
        <i x="53" nd="1"/>
        <i x="83" nd="1"/>
        <i x="58" nd="1"/>
        <i x="50" nd="1"/>
        <i x="60" nd="1"/>
        <i x="64" nd="1"/>
        <i x="69" nd="1"/>
        <i x="85" nd="1"/>
        <i x="93" nd="1"/>
        <i x="24" nd="1"/>
        <i x="31" nd="1"/>
        <i x="38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GENTNAME" xr10:uid="{56735520-D40C-8747-8405-7142F75ED546}" cache="Segment_AGENTNAME" caption="AGENTNAME" rowHeight="251883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045BEC-096D-44ED-AE18-345539BEFFE2}" name="Tableau_RAW" displayName="Tableau_RAW" ref="A1:U41" tableType="queryTable" totalsRowShown="0">
  <autoFilter ref="A1:U41" xr:uid="{EF045BEC-096D-44ED-AE18-345539BEFFE2}"/>
  <tableColumns count="21">
    <tableColumn id="1" xr3:uid="{8E12578C-D495-4F8F-8589-FF9C43C7CDC5}" uniqueName="1" name="TIMESTAMP" queryTableFieldId="1" dataDxfId="0"/>
    <tableColumn id="2" xr3:uid="{056AEA49-B8DC-4436-92AF-7AD88B49E6BF}" uniqueName="2" name="AGENTNAME" queryTableFieldId="2" dataDxfId="16"/>
    <tableColumn id="3" xr3:uid="{48A325D2-F0D2-45A7-8E04-08372EFDCDC9}" uniqueName="3" name="ORDERBOOK" queryTableFieldId="3" dataDxfId="15"/>
    <tableColumn id="4" xr3:uid="{39C8D324-39D5-4C61-8D2A-9F2D05FEBB6B}" uniqueName="4" name="INSTRUMENT_NAME" queryTableFieldId="4" dataDxfId="14"/>
    <tableColumn id="5" xr3:uid="{A1D5D877-5637-490A-9689-5324139CC26A}" uniqueName="5" name="COUNTRY" queryTableFieldId="5" dataDxfId="13"/>
    <tableColumn id="6" xr3:uid="{3065B551-4D9C-4A64-85F1-41D2E43E72DF}" uniqueName="6" name="SECTOR_LONGNAME" queryTableFieldId="6" dataDxfId="12"/>
    <tableColumn id="7" xr3:uid="{47E7981C-C58A-4CE8-9D5A-E08A76380FD3}" uniqueName="7" name="SUBSECTOR_LONGNAME" queryTableFieldId="7" dataDxfId="11"/>
    <tableColumn id="8" xr3:uid="{8579B61E-7F45-42FE-A8A1-33298244A0A6}" uniqueName="8" name="INDUSTRY_LONGNAME" queryTableFieldId="8" dataDxfId="10"/>
    <tableColumn id="9" xr3:uid="{4E7C99EA-7B6A-46A2-BF39-840B68E05CFE}" uniqueName="9" name="HOLDING_RATIO" queryTableFieldId="9" dataDxfId="9"/>
    <tableColumn id="10" xr3:uid="{B3D7EC4A-B1BD-439E-A947-A6939150EF98}" uniqueName="10" name="HOLDING" queryTableFieldId="10"/>
    <tableColumn id="11" xr3:uid="{ACB17033-B017-4A1A-AC70-5F79C4522D6B}" uniqueName="11" name="OB_HOLDING" queryTableFieldId="11"/>
    <tableColumn id="12" xr3:uid="{70FB3F00-3A88-4A85-984C-C03E2F3E6443}" uniqueName="12" name="INVESTS" queryTableFieldId="12"/>
    <tableColumn id="13" xr3:uid="{6295C0E7-839A-4989-91E2-1D7271FD387C}" uniqueName="13" name="LASTFIXEDPRICE" queryTableFieldId="13"/>
    <tableColumn id="14" xr3:uid="{B6210161-13D7-4BB9-B521-2E448084373E}" uniqueName="14" name="ESG" queryTableFieldId="14" dataDxfId="8"/>
    <tableColumn id="15" xr3:uid="{D49B191D-1FBA-427D-A15F-9087C2A7B412}" uniqueName="15" name="E" queryTableFieldId="15" dataDxfId="7"/>
    <tableColumn id="16" xr3:uid="{7EBE9584-0C08-4672-9356-3FEFC34C388E}" uniqueName="16" name="S" queryTableFieldId="16" dataDxfId="6"/>
    <tableColumn id="17" xr3:uid="{FC888804-13C2-4F47-8ED9-2A3F11CDF408}" uniqueName="17" name="G" queryTableFieldId="17" dataDxfId="5"/>
    <tableColumn id="18" xr3:uid="{FF939E33-BAC2-4985-9CED-2EE6B4E3F0D6}" uniqueName="18" name="ESG_RATIO" queryTableFieldId="18" dataDxfId="4"/>
    <tableColumn id="19" xr3:uid="{B6E6F6D4-9896-4D0D-8C49-B8CB13ECAF7E}" uniqueName="19" name="E_RATIO" queryTableFieldId="19" dataDxfId="3"/>
    <tableColumn id="20" xr3:uid="{4AAF32F3-01E7-4795-9077-2CEB123A7414}" uniqueName="20" name="S_RATIO" queryTableFieldId="20" dataDxfId="2"/>
    <tableColumn id="21" xr3:uid="{69FB5DEA-F7F7-4C13-A172-D857EFB14F7A}" uniqueName="21" name="G_RATIO" queryTableFieldId="2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3165-BB15-4932-9D27-7DFC03512FC5}">
  <dimension ref="A1:U41"/>
  <sheetViews>
    <sheetView topLeftCell="A2" workbookViewId="0">
      <selection activeCell="F5" sqref="F5"/>
    </sheetView>
  </sheetViews>
  <sheetFormatPr baseColWidth="10" defaultRowHeight="15.5" x14ac:dyDescent="0.35"/>
  <cols>
    <col min="1" max="1" width="15.1640625" bestFit="1" customWidth="1"/>
    <col min="2" max="2" width="37.08203125" bestFit="1" customWidth="1"/>
    <col min="3" max="3" width="13.58203125" bestFit="1" customWidth="1"/>
    <col min="4" max="4" width="20.58203125" bestFit="1" customWidth="1"/>
    <col min="5" max="5" width="11.08203125" bestFit="1" customWidth="1"/>
    <col min="6" max="6" width="24.33203125" bestFit="1" customWidth="1"/>
    <col min="7" max="7" width="32.25" bestFit="1" customWidth="1"/>
    <col min="8" max="8" width="38" bestFit="1" customWidth="1"/>
    <col min="9" max="9" width="16.83203125" bestFit="1" customWidth="1"/>
    <col min="10" max="10" width="10.58203125" bestFit="1" customWidth="1"/>
    <col min="11" max="11" width="14" bestFit="1" customWidth="1"/>
    <col min="12" max="12" width="9.6640625" bestFit="1" customWidth="1"/>
    <col min="13" max="13" width="16.4140625" bestFit="1" customWidth="1"/>
    <col min="14" max="14" width="6" bestFit="1" customWidth="1"/>
    <col min="15" max="17" width="5.75" bestFit="1" customWidth="1"/>
    <col min="18" max="18" width="12.25" bestFit="1" customWidth="1"/>
    <col min="19" max="21" width="11.75" bestFit="1" customWidth="1"/>
  </cols>
  <sheetData>
    <row r="1" spans="1:21" x14ac:dyDescent="0.3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6</v>
      </c>
      <c r="S1" t="s">
        <v>7</v>
      </c>
      <c r="T1" t="s">
        <v>8</v>
      </c>
      <c r="U1" t="s">
        <v>9</v>
      </c>
    </row>
    <row r="2" spans="1:21" x14ac:dyDescent="0.35">
      <c r="A2" s="12">
        <v>43560.503549537039</v>
      </c>
      <c r="B2" t="s">
        <v>128</v>
      </c>
      <c r="C2" t="s">
        <v>91</v>
      </c>
      <c r="D2" t="s">
        <v>92</v>
      </c>
      <c r="E2" t="s">
        <v>60</v>
      </c>
      <c r="F2" t="s">
        <v>24</v>
      </c>
      <c r="G2" t="s">
        <v>93</v>
      </c>
      <c r="H2" t="s">
        <v>94</v>
      </c>
      <c r="I2">
        <v>1</v>
      </c>
      <c r="J2">
        <v>2324</v>
      </c>
      <c r="K2">
        <v>2324</v>
      </c>
      <c r="L2">
        <v>166</v>
      </c>
      <c r="M2">
        <v>14</v>
      </c>
      <c r="N2">
        <v>65.17</v>
      </c>
      <c r="O2">
        <v>64.33</v>
      </c>
      <c r="P2">
        <v>64.83</v>
      </c>
      <c r="Q2">
        <v>66.33</v>
      </c>
      <c r="R2">
        <v>65.17</v>
      </c>
      <c r="S2">
        <v>64.33</v>
      </c>
      <c r="T2">
        <v>64.83</v>
      </c>
      <c r="U2">
        <v>66.33</v>
      </c>
    </row>
    <row r="3" spans="1:21" x14ac:dyDescent="0.35">
      <c r="A3" s="12">
        <v>43560.54290537037</v>
      </c>
      <c r="B3" t="s">
        <v>119</v>
      </c>
      <c r="C3" t="s">
        <v>91</v>
      </c>
      <c r="D3" t="s">
        <v>92</v>
      </c>
      <c r="E3" t="s">
        <v>60</v>
      </c>
      <c r="F3" t="s">
        <v>24</v>
      </c>
      <c r="G3" t="s">
        <v>93</v>
      </c>
      <c r="H3" t="s">
        <v>94</v>
      </c>
      <c r="I3">
        <v>0.47220899999999999</v>
      </c>
      <c r="J3">
        <v>2105</v>
      </c>
      <c r="K3">
        <v>994</v>
      </c>
      <c r="L3">
        <v>71</v>
      </c>
      <c r="M3">
        <v>14</v>
      </c>
      <c r="N3">
        <v>65.17</v>
      </c>
      <c r="O3">
        <v>64.33</v>
      </c>
      <c r="P3">
        <v>64.83</v>
      </c>
      <c r="Q3">
        <v>66.33</v>
      </c>
      <c r="R3">
        <v>30.77386053</v>
      </c>
      <c r="S3">
        <v>30.377204970000001</v>
      </c>
      <c r="T3">
        <v>30.613309470000001</v>
      </c>
      <c r="U3">
        <v>31.32162297</v>
      </c>
    </row>
    <row r="4" spans="1:21" x14ac:dyDescent="0.35">
      <c r="A4" s="12">
        <v>43560.549042175924</v>
      </c>
      <c r="B4" t="s">
        <v>119</v>
      </c>
      <c r="C4" t="s">
        <v>104</v>
      </c>
      <c r="D4" t="s">
        <v>105</v>
      </c>
      <c r="E4" t="s">
        <v>60</v>
      </c>
      <c r="F4" t="s">
        <v>21</v>
      </c>
      <c r="G4" t="s">
        <v>75</v>
      </c>
      <c r="H4" t="s">
        <v>106</v>
      </c>
      <c r="I4">
        <v>0.52778999999999998</v>
      </c>
      <c r="J4">
        <v>2105</v>
      </c>
      <c r="K4">
        <v>1111</v>
      </c>
      <c r="L4">
        <v>101</v>
      </c>
      <c r="M4">
        <v>11</v>
      </c>
      <c r="N4">
        <v>62.78</v>
      </c>
      <c r="O4">
        <v>61.33</v>
      </c>
      <c r="P4">
        <v>61</v>
      </c>
      <c r="Q4">
        <v>66</v>
      </c>
      <c r="R4">
        <v>33.134656200000002</v>
      </c>
      <c r="S4">
        <v>32.369360700000001</v>
      </c>
      <c r="T4">
        <v>32.195189999999997</v>
      </c>
      <c r="U4">
        <v>34.834139999999998</v>
      </c>
    </row>
    <row r="5" spans="1:21" x14ac:dyDescent="0.35">
      <c r="A5" s="12">
        <v>43560.347725648149</v>
      </c>
      <c r="B5" t="s">
        <v>121</v>
      </c>
      <c r="C5" t="s">
        <v>72</v>
      </c>
      <c r="D5" t="s">
        <v>73</v>
      </c>
      <c r="E5" t="s">
        <v>60</v>
      </c>
      <c r="F5" t="s">
        <v>21</v>
      </c>
      <c r="G5" t="s">
        <v>74</v>
      </c>
      <c r="H5" t="s">
        <v>74</v>
      </c>
      <c r="I5">
        <v>0.298985</v>
      </c>
      <c r="J5">
        <v>1873</v>
      </c>
      <c r="K5">
        <v>560</v>
      </c>
      <c r="L5">
        <v>40</v>
      </c>
      <c r="M5">
        <v>14</v>
      </c>
      <c r="N5">
        <v>61.89</v>
      </c>
      <c r="O5">
        <v>62</v>
      </c>
      <c r="P5">
        <v>60</v>
      </c>
      <c r="Q5">
        <v>63.67</v>
      </c>
      <c r="R5">
        <v>18.50418165</v>
      </c>
      <c r="S5">
        <v>18.53707</v>
      </c>
      <c r="T5">
        <v>17.9391</v>
      </c>
      <c r="U5">
        <v>19.036374949999999</v>
      </c>
    </row>
    <row r="6" spans="1:21" x14ac:dyDescent="0.35">
      <c r="A6" s="12">
        <v>43560.328908333337</v>
      </c>
      <c r="B6" t="s">
        <v>121</v>
      </c>
      <c r="C6" t="s">
        <v>83</v>
      </c>
      <c r="D6" t="s">
        <v>84</v>
      </c>
      <c r="E6" t="s">
        <v>60</v>
      </c>
      <c r="F6" t="s">
        <v>24</v>
      </c>
      <c r="G6" t="s">
        <v>65</v>
      </c>
      <c r="H6" t="s">
        <v>66</v>
      </c>
      <c r="I6">
        <v>0.47197</v>
      </c>
      <c r="J6">
        <v>1873</v>
      </c>
      <c r="K6">
        <v>884</v>
      </c>
      <c r="L6">
        <v>68</v>
      </c>
      <c r="M6">
        <v>13</v>
      </c>
      <c r="N6">
        <v>62.56</v>
      </c>
      <c r="O6">
        <v>62.67</v>
      </c>
      <c r="P6">
        <v>61.67</v>
      </c>
      <c r="Q6">
        <v>63.33</v>
      </c>
      <c r="R6">
        <v>29.526443199999999</v>
      </c>
      <c r="S6">
        <v>29.578359899999999</v>
      </c>
      <c r="T6">
        <v>29.1063899</v>
      </c>
      <c r="U6">
        <v>29.8898601</v>
      </c>
    </row>
    <row r="7" spans="1:21" x14ac:dyDescent="0.35">
      <c r="A7" s="12">
        <v>43560.336343425923</v>
      </c>
      <c r="B7" t="s">
        <v>121</v>
      </c>
      <c r="C7" t="s">
        <v>95</v>
      </c>
      <c r="D7" t="s">
        <v>96</v>
      </c>
      <c r="E7" t="s">
        <v>60</v>
      </c>
      <c r="F7" t="s">
        <v>13</v>
      </c>
      <c r="G7" t="s">
        <v>97</v>
      </c>
      <c r="H7" t="s">
        <v>98</v>
      </c>
      <c r="I7">
        <v>0.229044</v>
      </c>
      <c r="J7">
        <v>1873</v>
      </c>
      <c r="K7">
        <v>429</v>
      </c>
      <c r="L7">
        <v>39</v>
      </c>
      <c r="M7">
        <v>11</v>
      </c>
      <c r="N7">
        <v>56.72</v>
      </c>
      <c r="O7">
        <v>54</v>
      </c>
      <c r="P7">
        <v>52.83</v>
      </c>
      <c r="Q7">
        <v>63.33</v>
      </c>
      <c r="R7">
        <v>12.991375680000001</v>
      </c>
      <c r="S7">
        <v>12.368376</v>
      </c>
      <c r="T7">
        <v>12.10039452</v>
      </c>
      <c r="U7">
        <v>14.505356519999999</v>
      </c>
    </row>
    <row r="8" spans="1:21" x14ac:dyDescent="0.35">
      <c r="A8" s="12">
        <v>43560.360638935184</v>
      </c>
      <c r="B8" t="s">
        <v>120</v>
      </c>
      <c r="C8" t="s">
        <v>112</v>
      </c>
      <c r="D8" t="s">
        <v>113</v>
      </c>
      <c r="E8" t="s">
        <v>60</v>
      </c>
      <c r="F8" t="s">
        <v>27</v>
      </c>
      <c r="G8" t="s">
        <v>27</v>
      </c>
      <c r="H8" t="s">
        <v>114</v>
      </c>
      <c r="I8">
        <v>9.1009000000000007E-2</v>
      </c>
      <c r="J8">
        <v>1813</v>
      </c>
      <c r="K8">
        <v>165</v>
      </c>
      <c r="L8">
        <v>15</v>
      </c>
      <c r="M8">
        <v>11</v>
      </c>
      <c r="N8">
        <v>60.56</v>
      </c>
      <c r="O8">
        <v>55</v>
      </c>
      <c r="P8">
        <v>67.67</v>
      </c>
      <c r="Q8">
        <v>59</v>
      </c>
      <c r="R8">
        <v>5.5115050400000003</v>
      </c>
      <c r="S8">
        <v>5.0054949999999998</v>
      </c>
      <c r="T8">
        <v>6.1585790300000003</v>
      </c>
      <c r="U8">
        <v>5.3695310000000003</v>
      </c>
    </row>
    <row r="9" spans="1:21" x14ac:dyDescent="0.35">
      <c r="A9" s="12">
        <v>43560.389142777778</v>
      </c>
      <c r="B9" t="s">
        <v>120</v>
      </c>
      <c r="C9" t="s">
        <v>115</v>
      </c>
      <c r="D9" t="s">
        <v>116</v>
      </c>
      <c r="E9" t="s">
        <v>60</v>
      </c>
      <c r="F9" t="s">
        <v>19</v>
      </c>
      <c r="G9" t="s">
        <v>78</v>
      </c>
      <c r="H9" t="s">
        <v>79</v>
      </c>
      <c r="I9">
        <v>0.14561499999999999</v>
      </c>
      <c r="J9">
        <v>1813</v>
      </c>
      <c r="K9">
        <v>264</v>
      </c>
      <c r="L9">
        <v>24</v>
      </c>
      <c r="M9">
        <v>11</v>
      </c>
      <c r="N9">
        <v>63.5</v>
      </c>
      <c r="O9">
        <v>61</v>
      </c>
      <c r="P9">
        <v>65.83</v>
      </c>
      <c r="Q9">
        <v>63.67</v>
      </c>
      <c r="R9">
        <v>9.2465525</v>
      </c>
      <c r="S9">
        <v>8.8825149999999997</v>
      </c>
      <c r="T9">
        <v>9.5858354499999994</v>
      </c>
      <c r="U9">
        <v>9.2713070500000008</v>
      </c>
    </row>
    <row r="10" spans="1:21" x14ac:dyDescent="0.35">
      <c r="A10" s="12">
        <v>43560.365220740743</v>
      </c>
      <c r="B10" t="s">
        <v>120</v>
      </c>
      <c r="C10" t="s">
        <v>117</v>
      </c>
      <c r="D10" t="s">
        <v>118</v>
      </c>
      <c r="E10" t="s">
        <v>60</v>
      </c>
      <c r="F10" t="s">
        <v>24</v>
      </c>
      <c r="G10" t="s">
        <v>65</v>
      </c>
      <c r="H10" t="s">
        <v>82</v>
      </c>
      <c r="I10">
        <v>6.0671999999999997E-2</v>
      </c>
      <c r="J10">
        <v>1813</v>
      </c>
      <c r="K10">
        <v>110</v>
      </c>
      <c r="L10">
        <v>10</v>
      </c>
      <c r="M10">
        <v>11</v>
      </c>
      <c r="N10">
        <v>64.72</v>
      </c>
      <c r="O10">
        <v>63.33</v>
      </c>
      <c r="P10">
        <v>66.5</v>
      </c>
      <c r="Q10">
        <v>64.33</v>
      </c>
      <c r="R10">
        <v>3.9266918400000002</v>
      </c>
      <c r="S10">
        <v>3.8423577600000001</v>
      </c>
      <c r="T10">
        <v>4.0346880000000001</v>
      </c>
      <c r="U10">
        <v>3.9030297599999999</v>
      </c>
    </row>
    <row r="11" spans="1:21" x14ac:dyDescent="0.35">
      <c r="A11" s="12">
        <v>43560.379364166663</v>
      </c>
      <c r="B11" t="s">
        <v>120</v>
      </c>
      <c r="C11" t="s">
        <v>91</v>
      </c>
      <c r="D11" t="s">
        <v>92</v>
      </c>
      <c r="E11" t="s">
        <v>60</v>
      </c>
      <c r="F11" t="s">
        <v>24</v>
      </c>
      <c r="G11" t="s">
        <v>93</v>
      </c>
      <c r="H11" t="s">
        <v>94</v>
      </c>
      <c r="I11">
        <v>0.70270200000000005</v>
      </c>
      <c r="J11">
        <v>1813</v>
      </c>
      <c r="K11">
        <v>1274</v>
      </c>
      <c r="L11">
        <v>91</v>
      </c>
      <c r="M11">
        <v>14</v>
      </c>
      <c r="N11">
        <v>65.17</v>
      </c>
      <c r="O11">
        <v>64.33</v>
      </c>
      <c r="P11">
        <v>64.83</v>
      </c>
      <c r="Q11">
        <v>66.33</v>
      </c>
      <c r="R11">
        <v>45.795089339999997</v>
      </c>
      <c r="S11">
        <v>45.204819659999998</v>
      </c>
      <c r="T11">
        <v>45.556170659999999</v>
      </c>
      <c r="U11">
        <v>46.610223660000003</v>
      </c>
    </row>
    <row r="12" spans="1:21" x14ac:dyDescent="0.35">
      <c r="A12" s="12">
        <v>43560.452050694446</v>
      </c>
      <c r="B12" t="s">
        <v>123</v>
      </c>
      <c r="C12" t="s">
        <v>91</v>
      </c>
      <c r="D12" t="s">
        <v>92</v>
      </c>
      <c r="E12" t="s">
        <v>60</v>
      </c>
      <c r="F12" t="s">
        <v>24</v>
      </c>
      <c r="G12" t="s">
        <v>93</v>
      </c>
      <c r="H12" t="s">
        <v>94</v>
      </c>
      <c r="I12">
        <v>0.84017600000000003</v>
      </c>
      <c r="J12">
        <v>1583</v>
      </c>
      <c r="K12">
        <v>1330</v>
      </c>
      <c r="L12">
        <v>95</v>
      </c>
      <c r="M12">
        <v>14</v>
      </c>
      <c r="N12">
        <v>65.17</v>
      </c>
      <c r="O12">
        <v>64.33</v>
      </c>
      <c r="P12">
        <v>64.83</v>
      </c>
      <c r="Q12">
        <v>66.33</v>
      </c>
      <c r="R12">
        <v>54.754269919999999</v>
      </c>
      <c r="S12">
        <v>54.048522079999998</v>
      </c>
      <c r="T12">
        <v>54.468610079999998</v>
      </c>
      <c r="U12">
        <v>55.728874079999997</v>
      </c>
    </row>
    <row r="13" spans="1:21" x14ac:dyDescent="0.35">
      <c r="A13" s="12">
        <v>43560.434295925923</v>
      </c>
      <c r="B13" t="s">
        <v>123</v>
      </c>
      <c r="C13" t="s">
        <v>115</v>
      </c>
      <c r="D13" t="s">
        <v>116</v>
      </c>
      <c r="E13" t="s">
        <v>60</v>
      </c>
      <c r="F13" t="s">
        <v>19</v>
      </c>
      <c r="G13" t="s">
        <v>78</v>
      </c>
      <c r="H13" t="s">
        <v>79</v>
      </c>
      <c r="I13">
        <v>7.6437000000000005E-2</v>
      </c>
      <c r="J13">
        <v>1583</v>
      </c>
      <c r="K13">
        <v>121</v>
      </c>
      <c r="L13">
        <v>11</v>
      </c>
      <c r="M13">
        <v>11</v>
      </c>
      <c r="N13">
        <v>63.5</v>
      </c>
      <c r="O13">
        <v>61</v>
      </c>
      <c r="P13">
        <v>65.83</v>
      </c>
      <c r="Q13">
        <v>63.67</v>
      </c>
      <c r="R13">
        <v>4.8537495000000002</v>
      </c>
      <c r="S13">
        <v>4.6626570000000003</v>
      </c>
      <c r="T13">
        <v>5.0318477100000001</v>
      </c>
      <c r="U13">
        <v>4.8667437900000001</v>
      </c>
    </row>
    <row r="14" spans="1:21" x14ac:dyDescent="0.35">
      <c r="A14" s="12">
        <v>43560.423953703707</v>
      </c>
      <c r="B14" t="s">
        <v>123</v>
      </c>
      <c r="C14" t="s">
        <v>103</v>
      </c>
      <c r="D14" t="s">
        <v>17</v>
      </c>
      <c r="E14" t="s">
        <v>60</v>
      </c>
      <c r="F14" t="s">
        <v>25</v>
      </c>
      <c r="G14" t="s">
        <v>40</v>
      </c>
      <c r="H14" t="s">
        <v>40</v>
      </c>
      <c r="I14">
        <v>8.3385000000000001E-2</v>
      </c>
      <c r="J14">
        <v>1583</v>
      </c>
      <c r="K14">
        <v>132</v>
      </c>
      <c r="L14">
        <v>11</v>
      </c>
      <c r="M14">
        <v>12</v>
      </c>
      <c r="N14">
        <v>65.11</v>
      </c>
      <c r="O14">
        <v>66</v>
      </c>
      <c r="P14">
        <v>61.67</v>
      </c>
      <c r="Q14">
        <v>67.67</v>
      </c>
      <c r="R14">
        <v>5.4291973499999999</v>
      </c>
      <c r="S14">
        <v>5.5034099999999997</v>
      </c>
      <c r="T14">
        <v>5.1423529500000003</v>
      </c>
      <c r="U14">
        <v>5.6426629500000001</v>
      </c>
    </row>
    <row r="15" spans="1:21" x14ac:dyDescent="0.35">
      <c r="A15" s="12">
        <v>43560.328694351854</v>
      </c>
      <c r="B15" t="s">
        <v>131</v>
      </c>
      <c r="C15" t="s">
        <v>112</v>
      </c>
      <c r="D15" t="s">
        <v>113</v>
      </c>
      <c r="E15" t="s">
        <v>60</v>
      </c>
      <c r="F15" t="s">
        <v>27</v>
      </c>
      <c r="G15" t="s">
        <v>27</v>
      </c>
      <c r="H15" t="s">
        <v>114</v>
      </c>
      <c r="I15">
        <v>1</v>
      </c>
      <c r="J15">
        <v>1551</v>
      </c>
      <c r="K15">
        <v>1551</v>
      </c>
      <c r="L15">
        <v>141</v>
      </c>
      <c r="M15">
        <v>11</v>
      </c>
      <c r="N15">
        <v>60.56</v>
      </c>
      <c r="O15">
        <v>55</v>
      </c>
      <c r="P15">
        <v>67.67</v>
      </c>
      <c r="Q15">
        <v>59</v>
      </c>
      <c r="R15">
        <v>60.56</v>
      </c>
      <c r="S15">
        <v>55</v>
      </c>
      <c r="T15">
        <v>67.67</v>
      </c>
      <c r="U15">
        <v>59</v>
      </c>
    </row>
    <row r="16" spans="1:21" x14ac:dyDescent="0.35">
      <c r="A16" s="12">
        <v>43560.445700648146</v>
      </c>
      <c r="B16" t="s">
        <v>122</v>
      </c>
      <c r="C16" t="s">
        <v>109</v>
      </c>
      <c r="D16" t="s">
        <v>110</v>
      </c>
      <c r="E16" t="s">
        <v>60</v>
      </c>
      <c r="F16" t="s">
        <v>26</v>
      </c>
      <c r="G16" t="s">
        <v>63</v>
      </c>
      <c r="H16" t="s">
        <v>111</v>
      </c>
      <c r="I16">
        <v>0.15646199999999999</v>
      </c>
      <c r="J16">
        <v>1470</v>
      </c>
      <c r="K16">
        <v>230</v>
      </c>
      <c r="L16">
        <v>23</v>
      </c>
      <c r="M16">
        <v>10</v>
      </c>
      <c r="N16">
        <v>56</v>
      </c>
      <c r="O16">
        <v>57.67</v>
      </c>
      <c r="P16">
        <v>55.67</v>
      </c>
      <c r="Q16">
        <v>54.67</v>
      </c>
      <c r="R16">
        <v>8.7618720000000003</v>
      </c>
      <c r="S16">
        <v>9.0231635400000005</v>
      </c>
      <c r="T16">
        <v>8.7102395399999999</v>
      </c>
      <c r="U16">
        <v>8.5537775400000005</v>
      </c>
    </row>
    <row r="17" spans="1:21" x14ac:dyDescent="0.35">
      <c r="A17" s="12">
        <v>43560.446437500003</v>
      </c>
      <c r="B17" t="s">
        <v>122</v>
      </c>
      <c r="C17" t="s">
        <v>101</v>
      </c>
      <c r="D17" t="s">
        <v>102</v>
      </c>
      <c r="E17" t="s">
        <v>60</v>
      </c>
      <c r="F17" t="s">
        <v>26</v>
      </c>
      <c r="G17" t="s">
        <v>63</v>
      </c>
      <c r="H17" t="s">
        <v>64</v>
      </c>
      <c r="I17">
        <v>0.48979499999999998</v>
      </c>
      <c r="J17">
        <v>1470</v>
      </c>
      <c r="K17">
        <v>720</v>
      </c>
      <c r="L17">
        <v>72</v>
      </c>
      <c r="M17">
        <v>10</v>
      </c>
      <c r="N17">
        <v>61.11</v>
      </c>
      <c r="O17">
        <v>64.33</v>
      </c>
      <c r="P17">
        <v>63</v>
      </c>
      <c r="Q17">
        <v>56</v>
      </c>
      <c r="R17">
        <v>29.931372450000001</v>
      </c>
      <c r="S17">
        <v>31.50851235</v>
      </c>
      <c r="T17">
        <v>30.857085000000001</v>
      </c>
      <c r="U17">
        <v>27.428519999999999</v>
      </c>
    </row>
    <row r="18" spans="1:21" x14ac:dyDescent="0.35">
      <c r="A18" s="12">
        <v>43560.469751064818</v>
      </c>
      <c r="B18" t="s">
        <v>122</v>
      </c>
      <c r="C18" t="s">
        <v>61</v>
      </c>
      <c r="D18" t="s">
        <v>62</v>
      </c>
      <c r="E18" t="s">
        <v>60</v>
      </c>
      <c r="F18" t="s">
        <v>26</v>
      </c>
      <c r="G18" t="s">
        <v>63</v>
      </c>
      <c r="H18" t="s">
        <v>64</v>
      </c>
      <c r="I18">
        <v>0.35374100000000003</v>
      </c>
      <c r="J18">
        <v>1470</v>
      </c>
      <c r="K18">
        <v>520</v>
      </c>
      <c r="L18">
        <v>52</v>
      </c>
      <c r="M18">
        <v>10</v>
      </c>
      <c r="N18">
        <v>57.78</v>
      </c>
      <c r="O18">
        <v>65.67</v>
      </c>
      <c r="P18">
        <v>51.33</v>
      </c>
      <c r="Q18">
        <v>56.33</v>
      </c>
      <c r="R18">
        <v>20.439154980000001</v>
      </c>
      <c r="S18">
        <v>23.230171469999998</v>
      </c>
      <c r="T18">
        <v>18.157525530000001</v>
      </c>
      <c r="U18">
        <v>19.926230530000002</v>
      </c>
    </row>
    <row r="19" spans="1:21" x14ac:dyDescent="0.35">
      <c r="A19" s="12">
        <v>43560.424370787034</v>
      </c>
      <c r="B19" t="s">
        <v>122</v>
      </c>
      <c r="C19" t="s">
        <v>76</v>
      </c>
      <c r="D19" t="s">
        <v>77</v>
      </c>
      <c r="E19" t="s">
        <v>60</v>
      </c>
      <c r="F19" t="s">
        <v>26</v>
      </c>
      <c r="G19" t="s">
        <v>63</v>
      </c>
      <c r="H19" t="s">
        <v>64</v>
      </c>
      <c r="I19">
        <v>0</v>
      </c>
      <c r="J19">
        <v>1470</v>
      </c>
      <c r="K19">
        <v>0</v>
      </c>
      <c r="L19">
        <v>0</v>
      </c>
      <c r="M19">
        <v>13</v>
      </c>
      <c r="N19">
        <v>65.28</v>
      </c>
      <c r="O19">
        <v>71</v>
      </c>
      <c r="P19">
        <v>61.83</v>
      </c>
      <c r="Q19">
        <v>63</v>
      </c>
      <c r="R19">
        <v>0</v>
      </c>
      <c r="S19">
        <v>0</v>
      </c>
      <c r="T19">
        <v>0</v>
      </c>
      <c r="U19">
        <v>0</v>
      </c>
    </row>
    <row r="20" spans="1:21" x14ac:dyDescent="0.35">
      <c r="A20" s="12">
        <v>43560.314336898147</v>
      </c>
      <c r="B20" t="s">
        <v>124</v>
      </c>
      <c r="C20" t="s">
        <v>109</v>
      </c>
      <c r="D20" t="s">
        <v>110</v>
      </c>
      <c r="E20" t="s">
        <v>60</v>
      </c>
      <c r="F20" t="s">
        <v>26</v>
      </c>
      <c r="G20" t="s">
        <v>63</v>
      </c>
      <c r="H20" t="s">
        <v>111</v>
      </c>
      <c r="I20">
        <v>0.45685199999999998</v>
      </c>
      <c r="J20">
        <v>1379</v>
      </c>
      <c r="K20">
        <v>630</v>
      </c>
      <c r="L20">
        <v>63</v>
      </c>
      <c r="M20">
        <v>10</v>
      </c>
      <c r="N20">
        <v>56</v>
      </c>
      <c r="O20">
        <v>57.67</v>
      </c>
      <c r="P20">
        <v>55.67</v>
      </c>
      <c r="Q20">
        <v>54.67</v>
      </c>
      <c r="R20">
        <v>25.583711999999998</v>
      </c>
      <c r="S20">
        <v>26.346654839999999</v>
      </c>
      <c r="T20">
        <v>25.43295084</v>
      </c>
      <c r="U20">
        <v>24.976098839999999</v>
      </c>
    </row>
    <row r="21" spans="1:21" x14ac:dyDescent="0.35">
      <c r="A21" s="12">
        <v>43560.311974583332</v>
      </c>
      <c r="B21" t="s">
        <v>124</v>
      </c>
      <c r="C21" t="s">
        <v>76</v>
      </c>
      <c r="D21" t="s">
        <v>77</v>
      </c>
      <c r="E21" t="s">
        <v>60</v>
      </c>
      <c r="F21" t="s">
        <v>26</v>
      </c>
      <c r="G21" t="s">
        <v>63</v>
      </c>
      <c r="H21" t="s">
        <v>64</v>
      </c>
      <c r="I21">
        <v>0.499637</v>
      </c>
      <c r="J21">
        <v>1379</v>
      </c>
      <c r="K21">
        <v>689</v>
      </c>
      <c r="L21">
        <v>53</v>
      </c>
      <c r="M21">
        <v>13</v>
      </c>
      <c r="N21">
        <v>65.28</v>
      </c>
      <c r="O21">
        <v>71</v>
      </c>
      <c r="P21">
        <v>61.83</v>
      </c>
      <c r="Q21">
        <v>63</v>
      </c>
      <c r="R21">
        <v>32.616303360000003</v>
      </c>
      <c r="S21">
        <v>35.474226999999999</v>
      </c>
      <c r="T21">
        <v>30.89255571</v>
      </c>
      <c r="U21">
        <v>31.477131</v>
      </c>
    </row>
    <row r="22" spans="1:21" x14ac:dyDescent="0.35">
      <c r="A22" s="12">
        <v>43560.315017222223</v>
      </c>
      <c r="B22" t="s">
        <v>124</v>
      </c>
      <c r="C22" t="s">
        <v>101</v>
      </c>
      <c r="D22" t="s">
        <v>102</v>
      </c>
      <c r="E22" t="s">
        <v>60</v>
      </c>
      <c r="F22" t="s">
        <v>26</v>
      </c>
      <c r="G22" t="s">
        <v>63</v>
      </c>
      <c r="H22" t="s">
        <v>64</v>
      </c>
      <c r="I22">
        <v>4.3508999999999999E-2</v>
      </c>
      <c r="J22">
        <v>1379</v>
      </c>
      <c r="K22">
        <v>60</v>
      </c>
      <c r="L22">
        <v>6</v>
      </c>
      <c r="M22">
        <v>10</v>
      </c>
      <c r="N22">
        <v>61.11</v>
      </c>
      <c r="O22">
        <v>64.33</v>
      </c>
      <c r="P22">
        <v>63</v>
      </c>
      <c r="Q22">
        <v>56</v>
      </c>
      <c r="R22">
        <v>2.6588349899999999</v>
      </c>
      <c r="S22">
        <v>2.7989339700000002</v>
      </c>
      <c r="T22">
        <v>2.7410670000000001</v>
      </c>
      <c r="U22">
        <v>2.4365039999999998</v>
      </c>
    </row>
    <row r="23" spans="1:21" x14ac:dyDescent="0.35">
      <c r="A23" s="12">
        <v>43560.331210324075</v>
      </c>
      <c r="B23" t="s">
        <v>133</v>
      </c>
      <c r="C23" t="s">
        <v>69</v>
      </c>
      <c r="D23" t="s">
        <v>70</v>
      </c>
      <c r="E23" t="s">
        <v>60</v>
      </c>
      <c r="F23" t="s">
        <v>25</v>
      </c>
      <c r="G23" t="s">
        <v>40</v>
      </c>
      <c r="H23" t="s">
        <v>71</v>
      </c>
      <c r="I23">
        <v>1</v>
      </c>
      <c r="J23">
        <v>1368</v>
      </c>
      <c r="K23">
        <v>1368</v>
      </c>
      <c r="L23">
        <v>114</v>
      </c>
      <c r="M23">
        <v>12</v>
      </c>
      <c r="N23">
        <v>64.22</v>
      </c>
      <c r="O23">
        <v>64</v>
      </c>
      <c r="P23">
        <v>63</v>
      </c>
      <c r="Q23">
        <v>65.67</v>
      </c>
      <c r="R23">
        <v>64.22</v>
      </c>
      <c r="S23">
        <v>64</v>
      </c>
      <c r="T23">
        <v>63</v>
      </c>
      <c r="U23">
        <v>65.67</v>
      </c>
    </row>
    <row r="24" spans="1:21" x14ac:dyDescent="0.35">
      <c r="A24" s="12">
        <v>43560.304069444443</v>
      </c>
      <c r="B24" t="s">
        <v>133</v>
      </c>
      <c r="C24" t="s">
        <v>103</v>
      </c>
      <c r="D24" t="s">
        <v>17</v>
      </c>
      <c r="E24" t="s">
        <v>60</v>
      </c>
      <c r="F24" t="s">
        <v>25</v>
      </c>
      <c r="G24" t="s">
        <v>40</v>
      </c>
      <c r="H24" t="s">
        <v>40</v>
      </c>
      <c r="I24">
        <v>0</v>
      </c>
      <c r="J24">
        <v>1368</v>
      </c>
      <c r="K24">
        <v>0</v>
      </c>
      <c r="L24">
        <v>0</v>
      </c>
      <c r="M24">
        <v>12</v>
      </c>
      <c r="N24">
        <v>65.11</v>
      </c>
      <c r="O24">
        <v>66</v>
      </c>
      <c r="P24">
        <v>61.67</v>
      </c>
      <c r="Q24">
        <v>67.67</v>
      </c>
      <c r="R24">
        <v>0</v>
      </c>
      <c r="S24">
        <v>0</v>
      </c>
      <c r="T24">
        <v>0</v>
      </c>
      <c r="U24">
        <v>0</v>
      </c>
    </row>
    <row r="25" spans="1:21" x14ac:dyDescent="0.35">
      <c r="A25" s="12">
        <v>43560.346288101849</v>
      </c>
      <c r="B25" t="s">
        <v>125</v>
      </c>
      <c r="C25" t="s">
        <v>115</v>
      </c>
      <c r="D25" t="s">
        <v>116</v>
      </c>
      <c r="E25" t="s">
        <v>60</v>
      </c>
      <c r="F25" t="s">
        <v>19</v>
      </c>
      <c r="G25" t="s">
        <v>78</v>
      </c>
      <c r="H25" t="s">
        <v>79</v>
      </c>
      <c r="I25">
        <v>0</v>
      </c>
      <c r="J25">
        <v>1204</v>
      </c>
      <c r="K25">
        <v>0</v>
      </c>
      <c r="L25">
        <v>0</v>
      </c>
      <c r="M25">
        <v>11</v>
      </c>
      <c r="N25">
        <v>63.5</v>
      </c>
      <c r="O25">
        <v>61</v>
      </c>
      <c r="P25">
        <v>65.83</v>
      </c>
      <c r="Q25">
        <v>63.67</v>
      </c>
      <c r="R25">
        <v>0</v>
      </c>
      <c r="S25">
        <v>0</v>
      </c>
      <c r="T25">
        <v>0</v>
      </c>
      <c r="U25">
        <v>0</v>
      </c>
    </row>
    <row r="26" spans="1:21" x14ac:dyDescent="0.35">
      <c r="A26" s="12">
        <v>43560.341600416665</v>
      </c>
      <c r="B26" t="s">
        <v>125</v>
      </c>
      <c r="C26" t="s">
        <v>91</v>
      </c>
      <c r="D26" t="s">
        <v>92</v>
      </c>
      <c r="E26" t="s">
        <v>60</v>
      </c>
      <c r="F26" t="s">
        <v>24</v>
      </c>
      <c r="G26" t="s">
        <v>93</v>
      </c>
      <c r="H26" t="s">
        <v>94</v>
      </c>
      <c r="I26">
        <v>1</v>
      </c>
      <c r="J26">
        <v>1204</v>
      </c>
      <c r="K26">
        <v>1204</v>
      </c>
      <c r="L26">
        <v>86</v>
      </c>
      <c r="M26">
        <v>14</v>
      </c>
      <c r="N26">
        <v>65.17</v>
      </c>
      <c r="O26">
        <v>64.33</v>
      </c>
      <c r="P26">
        <v>64.83</v>
      </c>
      <c r="Q26">
        <v>66.33</v>
      </c>
      <c r="R26">
        <v>65.17</v>
      </c>
      <c r="S26">
        <v>64.33</v>
      </c>
      <c r="T26">
        <v>64.83</v>
      </c>
      <c r="U26">
        <v>66.33</v>
      </c>
    </row>
    <row r="27" spans="1:21" x14ac:dyDescent="0.35">
      <c r="A27" s="12">
        <v>43560.331636898147</v>
      </c>
      <c r="B27" t="s">
        <v>130</v>
      </c>
      <c r="C27" t="s">
        <v>104</v>
      </c>
      <c r="D27" t="s">
        <v>105</v>
      </c>
      <c r="E27" t="s">
        <v>60</v>
      </c>
      <c r="F27" t="s">
        <v>21</v>
      </c>
      <c r="G27" t="s">
        <v>75</v>
      </c>
      <c r="H27" t="s">
        <v>106</v>
      </c>
      <c r="I27">
        <v>1</v>
      </c>
      <c r="J27">
        <v>836</v>
      </c>
      <c r="K27">
        <v>836</v>
      </c>
      <c r="L27">
        <v>76</v>
      </c>
      <c r="M27">
        <v>11</v>
      </c>
      <c r="N27">
        <v>62.78</v>
      </c>
      <c r="O27">
        <v>61.33</v>
      </c>
      <c r="P27">
        <v>61</v>
      </c>
      <c r="Q27">
        <v>66</v>
      </c>
      <c r="R27">
        <v>62.78</v>
      </c>
      <c r="S27">
        <v>61.33</v>
      </c>
      <c r="T27">
        <v>61</v>
      </c>
      <c r="U27">
        <v>66</v>
      </c>
    </row>
    <row r="28" spans="1:21" x14ac:dyDescent="0.35">
      <c r="A28" s="12">
        <v>43560.305845000003</v>
      </c>
      <c r="B28" t="s">
        <v>127</v>
      </c>
      <c r="C28" t="s">
        <v>80</v>
      </c>
      <c r="D28" t="s">
        <v>81</v>
      </c>
      <c r="E28" t="s">
        <v>60</v>
      </c>
      <c r="F28" t="s">
        <v>24</v>
      </c>
      <c r="G28" t="s">
        <v>65</v>
      </c>
      <c r="H28" t="s">
        <v>82</v>
      </c>
      <c r="I28">
        <v>1</v>
      </c>
      <c r="J28">
        <v>830</v>
      </c>
      <c r="K28">
        <v>830</v>
      </c>
      <c r="L28">
        <v>83</v>
      </c>
      <c r="M28">
        <v>10</v>
      </c>
      <c r="N28">
        <v>62.39</v>
      </c>
      <c r="O28">
        <v>67.33</v>
      </c>
      <c r="P28">
        <v>62.5</v>
      </c>
      <c r="Q28">
        <v>57.33</v>
      </c>
      <c r="R28">
        <v>62.39</v>
      </c>
      <c r="S28">
        <v>67.33</v>
      </c>
      <c r="T28">
        <v>62.5</v>
      </c>
      <c r="U28">
        <v>57.33</v>
      </c>
    </row>
    <row r="29" spans="1:21" x14ac:dyDescent="0.35">
      <c r="A29" s="12">
        <v>43560.317740787039</v>
      </c>
      <c r="B29" t="s">
        <v>132</v>
      </c>
      <c r="C29" t="s">
        <v>99</v>
      </c>
      <c r="D29" t="s">
        <v>100</v>
      </c>
      <c r="E29" t="s">
        <v>60</v>
      </c>
      <c r="F29" t="s">
        <v>19</v>
      </c>
      <c r="G29" t="s">
        <v>87</v>
      </c>
      <c r="H29" t="s">
        <v>88</v>
      </c>
      <c r="I29">
        <v>1</v>
      </c>
      <c r="J29">
        <v>768</v>
      </c>
      <c r="K29">
        <v>768</v>
      </c>
      <c r="L29">
        <v>64</v>
      </c>
      <c r="M29">
        <v>12</v>
      </c>
      <c r="N29">
        <v>65.5</v>
      </c>
      <c r="O29">
        <v>60</v>
      </c>
      <c r="P29">
        <v>66.83</v>
      </c>
      <c r="Q29">
        <v>69.67</v>
      </c>
      <c r="R29">
        <v>65.5</v>
      </c>
      <c r="S29">
        <v>60</v>
      </c>
      <c r="T29">
        <v>66.83</v>
      </c>
      <c r="U29">
        <v>69.67</v>
      </c>
    </row>
    <row r="30" spans="1:21" x14ac:dyDescent="0.35">
      <c r="A30" s="12">
        <v>43560.310486249997</v>
      </c>
      <c r="B30" t="s">
        <v>135</v>
      </c>
      <c r="C30" t="s">
        <v>58</v>
      </c>
      <c r="D30" t="s">
        <v>59</v>
      </c>
      <c r="E30" t="s">
        <v>60</v>
      </c>
      <c r="F30" t="s">
        <v>23</v>
      </c>
      <c r="G30" t="s">
        <v>23</v>
      </c>
      <c r="H30" t="s">
        <v>23</v>
      </c>
      <c r="I30">
        <v>1</v>
      </c>
      <c r="J30">
        <v>689</v>
      </c>
      <c r="K30">
        <v>689</v>
      </c>
      <c r="L30">
        <v>53</v>
      </c>
      <c r="M30">
        <v>13</v>
      </c>
      <c r="N30">
        <v>53.67</v>
      </c>
      <c r="O30">
        <v>53</v>
      </c>
      <c r="P30">
        <v>52</v>
      </c>
      <c r="Q30">
        <v>56</v>
      </c>
      <c r="R30">
        <v>53.67</v>
      </c>
      <c r="S30">
        <v>53</v>
      </c>
      <c r="T30">
        <v>52</v>
      </c>
      <c r="U30">
        <v>56</v>
      </c>
    </row>
    <row r="31" spans="1:21" x14ac:dyDescent="0.35">
      <c r="A31" s="12">
        <v>43560.29381865741</v>
      </c>
      <c r="B31" t="s">
        <v>126</v>
      </c>
      <c r="C31" t="s">
        <v>104</v>
      </c>
      <c r="D31" t="s">
        <v>105</v>
      </c>
      <c r="E31" t="s">
        <v>60</v>
      </c>
      <c r="F31" t="s">
        <v>21</v>
      </c>
      <c r="G31" t="s">
        <v>75</v>
      </c>
      <c r="H31" t="s">
        <v>106</v>
      </c>
      <c r="I31">
        <v>0.96374599999999999</v>
      </c>
      <c r="J31">
        <v>662</v>
      </c>
      <c r="K31">
        <v>638</v>
      </c>
      <c r="L31">
        <v>58</v>
      </c>
      <c r="M31">
        <v>11</v>
      </c>
      <c r="N31">
        <v>62.78</v>
      </c>
      <c r="O31">
        <v>61.33</v>
      </c>
      <c r="P31">
        <v>61</v>
      </c>
      <c r="Q31">
        <v>66</v>
      </c>
      <c r="R31">
        <v>60.503973879999997</v>
      </c>
      <c r="S31">
        <v>59.106542179999998</v>
      </c>
      <c r="T31">
        <v>58.788505999999998</v>
      </c>
      <c r="U31">
        <v>63.607236</v>
      </c>
    </row>
    <row r="32" spans="1:21" x14ac:dyDescent="0.35">
      <c r="A32" s="12">
        <v>43560.326859305555</v>
      </c>
      <c r="B32" t="s">
        <v>126</v>
      </c>
      <c r="C32" t="s">
        <v>103</v>
      </c>
      <c r="D32" t="s">
        <v>17</v>
      </c>
      <c r="E32" t="s">
        <v>60</v>
      </c>
      <c r="F32" t="s">
        <v>25</v>
      </c>
      <c r="G32" t="s">
        <v>40</v>
      </c>
      <c r="H32" t="s">
        <v>40</v>
      </c>
      <c r="I32">
        <v>3.6253000000000001E-2</v>
      </c>
      <c r="J32">
        <v>662</v>
      </c>
      <c r="K32">
        <v>24</v>
      </c>
      <c r="L32">
        <v>2</v>
      </c>
      <c r="M32">
        <v>12</v>
      </c>
      <c r="N32">
        <v>65.11</v>
      </c>
      <c r="O32">
        <v>66</v>
      </c>
      <c r="P32">
        <v>61.67</v>
      </c>
      <c r="Q32">
        <v>67.67</v>
      </c>
      <c r="R32">
        <v>2.3604328300000001</v>
      </c>
      <c r="S32">
        <v>2.3926980000000002</v>
      </c>
      <c r="T32">
        <v>2.23572251</v>
      </c>
      <c r="U32">
        <v>2.4532405100000001</v>
      </c>
    </row>
    <row r="33" spans="1:21" x14ac:dyDescent="0.35">
      <c r="A33" s="12">
        <v>43560.292302037036</v>
      </c>
      <c r="B33" t="s">
        <v>129</v>
      </c>
      <c r="C33" t="s">
        <v>80</v>
      </c>
      <c r="D33" t="s">
        <v>81</v>
      </c>
      <c r="E33" t="s">
        <v>60</v>
      </c>
      <c r="F33" t="s">
        <v>24</v>
      </c>
      <c r="G33" t="s">
        <v>65</v>
      </c>
      <c r="H33" t="s">
        <v>82</v>
      </c>
      <c r="I33">
        <v>1</v>
      </c>
      <c r="J33">
        <v>660</v>
      </c>
      <c r="K33">
        <v>660</v>
      </c>
      <c r="L33">
        <v>66</v>
      </c>
      <c r="M33">
        <v>10</v>
      </c>
      <c r="N33">
        <v>62.39</v>
      </c>
      <c r="O33">
        <v>67.33</v>
      </c>
      <c r="P33">
        <v>62.5</v>
      </c>
      <c r="Q33">
        <v>57.33</v>
      </c>
      <c r="R33">
        <v>62.39</v>
      </c>
      <c r="S33">
        <v>67.33</v>
      </c>
      <c r="T33">
        <v>62.5</v>
      </c>
      <c r="U33">
        <v>57.33</v>
      </c>
    </row>
    <row r="34" spans="1:21" x14ac:dyDescent="0.35">
      <c r="A34" s="12">
        <v>43560.343871342593</v>
      </c>
      <c r="B34" t="s">
        <v>134</v>
      </c>
      <c r="C34" t="s">
        <v>67</v>
      </c>
      <c r="D34" t="s">
        <v>20</v>
      </c>
      <c r="E34" t="s">
        <v>60</v>
      </c>
      <c r="F34" t="s">
        <v>13</v>
      </c>
      <c r="G34" t="s">
        <v>38</v>
      </c>
      <c r="H34" t="s">
        <v>68</v>
      </c>
      <c r="I34">
        <v>0</v>
      </c>
      <c r="J34">
        <v>538</v>
      </c>
      <c r="K34">
        <v>0</v>
      </c>
      <c r="L34">
        <v>0</v>
      </c>
      <c r="M34">
        <v>9</v>
      </c>
      <c r="N34">
        <v>59.94</v>
      </c>
      <c r="O34">
        <v>59.33</v>
      </c>
      <c r="P34">
        <v>61.17</v>
      </c>
      <c r="Q34">
        <v>59.33</v>
      </c>
      <c r="R34">
        <v>0</v>
      </c>
      <c r="S34">
        <v>0</v>
      </c>
      <c r="T34">
        <v>0</v>
      </c>
      <c r="U34">
        <v>0</v>
      </c>
    </row>
    <row r="35" spans="1:21" x14ac:dyDescent="0.35">
      <c r="A35" s="12">
        <v>43560.355786712964</v>
      </c>
      <c r="B35" t="s">
        <v>134</v>
      </c>
      <c r="C35" t="s">
        <v>85</v>
      </c>
      <c r="D35" t="s">
        <v>86</v>
      </c>
      <c r="E35" t="s">
        <v>60</v>
      </c>
      <c r="F35" t="s">
        <v>13</v>
      </c>
      <c r="G35" t="s">
        <v>38</v>
      </c>
      <c r="H35" t="s">
        <v>68</v>
      </c>
      <c r="I35">
        <v>0.15613299999999999</v>
      </c>
      <c r="J35">
        <v>538</v>
      </c>
      <c r="K35">
        <v>84</v>
      </c>
      <c r="L35">
        <v>7</v>
      </c>
      <c r="M35">
        <v>12</v>
      </c>
      <c r="N35">
        <v>57.22</v>
      </c>
      <c r="O35">
        <v>58</v>
      </c>
      <c r="P35">
        <v>61</v>
      </c>
      <c r="Q35">
        <v>52.67</v>
      </c>
      <c r="R35">
        <v>8.9339302600000003</v>
      </c>
      <c r="S35">
        <v>9.055714</v>
      </c>
      <c r="T35">
        <v>9.5241129999999998</v>
      </c>
      <c r="U35">
        <v>8.2235251100000006</v>
      </c>
    </row>
    <row r="36" spans="1:21" x14ac:dyDescent="0.35">
      <c r="A36" s="12">
        <v>43560.355767129629</v>
      </c>
      <c r="B36" t="s">
        <v>134</v>
      </c>
      <c r="C36" t="s">
        <v>107</v>
      </c>
      <c r="D36" t="s">
        <v>22</v>
      </c>
      <c r="E36" t="s">
        <v>60</v>
      </c>
      <c r="F36" t="s">
        <v>13</v>
      </c>
      <c r="G36" t="s">
        <v>38</v>
      </c>
      <c r="H36" t="s">
        <v>108</v>
      </c>
      <c r="I36">
        <v>0.118959</v>
      </c>
      <c r="J36">
        <v>538</v>
      </c>
      <c r="K36">
        <v>64</v>
      </c>
      <c r="L36">
        <v>8</v>
      </c>
      <c r="M36">
        <v>8</v>
      </c>
      <c r="N36">
        <v>61.61</v>
      </c>
      <c r="O36">
        <v>59</v>
      </c>
      <c r="P36">
        <v>62.83</v>
      </c>
      <c r="Q36">
        <v>63</v>
      </c>
      <c r="R36">
        <v>7.3290639899999999</v>
      </c>
      <c r="S36">
        <v>7.0185810000000002</v>
      </c>
      <c r="T36">
        <v>7.47419397</v>
      </c>
      <c r="U36">
        <v>7.4944170000000003</v>
      </c>
    </row>
    <row r="37" spans="1:21" x14ac:dyDescent="0.35">
      <c r="A37" s="12">
        <v>43560.355756249999</v>
      </c>
      <c r="B37" t="s">
        <v>134</v>
      </c>
      <c r="C37" t="s">
        <v>103</v>
      </c>
      <c r="D37" t="s">
        <v>17</v>
      </c>
      <c r="E37" t="s">
        <v>60</v>
      </c>
      <c r="F37" t="s">
        <v>25</v>
      </c>
      <c r="G37" t="s">
        <v>40</v>
      </c>
      <c r="H37" t="s">
        <v>40</v>
      </c>
      <c r="I37">
        <v>0.356877</v>
      </c>
      <c r="J37">
        <v>538</v>
      </c>
      <c r="K37">
        <v>192</v>
      </c>
      <c r="L37">
        <v>16</v>
      </c>
      <c r="M37">
        <v>12</v>
      </c>
      <c r="N37">
        <v>65.11</v>
      </c>
      <c r="O37">
        <v>66</v>
      </c>
      <c r="P37">
        <v>61.67</v>
      </c>
      <c r="Q37">
        <v>67.67</v>
      </c>
      <c r="R37">
        <v>23.236261469999999</v>
      </c>
      <c r="S37">
        <v>23.553882000000002</v>
      </c>
      <c r="T37">
        <v>22.008604590000001</v>
      </c>
      <c r="U37">
        <v>24.149866589999998</v>
      </c>
    </row>
    <row r="38" spans="1:21" x14ac:dyDescent="0.35">
      <c r="A38" s="12">
        <v>43560.365035787036</v>
      </c>
      <c r="B38" t="s">
        <v>134</v>
      </c>
      <c r="C38" t="s">
        <v>89</v>
      </c>
      <c r="D38" t="s">
        <v>18</v>
      </c>
      <c r="E38" t="s">
        <v>60</v>
      </c>
      <c r="F38" t="s">
        <v>13</v>
      </c>
      <c r="G38" t="s">
        <v>39</v>
      </c>
      <c r="H38" t="s">
        <v>90</v>
      </c>
      <c r="I38">
        <v>0.368029</v>
      </c>
      <c r="J38">
        <v>538</v>
      </c>
      <c r="K38">
        <v>198</v>
      </c>
      <c r="L38">
        <v>18</v>
      </c>
      <c r="M38">
        <v>11</v>
      </c>
      <c r="N38">
        <v>57.5</v>
      </c>
      <c r="O38">
        <v>59</v>
      </c>
      <c r="P38">
        <v>49.17</v>
      </c>
      <c r="Q38">
        <v>64.33</v>
      </c>
      <c r="R38">
        <v>21.1616675</v>
      </c>
      <c r="S38">
        <v>21.713711</v>
      </c>
      <c r="T38">
        <v>18.095985930000001</v>
      </c>
      <c r="U38">
        <v>23.675305569999999</v>
      </c>
    </row>
    <row r="39" spans="1:21" x14ac:dyDescent="0.35">
      <c r="A39" s="12">
        <v>43560.555133981485</v>
      </c>
      <c r="B39" t="s">
        <v>136</v>
      </c>
      <c r="C39" t="s">
        <v>58</v>
      </c>
      <c r="D39" t="s">
        <v>59</v>
      </c>
      <c r="E39" t="s">
        <v>60</v>
      </c>
      <c r="F39" t="s">
        <v>23</v>
      </c>
      <c r="G39" t="s">
        <v>23</v>
      </c>
      <c r="H39" t="s">
        <v>23</v>
      </c>
      <c r="I39">
        <v>0</v>
      </c>
      <c r="J39">
        <v>396</v>
      </c>
      <c r="K39">
        <v>0</v>
      </c>
      <c r="L39">
        <v>0</v>
      </c>
      <c r="M39">
        <v>13</v>
      </c>
      <c r="N39">
        <v>53.67</v>
      </c>
      <c r="O39">
        <v>53</v>
      </c>
      <c r="P39">
        <v>52</v>
      </c>
      <c r="Q39">
        <v>56</v>
      </c>
      <c r="R39">
        <v>0</v>
      </c>
      <c r="S39">
        <v>0</v>
      </c>
      <c r="T39">
        <v>0</v>
      </c>
      <c r="U39">
        <v>0</v>
      </c>
    </row>
    <row r="40" spans="1:21" x14ac:dyDescent="0.35">
      <c r="A40" s="12">
        <v>43560.525067916664</v>
      </c>
      <c r="B40" t="s">
        <v>136</v>
      </c>
      <c r="C40" t="s">
        <v>104</v>
      </c>
      <c r="D40" t="s">
        <v>105</v>
      </c>
      <c r="E40" t="s">
        <v>60</v>
      </c>
      <c r="F40" t="s">
        <v>21</v>
      </c>
      <c r="G40" t="s">
        <v>75</v>
      </c>
      <c r="H40" t="s">
        <v>106</v>
      </c>
      <c r="I40">
        <v>1</v>
      </c>
      <c r="J40">
        <v>396</v>
      </c>
      <c r="K40">
        <v>396</v>
      </c>
      <c r="L40">
        <v>36</v>
      </c>
      <c r="M40">
        <v>11</v>
      </c>
      <c r="N40">
        <v>62.78</v>
      </c>
      <c r="O40">
        <v>61.33</v>
      </c>
      <c r="P40">
        <v>61</v>
      </c>
      <c r="Q40">
        <v>66</v>
      </c>
      <c r="R40">
        <v>62.78</v>
      </c>
      <c r="S40">
        <v>61.33</v>
      </c>
      <c r="T40">
        <v>61</v>
      </c>
      <c r="U40">
        <v>66</v>
      </c>
    </row>
    <row r="41" spans="1:21" x14ac:dyDescent="0.35">
      <c r="A41" s="12">
        <v>43560.318330462964</v>
      </c>
      <c r="B41" t="s">
        <v>137</v>
      </c>
      <c r="C41" t="s">
        <v>80</v>
      </c>
      <c r="D41" t="s">
        <v>81</v>
      </c>
      <c r="E41" t="s">
        <v>60</v>
      </c>
      <c r="F41" t="s">
        <v>24</v>
      </c>
      <c r="G41" t="s">
        <v>65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10</v>
      </c>
      <c r="N41">
        <v>62.39</v>
      </c>
      <c r="O41">
        <v>67.33</v>
      </c>
      <c r="P41">
        <v>62.5</v>
      </c>
      <c r="Q41">
        <v>57.33</v>
      </c>
      <c r="R41">
        <v>0</v>
      </c>
      <c r="S41">
        <v>0</v>
      </c>
      <c r="T41">
        <v>0</v>
      </c>
      <c r="U4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00678-D6E2-0B4F-A0D3-78717AF8B98D}">
  <sheetPr codeName="Feuil6"/>
  <dimension ref="B1:I30"/>
  <sheetViews>
    <sheetView tabSelected="1" topLeftCell="A9" workbookViewId="0">
      <selection activeCell="D5" sqref="D5"/>
    </sheetView>
  </sheetViews>
  <sheetFormatPr baseColWidth="10" defaultColWidth="11" defaultRowHeight="15.5" x14ac:dyDescent="0.35"/>
  <cols>
    <col min="2" max="2" width="25.08203125" bestFit="1" customWidth="1"/>
    <col min="3" max="3" width="14.58203125" customWidth="1"/>
    <col min="5" max="5" width="14.1640625" bestFit="1" customWidth="1"/>
    <col min="6" max="6" width="9.83203125" bestFit="1" customWidth="1"/>
    <col min="7" max="7" width="11.58203125" bestFit="1" customWidth="1"/>
    <col min="8" max="8" width="14.1640625" bestFit="1" customWidth="1"/>
    <col min="9" max="9" width="9.83203125" bestFit="1" customWidth="1"/>
    <col min="10" max="10" width="11.58203125" bestFit="1" customWidth="1"/>
  </cols>
  <sheetData>
    <row r="1" spans="2:8" ht="23.5" x14ac:dyDescent="0.55000000000000004">
      <c r="B1" s="11" t="s">
        <v>0</v>
      </c>
    </row>
    <row r="11" spans="2:8" ht="39.5" thickBot="1" x14ac:dyDescent="0.5">
      <c r="B11" s="7" t="s">
        <v>1</v>
      </c>
      <c r="C11" s="7" t="s">
        <v>2</v>
      </c>
      <c r="D11" s="7" t="s">
        <v>3</v>
      </c>
      <c r="E11" s="7" t="s">
        <v>4</v>
      </c>
      <c r="G11" s="7" t="s">
        <v>5</v>
      </c>
    </row>
    <row r="12" spans="2:8" hidden="1" x14ac:dyDescent="0.35">
      <c r="B12" s="5" t="s">
        <v>6</v>
      </c>
      <c r="C12" s="5" t="s">
        <v>7</v>
      </c>
      <c r="D12" s="5" t="s">
        <v>8</v>
      </c>
      <c r="E12" s="5" t="s">
        <v>9</v>
      </c>
    </row>
    <row r="13" spans="2:8" ht="16" thickTop="1" x14ac:dyDescent="0.35">
      <c r="B13">
        <f>ROUND(GETPIVOTDATA("Somme de "&amp;B12,PIVOT!$A$3),0)</f>
        <v>61</v>
      </c>
      <c r="C13">
        <f>ROUND(GETPIVOTDATA("Somme de "&amp;C12,PIVOT!$A$3),0)</f>
        <v>61</v>
      </c>
      <c r="D13">
        <f>ROUND(GETPIVOTDATA("Somme de "&amp;D12,PIVOT!$A$3),0)</f>
        <v>57</v>
      </c>
      <c r="E13">
        <f>ROUND(GETPIVOTDATA("Somme de "&amp;E12,PIVOT!$A$3),0)</f>
        <v>64</v>
      </c>
      <c r="G13">
        <f>ROUND(GETPIVOTDATA("Max. de "&amp;G11,PIVOT!$A$3),0)</f>
        <v>538</v>
      </c>
    </row>
    <row r="16" spans="2:8" ht="20" thickBot="1" x14ac:dyDescent="0.5">
      <c r="B16" s="7" t="s">
        <v>10</v>
      </c>
      <c r="E16" s="8" t="s">
        <v>11</v>
      </c>
      <c r="H16" s="8" t="s">
        <v>12</v>
      </c>
    </row>
    <row r="17" spans="2:9" ht="16" thickTop="1" x14ac:dyDescent="0.35"/>
    <row r="18" spans="2:9" x14ac:dyDescent="0.35">
      <c r="B18" t="s">
        <v>13</v>
      </c>
      <c r="C18" s="6">
        <f>IFERROR(GETPIVOTDATA("Somme de HOLDING_RATIO",PIVOT!$A$3,"SECTOR_LONGNAME",$B18),0)</f>
        <v>0.64312100000000005</v>
      </c>
      <c r="E18" s="1" t="s">
        <v>14</v>
      </c>
      <c r="F18" t="s">
        <v>15</v>
      </c>
      <c r="H18" s="1" t="s">
        <v>14</v>
      </c>
      <c r="I18" t="s">
        <v>15</v>
      </c>
    </row>
    <row r="19" spans="2:9" x14ac:dyDescent="0.35">
      <c r="B19" t="s">
        <v>16</v>
      </c>
      <c r="C19" s="6">
        <f>IFERROR(GETPIVOTDATA("Somme de HOLDING_RATIO",PIVOT!$A$3,"SECTOR_LONGNAME",$B19),0)</f>
        <v>0</v>
      </c>
      <c r="E19" s="2" t="s">
        <v>17</v>
      </c>
      <c r="F19" s="13">
        <v>65.11</v>
      </c>
      <c r="H19" s="2" t="s">
        <v>86</v>
      </c>
      <c r="I19" s="13">
        <v>57.22</v>
      </c>
    </row>
    <row r="20" spans="2:9" x14ac:dyDescent="0.35">
      <c r="B20" t="s">
        <v>19</v>
      </c>
      <c r="C20" s="6">
        <f>IFERROR(GETPIVOTDATA("Somme de HOLDING_RATIO",PIVOT!$A$3,"SECTOR_LONGNAME",$B20),0)</f>
        <v>0</v>
      </c>
      <c r="E20" s="2" t="s">
        <v>20</v>
      </c>
      <c r="F20" s="13">
        <v>59.94</v>
      </c>
      <c r="H20" s="2" t="s">
        <v>18</v>
      </c>
      <c r="I20" s="13">
        <v>57.5</v>
      </c>
    </row>
    <row r="21" spans="2:9" x14ac:dyDescent="0.35">
      <c r="B21" t="s">
        <v>21</v>
      </c>
      <c r="C21" s="6">
        <f>IFERROR(GETPIVOTDATA("Somme de HOLDING_RATIO",PIVOT!$A$3,"SECTOR_LONGNAME",$B21),0)</f>
        <v>0</v>
      </c>
      <c r="E21" s="2" t="s">
        <v>22</v>
      </c>
      <c r="F21" s="13">
        <v>61.61</v>
      </c>
      <c r="H21" s="2" t="s">
        <v>20</v>
      </c>
      <c r="I21" s="13">
        <v>59.94</v>
      </c>
    </row>
    <row r="22" spans="2:9" x14ac:dyDescent="0.35">
      <c r="B22" t="s">
        <v>23</v>
      </c>
      <c r="C22" s="6">
        <f>IFERROR(GETPIVOTDATA("Somme de HOLDING_RATIO",PIVOT!$A$3,"SECTOR_LONGNAME",$B22),0)</f>
        <v>0</v>
      </c>
    </row>
    <row r="23" spans="2:9" x14ac:dyDescent="0.35">
      <c r="B23" t="s">
        <v>24</v>
      </c>
      <c r="C23" s="6">
        <f>IFERROR(GETPIVOTDATA("Somme de HOLDING_RATIO",PIVOT!$A$3,"SECTOR_LONGNAME",$B23),0)</f>
        <v>0</v>
      </c>
    </row>
    <row r="24" spans="2:9" x14ac:dyDescent="0.35">
      <c r="B24" t="s">
        <v>25</v>
      </c>
      <c r="C24" s="6">
        <f>IFERROR(GETPIVOTDATA("Somme de HOLDING_RATIO",PIVOT!$A$3,"SECTOR_LONGNAME",$B24),0)</f>
        <v>0.356877</v>
      </c>
    </row>
    <row r="25" spans="2:9" x14ac:dyDescent="0.35">
      <c r="B25" t="s">
        <v>26</v>
      </c>
      <c r="C25" s="6">
        <f>IFERROR(GETPIVOTDATA("Somme de HOLDING_RATIO",PIVOT!$A$3,"SECTOR_LONGNAME",$B25),0)</f>
        <v>0</v>
      </c>
    </row>
    <row r="26" spans="2:9" x14ac:dyDescent="0.35">
      <c r="B26" t="s">
        <v>27</v>
      </c>
      <c r="C26" s="6">
        <f>IFERROR(GETPIVOTDATA("Somme de HOLDING_RATIO",PIVOT!$A$3,"SECTOR_LONGNAME",$B26),0)</f>
        <v>0</v>
      </c>
    </row>
    <row r="27" spans="2:9" x14ac:dyDescent="0.35">
      <c r="B27" t="s">
        <v>28</v>
      </c>
      <c r="C27" s="6">
        <f>IFERROR(GETPIVOTDATA("Somme de HOLDING_RATIO",PIVOT!$A$3,"SECTOR_LONGNAME",$B27),0)</f>
        <v>0</v>
      </c>
    </row>
    <row r="28" spans="2:9" x14ac:dyDescent="0.35">
      <c r="B28" s="9" t="s">
        <v>29</v>
      </c>
      <c r="C28" s="10">
        <f>SUM(C18:C27)</f>
        <v>0.99999800000000005</v>
      </c>
    </row>
    <row r="29" spans="2:9" x14ac:dyDescent="0.35">
      <c r="C29" t="s">
        <v>30</v>
      </c>
    </row>
    <row r="30" spans="2:9" x14ac:dyDescent="0.35">
      <c r="B30" s="5"/>
    </row>
  </sheetData>
  <conditionalFormatting sqref="B13:E13">
    <cfRule type="colorScale" priority="2">
      <colorScale>
        <cfvo type="num" val="33"/>
        <cfvo type="percentile" val="50"/>
        <cfvo type="num" val="66"/>
        <color rgb="FFF8696B"/>
        <color rgb="FFFFEB84"/>
        <color rgb="FF63BE7B"/>
      </colorScale>
    </cfRule>
  </conditionalFormatting>
  <conditionalFormatting sqref="C18:C27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{0D5878D6-6C45-5B46-BB9C-7E87C13076AF}</x14:id>
        </ext>
      </extLst>
    </cfRule>
  </conditionalFormatting>
  <pageMargins left="0.7" right="0.7" top="0.75" bottom="0.75" header="0.3" footer="0.3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D5878D6-6C45-5B46-BB9C-7E87C13076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C18:C27</xm:sqref>
        </x14:conditionalFormatting>
      </x14:conditionalFormattings>
    </ex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EFE7-A4AA-3F46-A87C-E8CE08CD8F23}">
  <sheetPr codeName="Feuil5"/>
  <dimension ref="A3:G14"/>
  <sheetViews>
    <sheetView workbookViewId="0">
      <selection activeCell="A3" sqref="A3"/>
    </sheetView>
  </sheetViews>
  <sheetFormatPr baseColWidth="10" defaultColWidth="11" defaultRowHeight="15.5" x14ac:dyDescent="0.35"/>
  <cols>
    <col min="1" max="1" width="26.5" bestFit="1" customWidth="1"/>
    <col min="2" max="2" width="19.5" bestFit="1" customWidth="1"/>
    <col min="3" max="3" width="17.33203125" bestFit="1" customWidth="1"/>
    <col min="4" max="4" width="17.25" bestFit="1" customWidth="1"/>
    <col min="5" max="5" width="17.58203125" bestFit="1" customWidth="1"/>
    <col min="6" max="6" width="24.1640625" bestFit="1" customWidth="1"/>
    <col min="7" max="7" width="15.58203125" bestFit="1" customWidth="1"/>
  </cols>
  <sheetData>
    <row r="3" spans="1:7" x14ac:dyDescent="0.35">
      <c r="A3" s="1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</row>
    <row r="4" spans="1:7" x14ac:dyDescent="0.35">
      <c r="A4" s="2" t="s">
        <v>13</v>
      </c>
      <c r="B4" s="13">
        <v>37.424661749999999</v>
      </c>
      <c r="C4" s="13">
        <v>37.788005999999996</v>
      </c>
      <c r="D4" s="13">
        <v>35.094292899999999</v>
      </c>
      <c r="E4" s="13">
        <v>39.393247680000002</v>
      </c>
      <c r="F4" s="13">
        <v>0.64312100000000005</v>
      </c>
      <c r="G4" s="13">
        <v>538</v>
      </c>
    </row>
    <row r="5" spans="1:7" x14ac:dyDescent="0.35">
      <c r="A5" s="3" t="s">
        <v>38</v>
      </c>
      <c r="B5" s="13">
        <v>16.262994249999998</v>
      </c>
      <c r="C5" s="13">
        <v>16.074294999999999</v>
      </c>
      <c r="D5" s="13">
        <v>16.998306970000002</v>
      </c>
      <c r="E5" s="13">
        <v>15.717942110000001</v>
      </c>
      <c r="F5" s="13">
        <v>0.275092</v>
      </c>
      <c r="G5" s="13">
        <v>538</v>
      </c>
    </row>
    <row r="6" spans="1:7" x14ac:dyDescent="0.35">
      <c r="A6" s="4" t="s">
        <v>86</v>
      </c>
      <c r="B6" s="13">
        <v>8.9339302600000003</v>
      </c>
      <c r="C6" s="13">
        <v>9.055714</v>
      </c>
      <c r="D6" s="13">
        <v>9.5241129999999998</v>
      </c>
      <c r="E6" s="13">
        <v>8.2235251100000006</v>
      </c>
      <c r="F6" s="13">
        <v>0.15613299999999999</v>
      </c>
      <c r="G6" s="13">
        <v>538</v>
      </c>
    </row>
    <row r="7" spans="1:7" x14ac:dyDescent="0.35">
      <c r="A7" s="4" t="s">
        <v>20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538</v>
      </c>
    </row>
    <row r="8" spans="1:7" x14ac:dyDescent="0.35">
      <c r="A8" s="4" t="s">
        <v>22</v>
      </c>
      <c r="B8" s="13">
        <v>7.3290639899999999</v>
      </c>
      <c r="C8" s="13">
        <v>7.0185810000000002</v>
      </c>
      <c r="D8" s="13">
        <v>7.47419397</v>
      </c>
      <c r="E8" s="13">
        <v>7.4944170000000003</v>
      </c>
      <c r="F8" s="13">
        <v>0.118959</v>
      </c>
      <c r="G8" s="13">
        <v>538</v>
      </c>
    </row>
    <row r="9" spans="1:7" x14ac:dyDescent="0.35">
      <c r="A9" s="3" t="s">
        <v>39</v>
      </c>
      <c r="B9" s="13">
        <v>21.1616675</v>
      </c>
      <c r="C9" s="13">
        <v>21.713711</v>
      </c>
      <c r="D9" s="13">
        <v>18.095985930000001</v>
      </c>
      <c r="E9" s="13">
        <v>23.675305569999999</v>
      </c>
      <c r="F9" s="13">
        <v>0.368029</v>
      </c>
      <c r="G9" s="13">
        <v>538</v>
      </c>
    </row>
    <row r="10" spans="1:7" x14ac:dyDescent="0.35">
      <c r="A10" s="4" t="s">
        <v>18</v>
      </c>
      <c r="B10" s="13">
        <v>21.1616675</v>
      </c>
      <c r="C10" s="13">
        <v>21.713711</v>
      </c>
      <c r="D10" s="13">
        <v>18.095985930000001</v>
      </c>
      <c r="E10" s="13">
        <v>23.675305569999999</v>
      </c>
      <c r="F10" s="13">
        <v>0.368029</v>
      </c>
      <c r="G10" s="13">
        <v>538</v>
      </c>
    </row>
    <row r="11" spans="1:7" x14ac:dyDescent="0.35">
      <c r="A11" s="2" t="s">
        <v>25</v>
      </c>
      <c r="B11" s="13">
        <v>23.236261469999999</v>
      </c>
      <c r="C11" s="13">
        <v>23.553882000000002</v>
      </c>
      <c r="D11" s="13">
        <v>22.008604590000001</v>
      </c>
      <c r="E11" s="13">
        <v>24.149866589999998</v>
      </c>
      <c r="F11" s="13">
        <v>0.356877</v>
      </c>
      <c r="G11" s="13">
        <v>538</v>
      </c>
    </row>
    <row r="12" spans="1:7" x14ac:dyDescent="0.35">
      <c r="A12" s="3" t="s">
        <v>40</v>
      </c>
      <c r="B12" s="13">
        <v>23.236261469999999</v>
      </c>
      <c r="C12" s="13">
        <v>23.553882000000002</v>
      </c>
      <c r="D12" s="13">
        <v>22.008604590000001</v>
      </c>
      <c r="E12" s="13">
        <v>24.149866589999998</v>
      </c>
      <c r="F12" s="13">
        <v>0.356877</v>
      </c>
      <c r="G12" s="13">
        <v>538</v>
      </c>
    </row>
    <row r="13" spans="1:7" x14ac:dyDescent="0.35">
      <c r="A13" s="4" t="s">
        <v>17</v>
      </c>
      <c r="B13" s="13">
        <v>23.236261469999999</v>
      </c>
      <c r="C13" s="13">
        <v>23.553882000000002</v>
      </c>
      <c r="D13" s="13">
        <v>22.008604590000001</v>
      </c>
      <c r="E13" s="13">
        <v>24.149866589999998</v>
      </c>
      <c r="F13" s="13">
        <v>0.356877</v>
      </c>
      <c r="G13" s="13">
        <v>538</v>
      </c>
    </row>
    <row r="14" spans="1:7" x14ac:dyDescent="0.35">
      <c r="A14" s="2" t="s">
        <v>41</v>
      </c>
      <c r="B14" s="13">
        <v>60.660923220000001</v>
      </c>
      <c r="C14" s="13">
        <v>61.341887999999997</v>
      </c>
      <c r="D14" s="13">
        <v>57.102897490000004</v>
      </c>
      <c r="E14" s="13">
        <v>63.543114270000004</v>
      </c>
      <c r="F14" s="13">
        <v>0.99999800000000005</v>
      </c>
      <c r="G14" s="13">
        <v>538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82DBD6-1F52-434F-A694-96A353F269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RAW</vt:lpstr>
      <vt:lpstr>ESG REPORT</vt:lpstr>
      <vt:lpstr>PIVOT</vt:lpstr>
      <vt:lpstr>ESG_ANALYTICS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BITTNER Pierre</dc:creator>
  <cp:keywords/>
  <dc:description/>
  <cp:lastModifiedBy>Fabien CHERER</cp:lastModifiedBy>
  <cp:revision/>
  <dcterms:created xsi:type="dcterms:W3CDTF">2023-06-12T21:52:17Z</dcterms:created>
  <dcterms:modified xsi:type="dcterms:W3CDTF">2023-07-05T21:19:02Z</dcterms:modified>
  <cp:category/>
  <cp:contentStatus/>
</cp:coreProperties>
</file>