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Учеба\NT_main\Документация\"/>
    </mc:Choice>
  </mc:AlternateContent>
  <xr:revisionPtr revIDLastSave="0" documentId="13_ncr:1_{E450D0D0-34A8-4C41-A6C8-770166A852C4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Профиль" sheetId="1" r:id="rId1"/>
    <sheet name="Соотвествие профилю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D4" i="1" l="1"/>
  <c r="C2" i="1"/>
  <c r="A3" i="2" l="1"/>
  <c r="A4" i="2"/>
  <c r="A5" i="2"/>
  <c r="A6" i="2"/>
  <c r="A2" i="2"/>
  <c r="D3" i="1"/>
  <c r="D5" i="1"/>
  <c r="D6" i="1"/>
  <c r="C3" i="1"/>
  <c r="C4" i="1"/>
  <c r="C5" i="1"/>
  <c r="C6" i="1"/>
  <c r="D2" i="1"/>
  <c r="E2" i="1" s="1"/>
  <c r="G2" i="1" s="1"/>
  <c r="I2" i="1" s="1"/>
  <c r="E4" i="1" l="1"/>
  <c r="G4" i="1" s="1"/>
  <c r="I4" i="1" s="1"/>
  <c r="B4" i="2" s="1"/>
  <c r="D4" i="2" s="1"/>
  <c r="E5" i="1"/>
  <c r="G5" i="1" s="1"/>
  <c r="I5" i="1" s="1"/>
  <c r="B5" i="2" s="1"/>
  <c r="D5" i="2" s="1"/>
  <c r="B2" i="2"/>
  <c r="D2" i="2" s="1"/>
  <c r="E3" i="1"/>
  <c r="G3" i="1" s="1"/>
  <c r="I3" i="1" s="1"/>
  <c r="B3" i="2" s="1"/>
  <c r="D3" i="2" s="1"/>
  <c r="E6" i="1"/>
  <c r="G6" i="1" s="1"/>
  <c r="I6" i="1" s="1"/>
  <c r="B6" i="2" s="1"/>
  <c r="D6" i="2" s="1"/>
  <c r="J3" i="1"/>
  <c r="J4" i="1"/>
  <c r="J5" i="1"/>
  <c r="J6" i="1"/>
  <c r="C13" i="1"/>
  <c r="C14" i="1"/>
  <c r="C15" i="1"/>
  <c r="C16" i="1"/>
  <c r="C12" i="1" l="1"/>
  <c r="I7" i="1" l="1"/>
  <c r="D12" i="1" s="1"/>
  <c r="D13" i="1" s="1"/>
  <c r="J7" i="1"/>
  <c r="D15" i="1" l="1"/>
  <c r="D14" i="1"/>
  <c r="D16" i="1"/>
  <c r="D17" i="1" l="1"/>
</calcChain>
</file>

<file path=xl/sharedStrings.xml><?xml version="1.0" encoding="utf-8"?>
<sst xmlns="http://schemas.openxmlformats.org/spreadsheetml/2006/main" count="31" uniqueCount="30">
  <si>
    <t>Интенсивность</t>
  </si>
  <si>
    <t>Количество VU</t>
  </si>
  <si>
    <t>% распределения</t>
  </si>
  <si>
    <t>Количестов запросов одним пользователем в минуту</t>
  </si>
  <si>
    <t>Длительность ступени в минутах</t>
  </si>
  <si>
    <t>Коэфициент запаса времени должен равняться 2</t>
  </si>
  <si>
    <t>Всего пользователей на ступени</t>
  </si>
  <si>
    <t>1 ступень</t>
  </si>
  <si>
    <t>2 ступень</t>
  </si>
  <si>
    <t>3 ступень</t>
  </si>
  <si>
    <t>4 ступень</t>
  </si>
  <si>
    <t>5 ступень</t>
  </si>
  <si>
    <t>% повышения нагрузки</t>
  </si>
  <si>
    <t>Операция</t>
  </si>
  <si>
    <t>Пейсинг (сек)</t>
  </si>
  <si>
    <t>Think Time (сек)</t>
  </si>
  <si>
    <t>max. время выполнения одного скрипта (сек)</t>
  </si>
  <si>
    <t>Интенсивность (операций)</t>
  </si>
  <si>
    <t>Scripts Name</t>
  </si>
  <si>
    <t>по профилю</t>
  </si>
  <si>
    <t>по факту</t>
  </si>
  <si>
    <t>% отклонения</t>
  </si>
  <si>
    <t>Ниже расчет количества пользователей  и интенсивности  для 5 ступеней. Расчитывается на основе полученной интенсивности для 100% уровня нагрузки полученного в ячеке I6.</t>
  </si>
  <si>
    <t>Scripts Think time</t>
  </si>
  <si>
    <t>Scripts duration (3 прогона)</t>
  </si>
  <si>
    <t>01_Login</t>
  </si>
  <si>
    <t>03_Find_Flights</t>
  </si>
  <si>
    <t>04_Buy_Ticket</t>
  </si>
  <si>
    <t>05_Check_Flights</t>
  </si>
  <si>
    <t>06_Delete_Billet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</si>
</sst>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2" fillId="0" borderId="2" xfId="0" applyFont="1" applyBorder="1"/>
    <xf numFmtId="9" fontId="0" fillId="0" borderId="2" xfId="1" applyFont="1" applyBorder="1"/>
    <xf numFmtId="9" fontId="0" fillId="0" borderId="2" xfId="0" applyNumberFormat="1" applyBorder="1"/>
    <xf numFmtId="9" fontId="0" fillId="0" borderId="0" xfId="0" applyNumberFormat="1" applyBorder="1"/>
    <xf numFmtId="0" fontId="3" fillId="0" borderId="2" xfId="0" applyFont="1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3" borderId="2" xfId="0" applyFont="1" applyFill="1" applyBorder="1"/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3" borderId="5" xfId="0" applyFont="1" applyFill="1" applyBorder="1"/>
    <xf numFmtId="164" fontId="3" fillId="0" borderId="2" xfId="0" applyNumberFormat="1" applyFont="1" applyBorder="1"/>
    <xf numFmtId="1" fontId="0" fillId="0" borderId="2" xfId="0" applyNumberFormat="1" applyBorder="1"/>
    <xf numFmtId="1" fontId="0" fillId="0" borderId="0" xfId="0" applyNumberFormat="1"/>
    <xf numFmtId="9" fontId="0" fillId="0" borderId="0" xfId="1" applyFont="1"/>
    <xf numFmtId="1" fontId="0" fillId="0" borderId="0" xfId="0" applyNumberFormat="1" applyBorder="1"/>
    <xf numFmtId="1" fontId="3" fillId="3" borderId="2" xfId="0" applyNumberFormat="1" applyFont="1" applyFill="1" applyBorder="1"/>
    <xf numFmtId="0" fontId="4" fillId="0" borderId="10" xfId="0" applyFont="1" applyBorder="1" applyAlignment="1">
      <alignment horizontal="left" vertical="center" wrapText="1"/>
    </xf>
    <xf numFmtId="0" fontId="0" fillId="4" borderId="0" xfId="0" applyFill="1"/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zoomScale="85" zoomScaleNormal="85" workbookViewId="0">
      <selection activeCell="F16" sqref="F16"/>
    </sheetView>
  </sheetViews>
  <sheetFormatPr defaultColWidth="8.85546875" defaultRowHeight="15" x14ac:dyDescent="0.25"/>
  <cols>
    <col min="2" max="2" width="31.42578125" customWidth="1"/>
    <col min="3" max="4" width="24.140625" customWidth="1"/>
    <col min="5" max="5" width="16.28515625" style="2" customWidth="1"/>
    <col min="6" max="6" width="16.28515625" customWidth="1"/>
    <col min="7" max="7" width="16.28515625" style="2" customWidth="1"/>
    <col min="8" max="8" width="16.28515625" customWidth="1"/>
    <col min="9" max="9" width="14.85546875" bestFit="1" customWidth="1"/>
    <col min="10" max="10" width="11.85546875" customWidth="1"/>
  </cols>
  <sheetData>
    <row r="1" spans="1:17" ht="75.75" thickBot="1" x14ac:dyDescent="0.3">
      <c r="B1" s="14" t="s">
        <v>13</v>
      </c>
      <c r="C1" s="15" t="s">
        <v>16</v>
      </c>
      <c r="D1" s="15" t="s">
        <v>15</v>
      </c>
      <c r="E1" s="16" t="s">
        <v>14</v>
      </c>
      <c r="F1" s="15" t="s">
        <v>1</v>
      </c>
      <c r="G1" s="12" t="s">
        <v>3</v>
      </c>
      <c r="H1" s="6" t="s">
        <v>4</v>
      </c>
      <c r="I1" s="6" t="s">
        <v>17</v>
      </c>
      <c r="J1" s="6" t="s">
        <v>2</v>
      </c>
      <c r="K1" s="1" t="s">
        <v>6</v>
      </c>
      <c r="M1" s="35" t="s">
        <v>24</v>
      </c>
      <c r="N1" s="35"/>
      <c r="O1" s="35"/>
      <c r="Q1" t="s">
        <v>23</v>
      </c>
    </row>
    <row r="2" spans="1:17" ht="16.5" thickBot="1" x14ac:dyDescent="0.3">
      <c r="B2" s="18" t="s">
        <v>25</v>
      </c>
      <c r="C2" s="7">
        <f>MAX(M2:O2)</f>
        <v>1.214</v>
      </c>
      <c r="D2" s="7">
        <f>Q2</f>
        <v>10.022</v>
      </c>
      <c r="E2" s="17">
        <f>ROUND(2*(C2+D2),0)</f>
        <v>22</v>
      </c>
      <c r="F2" s="7">
        <v>2</v>
      </c>
      <c r="G2" s="21">
        <f>60/(E2)</f>
        <v>2.7272727272727271</v>
      </c>
      <c r="H2" s="5">
        <v>20</v>
      </c>
      <c r="I2" s="22">
        <f>ROUND(F2*G2*H2,0)</f>
        <v>109</v>
      </c>
      <c r="J2" s="9">
        <f>F2/K$2</f>
        <v>0.2</v>
      </c>
      <c r="K2">
        <v>10</v>
      </c>
      <c r="M2" s="28">
        <v>1.1919999999999999</v>
      </c>
      <c r="N2" s="28">
        <v>1.214</v>
      </c>
      <c r="O2" s="28">
        <v>1.145</v>
      </c>
      <c r="Q2">
        <v>10.022</v>
      </c>
    </row>
    <row r="3" spans="1:17" ht="16.5" thickBot="1" x14ac:dyDescent="0.3">
      <c r="B3" s="19" t="s">
        <v>26</v>
      </c>
      <c r="C3" s="7">
        <f t="shared" ref="C3:C6" si="0">MAX(M3:O3)</f>
        <v>1.548</v>
      </c>
      <c r="D3" s="7">
        <f t="shared" ref="D3:D6" si="1">Q3</f>
        <v>20.033999999999999</v>
      </c>
      <c r="E3" s="17">
        <f t="shared" ref="E3:E6" si="2">ROUND(2*(C3+D3),0)</f>
        <v>43</v>
      </c>
      <c r="F3" s="7">
        <v>3</v>
      </c>
      <c r="G3" s="21">
        <f t="shared" ref="G3:G5" si="3">60/(E3)</f>
        <v>1.3953488372093024</v>
      </c>
      <c r="H3" s="5">
        <v>20</v>
      </c>
      <c r="I3" s="22">
        <f t="shared" ref="I3:I5" si="4">ROUND(F3*G3*H3,0)</f>
        <v>84</v>
      </c>
      <c r="J3" s="9">
        <f t="shared" ref="J3:J6" si="5">F3/K$2</f>
        <v>0.3</v>
      </c>
      <c r="M3" s="28">
        <v>1.542</v>
      </c>
      <c r="N3" s="28">
        <v>1.548</v>
      </c>
      <c r="O3" s="28">
        <v>1.512</v>
      </c>
      <c r="Q3">
        <v>20.033999999999999</v>
      </c>
    </row>
    <row r="4" spans="1:17" ht="16.5" thickBot="1" x14ac:dyDescent="0.3">
      <c r="B4" s="18" t="s">
        <v>27</v>
      </c>
      <c r="C4" s="7">
        <f t="shared" si="0"/>
        <v>1.8819999999999999</v>
      </c>
      <c r="D4" s="7">
        <f>Q4</f>
        <v>30.062000000000001</v>
      </c>
      <c r="E4" s="17">
        <f t="shared" si="2"/>
        <v>64</v>
      </c>
      <c r="F4" s="7">
        <v>2</v>
      </c>
      <c r="G4" s="21">
        <f t="shared" si="3"/>
        <v>0.9375</v>
      </c>
      <c r="H4" s="5">
        <v>20</v>
      </c>
      <c r="I4" s="22">
        <f t="shared" si="4"/>
        <v>38</v>
      </c>
      <c r="J4" s="9">
        <f t="shared" si="5"/>
        <v>0.2</v>
      </c>
      <c r="M4" s="28">
        <v>1.8819999999999999</v>
      </c>
      <c r="N4" s="28">
        <v>1.8340000000000001</v>
      </c>
      <c r="O4" s="28">
        <v>1.7649999999999999</v>
      </c>
      <c r="Q4">
        <v>30.062000000000001</v>
      </c>
    </row>
    <row r="5" spans="1:17" ht="16.5" thickBot="1" x14ac:dyDescent="0.3">
      <c r="B5" s="19" t="s">
        <v>28</v>
      </c>
      <c r="C5" s="7">
        <f t="shared" si="0"/>
        <v>1.542</v>
      </c>
      <c r="D5" s="7">
        <f t="shared" si="1"/>
        <v>15.03</v>
      </c>
      <c r="E5" s="17">
        <f t="shared" si="2"/>
        <v>33</v>
      </c>
      <c r="F5" s="7">
        <v>1</v>
      </c>
      <c r="G5" s="21">
        <f t="shared" si="3"/>
        <v>1.8181818181818181</v>
      </c>
      <c r="H5" s="5">
        <v>20</v>
      </c>
      <c r="I5" s="22">
        <f t="shared" si="4"/>
        <v>36</v>
      </c>
      <c r="J5" s="9">
        <f t="shared" si="5"/>
        <v>0.1</v>
      </c>
      <c r="M5" s="28">
        <v>1.478</v>
      </c>
      <c r="N5" s="28">
        <v>1.5089999999999999</v>
      </c>
      <c r="O5" s="28">
        <v>1.542</v>
      </c>
      <c r="Q5">
        <v>15.03</v>
      </c>
    </row>
    <row r="6" spans="1:17" ht="21" customHeight="1" x14ac:dyDescent="0.25">
      <c r="B6" s="27" t="s">
        <v>29</v>
      </c>
      <c r="C6" s="7">
        <f t="shared" si="0"/>
        <v>1.6870000000000001</v>
      </c>
      <c r="D6" s="7">
        <f t="shared" si="1"/>
        <v>20.038</v>
      </c>
      <c r="E6" s="17">
        <f t="shared" si="2"/>
        <v>43</v>
      </c>
      <c r="F6" s="7">
        <v>2</v>
      </c>
      <c r="G6" s="21">
        <f>60/(E6)</f>
        <v>1.3953488372093024</v>
      </c>
      <c r="H6" s="5">
        <v>20</v>
      </c>
      <c r="I6" s="22">
        <f>ROUND(F6*G6*H6,0)</f>
        <v>56</v>
      </c>
      <c r="J6" s="9">
        <f t="shared" si="5"/>
        <v>0.2</v>
      </c>
      <c r="M6" s="28">
        <v>1.6870000000000001</v>
      </c>
      <c r="N6" s="28">
        <v>1.603</v>
      </c>
      <c r="O6" s="28">
        <v>1.528</v>
      </c>
      <c r="Q6">
        <v>20.038</v>
      </c>
    </row>
    <row r="7" spans="1:17" x14ac:dyDescent="0.25">
      <c r="B7" s="5"/>
      <c r="C7" s="5" t="s">
        <v>5</v>
      </c>
      <c r="D7" s="5"/>
      <c r="E7" s="8"/>
      <c r="F7" s="5"/>
      <c r="G7" s="8"/>
      <c r="H7" s="5"/>
      <c r="I7" s="22">
        <f>SUM(I2:I6)</f>
        <v>323</v>
      </c>
      <c r="J7" s="10">
        <f>SUM(J2:J6)</f>
        <v>1</v>
      </c>
    </row>
    <row r="8" spans="1:17" x14ac:dyDescent="0.25">
      <c r="B8" s="29" t="s">
        <v>22</v>
      </c>
      <c r="C8" s="30"/>
      <c r="D8" s="30"/>
      <c r="E8" s="4"/>
      <c r="F8" s="3"/>
      <c r="G8" s="4"/>
      <c r="H8" s="3"/>
      <c r="I8" s="25"/>
      <c r="J8" s="11"/>
    </row>
    <row r="9" spans="1:17" x14ac:dyDescent="0.25">
      <c r="B9" s="31"/>
      <c r="C9" s="32"/>
      <c r="D9" s="32"/>
      <c r="E9" s="4"/>
      <c r="F9" s="3"/>
      <c r="G9" s="4"/>
      <c r="H9" s="3"/>
      <c r="I9" s="25"/>
      <c r="J9" s="11"/>
    </row>
    <row r="10" spans="1:17" x14ac:dyDescent="0.25">
      <c r="B10" s="33"/>
      <c r="C10" s="34"/>
      <c r="D10" s="34"/>
      <c r="E10" s="4"/>
      <c r="F10" s="3"/>
      <c r="G10" s="4"/>
      <c r="H10" s="3"/>
      <c r="I10" s="3"/>
      <c r="J10" s="11"/>
    </row>
    <row r="11" spans="1:17" x14ac:dyDescent="0.25">
      <c r="A11" s="5"/>
      <c r="B11" s="13" t="s">
        <v>1</v>
      </c>
      <c r="C11" s="5" t="s">
        <v>12</v>
      </c>
      <c r="D11" s="17" t="s">
        <v>0</v>
      </c>
    </row>
    <row r="12" spans="1:17" x14ac:dyDescent="0.25">
      <c r="A12" s="5" t="s">
        <v>7</v>
      </c>
      <c r="B12" s="5">
        <v>10</v>
      </c>
      <c r="C12" s="9">
        <f>B12/K$2</f>
        <v>1</v>
      </c>
      <c r="D12" s="26">
        <f>I7</f>
        <v>323</v>
      </c>
    </row>
    <row r="13" spans="1:17" x14ac:dyDescent="0.25">
      <c r="A13" s="5" t="s">
        <v>8</v>
      </c>
      <c r="B13" s="5">
        <v>20</v>
      </c>
      <c r="C13" s="9">
        <f t="shared" ref="C13:C16" si="6">B13/K$2</f>
        <v>2</v>
      </c>
      <c r="D13" s="17">
        <f>D$12*C13</f>
        <v>646</v>
      </c>
    </row>
    <row r="14" spans="1:17" x14ac:dyDescent="0.25">
      <c r="A14" s="5" t="s">
        <v>9</v>
      </c>
      <c r="B14" s="5">
        <v>30</v>
      </c>
      <c r="C14" s="9">
        <f t="shared" si="6"/>
        <v>3</v>
      </c>
      <c r="D14" s="17">
        <f t="shared" ref="D14:D16" si="7">D$12*C14</f>
        <v>969</v>
      </c>
    </row>
    <row r="15" spans="1:17" x14ac:dyDescent="0.25">
      <c r="A15" s="5" t="s">
        <v>10</v>
      </c>
      <c r="B15" s="5">
        <v>40</v>
      </c>
      <c r="C15" s="9">
        <f t="shared" si="6"/>
        <v>4</v>
      </c>
      <c r="D15" s="17">
        <f t="shared" si="7"/>
        <v>1292</v>
      </c>
    </row>
    <row r="16" spans="1:17" x14ac:dyDescent="0.25">
      <c r="A16" s="5" t="s">
        <v>11</v>
      </c>
      <c r="B16" s="5">
        <v>50</v>
      </c>
      <c r="C16" s="9">
        <f t="shared" si="6"/>
        <v>5</v>
      </c>
      <c r="D16" s="17">
        <f t="shared" si="7"/>
        <v>1615</v>
      </c>
    </row>
    <row r="17" spans="4:4" x14ac:dyDescent="0.25">
      <c r="D17" s="20">
        <f>SUM(D12:D16)</f>
        <v>4845</v>
      </c>
    </row>
  </sheetData>
  <mergeCells count="2">
    <mergeCell ref="B8:D10"/>
    <mergeCell ref="M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tabSelected="1" workbookViewId="0">
      <selection activeCell="D6" sqref="D6"/>
    </sheetView>
  </sheetViews>
  <sheetFormatPr defaultColWidth="8.85546875" defaultRowHeight="15" x14ac:dyDescent="0.25"/>
  <cols>
    <col min="1" max="1" width="26.85546875" customWidth="1"/>
    <col min="2" max="2" width="13.42578125" customWidth="1"/>
    <col min="3" max="3" width="12.42578125" customWidth="1"/>
  </cols>
  <sheetData>
    <row r="1" spans="1:4" x14ac:dyDescent="0.25">
      <c r="A1" t="s">
        <v>18</v>
      </c>
      <c r="B1" t="s">
        <v>19</v>
      </c>
      <c r="C1" t="s">
        <v>20</v>
      </c>
      <c r="D1" t="s">
        <v>21</v>
      </c>
    </row>
    <row r="2" spans="1:4" x14ac:dyDescent="0.25">
      <c r="A2" t="str">
        <f>Профиль!B2</f>
        <v>01_Login</v>
      </c>
      <c r="B2" s="23">
        <f>Профиль!I2</f>
        <v>109</v>
      </c>
      <c r="C2">
        <v>108</v>
      </c>
      <c r="D2" s="24">
        <f>1-B2/C2</f>
        <v>-9.2592592592593004E-3</v>
      </c>
    </row>
    <row r="3" spans="1:4" x14ac:dyDescent="0.25">
      <c r="A3" t="str">
        <f>Профиль!B3</f>
        <v>03_Find_Flights</v>
      </c>
      <c r="B3" s="23">
        <f>Профиль!I3</f>
        <v>84</v>
      </c>
      <c r="C3">
        <v>84</v>
      </c>
      <c r="D3" s="24">
        <f t="shared" ref="D3:D6" si="0">1-B3/C3</f>
        <v>0</v>
      </c>
    </row>
    <row r="4" spans="1:4" x14ac:dyDescent="0.25">
      <c r="A4" t="str">
        <f>Профиль!B4</f>
        <v>04_Buy_Ticket</v>
      </c>
      <c r="B4" s="23">
        <f>Профиль!I4</f>
        <v>38</v>
      </c>
      <c r="C4">
        <v>37</v>
      </c>
      <c r="D4" s="24">
        <f t="shared" si="0"/>
        <v>-2.7027027027026973E-2</v>
      </c>
    </row>
    <row r="5" spans="1:4" x14ac:dyDescent="0.25">
      <c r="A5" t="str">
        <f>Профиль!B5</f>
        <v>05_Check_Flights</v>
      </c>
      <c r="B5" s="23">
        <f>Профиль!I5</f>
        <v>36</v>
      </c>
      <c r="C5">
        <v>36</v>
      </c>
      <c r="D5" s="24">
        <f t="shared" si="0"/>
        <v>0</v>
      </c>
    </row>
    <row r="6" spans="1:4" x14ac:dyDescent="0.25">
      <c r="A6" t="str">
        <f>Профиль!B6</f>
        <v>06_Delete_Billet</v>
      </c>
      <c r="B6" s="23">
        <f>Профиль!I6</f>
        <v>56</v>
      </c>
      <c r="C6">
        <v>55</v>
      </c>
      <c r="D6" s="24">
        <f t="shared" si="0"/>
        <v>-1.8181818181818077E-2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Профиль</vt:lpstr>
      <vt:lpstr>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Аплана</dc:creator>
  <cp:lastModifiedBy>Professional</cp:lastModifiedBy>
  <dcterms:created xsi:type="dcterms:W3CDTF">2019-04-02T21:45:21Z</dcterms:created>
  <dcterms:modified xsi:type="dcterms:W3CDTF">2020-07-26T16:07:43Z</dcterms:modified>
</cp:coreProperties>
</file>