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showInkAnnotation="0"/>
  <mc:AlternateContent xmlns:mc="http://schemas.openxmlformats.org/markup-compatibility/2006">
    <mc:Choice Requires="x15">
      <x15ac:absPath xmlns:x15ac="http://schemas.microsoft.com/office/spreadsheetml/2010/11/ac" url="H:\STU\03.03.23\"/>
    </mc:Choice>
  </mc:AlternateContent>
  <xr:revisionPtr revIDLastSave="0" documentId="13_ncr:1_{DC22D88E-5E47-4EFE-A014-67C100FD122E}" xr6:coauthVersionLast="36" xr6:coauthVersionMax="47" xr10:uidLastSave="{00000000-0000-0000-0000-000000000000}"/>
  <bookViews>
    <workbookView minimized="1" xWindow="0" yWindow="0" windowWidth="14355" windowHeight="7980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/>
</workbook>
</file>

<file path=xl/calcChain.xml><?xml version="1.0" encoding="utf-8"?>
<calcChain xmlns="http://schemas.openxmlformats.org/spreadsheetml/2006/main">
  <c r="E18" i="3" l="1"/>
  <c r="F18" i="3" s="1"/>
  <c r="G18" i="3" s="1"/>
  <c r="G7" i="2"/>
  <c r="G6" i="2"/>
  <c r="G5" i="2"/>
  <c r="G4" i="2"/>
  <c r="G3" i="2"/>
  <c r="D14" i="2"/>
  <c r="D18" i="2"/>
  <c r="D17" i="2"/>
  <c r="D10" i="2"/>
  <c r="D13" i="2"/>
  <c r="D7" i="2"/>
  <c r="D8" i="2"/>
  <c r="D4" i="2"/>
  <c r="D11" i="2"/>
  <c r="D15" i="2"/>
  <c r="D5" i="2"/>
  <c r="D6" i="2"/>
  <c r="D3" i="2"/>
  <c r="D20" i="2" s="1"/>
  <c r="D9" i="2"/>
  <c r="D12" i="2"/>
  <c r="D16" i="2"/>
  <c r="G22" i="1"/>
  <c r="G21" i="1"/>
  <c r="G20" i="1"/>
  <c r="G19" i="1"/>
  <c r="G17" i="1"/>
  <c r="G16" i="1"/>
  <c r="G15" i="1"/>
  <c r="G13" i="1"/>
  <c r="G10" i="1"/>
  <c r="G9" i="1"/>
  <c r="G8" i="1"/>
  <c r="G7" i="1"/>
  <c r="G6" i="1"/>
  <c r="G5" i="1"/>
  <c r="G4" i="1"/>
  <c r="C19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4" i="1"/>
  <c r="E10" i="2" l="1"/>
  <c r="E4" i="2"/>
  <c r="E16" i="2"/>
  <c r="E8" i="2"/>
  <c r="E12" i="2"/>
  <c r="E13" i="2"/>
  <c r="E17" i="2"/>
  <c r="E11" i="2"/>
  <c r="E9" i="2"/>
  <c r="E7" i="2"/>
  <c r="E6" i="2"/>
  <c r="E5" i="2"/>
  <c r="E15" i="2"/>
  <c r="E18" i="2"/>
  <c r="E14" i="2"/>
  <c r="E3" i="2"/>
  <c r="G11" i="3"/>
  <c r="F3" i="3"/>
  <c r="E3" i="3"/>
  <c r="F16" i="3"/>
  <c r="D11" i="3"/>
  <c r="G3" i="3"/>
  <c r="D16" i="3"/>
  <c r="G16" i="3"/>
  <c r="D7" i="3"/>
  <c r="G7" i="3"/>
  <c r="D13" i="3"/>
  <c r="G13" i="3"/>
  <c r="D15" i="3"/>
  <c r="G15" i="3"/>
  <c r="F12" i="3"/>
  <c r="D8" i="3"/>
  <c r="G8" i="3"/>
  <c r="B17" i="3"/>
  <c r="E17" i="3"/>
  <c r="F17" i="3"/>
  <c r="B5" i="3"/>
  <c r="E5" i="3"/>
  <c r="F5" i="3"/>
  <c r="D5" i="3"/>
  <c r="G5" i="3"/>
  <c r="B7" i="3"/>
  <c r="E7" i="3"/>
  <c r="F7" i="3"/>
  <c r="B4" i="3"/>
  <c r="E4" i="3"/>
  <c r="F4" i="3"/>
  <c r="D17" i="3"/>
  <c r="G17" i="3"/>
  <c r="B13" i="3"/>
  <c r="E13" i="3"/>
  <c r="F13" i="3"/>
  <c r="F11" i="3"/>
  <c r="B10" i="3"/>
  <c r="E10" i="3"/>
  <c r="F10" i="3"/>
  <c r="B11" i="3"/>
  <c r="E11" i="3"/>
  <c r="B12" i="3"/>
  <c r="E12" i="3"/>
  <c r="F15" i="3"/>
  <c r="D14" i="3"/>
  <c r="G14" i="3"/>
  <c r="D12" i="3"/>
  <c r="G12" i="3"/>
  <c r="D9" i="3"/>
  <c r="G9" i="3"/>
  <c r="B15" i="3"/>
  <c r="E15" i="3"/>
  <c r="B6" i="3"/>
  <c r="E6" i="3"/>
  <c r="F6" i="3"/>
  <c r="B16" i="3"/>
  <c r="E16" i="3"/>
  <c r="B9" i="3"/>
  <c r="E9" i="3"/>
  <c r="F9" i="3"/>
  <c r="B8" i="3"/>
  <c r="E8" i="3"/>
  <c r="F8" i="3"/>
  <c r="D10" i="3"/>
  <c r="G10" i="3"/>
  <c r="D4" i="3"/>
  <c r="G4" i="3"/>
  <c r="D3" i="3"/>
  <c r="D6" i="3"/>
  <c r="G6" i="3"/>
  <c r="B3" i="3"/>
  <c r="B14" i="3"/>
  <c r="E14" i="3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7" authorId="0" shapeId="0" xr:uid="{00000000-0006-0000-0000-000001000000}">
      <text>
        <r>
          <rPr>
            <sz val="11"/>
            <color indexed="8"/>
            <rFont val="Helvetica Neue"/>
          </rPr>
          <t>Peter Ludwig:
Larissa Schäfer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<sst xmlns="http://schemas.openxmlformats.org/spreadsheetml/2006/main" count="80" uniqueCount="63">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</sst>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76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 Neue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76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76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76" fontId="0" fillId="4" borderId="4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29" t="s">
        <v>0</v>
      </c>
      <c r="B1" s="29"/>
      <c r="C1" s="29"/>
      <c r="D1" s="29"/>
      <c r="E1" s="29"/>
      <c r="F1" s="29"/>
      <c r="G1" s="29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0" t="s">
        <v>36</v>
      </c>
      <c r="G3" s="6"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0" t="s">
        <v>37</v>
      </c>
      <c r="G4" s="10">
        <f>D4</f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0" t="s">
        <v>38</v>
      </c>
      <c r="G5" s="10">
        <f>D6</f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0" t="s">
        <v>39</v>
      </c>
      <c r="G6" s="10">
        <f>D8</f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0" t="s">
        <v>40</v>
      </c>
      <c r="G7" s="10">
        <f>D10</f>
        <v>880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0" t="s">
        <v>41</v>
      </c>
      <c r="G8" s="10">
        <f>D12</f>
        <v>1380</v>
      </c>
    </row>
    <row r="9" spans="1:7" ht="20.100000000000001" customHeight="1">
      <c r="A9" s="8">
        <v>44293</v>
      </c>
      <c r="B9" s="9">
        <v>200</v>
      </c>
      <c r="C9" s="12">
        <v>50</v>
      </c>
      <c r="D9" s="10">
        <f t="shared" si="0"/>
        <v>950</v>
      </c>
      <c r="E9" s="10"/>
      <c r="F9" s="30" t="s">
        <v>42</v>
      </c>
      <c r="G9" s="10">
        <f>D14</f>
        <v>580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880</v>
      </c>
      <c r="E10" s="10"/>
      <c r="F10" s="30" t="s">
        <v>43</v>
      </c>
      <c r="G10" s="10">
        <f>D16</f>
        <v>710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780</v>
      </c>
      <c r="E11" s="10"/>
      <c r="F11" s="30" t="s">
        <v>44</v>
      </c>
      <c r="G11" s="10">
        <v>710</v>
      </c>
    </row>
    <row r="12" spans="1:7" ht="20.100000000000001" customHeight="1">
      <c r="A12" s="8">
        <v>44341</v>
      </c>
      <c r="B12" s="9">
        <v>1000</v>
      </c>
      <c r="C12" s="12">
        <v>400</v>
      </c>
      <c r="D12" s="10">
        <f t="shared" si="0"/>
        <v>1380</v>
      </c>
      <c r="E12" s="10"/>
      <c r="F12" s="30" t="s">
        <v>45</v>
      </c>
      <c r="G12" s="10">
        <v>710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880</v>
      </c>
      <c r="E13" s="10"/>
      <c r="F13" s="30" t="s">
        <v>46</v>
      </c>
      <c r="G13" s="10">
        <f>D17</f>
        <v>910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580</v>
      </c>
      <c r="E14" s="10"/>
      <c r="F14" s="30" t="s">
        <v>47</v>
      </c>
      <c r="G14" s="10">
        <v>910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510</v>
      </c>
      <c r="E15" s="10"/>
      <c r="F15" s="30" t="s">
        <v>48</v>
      </c>
      <c r="G15" s="10">
        <f>D18</f>
        <v>1000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710</v>
      </c>
      <c r="E16" s="10"/>
      <c r="F16" s="30" t="s">
        <v>49</v>
      </c>
      <c r="G16" s="10">
        <f>SUM(G3:G15)</f>
        <v>11090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910</v>
      </c>
      <c r="E17" s="10"/>
      <c r="F17" s="30" t="s">
        <v>50</v>
      </c>
      <c r="G17" s="10">
        <f>G16/13</f>
        <v>853.07692307692309</v>
      </c>
    </row>
    <row r="18" spans="1:7" ht="20.100000000000001" customHeight="1">
      <c r="A18" s="13">
        <v>44926</v>
      </c>
      <c r="B18" s="11">
        <v>90</v>
      </c>
      <c r="C18" s="10"/>
      <c r="D18" s="12">
        <v>1000</v>
      </c>
      <c r="E18" s="10"/>
      <c r="F18" s="30" t="s">
        <v>50</v>
      </c>
      <c r="G18" s="10">
        <v>854</v>
      </c>
    </row>
    <row r="19" spans="1:7" ht="20.100000000000001" customHeight="1">
      <c r="A19" s="14"/>
      <c r="B19" s="11"/>
      <c r="C19" s="10">
        <f>SUM(C3:C18)</f>
        <v>2290</v>
      </c>
      <c r="D19" s="10"/>
      <c r="E19" s="10"/>
      <c r="F19" s="30" t="s">
        <v>51</v>
      </c>
      <c r="G19" s="31">
        <f>C19/G18</f>
        <v>2.6814988290398127</v>
      </c>
    </row>
    <row r="20" spans="1:7" ht="20.100000000000001" customHeight="1">
      <c r="A20" s="14"/>
      <c r="B20" s="11"/>
      <c r="C20" s="10"/>
      <c r="D20" s="10"/>
      <c r="E20" s="10"/>
      <c r="F20" s="30" t="s">
        <v>52</v>
      </c>
      <c r="G20" s="31">
        <f>360/G19</f>
        <v>134.25327510917029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0" t="s">
        <v>53</v>
      </c>
      <c r="G21" s="32">
        <f>B21*G20/360</f>
        <v>2.6104803493449784E-2</v>
      </c>
    </row>
    <row r="22" spans="1:7" ht="20.100000000000001" customHeight="1">
      <c r="A22" s="15" t="s">
        <v>6</v>
      </c>
      <c r="B22" s="17">
        <v>2.5</v>
      </c>
      <c r="C22" s="10"/>
      <c r="D22" s="10"/>
      <c r="E22" s="10"/>
      <c r="F22" s="30" t="s">
        <v>54</v>
      </c>
      <c r="G22" s="33">
        <f>B22*G18*G21</f>
        <v>55.73375545851529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9" sqref="H9:H18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29" t="s">
        <v>0</v>
      </c>
      <c r="B1" s="29"/>
      <c r="C1" s="29"/>
      <c r="D1" s="29"/>
      <c r="E1" s="29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4" t="s">
        <v>56</v>
      </c>
      <c r="F2" s="34" t="s">
        <v>57</v>
      </c>
      <c r="G2" s="34" t="s">
        <v>58</v>
      </c>
      <c r="H2" s="34" t="s">
        <v>59</v>
      </c>
    </row>
    <row r="3" spans="1:8" ht="20.25" customHeight="1">
      <c r="A3" s="19" t="s">
        <v>22</v>
      </c>
      <c r="B3" s="20">
        <v>23000</v>
      </c>
      <c r="C3" s="21">
        <v>14.1</v>
      </c>
      <c r="D3" s="35">
        <f>B3*C3</f>
        <v>324300</v>
      </c>
      <c r="E3" s="36">
        <f>D3/$D$20</f>
        <v>0.61384995409848475</v>
      </c>
      <c r="F3" s="6">
        <v>1</v>
      </c>
      <c r="G3" s="37">
        <f>E3</f>
        <v>0.61384995409848475</v>
      </c>
      <c r="H3" s="6" t="s">
        <v>60</v>
      </c>
    </row>
    <row r="4" spans="1:8" ht="20.100000000000001" customHeight="1">
      <c r="A4" s="15" t="s">
        <v>17</v>
      </c>
      <c r="B4" s="22">
        <v>90000</v>
      </c>
      <c r="C4" s="23">
        <v>0.89</v>
      </c>
      <c r="D4" s="35">
        <f>B4*C4</f>
        <v>80100</v>
      </c>
      <c r="E4" s="36">
        <f>D4/$D$20</f>
        <v>0.1516169636857497</v>
      </c>
      <c r="F4" s="6">
        <v>2</v>
      </c>
      <c r="G4" s="38">
        <f>G3+E4</f>
        <v>0.76546691778423448</v>
      </c>
      <c r="H4" s="10" t="s">
        <v>60</v>
      </c>
    </row>
    <row r="5" spans="1:8" ht="20.100000000000001" customHeight="1">
      <c r="A5" s="15" t="s">
        <v>20</v>
      </c>
      <c r="B5" s="22">
        <v>23500</v>
      </c>
      <c r="C5" s="23">
        <v>1.56</v>
      </c>
      <c r="D5" s="35">
        <f>B5*C5</f>
        <v>36660</v>
      </c>
      <c r="E5" s="36">
        <f>D5/$D$20</f>
        <v>6.9391733941567849E-2</v>
      </c>
      <c r="F5" s="6">
        <v>3</v>
      </c>
      <c r="G5" s="38">
        <f>E5</f>
        <v>6.9391733941567849E-2</v>
      </c>
      <c r="H5" s="10" t="s">
        <v>61</v>
      </c>
    </row>
    <row r="6" spans="1:8" ht="20.100000000000001" customHeight="1">
      <c r="A6" s="15" t="s">
        <v>21</v>
      </c>
      <c r="B6" s="22">
        <v>17000</v>
      </c>
      <c r="C6" s="23">
        <v>1.87</v>
      </c>
      <c r="D6" s="35">
        <f>B6*C6</f>
        <v>31790</v>
      </c>
      <c r="E6" s="36">
        <f>D6/$D$20</f>
        <v>6.0173573977153352E-2</v>
      </c>
      <c r="F6" s="6">
        <v>4</v>
      </c>
      <c r="G6" s="38">
        <f>G5+E6</f>
        <v>0.1295653079187212</v>
      </c>
      <c r="H6" s="10" t="s">
        <v>61</v>
      </c>
    </row>
    <row r="7" spans="1:8" ht="20.100000000000001" customHeight="1">
      <c r="A7" s="15" t="s">
        <v>15</v>
      </c>
      <c r="B7" s="22">
        <v>90</v>
      </c>
      <c r="C7" s="23">
        <v>120</v>
      </c>
      <c r="D7" s="35">
        <f>B7*C7</f>
        <v>10800</v>
      </c>
      <c r="E7" s="36">
        <f>D7/$D$20</f>
        <v>2.0442736676730296E-2</v>
      </c>
      <c r="F7" s="6">
        <v>5</v>
      </c>
      <c r="G7" s="38">
        <f>G6+E7</f>
        <v>0.1500080445954515</v>
      </c>
      <c r="H7" s="10" t="s">
        <v>61</v>
      </c>
    </row>
    <row r="8" spans="1:8" ht="20.100000000000001" customHeight="1">
      <c r="A8" s="15" t="s">
        <v>16</v>
      </c>
      <c r="B8" s="22">
        <v>400</v>
      </c>
      <c r="C8" s="23">
        <v>23</v>
      </c>
      <c r="D8" s="35">
        <f>B8*C8</f>
        <v>9200</v>
      </c>
      <c r="E8" s="36">
        <f>D8/$D$20</f>
        <v>1.7414183094992475E-2</v>
      </c>
      <c r="F8" s="6">
        <v>6</v>
      </c>
      <c r="G8" s="10"/>
      <c r="H8" s="10" t="s">
        <v>62</v>
      </c>
    </row>
    <row r="9" spans="1:8" ht="20.100000000000001" customHeight="1">
      <c r="A9" s="15" t="s">
        <v>23</v>
      </c>
      <c r="B9" s="22">
        <v>12000</v>
      </c>
      <c r="C9" s="23">
        <v>0.76</v>
      </c>
      <c r="D9" s="35">
        <f>B9*C9</f>
        <v>9120</v>
      </c>
      <c r="E9" s="36">
        <f>D9/$D$20</f>
        <v>1.7262755415905585E-2</v>
      </c>
      <c r="F9" s="6">
        <v>7</v>
      </c>
      <c r="G9" s="10"/>
      <c r="H9" s="10" t="s">
        <v>62</v>
      </c>
    </row>
    <row r="10" spans="1:8" ht="20.100000000000001" customHeight="1">
      <c r="A10" s="15" t="s">
        <v>13</v>
      </c>
      <c r="B10" s="22">
        <v>5000</v>
      </c>
      <c r="C10" s="23">
        <v>1.25</v>
      </c>
      <c r="D10" s="35">
        <f>B10*C10</f>
        <v>6250</v>
      </c>
      <c r="E10" s="36">
        <f>D10/$D$20</f>
        <v>1.1830287428663367E-2</v>
      </c>
      <c r="F10" s="6">
        <v>8</v>
      </c>
      <c r="G10" s="10"/>
      <c r="H10" s="10" t="s">
        <v>62</v>
      </c>
    </row>
    <row r="11" spans="1:8" ht="20.100000000000001" customHeight="1">
      <c r="A11" s="15" t="s">
        <v>18</v>
      </c>
      <c r="B11" s="22">
        <v>4000</v>
      </c>
      <c r="C11" s="23">
        <v>1.1200000000000001</v>
      </c>
      <c r="D11" s="35">
        <f>B11*C11</f>
        <v>4480</v>
      </c>
      <c r="E11" s="36">
        <f>D11/$D$20</f>
        <v>8.479950028865901E-3</v>
      </c>
      <c r="F11" s="6">
        <v>9</v>
      </c>
      <c r="G11" s="10"/>
      <c r="H11" s="10" t="s">
        <v>62</v>
      </c>
    </row>
    <row r="12" spans="1:8" ht="20.100000000000001" customHeight="1">
      <c r="A12" s="15" t="s">
        <v>24</v>
      </c>
      <c r="B12" s="22">
        <v>19000</v>
      </c>
      <c r="C12" s="23">
        <v>0.23</v>
      </c>
      <c r="D12" s="35">
        <f>B12*C12</f>
        <v>4370</v>
      </c>
      <c r="E12" s="36">
        <f>D12/$D$20</f>
        <v>8.2717369701214259E-3</v>
      </c>
      <c r="F12" s="6">
        <v>10</v>
      </c>
      <c r="G12" s="10"/>
      <c r="H12" s="10" t="s">
        <v>62</v>
      </c>
    </row>
    <row r="13" spans="1:8" ht="20.100000000000001" customHeight="1">
      <c r="A13" s="15" t="s">
        <v>14</v>
      </c>
      <c r="B13" s="22">
        <v>45</v>
      </c>
      <c r="C13" s="23">
        <v>80</v>
      </c>
      <c r="D13" s="35">
        <f>B13*C13</f>
        <v>3600</v>
      </c>
      <c r="E13" s="36">
        <f>D13/$D$20</f>
        <v>6.8142455589100996E-3</v>
      </c>
      <c r="F13" s="6">
        <v>11</v>
      </c>
      <c r="G13" s="10"/>
      <c r="H13" s="10" t="s">
        <v>62</v>
      </c>
    </row>
    <row r="14" spans="1:8" ht="20.100000000000001" customHeight="1">
      <c r="A14" s="15" t="s">
        <v>10</v>
      </c>
      <c r="B14" s="22">
        <v>30</v>
      </c>
      <c r="C14" s="23">
        <v>98</v>
      </c>
      <c r="D14" s="35">
        <f>B14*C14</f>
        <v>2940</v>
      </c>
      <c r="E14" s="36">
        <f>D14/$D$20</f>
        <v>5.5649672064432476E-3</v>
      </c>
      <c r="F14" s="6">
        <v>12</v>
      </c>
      <c r="G14" s="10"/>
      <c r="H14" s="10" t="s">
        <v>62</v>
      </c>
    </row>
    <row r="15" spans="1:8" ht="20.100000000000001" customHeight="1">
      <c r="A15" s="15" t="s">
        <v>19</v>
      </c>
      <c r="B15" s="22">
        <v>3500</v>
      </c>
      <c r="C15" s="23">
        <v>0.78</v>
      </c>
      <c r="D15" s="35">
        <f>B15*C15</f>
        <v>2730</v>
      </c>
      <c r="E15" s="36">
        <f>D15/$D$20</f>
        <v>5.1674695488401583E-3</v>
      </c>
      <c r="F15" s="6">
        <v>13</v>
      </c>
      <c r="G15" s="10"/>
      <c r="H15" s="10" t="s">
        <v>62</v>
      </c>
    </row>
    <row r="16" spans="1:8" ht="20.100000000000001" customHeight="1">
      <c r="A16" s="15" t="s">
        <v>9</v>
      </c>
      <c r="B16" s="22">
        <v>15</v>
      </c>
      <c r="C16" s="23">
        <v>125</v>
      </c>
      <c r="D16" s="35">
        <f>B16*C16</f>
        <v>1875</v>
      </c>
      <c r="E16" s="36">
        <f>D16/$D$20</f>
        <v>3.5490862285990099E-3</v>
      </c>
      <c r="F16" s="6">
        <v>14</v>
      </c>
      <c r="G16" s="10"/>
      <c r="H16" s="10" t="s">
        <v>62</v>
      </c>
    </row>
    <row r="17" spans="1:8" ht="20.100000000000001" customHeight="1">
      <c r="A17" s="15" t="s">
        <v>12</v>
      </c>
      <c r="B17" s="22">
        <v>2000</v>
      </c>
      <c r="C17" s="23">
        <v>0.04</v>
      </c>
      <c r="D17" s="35">
        <f>B17*C17</f>
        <v>80</v>
      </c>
      <c r="E17" s="36">
        <f>D17/$D$20</f>
        <v>1.5142767908689109E-4</v>
      </c>
      <c r="F17" s="6">
        <v>15</v>
      </c>
      <c r="G17" s="10"/>
      <c r="H17" s="10" t="s">
        <v>62</v>
      </c>
    </row>
    <row r="18" spans="1:8" ht="20.100000000000001" customHeight="1">
      <c r="A18" s="15" t="s">
        <v>11</v>
      </c>
      <c r="B18" s="22">
        <v>500</v>
      </c>
      <c r="C18" s="23">
        <v>0.02</v>
      </c>
      <c r="D18" s="35">
        <f>B18*C18</f>
        <v>10</v>
      </c>
      <c r="E18" s="36">
        <f>D18/$D$20</f>
        <v>1.8928459885861386E-5</v>
      </c>
      <c r="F18" s="6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10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</v>
      </c>
      <c r="C20" s="10"/>
      <c r="D20" s="33">
        <f>SUM(D3:D19)</f>
        <v>528305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29" t="s">
        <v>0</v>
      </c>
      <c r="B1" s="29"/>
      <c r="C1" s="29"/>
      <c r="D1" s="29"/>
      <c r="E1" s="29"/>
      <c r="F1" s="29"/>
      <c r="G1" s="29"/>
    </row>
    <row r="2" spans="1:7" ht="32.1" customHeight="1">
      <c r="A2" s="3"/>
      <c r="B2" s="43" t="s">
        <v>28</v>
      </c>
      <c r="C2" s="43" t="s">
        <v>29</v>
      </c>
      <c r="D2" s="43" t="s">
        <v>30</v>
      </c>
      <c r="E2" s="43" t="s">
        <v>31</v>
      </c>
      <c r="F2" s="43" t="s">
        <v>32</v>
      </c>
      <c r="G2" s="43" t="s">
        <v>33</v>
      </c>
    </row>
    <row r="3" spans="1:7" ht="20.25" customHeight="1">
      <c r="A3" s="26"/>
      <c r="B3" s="39">
        <f ca="1">$B$3/C3</f>
        <v>2000</v>
      </c>
      <c r="C3" s="7">
        <v>10</v>
      </c>
      <c r="D3" s="35">
        <f ca="1">$D$3*C3</f>
        <v>1350</v>
      </c>
      <c r="E3" s="41">
        <f ca="1">B3/2+$F$21</f>
        <v>1400</v>
      </c>
      <c r="F3" s="35">
        <f ca="1">E3*$C$21</f>
        <v>2800</v>
      </c>
      <c r="G3" s="35">
        <f ca="1">D3+F3</f>
        <v>4150</v>
      </c>
    </row>
    <row r="4" spans="1:7" ht="20.100000000000001" customHeight="1">
      <c r="A4" s="14"/>
      <c r="B4" s="40">
        <f ca="1">$B$3/C4</f>
        <v>1333.3333333333333</v>
      </c>
      <c r="C4" s="12">
        <v>15</v>
      </c>
      <c r="D4" s="33">
        <f ca="1">$D$3*C4</f>
        <v>2025</v>
      </c>
      <c r="E4" s="41">
        <f ca="1">B4/2+$F$21</f>
        <v>1066.6666666666665</v>
      </c>
      <c r="F4" s="35">
        <f ca="1">E4*$C$21</f>
        <v>2133.333333333333</v>
      </c>
      <c r="G4" s="35">
        <f ca="1">D4+F4</f>
        <v>4158.333333333333</v>
      </c>
    </row>
    <row r="5" spans="1:7" ht="20.100000000000001" customHeight="1">
      <c r="A5" s="14"/>
      <c r="B5" s="40">
        <f ca="1">$B$3/C5</f>
        <v>1000</v>
      </c>
      <c r="C5" s="12">
        <v>20</v>
      </c>
      <c r="D5" s="33">
        <f ca="1">$D$3*C5</f>
        <v>2700</v>
      </c>
      <c r="E5" s="41">
        <f ca="1">B5/2+$F$21</f>
        <v>900</v>
      </c>
      <c r="F5" s="35">
        <f ca="1">E5*$C$21</f>
        <v>1800</v>
      </c>
      <c r="G5" s="35">
        <f ca="1">D5+F5</f>
        <v>4500</v>
      </c>
    </row>
    <row r="6" spans="1:7" ht="20.100000000000001" customHeight="1">
      <c r="A6" s="14"/>
      <c r="B6" s="40">
        <f ca="1">$B$3/C6</f>
        <v>800</v>
      </c>
      <c r="C6" s="12">
        <v>25</v>
      </c>
      <c r="D6" s="33">
        <f ca="1">$D$3*C6</f>
        <v>3375</v>
      </c>
      <c r="E6" s="41">
        <f ca="1">B6/2+$F$21</f>
        <v>800</v>
      </c>
      <c r="F6" s="35">
        <f ca="1">E6*$C$21</f>
        <v>1600</v>
      </c>
      <c r="G6" s="35">
        <f ca="1">D6+F6</f>
        <v>4975</v>
      </c>
    </row>
    <row r="7" spans="1:7" ht="20.100000000000001" customHeight="1">
      <c r="A7" s="14"/>
      <c r="B7" s="40">
        <f ca="1">$B$3/C7</f>
        <v>4000</v>
      </c>
      <c r="C7" s="12">
        <v>5</v>
      </c>
      <c r="D7" s="33">
        <f ca="1">$D$3*C7</f>
        <v>675</v>
      </c>
      <c r="E7" s="41">
        <f ca="1">B7/2+$F$21</f>
        <v>2400</v>
      </c>
      <c r="F7" s="35">
        <f ca="1">E7*$C$21</f>
        <v>4800</v>
      </c>
      <c r="G7" s="35">
        <f ca="1">D7+F7</f>
        <v>5475</v>
      </c>
    </row>
    <row r="8" spans="1:7" ht="20.100000000000001" customHeight="1">
      <c r="A8" s="14"/>
      <c r="B8" s="40">
        <f ca="1">$B$3/C8</f>
        <v>666.66666666666663</v>
      </c>
      <c r="C8" s="12">
        <v>30</v>
      </c>
      <c r="D8" s="33">
        <f ca="1">$D$3*C8</f>
        <v>4050</v>
      </c>
      <c r="E8" s="41">
        <f ca="1">B8/2+$F$21</f>
        <v>733.33333333333326</v>
      </c>
      <c r="F8" s="35">
        <f ca="1">E8*$C$21</f>
        <v>1466.6666666666665</v>
      </c>
      <c r="G8" s="35">
        <f ca="1">D8+F8</f>
        <v>5516.6666666666661</v>
      </c>
    </row>
    <row r="9" spans="1:7" ht="20.100000000000001" customHeight="1">
      <c r="A9" s="14"/>
      <c r="B9" s="40">
        <f ca="1">$B$3/C9</f>
        <v>571.42857142857144</v>
      </c>
      <c r="C9" s="12">
        <v>35</v>
      </c>
      <c r="D9" s="33">
        <f ca="1">$D$3*C9</f>
        <v>4725</v>
      </c>
      <c r="E9" s="41">
        <f ca="1">B9/2+$F$21</f>
        <v>685.71428571428578</v>
      </c>
      <c r="F9" s="35">
        <f ca="1">E9*$C$21</f>
        <v>1371.4285714285716</v>
      </c>
      <c r="G9" s="35">
        <f ca="1">D9+F9</f>
        <v>6096.4285714285716</v>
      </c>
    </row>
    <row r="10" spans="1:7" ht="20.100000000000001" customHeight="1">
      <c r="A10" s="14"/>
      <c r="B10" s="40">
        <f ca="1">$B$3/C10</f>
        <v>500</v>
      </c>
      <c r="C10" s="12">
        <v>40</v>
      </c>
      <c r="D10" s="33">
        <f ca="1">$D$3*C10</f>
        <v>5400</v>
      </c>
      <c r="E10" s="41">
        <f ca="1">B10/2+$F$21</f>
        <v>650</v>
      </c>
      <c r="F10" s="35">
        <f ca="1">E10*$C$21</f>
        <v>1300</v>
      </c>
      <c r="G10" s="35">
        <f ca="1">D10+F10</f>
        <v>6700</v>
      </c>
    </row>
    <row r="11" spans="1:7" ht="20.100000000000001" customHeight="1">
      <c r="A11" s="14"/>
      <c r="B11" s="40">
        <f ca="1">$B$3/C11</f>
        <v>444.44444444444446</v>
      </c>
      <c r="C11" s="12">
        <v>45</v>
      </c>
      <c r="D11" s="33">
        <f ca="1">$D$3*C11</f>
        <v>6075</v>
      </c>
      <c r="E11" s="41">
        <f ca="1">B11/2+$F$21</f>
        <v>622.22222222222217</v>
      </c>
      <c r="F11" s="35">
        <f ca="1">E11*$C$21</f>
        <v>1244.4444444444443</v>
      </c>
      <c r="G11" s="35">
        <f ca="1">D11+F11</f>
        <v>7319.4444444444443</v>
      </c>
    </row>
    <row r="12" spans="1:7" ht="20.100000000000001" customHeight="1">
      <c r="A12" s="14"/>
      <c r="B12" s="40">
        <f ca="1">$B$3/C12</f>
        <v>400</v>
      </c>
      <c r="C12" s="12">
        <v>50</v>
      </c>
      <c r="D12" s="33">
        <f ca="1">$D$3*C12</f>
        <v>6750</v>
      </c>
      <c r="E12" s="41">
        <f ca="1">B12/2+$F$21</f>
        <v>600</v>
      </c>
      <c r="F12" s="35">
        <f ca="1">E12*$C$21</f>
        <v>1200</v>
      </c>
      <c r="G12" s="35">
        <f ca="1">D12+F12</f>
        <v>7950</v>
      </c>
    </row>
    <row r="13" spans="1:7" ht="20.100000000000001" customHeight="1">
      <c r="A13" s="14"/>
      <c r="B13" s="40">
        <f ca="1">$B$3/C13</f>
        <v>363.63636363636363</v>
      </c>
      <c r="C13" s="12">
        <v>55</v>
      </c>
      <c r="D13" s="33">
        <f ca="1">$D$3*C13</f>
        <v>7425</v>
      </c>
      <c r="E13" s="41">
        <f ca="1">B13/2+$F$21</f>
        <v>581.81818181818176</v>
      </c>
      <c r="F13" s="35">
        <f ca="1">E13*$C$21</f>
        <v>1163.6363636363635</v>
      </c>
      <c r="G13" s="35">
        <f ca="1">D13+F13</f>
        <v>8588.636363636364</v>
      </c>
    </row>
    <row r="14" spans="1:7" ht="20.100000000000001" customHeight="1">
      <c r="A14" s="14"/>
      <c r="B14" s="40">
        <f ca="1">$B$3/C14</f>
        <v>333.33333333333331</v>
      </c>
      <c r="C14" s="12">
        <v>60</v>
      </c>
      <c r="D14" s="33">
        <f ca="1">$D$3*C14</f>
        <v>8100</v>
      </c>
      <c r="E14" s="41">
        <f ca="1">B14/2+$F$21</f>
        <v>566.66666666666663</v>
      </c>
      <c r="F14" s="35">
        <f ca="1">E14*$C$21</f>
        <v>1133.3333333333333</v>
      </c>
      <c r="G14" s="35">
        <f ca="1">D14+F14</f>
        <v>9233.3333333333339</v>
      </c>
    </row>
    <row r="15" spans="1:7" ht="20.100000000000001" customHeight="1">
      <c r="A15" s="14"/>
      <c r="B15" s="40">
        <f ca="1">$B$3/C15</f>
        <v>307.69230769230768</v>
      </c>
      <c r="C15" s="12">
        <v>65</v>
      </c>
      <c r="D15" s="33">
        <f ca="1">$D$3*C15</f>
        <v>8775</v>
      </c>
      <c r="E15" s="41">
        <f ca="1">B15/2+$F$21</f>
        <v>553.84615384615381</v>
      </c>
      <c r="F15" s="35">
        <f ca="1">E15*$C$21</f>
        <v>1107.6923076923076</v>
      </c>
      <c r="G15" s="35">
        <f ca="1">D15+F15</f>
        <v>9882.6923076923085</v>
      </c>
    </row>
    <row r="16" spans="1:7" ht="20.100000000000001" customHeight="1">
      <c r="A16" s="14"/>
      <c r="B16" s="40">
        <f ca="1">$B$3/C16</f>
        <v>285.71428571428572</v>
      </c>
      <c r="C16" s="12">
        <v>70</v>
      </c>
      <c r="D16" s="33">
        <f ca="1">$D$3*C16</f>
        <v>9450</v>
      </c>
      <c r="E16" s="41">
        <f ca="1">B16/2+$F$21</f>
        <v>542.85714285714289</v>
      </c>
      <c r="F16" s="35">
        <f ca="1">E16*$C$21</f>
        <v>1085.7142857142858</v>
      </c>
      <c r="G16" s="35">
        <f ca="1">D16+F16</f>
        <v>10535.714285714286</v>
      </c>
    </row>
    <row r="17" spans="1:7" ht="20.100000000000001" customHeight="1">
      <c r="A17" s="14"/>
      <c r="B17" s="40">
        <f ca="1">$B$3/C17</f>
        <v>266.66666666666669</v>
      </c>
      <c r="C17" s="12">
        <v>75</v>
      </c>
      <c r="D17" s="33">
        <f ca="1">$D$3*C17</f>
        <v>10125</v>
      </c>
      <c r="E17" s="41">
        <f ca="1">B17/2+$F$21</f>
        <v>533.33333333333337</v>
      </c>
      <c r="F17" s="35">
        <f ca="1">E17*$C$21</f>
        <v>1066.6666666666667</v>
      </c>
      <c r="G17" s="35">
        <f ca="1">D17+F17</f>
        <v>11191.666666666666</v>
      </c>
    </row>
    <row r="18" spans="1:7" ht="20.100000000000001" customHeight="1">
      <c r="A18" s="14"/>
      <c r="B18" s="40">
        <v>20000</v>
      </c>
      <c r="C18" s="12">
        <v>1</v>
      </c>
      <c r="D18" s="23">
        <v>135</v>
      </c>
      <c r="E18" s="41">
        <f>B18/2+$F$21</f>
        <v>10400</v>
      </c>
      <c r="F18" s="35">
        <f>E18*$C$21</f>
        <v>20800</v>
      </c>
      <c r="G18" s="42">
        <f>D18+F18</f>
        <v>20935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7" t="s">
        <v>34</v>
      </c>
      <c r="C21" s="23">
        <v>2</v>
      </c>
      <c r="D21" s="10"/>
      <c r="E21" s="28" t="s">
        <v>35</v>
      </c>
      <c r="F21" s="12">
        <v>400</v>
      </c>
      <c r="G21" s="10"/>
    </row>
  </sheetData>
  <sortState ref="B3:G18">
    <sortCondition ref="G3:G18"/>
  </sortState>
  <mergeCells count="1">
    <mergeCell ref="A1:G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2023-02-09T12:18:58Z</dcterms:created>
  <dcterms:modified xsi:type="dcterms:W3CDTF">2023-03-03T10:14:38Z</dcterms:modified>
  <cp:category/>
  <cp:contentStatus/>
</cp:coreProperties>
</file>