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H:\STU\13.04.23\"/>
    </mc:Choice>
  </mc:AlternateContent>
  <xr:revisionPtr revIDLastSave="0" documentId="13_ncr:1_{58C241E1-78BF-418A-B2FF-82B9CBD3F0AA}" xr6:coauthVersionLast="36" xr6:coauthVersionMax="47" xr10:uidLastSave="{00000000-0000-0000-0000-000000000000}"/>
  <bookViews>
    <workbookView xWindow="0" yWindow="0" windowWidth="28800" windowHeight="12225" activeTab="2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/>
</workbook>
</file>

<file path=xl/calcChain.xml><?xml version="1.0" encoding="utf-8"?>
<calcChain xmlns="http://schemas.openxmlformats.org/spreadsheetml/2006/main">
  <c r="F3" i="3" l="1"/>
  <c r="E3" i="3"/>
  <c r="D4" i="3"/>
  <c r="B4" i="3"/>
  <c r="D3" i="2"/>
  <c r="G21" i="1"/>
  <c r="G20" i="1"/>
  <c r="G19" i="1"/>
  <c r="G22" i="1"/>
  <c r="G3" i="3" l="1"/>
  <c r="E4" i="3"/>
  <c r="F4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4" i="3"/>
  <c r="B5" i="3"/>
  <c r="E5" i="3" s="1"/>
  <c r="F5" i="3" s="1"/>
  <c r="G5" i="3" s="1"/>
  <c r="B6" i="3"/>
  <c r="E6" i="3" s="1"/>
  <c r="F6" i="3" s="1"/>
  <c r="B7" i="3"/>
  <c r="E7" i="3" s="1"/>
  <c r="F7" i="3" s="1"/>
  <c r="B8" i="3"/>
  <c r="E8" i="3" s="1"/>
  <c r="F8" i="3" s="1"/>
  <c r="B9" i="3"/>
  <c r="E9" i="3" s="1"/>
  <c r="F9" i="3" s="1"/>
  <c r="G9" i="3" s="1"/>
  <c r="B10" i="3"/>
  <c r="E10" i="3" s="1"/>
  <c r="F10" i="3" s="1"/>
  <c r="B11" i="3"/>
  <c r="E11" i="3" s="1"/>
  <c r="F11" i="3" s="1"/>
  <c r="G11" i="3" s="1"/>
  <c r="B12" i="3"/>
  <c r="E12" i="3" s="1"/>
  <c r="F12" i="3" s="1"/>
  <c r="B13" i="3"/>
  <c r="E13" i="3" s="1"/>
  <c r="F13" i="3" s="1"/>
  <c r="G13" i="3" s="1"/>
  <c r="B14" i="3"/>
  <c r="E14" i="3" s="1"/>
  <c r="F14" i="3" s="1"/>
  <c r="B15" i="3"/>
  <c r="E15" i="3" s="1"/>
  <c r="F15" i="3" s="1"/>
  <c r="B16" i="3"/>
  <c r="E16" i="3" s="1"/>
  <c r="F16" i="3" s="1"/>
  <c r="B17" i="3"/>
  <c r="E17" i="3" s="1"/>
  <c r="F17" i="3" s="1"/>
  <c r="G17" i="3" s="1"/>
  <c r="B18" i="3"/>
  <c r="E18" i="3" s="1"/>
  <c r="F18" i="3" s="1"/>
  <c r="G10" i="2"/>
  <c r="G9" i="2"/>
  <c r="G8" i="2"/>
  <c r="G7" i="2"/>
  <c r="G6" i="2"/>
  <c r="G5" i="2"/>
  <c r="G4" i="2"/>
  <c r="G3" i="2"/>
  <c r="D4" i="2"/>
  <c r="E4" i="2" s="1"/>
  <c r="D17" i="2"/>
  <c r="E17" i="2" s="1"/>
  <c r="D18" i="2"/>
  <c r="E18" i="2" s="1"/>
  <c r="D16" i="2"/>
  <c r="E16" i="2" s="1"/>
  <c r="D13" i="2"/>
  <c r="E13" i="2" s="1"/>
  <c r="D9" i="2"/>
  <c r="E9" i="2" s="1"/>
  <c r="D10" i="2"/>
  <c r="D20" i="2"/>
  <c r="D12" i="2"/>
  <c r="E12" i="2" s="1"/>
  <c r="D14" i="2"/>
  <c r="E14" i="2" s="1"/>
  <c r="D6" i="2"/>
  <c r="E6" i="2" s="1"/>
  <c r="D7" i="2"/>
  <c r="E7" i="2" s="1"/>
  <c r="D5" i="2"/>
  <c r="E5" i="2" s="1"/>
  <c r="D11" i="2"/>
  <c r="E11" i="2" s="1"/>
  <c r="D15" i="2"/>
  <c r="D8" i="2"/>
  <c r="G17" i="1"/>
  <c r="G16" i="1"/>
  <c r="G15" i="1"/>
  <c r="G13" i="1"/>
  <c r="G10" i="1"/>
  <c r="G9" i="1"/>
  <c r="G8" i="1"/>
  <c r="G7" i="1"/>
  <c r="G6" i="1"/>
  <c r="G5" i="1"/>
  <c r="G4" i="1"/>
  <c r="G15" i="3" l="1"/>
  <c r="G7" i="3"/>
  <c r="G14" i="3"/>
  <c r="G6" i="3"/>
  <c r="G18" i="3"/>
  <c r="G16" i="3"/>
  <c r="G8" i="3"/>
  <c r="G12" i="3"/>
  <c r="G10" i="3"/>
  <c r="E8" i="2"/>
  <c r="E3" i="2"/>
  <c r="E10" i="2"/>
  <c r="E15" i="2"/>
  <c r="C20" i="1"/>
  <c r="B1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C27" authorId="0" shapeId="0" xr:uid="{00000000-0006-0000-0000-000001000000}">
      <text>
        <r>
          <rPr>
            <sz val="11"/>
            <color indexed="8"/>
            <rFont val="Helvetica Neue"/>
          </rPr>
          <t>Peter Ludwig:
Jill Stangl</t>
        </r>
      </text>
    </comment>
  </commentList>
</comments>
</file>

<file path=xl/sharedStrings.xml><?xml version="1.0" encoding="utf-8"?>
<sst xmlns="http://schemas.openxmlformats.org/spreadsheetml/2006/main" count="80" uniqueCount="63">
  <si>
    <t>Tabelle 1</t>
  </si>
  <si>
    <t>Datum</t>
  </si>
  <si>
    <t>Zugang</t>
  </si>
  <si>
    <t>Abgang</t>
  </si>
  <si>
    <t>Bestand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</si>
  <si>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</si>
  <si>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</si>
  <si>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</si>
  <si>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</si>
  <si>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</si>
  <si>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</si>
  <si>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</si>
  <si>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</si>
  <si>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</si>
  <si>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</si>
  <si>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</si>
  <si>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</si>
  <si>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</si>
  <si>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</si>
  <si>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</si>
  <si>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</si>
  <si>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</si>
  <si>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</si>
  <si>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</si>
  <si>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</si>
  <si>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</si>
  <si>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</si>
  <si>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</si>
  <si>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</si>
  <si>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</si>
  <si>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</si>
  <si>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</si>
  <si>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</si>
  <si>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</si>
  <si>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</si>
  <si>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</si>
  <si>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</si>
  <si>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</si>
  <si>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</si>
  <si>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</si>
  <si>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</si>
  <si>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</si>
  <si>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</si>
  <si>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</si>
  <si>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</si>
  <si>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</si>
  <si>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</si>
  <si>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</si>
  <si>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</si>
  <si>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</si>
  <si>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</si>
  <si>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</si>
  <si>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</si>
  <si>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</si>
  <si>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</si>
  <si>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% Anteil</t>
  </si>
  <si>
    <t>Rang</t>
  </si>
  <si>
    <t>Kumuliert</t>
  </si>
  <si>
    <t>Güterklasse</t>
  </si>
  <si>
    <t>Gesamtpreis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</si>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</sst>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.mm\.yyyy"/>
    <numFmt numFmtId="165" formatCode="d\.m\.yyyy"/>
    <numFmt numFmtId="166" formatCode="[$€-2]\ 0.00"/>
    <numFmt numFmtId="167" formatCode="0.0%"/>
    <numFmt numFmtId="168" formatCode="0.000000000"/>
    <numFmt numFmtId="169" formatCode="[$€-2]\ #,##0.00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1"/>
      <color indexed="8"/>
      <name val="Arial"/>
    </font>
    <font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4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8" fontId="0" fillId="0" borderId="7" xfId="0" applyNumberFormat="1" applyFont="1" applyBorder="1" applyAlignment="1">
      <alignment vertical="top" wrapText="1"/>
    </xf>
    <xf numFmtId="10" fontId="0" fillId="0" borderId="7" xfId="1" applyNumberFormat="1" applyFont="1" applyBorder="1" applyAlignment="1">
      <alignment vertical="top" wrapText="1"/>
    </xf>
    <xf numFmtId="169" fontId="0" fillId="0" borderId="7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69" fontId="0" fillId="0" borderId="4" xfId="0" applyNumberFormat="1" applyFont="1" applyBorder="1" applyAlignment="1">
      <alignment vertical="top" wrapText="1"/>
    </xf>
    <xf numFmtId="9" fontId="0" fillId="0" borderId="7" xfId="0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2" fontId="0" fillId="0" borderId="4" xfId="0" applyNumberFormat="1" applyFont="1" applyBorder="1" applyAlignment="1">
      <alignment vertical="top" wrapText="1"/>
    </xf>
    <xf numFmtId="169" fontId="0" fillId="4" borderId="4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H19" sqref="H19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7" ht="27.6" customHeight="1">
      <c r="A1" s="45" t="s">
        <v>0</v>
      </c>
      <c r="B1" s="45"/>
      <c r="C1" s="45"/>
      <c r="D1" s="45"/>
      <c r="E1" s="45"/>
      <c r="F1" s="45"/>
      <c r="G1" s="45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500</v>
      </c>
      <c r="E3" s="6"/>
      <c r="F3" s="31" t="s">
        <v>36</v>
      </c>
      <c r="G3" s="6">
        <v>500</v>
      </c>
    </row>
    <row r="4" spans="1:7" ht="20.100000000000001" customHeight="1">
      <c r="A4" s="8">
        <v>44213</v>
      </c>
      <c r="B4" s="9">
        <v>400</v>
      </c>
      <c r="C4" s="10"/>
      <c r="D4" s="10">
        <f>D3+B4-C4</f>
        <v>900</v>
      </c>
      <c r="E4" s="10"/>
      <c r="F4" s="31" t="s">
        <v>37</v>
      </c>
      <c r="G4" s="10">
        <f>D4</f>
        <v>900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17" si="0">D4+B5-C5</f>
        <v>600</v>
      </c>
      <c r="E5" s="10"/>
      <c r="F5" s="31" t="s">
        <v>38</v>
      </c>
      <c r="G5" s="10">
        <f>D6</f>
        <v>1100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1100</v>
      </c>
      <c r="E6" s="10"/>
      <c r="F6" s="31" t="s">
        <v>39</v>
      </c>
      <c r="G6" s="10">
        <f>D8</f>
        <v>800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900</v>
      </c>
      <c r="E7" s="10"/>
      <c r="F7" s="31" t="s">
        <v>40</v>
      </c>
      <c r="G7" s="10">
        <f>D10</f>
        <v>650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800</v>
      </c>
      <c r="E8" s="10"/>
      <c r="F8" s="31" t="s">
        <v>41</v>
      </c>
      <c r="G8" s="10">
        <f>D12</f>
        <v>1550</v>
      </c>
    </row>
    <row r="9" spans="1:7" ht="20.100000000000001" customHeight="1">
      <c r="A9" s="8">
        <v>44293</v>
      </c>
      <c r="B9" s="11"/>
      <c r="C9" s="12">
        <v>80</v>
      </c>
      <c r="D9" s="10">
        <f t="shared" si="0"/>
        <v>720</v>
      </c>
      <c r="E9" s="10"/>
      <c r="F9" s="31" t="s">
        <v>42</v>
      </c>
      <c r="G9" s="10">
        <f>D14</f>
        <v>750</v>
      </c>
    </row>
    <row r="10" spans="1:7" ht="20.100000000000001" customHeight="1">
      <c r="A10" s="8">
        <v>44309</v>
      </c>
      <c r="B10" s="11"/>
      <c r="C10" s="12">
        <v>70</v>
      </c>
      <c r="D10" s="10">
        <f t="shared" si="0"/>
        <v>650</v>
      </c>
      <c r="E10" s="10"/>
      <c r="F10" s="31" t="s">
        <v>43</v>
      </c>
      <c r="G10" s="10">
        <f>D16</f>
        <v>880</v>
      </c>
    </row>
    <row r="11" spans="1:7" ht="20.100000000000001" customHeight="1">
      <c r="A11" s="8">
        <v>44325</v>
      </c>
      <c r="B11" s="11"/>
      <c r="C11" s="12">
        <v>100</v>
      </c>
      <c r="D11" s="10">
        <f t="shared" si="0"/>
        <v>550</v>
      </c>
      <c r="E11" s="10"/>
      <c r="F11" s="31" t="s">
        <v>44</v>
      </c>
      <c r="G11" s="10">
        <v>880</v>
      </c>
    </row>
    <row r="12" spans="1:7" ht="20.100000000000001" customHeight="1">
      <c r="A12" s="8">
        <v>44341</v>
      </c>
      <c r="B12" s="9">
        <v>1000</v>
      </c>
      <c r="C12" s="10"/>
      <c r="D12" s="10">
        <f t="shared" si="0"/>
        <v>1550</v>
      </c>
      <c r="E12" s="10"/>
      <c r="F12" s="31" t="s">
        <v>45</v>
      </c>
      <c r="G12" s="10">
        <v>880</v>
      </c>
    </row>
    <row r="13" spans="1:7" ht="20.100000000000001" customHeight="1">
      <c r="A13" s="8">
        <v>44357</v>
      </c>
      <c r="B13" s="11"/>
      <c r="C13" s="12">
        <v>500</v>
      </c>
      <c r="D13" s="10">
        <f t="shared" si="0"/>
        <v>1050</v>
      </c>
      <c r="E13" s="10"/>
      <c r="F13" s="31" t="s">
        <v>46</v>
      </c>
      <c r="G13" s="10">
        <f>D17</f>
        <v>730</v>
      </c>
    </row>
    <row r="14" spans="1:7" ht="20.100000000000001" customHeight="1">
      <c r="A14" s="8">
        <v>44373</v>
      </c>
      <c r="B14" s="11"/>
      <c r="C14" s="12">
        <v>300</v>
      </c>
      <c r="D14" s="10">
        <f t="shared" si="0"/>
        <v>750</v>
      </c>
      <c r="E14" s="10"/>
      <c r="F14" s="31" t="s">
        <v>47</v>
      </c>
      <c r="G14" s="10">
        <v>730</v>
      </c>
    </row>
    <row r="15" spans="1:7" ht="20.100000000000001" customHeight="1">
      <c r="A15" s="8">
        <v>44389</v>
      </c>
      <c r="B15" s="11"/>
      <c r="C15" s="12">
        <v>70</v>
      </c>
      <c r="D15" s="10">
        <f t="shared" si="0"/>
        <v>680</v>
      </c>
      <c r="E15" s="10"/>
      <c r="F15" s="31" t="s">
        <v>48</v>
      </c>
      <c r="G15" s="10">
        <f>D18</f>
        <v>870</v>
      </c>
    </row>
    <row r="16" spans="1:7" ht="20.100000000000001" customHeight="1">
      <c r="A16" s="8">
        <v>44405</v>
      </c>
      <c r="B16" s="9">
        <v>200</v>
      </c>
      <c r="C16" s="10"/>
      <c r="D16" s="10">
        <f t="shared" si="0"/>
        <v>880</v>
      </c>
      <c r="E16" s="10"/>
      <c r="F16" s="31" t="s">
        <v>49</v>
      </c>
      <c r="G16" s="10">
        <f>SUM(G3:G15)</f>
        <v>11220</v>
      </c>
    </row>
    <row r="17" spans="1:7" ht="20.100000000000001" customHeight="1">
      <c r="A17" s="8">
        <v>44485</v>
      </c>
      <c r="B17" s="9">
        <v>50</v>
      </c>
      <c r="C17" s="12">
        <v>200</v>
      </c>
      <c r="D17" s="10">
        <f t="shared" si="0"/>
        <v>730</v>
      </c>
      <c r="E17" s="10"/>
      <c r="F17" s="31" t="s">
        <v>50</v>
      </c>
      <c r="G17" s="33">
        <f>G16/13</f>
        <v>863.07692307692309</v>
      </c>
    </row>
    <row r="18" spans="1:7" ht="20.100000000000001" customHeight="1">
      <c r="A18" s="13">
        <v>44926</v>
      </c>
      <c r="B18" s="11">
        <f>D18-D17</f>
        <v>140</v>
      </c>
      <c r="C18" s="10"/>
      <c r="D18" s="12">
        <v>870</v>
      </c>
      <c r="E18" s="10"/>
      <c r="F18" s="31" t="s">
        <v>50</v>
      </c>
      <c r="G18" s="10">
        <v>864</v>
      </c>
    </row>
    <row r="19" spans="1:7" ht="20.100000000000001" customHeight="1">
      <c r="A19" s="14"/>
      <c r="B19" s="11"/>
      <c r="C19" s="10"/>
      <c r="D19" s="10"/>
      <c r="E19" s="10"/>
      <c r="F19" s="31" t="s">
        <v>51</v>
      </c>
      <c r="G19" s="32">
        <f>C20/G18</f>
        <v>2.2222222222222223</v>
      </c>
    </row>
    <row r="20" spans="1:7" ht="20.100000000000001" customHeight="1">
      <c r="A20" s="14"/>
      <c r="B20" s="11"/>
      <c r="C20" s="10">
        <f>SUM(C3:C19)</f>
        <v>1920</v>
      </c>
      <c r="D20" s="10"/>
      <c r="E20" s="10"/>
      <c r="F20" s="31" t="s">
        <v>52</v>
      </c>
      <c r="G20" s="10">
        <f>360/G19</f>
        <v>162</v>
      </c>
    </row>
    <row r="21" spans="1:7" ht="20.100000000000001" customHeight="1">
      <c r="A21" s="15" t="s">
        <v>5</v>
      </c>
      <c r="B21" s="16">
        <v>0.09</v>
      </c>
      <c r="C21" s="10"/>
      <c r="D21" s="10"/>
      <c r="E21" s="10"/>
      <c r="F21" s="31" t="s">
        <v>53</v>
      </c>
      <c r="G21" s="34">
        <f>B21*G20/360</f>
        <v>4.0500000000000001E-2</v>
      </c>
    </row>
    <row r="22" spans="1:7" ht="20.100000000000001" customHeight="1">
      <c r="A22" s="15" t="s">
        <v>6</v>
      </c>
      <c r="B22" s="17">
        <v>4</v>
      </c>
      <c r="C22" s="10"/>
      <c r="D22" s="10"/>
      <c r="E22" s="10"/>
      <c r="F22" s="31" t="s">
        <v>54</v>
      </c>
      <c r="G22" s="35">
        <f>B22*G18*G21</f>
        <v>139.96800000000002</v>
      </c>
    </row>
    <row r="23" spans="1:7" ht="20.100000000000001" customHeight="1">
      <c r="A23" s="14"/>
      <c r="B23" s="11"/>
      <c r="C23" s="10"/>
      <c r="D23" s="10"/>
      <c r="E23" s="10"/>
      <c r="F23" s="10"/>
      <c r="G23" s="10"/>
    </row>
    <row r="24" spans="1:7" ht="20.100000000000001" customHeight="1">
      <c r="A24" s="14"/>
      <c r="B24" s="11"/>
      <c r="C24" s="10"/>
      <c r="D24" s="10"/>
      <c r="E24" s="10"/>
      <c r="F24" s="10"/>
      <c r="G24" s="10"/>
    </row>
    <row r="25" spans="1:7" ht="20.100000000000001" customHeight="1">
      <c r="A25" s="14"/>
      <c r="B25" s="11"/>
      <c r="C25" s="10"/>
      <c r="D25" s="10"/>
      <c r="E25" s="10"/>
      <c r="F25" s="10"/>
      <c r="G25" s="10"/>
    </row>
    <row r="26" spans="1:7" ht="20.100000000000001" customHeight="1">
      <c r="A26" s="14"/>
      <c r="B26" s="11"/>
      <c r="C26" s="10"/>
      <c r="D26" s="10"/>
      <c r="E26" s="10"/>
      <c r="F26" s="10"/>
      <c r="G26" s="10"/>
    </row>
    <row r="27" spans="1:7" ht="20.100000000000001" customHeight="1">
      <c r="A27" s="14"/>
      <c r="B27" s="11"/>
      <c r="C27" s="10"/>
      <c r="D27" s="10"/>
      <c r="E27" s="10"/>
      <c r="F27" s="10"/>
      <c r="G27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8" ht="27.6" customHeight="1">
      <c r="A1" s="45" t="s">
        <v>0</v>
      </c>
      <c r="B1" s="45"/>
      <c r="C1" s="45"/>
      <c r="D1" s="45"/>
      <c r="E1" s="45"/>
    </row>
    <row r="2" spans="1:8" ht="20.25" customHeight="1">
      <c r="A2" s="2" t="s">
        <v>7</v>
      </c>
      <c r="B2" s="2" t="s">
        <v>8</v>
      </c>
      <c r="C2" s="2" t="s">
        <v>6</v>
      </c>
      <c r="D2" s="3" t="s">
        <v>59</v>
      </c>
      <c r="E2" s="36" t="s">
        <v>55</v>
      </c>
      <c r="F2" s="36" t="s">
        <v>56</v>
      </c>
      <c r="G2" s="36" t="s">
        <v>57</v>
      </c>
      <c r="H2" s="36" t="s">
        <v>58</v>
      </c>
    </row>
    <row r="3" spans="1:8" ht="20.25" customHeight="1">
      <c r="A3" s="19" t="s">
        <v>17</v>
      </c>
      <c r="B3" s="20">
        <v>90000</v>
      </c>
      <c r="C3" s="21">
        <v>0.89</v>
      </c>
      <c r="D3" s="37">
        <f>B3*C3</f>
        <v>80100</v>
      </c>
      <c r="E3" s="40">
        <f t="shared" ref="E3:E18" si="0">D3/$D$20</f>
        <v>0.20826004581721008</v>
      </c>
      <c r="F3" s="6">
        <v>1</v>
      </c>
      <c r="G3" s="39">
        <f>E3</f>
        <v>0.20826004581721008</v>
      </c>
      <c r="H3" s="6" t="s">
        <v>60</v>
      </c>
    </row>
    <row r="4" spans="1:8" ht="20.100000000000001" customHeight="1">
      <c r="A4" s="15" t="s">
        <v>10</v>
      </c>
      <c r="B4" s="22">
        <v>600</v>
      </c>
      <c r="C4" s="23">
        <v>125</v>
      </c>
      <c r="D4" s="37">
        <f t="shared" ref="D3:D18" si="1">B4*C4</f>
        <v>75000</v>
      </c>
      <c r="E4" s="40">
        <f t="shared" si="0"/>
        <v>0.19500004290000944</v>
      </c>
      <c r="F4" s="10">
        <v>2</v>
      </c>
      <c r="G4" s="41">
        <f>G3+E4</f>
        <v>0.40326008871721952</v>
      </c>
      <c r="H4" s="6" t="s">
        <v>60</v>
      </c>
    </row>
    <row r="5" spans="1:8" ht="20.100000000000001" customHeight="1">
      <c r="A5" s="15" t="s">
        <v>22</v>
      </c>
      <c r="B5" s="22">
        <v>45600</v>
      </c>
      <c r="C5" s="23">
        <v>1.45</v>
      </c>
      <c r="D5" s="37">
        <f t="shared" si="1"/>
        <v>66120</v>
      </c>
      <c r="E5" s="40">
        <f t="shared" si="0"/>
        <v>0.17191203782064832</v>
      </c>
      <c r="F5" s="10">
        <v>3</v>
      </c>
      <c r="G5" s="41">
        <f>G4+E5</f>
        <v>0.57517212653786787</v>
      </c>
      <c r="H5" s="6" t="s">
        <v>60</v>
      </c>
    </row>
    <row r="6" spans="1:8" ht="20.100000000000001" customHeight="1">
      <c r="A6" s="15" t="s">
        <v>20</v>
      </c>
      <c r="B6" s="22">
        <v>23500</v>
      </c>
      <c r="C6" s="23">
        <v>1.56</v>
      </c>
      <c r="D6" s="37">
        <f t="shared" si="1"/>
        <v>36660</v>
      </c>
      <c r="E6" s="40">
        <f t="shared" si="0"/>
        <v>9.5316020969524615E-2</v>
      </c>
      <c r="F6" s="6">
        <v>4</v>
      </c>
      <c r="G6" s="41">
        <f>G5+E6</f>
        <v>0.6704881475073925</v>
      </c>
      <c r="H6" s="6" t="s">
        <v>60</v>
      </c>
    </row>
    <row r="7" spans="1:8" ht="20.100000000000001" customHeight="1">
      <c r="A7" s="15" t="s">
        <v>21</v>
      </c>
      <c r="B7" s="22">
        <v>17000</v>
      </c>
      <c r="C7" s="23">
        <v>1.87</v>
      </c>
      <c r="D7" s="37">
        <f t="shared" si="1"/>
        <v>31790</v>
      </c>
      <c r="E7" s="40">
        <f t="shared" si="0"/>
        <v>8.2654018183884001E-2</v>
      </c>
      <c r="F7" s="10">
        <v>5</v>
      </c>
      <c r="G7" s="41">
        <f>G6+E7</f>
        <v>0.75314216569127646</v>
      </c>
      <c r="H7" s="6" t="s">
        <v>60</v>
      </c>
    </row>
    <row r="8" spans="1:8" ht="20.100000000000001" customHeight="1">
      <c r="A8" s="15" t="s">
        <v>9</v>
      </c>
      <c r="B8" s="22">
        <v>250</v>
      </c>
      <c r="C8" s="23">
        <v>125</v>
      </c>
      <c r="D8" s="37">
        <f t="shared" si="1"/>
        <v>31250</v>
      </c>
      <c r="E8" s="40">
        <f t="shared" si="0"/>
        <v>8.1250017875003938E-2</v>
      </c>
      <c r="F8" s="10">
        <v>6</v>
      </c>
      <c r="G8" s="41">
        <f>G7+E8</f>
        <v>0.83439218356628042</v>
      </c>
      <c r="H8" s="6" t="s">
        <v>60</v>
      </c>
    </row>
    <row r="9" spans="1:8" ht="20.100000000000001" customHeight="1">
      <c r="A9" s="15" t="s">
        <v>15</v>
      </c>
      <c r="B9" s="22">
        <v>190</v>
      </c>
      <c r="C9" s="23">
        <v>120</v>
      </c>
      <c r="D9" s="37">
        <f t="shared" si="1"/>
        <v>22800</v>
      </c>
      <c r="E9" s="40">
        <f t="shared" si="0"/>
        <v>5.9280013041602873E-2</v>
      </c>
      <c r="F9" s="6">
        <v>7</v>
      </c>
      <c r="G9" s="41">
        <f>E9</f>
        <v>5.9280013041602873E-2</v>
      </c>
      <c r="H9" s="10" t="s">
        <v>61</v>
      </c>
    </row>
    <row r="10" spans="1:8" ht="20.100000000000001" customHeight="1">
      <c r="A10" s="15" t="s">
        <v>16</v>
      </c>
      <c r="B10" s="22">
        <v>900</v>
      </c>
      <c r="C10" s="23">
        <v>23</v>
      </c>
      <c r="D10" s="37">
        <f t="shared" si="1"/>
        <v>20700</v>
      </c>
      <c r="E10" s="40">
        <f t="shared" si="0"/>
        <v>5.382001184040261E-2</v>
      </c>
      <c r="F10" s="10">
        <v>8</v>
      </c>
      <c r="G10" s="41">
        <f>G9+E10</f>
        <v>0.11310002488200549</v>
      </c>
      <c r="H10" s="10" t="s">
        <v>61</v>
      </c>
    </row>
    <row r="11" spans="1:8" ht="20.100000000000001" customHeight="1">
      <c r="A11" s="15" t="s">
        <v>23</v>
      </c>
      <c r="B11" s="22">
        <v>12000</v>
      </c>
      <c r="C11" s="23">
        <v>0.76</v>
      </c>
      <c r="D11" s="37">
        <f t="shared" si="1"/>
        <v>9120</v>
      </c>
      <c r="E11" s="40">
        <f t="shared" si="0"/>
        <v>2.3712005216641147E-2</v>
      </c>
      <c r="F11" s="10">
        <v>9</v>
      </c>
      <c r="G11" s="38"/>
      <c r="H11" s="10" t="s">
        <v>62</v>
      </c>
    </row>
    <row r="12" spans="1:8" ht="20.100000000000001" customHeight="1">
      <c r="A12" s="15" t="s">
        <v>18</v>
      </c>
      <c r="B12" s="22">
        <v>4000</v>
      </c>
      <c r="C12" s="23">
        <v>1.1200000000000001</v>
      </c>
      <c r="D12" s="37">
        <f t="shared" si="1"/>
        <v>4480</v>
      </c>
      <c r="E12" s="40">
        <f t="shared" si="0"/>
        <v>1.1648002562560563E-2</v>
      </c>
      <c r="F12" s="6">
        <v>10</v>
      </c>
      <c r="G12" s="10"/>
      <c r="H12" s="10" t="s">
        <v>62</v>
      </c>
    </row>
    <row r="13" spans="1:8" ht="20.100000000000001" customHeight="1">
      <c r="A13" s="15" t="s">
        <v>14</v>
      </c>
      <c r="B13" s="22">
        <v>45</v>
      </c>
      <c r="C13" s="23">
        <v>80</v>
      </c>
      <c r="D13" s="37">
        <f t="shared" si="1"/>
        <v>3600</v>
      </c>
      <c r="E13" s="40">
        <f t="shared" si="0"/>
        <v>9.3600020592004528E-3</v>
      </c>
      <c r="F13" s="10">
        <v>11</v>
      </c>
      <c r="G13" s="10"/>
      <c r="H13" s="10" t="s">
        <v>62</v>
      </c>
    </row>
    <row r="14" spans="1:8" ht="20.100000000000001" customHeight="1">
      <c r="A14" s="15" t="s">
        <v>19</v>
      </c>
      <c r="B14" s="22">
        <v>3500</v>
      </c>
      <c r="C14" s="23">
        <v>0.78</v>
      </c>
      <c r="D14" s="37">
        <f t="shared" si="1"/>
        <v>2730</v>
      </c>
      <c r="E14" s="40">
        <f t="shared" si="0"/>
        <v>7.0980015615603438E-3</v>
      </c>
      <c r="F14" s="10">
        <v>12</v>
      </c>
      <c r="G14" s="10"/>
      <c r="H14" s="10" t="s">
        <v>62</v>
      </c>
    </row>
    <row r="15" spans="1:8" ht="20.100000000000001" customHeight="1">
      <c r="A15" s="15" t="s">
        <v>24</v>
      </c>
      <c r="B15" s="22">
        <v>19000</v>
      </c>
      <c r="C15" s="23">
        <v>0.01</v>
      </c>
      <c r="D15" s="37">
        <f t="shared" si="1"/>
        <v>190</v>
      </c>
      <c r="E15" s="40">
        <f t="shared" si="0"/>
        <v>4.9400010868002394E-4</v>
      </c>
      <c r="F15" s="6">
        <v>13</v>
      </c>
      <c r="G15" s="10"/>
      <c r="H15" s="10" t="s">
        <v>62</v>
      </c>
    </row>
    <row r="16" spans="1:8" ht="20.100000000000001" customHeight="1">
      <c r="A16" s="15" t="s">
        <v>13</v>
      </c>
      <c r="B16" s="22">
        <v>50</v>
      </c>
      <c r="C16" s="23">
        <v>1.25</v>
      </c>
      <c r="D16" s="37">
        <f t="shared" si="1"/>
        <v>62.5</v>
      </c>
      <c r="E16" s="40">
        <f t="shared" si="0"/>
        <v>1.6250003575000787E-4</v>
      </c>
      <c r="F16" s="10">
        <v>14</v>
      </c>
      <c r="G16" s="10"/>
      <c r="H16" s="10" t="s">
        <v>62</v>
      </c>
    </row>
    <row r="17" spans="1:8" ht="20.100000000000001" customHeight="1">
      <c r="A17" s="15" t="s">
        <v>11</v>
      </c>
      <c r="B17" s="22">
        <v>500</v>
      </c>
      <c r="C17" s="23">
        <v>0.02</v>
      </c>
      <c r="D17" s="37">
        <f t="shared" si="1"/>
        <v>10</v>
      </c>
      <c r="E17" s="40">
        <f t="shared" si="0"/>
        <v>2.600000572000126E-5</v>
      </c>
      <c r="F17" s="10">
        <v>15</v>
      </c>
      <c r="G17" s="10"/>
      <c r="H17" s="10" t="s">
        <v>62</v>
      </c>
    </row>
    <row r="18" spans="1:8" ht="20.100000000000001" customHeight="1">
      <c r="A18" s="15" t="s">
        <v>12</v>
      </c>
      <c r="B18" s="22">
        <v>70</v>
      </c>
      <c r="C18" s="23">
        <v>0.04</v>
      </c>
      <c r="D18" s="37">
        <f t="shared" si="1"/>
        <v>2.8000000000000003</v>
      </c>
      <c r="E18" s="40">
        <f t="shared" si="0"/>
        <v>7.2800016016003532E-6</v>
      </c>
      <c r="F18" s="6">
        <v>16</v>
      </c>
      <c r="G18" s="10"/>
      <c r="H18" s="10" t="s">
        <v>62</v>
      </c>
    </row>
    <row r="19" spans="1:8" ht="20.100000000000001" customHeight="1">
      <c r="A19" s="14"/>
      <c r="B19" s="11"/>
      <c r="C19" s="10"/>
      <c r="D19" s="10"/>
      <c r="E19" s="10"/>
      <c r="F19" s="10"/>
      <c r="G19" s="10"/>
      <c r="H19" s="10"/>
    </row>
    <row r="20" spans="1:8" ht="20.100000000000001" customHeight="1">
      <c r="A20" s="15" t="s">
        <v>25</v>
      </c>
      <c r="B20" s="24">
        <v>0.81</v>
      </c>
      <c r="C20" s="10"/>
      <c r="D20" s="35">
        <f>SUM(D3:D19)</f>
        <v>384615.3</v>
      </c>
      <c r="E20" s="10"/>
      <c r="F20" s="10"/>
      <c r="G20" s="10"/>
      <c r="H20" s="10"/>
    </row>
    <row r="21" spans="1:8" ht="20.100000000000001" customHeight="1">
      <c r="A21" s="15" t="s">
        <v>26</v>
      </c>
      <c r="B21" s="16">
        <v>0.12</v>
      </c>
      <c r="C21" s="10"/>
      <c r="D21" s="10"/>
      <c r="E21" s="10"/>
      <c r="F21" s="10"/>
      <c r="G21" s="10"/>
      <c r="H21" s="10"/>
    </row>
    <row r="22" spans="1:8" ht="20.100000000000001" customHeight="1">
      <c r="A22" s="15" t="s">
        <v>27</v>
      </c>
      <c r="B22" s="16">
        <v>7.0000000000000007E-2</v>
      </c>
      <c r="C22" s="10"/>
      <c r="D22" s="10"/>
      <c r="E22" s="10"/>
      <c r="F22" s="10"/>
      <c r="G22" s="10"/>
      <c r="H22" s="10"/>
    </row>
  </sheetData>
  <sortState ref="A3:E18">
    <sortCondition descending="1" ref="E3:E18"/>
  </sortState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I8" sqref="I8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45" t="s">
        <v>0</v>
      </c>
      <c r="B1" s="45"/>
      <c r="C1" s="45"/>
      <c r="D1" s="45"/>
      <c r="E1" s="45"/>
      <c r="F1" s="45"/>
      <c r="G1" s="45"/>
    </row>
    <row r="2" spans="1:7" ht="32.1" customHeight="1">
      <c r="A2" s="3"/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</row>
    <row r="3" spans="1:7" ht="20.25" customHeight="1">
      <c r="A3" s="27"/>
      <c r="B3" s="28">
        <v>200000</v>
      </c>
      <c r="C3" s="7">
        <v>1</v>
      </c>
      <c r="D3" s="21">
        <v>75</v>
      </c>
      <c r="E3" s="43">
        <f>B3/2+$F$21</f>
        <v>100400</v>
      </c>
      <c r="F3" s="37">
        <f>E3*$C$21</f>
        <v>1706800</v>
      </c>
      <c r="G3" s="37">
        <f t="shared" ref="G3:G18" si="0">D3+F3</f>
        <v>1706875</v>
      </c>
    </row>
    <row r="4" spans="1:7" ht="20.100000000000001" customHeight="1">
      <c r="A4" s="14"/>
      <c r="B4" s="42">
        <f>$B$3/C4</f>
        <v>40000</v>
      </c>
      <c r="C4" s="12">
        <v>5</v>
      </c>
      <c r="D4" s="35">
        <f>$D$3*C4</f>
        <v>375</v>
      </c>
      <c r="E4" s="43">
        <f t="shared" ref="E4:E18" si="1">B4/2+$F$21</f>
        <v>20400</v>
      </c>
      <c r="F4" s="37">
        <f t="shared" ref="F4:F18" si="2">E4*$C$21</f>
        <v>346800</v>
      </c>
      <c r="G4" s="37">
        <f t="shared" si="0"/>
        <v>347175</v>
      </c>
    </row>
    <row r="5" spans="1:7" ht="20.100000000000001" customHeight="1">
      <c r="A5" s="14"/>
      <c r="B5" s="42">
        <f t="shared" ref="B4:B18" si="3">$B$3/C5</f>
        <v>20000</v>
      </c>
      <c r="C5" s="12">
        <v>10</v>
      </c>
      <c r="D5" s="35">
        <f t="shared" ref="D4:D18" si="4">$D$3*C5</f>
        <v>750</v>
      </c>
      <c r="E5" s="43">
        <f t="shared" si="1"/>
        <v>10400</v>
      </c>
      <c r="F5" s="37">
        <f t="shared" si="2"/>
        <v>176800</v>
      </c>
      <c r="G5" s="37">
        <f t="shared" si="0"/>
        <v>177550</v>
      </c>
    </row>
    <row r="6" spans="1:7" ht="20.100000000000001" customHeight="1">
      <c r="A6" s="14"/>
      <c r="B6" s="42">
        <f t="shared" si="3"/>
        <v>13333.333333333334</v>
      </c>
      <c r="C6" s="12">
        <v>15</v>
      </c>
      <c r="D6" s="35">
        <f t="shared" si="4"/>
        <v>1125</v>
      </c>
      <c r="E6" s="43">
        <f t="shared" si="1"/>
        <v>7066.666666666667</v>
      </c>
      <c r="F6" s="37">
        <f t="shared" si="2"/>
        <v>120133.33333333334</v>
      </c>
      <c r="G6" s="37">
        <f t="shared" si="0"/>
        <v>121258.33333333334</v>
      </c>
    </row>
    <row r="7" spans="1:7" ht="20.100000000000001" customHeight="1">
      <c r="A7" s="14"/>
      <c r="B7" s="42">
        <f t="shared" si="3"/>
        <v>10000</v>
      </c>
      <c r="C7" s="12">
        <v>20</v>
      </c>
      <c r="D7" s="35">
        <f t="shared" si="4"/>
        <v>1500</v>
      </c>
      <c r="E7" s="43">
        <f t="shared" si="1"/>
        <v>5400</v>
      </c>
      <c r="F7" s="37">
        <f t="shared" si="2"/>
        <v>91800</v>
      </c>
      <c r="G7" s="37">
        <f t="shared" si="0"/>
        <v>93300</v>
      </c>
    </row>
    <row r="8" spans="1:7" ht="20.100000000000001" customHeight="1">
      <c r="A8" s="14"/>
      <c r="B8" s="42">
        <f t="shared" si="3"/>
        <v>8000</v>
      </c>
      <c r="C8" s="12">
        <v>25</v>
      </c>
      <c r="D8" s="35">
        <f t="shared" si="4"/>
        <v>1875</v>
      </c>
      <c r="E8" s="43">
        <f t="shared" si="1"/>
        <v>4400</v>
      </c>
      <c r="F8" s="37">
        <f t="shared" si="2"/>
        <v>74800</v>
      </c>
      <c r="G8" s="37">
        <f t="shared" si="0"/>
        <v>76675</v>
      </c>
    </row>
    <row r="9" spans="1:7" ht="20.100000000000001" customHeight="1">
      <c r="A9" s="14"/>
      <c r="B9" s="42">
        <f t="shared" si="3"/>
        <v>6666.666666666667</v>
      </c>
      <c r="C9" s="12">
        <v>30</v>
      </c>
      <c r="D9" s="35">
        <f t="shared" si="4"/>
        <v>2250</v>
      </c>
      <c r="E9" s="43">
        <f t="shared" si="1"/>
        <v>3733.3333333333335</v>
      </c>
      <c r="F9" s="37">
        <f t="shared" si="2"/>
        <v>63466.666666666672</v>
      </c>
      <c r="G9" s="37">
        <f t="shared" si="0"/>
        <v>65716.666666666672</v>
      </c>
    </row>
    <row r="10" spans="1:7" ht="20.100000000000001" customHeight="1">
      <c r="A10" s="14"/>
      <c r="B10" s="42">
        <f t="shared" si="3"/>
        <v>5714.2857142857147</v>
      </c>
      <c r="C10" s="12">
        <v>35</v>
      </c>
      <c r="D10" s="35">
        <f t="shared" si="4"/>
        <v>2625</v>
      </c>
      <c r="E10" s="43">
        <f t="shared" si="1"/>
        <v>3257.1428571428573</v>
      </c>
      <c r="F10" s="37">
        <f t="shared" si="2"/>
        <v>55371.428571428572</v>
      </c>
      <c r="G10" s="37">
        <f t="shared" si="0"/>
        <v>57996.428571428572</v>
      </c>
    </row>
    <row r="11" spans="1:7" ht="20.100000000000001" customHeight="1">
      <c r="A11" s="14"/>
      <c r="B11" s="42">
        <f t="shared" si="3"/>
        <v>5000</v>
      </c>
      <c r="C11" s="12">
        <v>40</v>
      </c>
      <c r="D11" s="35">
        <f t="shared" si="4"/>
        <v>3000</v>
      </c>
      <c r="E11" s="43">
        <f t="shared" si="1"/>
        <v>2900</v>
      </c>
      <c r="F11" s="37">
        <f t="shared" si="2"/>
        <v>49300</v>
      </c>
      <c r="G11" s="37">
        <f t="shared" si="0"/>
        <v>52300</v>
      </c>
    </row>
    <row r="12" spans="1:7" ht="20.100000000000001" customHeight="1">
      <c r="A12" s="14"/>
      <c r="B12" s="42">
        <f t="shared" si="3"/>
        <v>4444.4444444444443</v>
      </c>
      <c r="C12" s="12">
        <v>45</v>
      </c>
      <c r="D12" s="35">
        <f t="shared" si="4"/>
        <v>3375</v>
      </c>
      <c r="E12" s="43">
        <f t="shared" si="1"/>
        <v>2622.2222222222222</v>
      </c>
      <c r="F12" s="37">
        <f t="shared" si="2"/>
        <v>44577.777777777774</v>
      </c>
      <c r="G12" s="37">
        <f t="shared" si="0"/>
        <v>47952.777777777774</v>
      </c>
    </row>
    <row r="13" spans="1:7" ht="20.100000000000001" customHeight="1">
      <c r="A13" s="14"/>
      <c r="B13" s="42">
        <f t="shared" si="3"/>
        <v>4000</v>
      </c>
      <c r="C13" s="12">
        <v>50</v>
      </c>
      <c r="D13" s="35">
        <f t="shared" si="4"/>
        <v>3750</v>
      </c>
      <c r="E13" s="43">
        <f t="shared" si="1"/>
        <v>2400</v>
      </c>
      <c r="F13" s="37">
        <f t="shared" si="2"/>
        <v>40800</v>
      </c>
      <c r="G13" s="37">
        <f t="shared" si="0"/>
        <v>44550</v>
      </c>
    </row>
    <row r="14" spans="1:7" ht="20.100000000000001" customHeight="1">
      <c r="A14" s="14"/>
      <c r="B14" s="42">
        <f t="shared" si="3"/>
        <v>3636.3636363636365</v>
      </c>
      <c r="C14" s="12">
        <v>55</v>
      </c>
      <c r="D14" s="35">
        <f t="shared" si="4"/>
        <v>4125</v>
      </c>
      <c r="E14" s="43">
        <f t="shared" si="1"/>
        <v>2218.181818181818</v>
      </c>
      <c r="F14" s="37">
        <f t="shared" si="2"/>
        <v>37709.090909090904</v>
      </c>
      <c r="G14" s="37">
        <f t="shared" si="0"/>
        <v>41834.090909090904</v>
      </c>
    </row>
    <row r="15" spans="1:7" ht="20.100000000000001" customHeight="1">
      <c r="A15" s="14"/>
      <c r="B15" s="42">
        <f t="shared" si="3"/>
        <v>3333.3333333333335</v>
      </c>
      <c r="C15" s="12">
        <v>60</v>
      </c>
      <c r="D15" s="35">
        <f t="shared" si="4"/>
        <v>4500</v>
      </c>
      <c r="E15" s="43">
        <f t="shared" si="1"/>
        <v>2066.666666666667</v>
      </c>
      <c r="F15" s="37">
        <f t="shared" si="2"/>
        <v>35133.333333333336</v>
      </c>
      <c r="G15" s="37">
        <f t="shared" si="0"/>
        <v>39633.333333333336</v>
      </c>
    </row>
    <row r="16" spans="1:7" ht="20.100000000000001" customHeight="1">
      <c r="A16" s="14"/>
      <c r="B16" s="42">
        <f t="shared" si="3"/>
        <v>3076.9230769230771</v>
      </c>
      <c r="C16" s="12">
        <v>65</v>
      </c>
      <c r="D16" s="35">
        <f t="shared" si="4"/>
        <v>4875</v>
      </c>
      <c r="E16" s="43">
        <f t="shared" si="1"/>
        <v>1938.4615384615386</v>
      </c>
      <c r="F16" s="37">
        <f t="shared" si="2"/>
        <v>32953.846153846156</v>
      </c>
      <c r="G16" s="37">
        <f t="shared" si="0"/>
        <v>37828.846153846156</v>
      </c>
    </row>
    <row r="17" spans="1:7" ht="20.100000000000001" customHeight="1">
      <c r="A17" s="14"/>
      <c r="B17" s="42">
        <f t="shared" si="3"/>
        <v>2857.1428571428573</v>
      </c>
      <c r="C17" s="12">
        <v>70</v>
      </c>
      <c r="D17" s="35">
        <f t="shared" si="4"/>
        <v>5250</v>
      </c>
      <c r="E17" s="43">
        <f t="shared" si="1"/>
        <v>1828.5714285714287</v>
      </c>
      <c r="F17" s="37">
        <f t="shared" si="2"/>
        <v>31085.714285714286</v>
      </c>
      <c r="G17" s="37">
        <f t="shared" si="0"/>
        <v>36335.71428571429</v>
      </c>
    </row>
    <row r="18" spans="1:7" ht="20.100000000000001" customHeight="1">
      <c r="A18" s="14"/>
      <c r="B18" s="42">
        <f t="shared" si="3"/>
        <v>2666.6666666666665</v>
      </c>
      <c r="C18" s="12">
        <v>75</v>
      </c>
      <c r="D18" s="35">
        <f t="shared" si="4"/>
        <v>5625</v>
      </c>
      <c r="E18" s="43">
        <f t="shared" si="1"/>
        <v>1733.3333333333333</v>
      </c>
      <c r="F18" s="37">
        <f t="shared" si="2"/>
        <v>29466.666666666664</v>
      </c>
      <c r="G18" s="44">
        <f t="shared" si="0"/>
        <v>35091.666666666664</v>
      </c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29" t="s">
        <v>34</v>
      </c>
      <c r="C21" s="23">
        <v>17</v>
      </c>
      <c r="D21" s="10"/>
      <c r="E21" s="30" t="s">
        <v>35</v>
      </c>
      <c r="F21" s="12">
        <v>400</v>
      </c>
      <c r="G21" s="10"/>
    </row>
  </sheetData>
  <sortState ref="B3:G18">
    <sortCondition descending="1" ref="G3:G18"/>
  </sortState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Ludwig</dc:creator>
  <cp:keywords/>
  <dc:description/>
  <cp:lastModifiedBy>Felix Kulisch</cp:lastModifiedBy>
  <cp:revision/>
  <dcterms:created xsi:type="dcterms:W3CDTF">2023-04-13T10:18:15Z</dcterms:created>
  <dcterms:modified xsi:type="dcterms:W3CDTF">2023-04-14T09:04:03Z</dcterms:modified>
  <cp:category/>
  <cp:contentStatus/>
</cp:coreProperties>
</file>