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.sharepoint.com/sites/AEcong/Shared Documents/General/"/>
    </mc:Choice>
  </mc:AlternateContent>
  <xr:revisionPtr revIDLastSave="0" documentId="8_{CD169336-1CA6-4D04-BD0A-FC192C12F7E6}" xr6:coauthVersionLast="47" xr6:coauthVersionMax="47" xr10:uidLastSave="{00000000-0000-0000-0000-000000000000}"/>
  <bookViews>
    <workbookView xWindow="-108" yWindow="-108" windowWidth="23256" windowHeight="12576" tabRatio="0" xr2:uid="{03F31413-B79B-4DA5-9D79-D60DB31D9CF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" i="1" l="1"/>
  <c r="L110" i="1" a="1"/>
  <c r="L110" i="1" s="1"/>
  <c r="C119" i="1" s="1"/>
  <c r="C170" i="1"/>
  <c r="C171" i="1"/>
  <c r="C172" i="1"/>
  <c r="C323" i="1" s="1"/>
  <c r="C173" i="1"/>
  <c r="C174" i="1"/>
  <c r="C325" i="1" s="1"/>
  <c r="C175" i="1"/>
  <c r="L96" i="1" a="1"/>
  <c r="L96" i="1" s="1"/>
  <c r="C105" i="1" s="1"/>
  <c r="L39" i="1" a="1"/>
  <c r="L39" i="1" s="1"/>
  <c r="L53" i="1" a="1"/>
  <c r="L53" i="1" s="1"/>
  <c r="C62" i="1" s="1"/>
  <c r="N53" i="1" s="1"/>
  <c r="C177" i="1"/>
  <c r="C176" i="1"/>
  <c r="C327" i="1" s="1"/>
  <c r="L124" i="1" a="1"/>
  <c r="L124" i="1" s="1"/>
  <c r="C133" i="1" s="1"/>
  <c r="L81" i="1" a="1"/>
  <c r="L81" i="1" s="1"/>
  <c r="C90" i="1" s="1"/>
  <c r="L67" i="1" a="1"/>
  <c r="L67" i="1" s="1"/>
  <c r="C76" i="1" s="1"/>
  <c r="N110" i="1" l="1"/>
  <c r="D174" i="1"/>
  <c r="D170" i="1"/>
  <c r="D173" i="1"/>
  <c r="D171" i="1"/>
  <c r="D172" i="1"/>
  <c r="N96" i="1"/>
  <c r="N98" i="1"/>
  <c r="N99" i="1"/>
  <c r="D176" i="1"/>
  <c r="D327" i="1" s="1"/>
  <c r="D175" i="1"/>
  <c r="D177" i="1"/>
  <c r="D328" i="1" s="1"/>
  <c r="N44" i="1"/>
  <c r="D321" i="1"/>
  <c r="C324" i="1"/>
  <c r="C328" i="1"/>
  <c r="C326" i="1"/>
  <c r="C321" i="1"/>
  <c r="N81" i="1"/>
  <c r="C322" i="1"/>
  <c r="N124" i="1"/>
  <c r="N87" i="1"/>
  <c r="N102" i="1"/>
  <c r="N113" i="1"/>
  <c r="N117" i="1"/>
  <c r="N114" i="1"/>
  <c r="N111" i="1"/>
  <c r="N115" i="1"/>
  <c r="N116" i="1"/>
  <c r="N112" i="1"/>
  <c r="N84" i="1"/>
  <c r="N70" i="1"/>
  <c r="N60" i="1"/>
  <c r="N101" i="1"/>
  <c r="N97" i="1"/>
  <c r="N100" i="1"/>
  <c r="N103" i="1"/>
  <c r="N59" i="1"/>
  <c r="N55" i="1"/>
  <c r="N85" i="1"/>
  <c r="N58" i="1"/>
  <c r="N54" i="1"/>
  <c r="N88" i="1"/>
  <c r="N83" i="1"/>
  <c r="N86" i="1"/>
  <c r="N82" i="1"/>
  <c r="E173" i="1" l="1"/>
  <c r="E174" i="1"/>
  <c r="E325" i="1" s="1"/>
  <c r="E171" i="1"/>
  <c r="E170" i="1"/>
  <c r="E172" i="1"/>
  <c r="D324" i="1"/>
  <c r="E177" i="1"/>
  <c r="E328" i="1" s="1"/>
  <c r="E175" i="1"/>
  <c r="E176" i="1"/>
  <c r="E327" i="1" s="1"/>
  <c r="D323" i="1"/>
  <c r="N39" i="1"/>
  <c r="N43" i="1"/>
  <c r="N45" i="1"/>
  <c r="N46" i="1"/>
  <c r="N42" i="1"/>
  <c r="N41" i="1"/>
  <c r="N40" i="1"/>
  <c r="D325" i="1"/>
  <c r="D322" i="1"/>
  <c r="D326" i="1"/>
  <c r="N128" i="1"/>
  <c r="N125" i="1"/>
  <c r="N130" i="1"/>
  <c r="N131" i="1"/>
  <c r="N129" i="1"/>
  <c r="N126" i="1"/>
  <c r="N127" i="1"/>
  <c r="N56" i="1"/>
  <c r="N68" i="1"/>
  <c r="N74" i="1"/>
  <c r="N72" i="1"/>
  <c r="N73" i="1"/>
  <c r="N71" i="1"/>
  <c r="N67" i="1"/>
  <c r="N69" i="1"/>
  <c r="N57" i="1"/>
  <c r="F174" i="1" l="1"/>
  <c r="F325" i="1" s="1"/>
  <c r="F173" i="1"/>
  <c r="F171" i="1"/>
  <c r="F322" i="1" s="1"/>
  <c r="F172" i="1"/>
  <c r="F170" i="1"/>
  <c r="E322" i="1"/>
  <c r="F177" i="1"/>
  <c r="F175" i="1"/>
  <c r="F176" i="1"/>
  <c r="E324" i="1"/>
  <c r="E321" i="1"/>
  <c r="E323" i="1"/>
  <c r="E326" i="1"/>
  <c r="G170" i="1" l="1"/>
  <c r="G171" i="1"/>
  <c r="G173" i="1"/>
  <c r="G172" i="1"/>
  <c r="G174" i="1"/>
  <c r="G176" i="1"/>
  <c r="G177" i="1"/>
  <c r="G328" i="1" s="1"/>
  <c r="F324" i="1"/>
  <c r="F327" i="1"/>
  <c r="G175" i="1"/>
  <c r="G326" i="1" s="1"/>
  <c r="F326" i="1"/>
  <c r="F323" i="1"/>
  <c r="F321" i="1"/>
  <c r="F328" i="1"/>
  <c r="H174" i="1" l="1"/>
  <c r="H171" i="1"/>
  <c r="H173" i="1"/>
  <c r="H170" i="1"/>
  <c r="H172" i="1"/>
  <c r="H323" i="1" s="1"/>
  <c r="H175" i="1"/>
  <c r="H326" i="1" s="1"/>
  <c r="G325" i="1"/>
  <c r="H176" i="1"/>
  <c r="H177" i="1"/>
  <c r="G323" i="1"/>
  <c r="G321" i="1"/>
  <c r="G327" i="1"/>
  <c r="G322" i="1"/>
  <c r="G324" i="1"/>
  <c r="I170" i="1" l="1"/>
  <c r="I172" i="1"/>
  <c r="I323" i="1" s="1"/>
  <c r="I173" i="1"/>
  <c r="I171" i="1"/>
  <c r="I174" i="1"/>
  <c r="I176" i="1"/>
  <c r="I327" i="1" s="1"/>
  <c r="I175" i="1"/>
  <c r="I177" i="1"/>
  <c r="I328" i="1" s="1"/>
  <c r="H327" i="1"/>
  <c r="H321" i="1"/>
  <c r="H324" i="1"/>
  <c r="H325" i="1"/>
  <c r="H322" i="1"/>
  <c r="H328" i="1"/>
  <c r="J171" i="1" l="1"/>
  <c r="J173" i="1"/>
  <c r="J170" i="1"/>
  <c r="J172" i="1"/>
  <c r="J174" i="1"/>
  <c r="J177" i="1"/>
  <c r="J175" i="1"/>
  <c r="J176" i="1"/>
  <c r="I321" i="1"/>
  <c r="I324" i="1"/>
  <c r="I325" i="1"/>
  <c r="I326" i="1"/>
  <c r="I322" i="1"/>
  <c r="K171" i="1" l="1"/>
  <c r="K172" i="1"/>
  <c r="K170" i="1"/>
  <c r="L171" i="1" s="1"/>
  <c r="K174" i="1"/>
  <c r="J323" i="1"/>
  <c r="K173" i="1"/>
  <c r="K176" i="1"/>
  <c r="K327" i="1" s="1"/>
  <c r="K177" i="1"/>
  <c r="K328" i="1" s="1"/>
  <c r="K175" i="1"/>
  <c r="J327" i="1"/>
  <c r="J322" i="1"/>
  <c r="J326" i="1"/>
  <c r="J324" i="1"/>
  <c r="J328" i="1"/>
  <c r="J325" i="1"/>
  <c r="J321" i="1"/>
  <c r="L172" i="1" l="1"/>
  <c r="L173" i="1"/>
  <c r="M170" i="1" s="1"/>
  <c r="L170" i="1"/>
  <c r="L174" i="1"/>
  <c r="L176" i="1"/>
  <c r="L327" i="1" s="1"/>
  <c r="L175" i="1"/>
  <c r="L177" i="1"/>
  <c r="L328" i="1" s="1"/>
  <c r="K322" i="1"/>
  <c r="K321" i="1"/>
  <c r="K324" i="1"/>
  <c r="K323" i="1"/>
  <c r="K326" i="1"/>
  <c r="K325" i="1"/>
  <c r="M173" i="1" l="1"/>
  <c r="M171" i="1"/>
  <c r="N172" i="1" s="1"/>
  <c r="M174" i="1"/>
  <c r="M172" i="1"/>
  <c r="M323" i="1" s="1"/>
  <c r="M176" i="1"/>
  <c r="M327" i="1" s="1"/>
  <c r="M177" i="1"/>
  <c r="M328" i="1" s="1"/>
  <c r="M175" i="1"/>
  <c r="L323" i="1"/>
  <c r="L325" i="1"/>
  <c r="L326" i="1"/>
  <c r="L321" i="1"/>
  <c r="L324" i="1"/>
  <c r="L322" i="1"/>
  <c r="N174" i="1" l="1"/>
  <c r="N173" i="1"/>
  <c r="N171" i="1"/>
  <c r="N170" i="1"/>
  <c r="O171" i="1"/>
  <c r="N175" i="1"/>
  <c r="N177" i="1"/>
  <c r="N176" i="1"/>
  <c r="N323" i="1"/>
  <c r="M322" i="1"/>
  <c r="M321" i="1"/>
  <c r="M326" i="1"/>
  <c r="M324" i="1"/>
  <c r="M325" i="1"/>
  <c r="O173" i="1" l="1"/>
  <c r="O172" i="1"/>
  <c r="P170" i="1" s="1"/>
  <c r="O170" i="1"/>
  <c r="P171" i="1" s="1"/>
  <c r="O174" i="1"/>
  <c r="P173" i="1" s="1"/>
  <c r="O177" i="1"/>
  <c r="O328" i="1" s="1"/>
  <c r="O175" i="1"/>
  <c r="P174" i="1" s="1"/>
  <c r="O176" i="1"/>
  <c r="N328" i="1"/>
  <c r="N325" i="1"/>
  <c r="N324" i="1"/>
  <c r="N321" i="1"/>
  <c r="N326" i="1"/>
  <c r="N327" i="1"/>
  <c r="N322" i="1"/>
  <c r="P172" i="1" l="1"/>
  <c r="P176" i="1"/>
  <c r="P175" i="1"/>
  <c r="P177" i="1"/>
  <c r="O327" i="1"/>
  <c r="O323" i="1"/>
  <c r="O321" i="1"/>
  <c r="O326" i="1"/>
  <c r="O324" i="1"/>
  <c r="O322" i="1"/>
  <c r="O325" i="1"/>
  <c r="Q177" i="1" l="1"/>
  <c r="Q328" i="1" s="1"/>
  <c r="Q176" i="1"/>
  <c r="Q175" i="1"/>
  <c r="P325" i="1"/>
  <c r="Q172" i="1"/>
  <c r="Q323" i="1" s="1"/>
  <c r="Q170" i="1"/>
  <c r="Q173" i="1"/>
  <c r="Q171" i="1"/>
  <c r="Q174" i="1"/>
  <c r="P322" i="1"/>
  <c r="P321" i="1"/>
  <c r="P328" i="1"/>
  <c r="P326" i="1"/>
  <c r="P327" i="1"/>
  <c r="P323" i="1"/>
  <c r="P324" i="1"/>
  <c r="R175" i="1" l="1"/>
  <c r="R177" i="1"/>
  <c r="R328" i="1" s="1"/>
  <c r="R174" i="1"/>
  <c r="R325" i="1" s="1"/>
  <c r="R176" i="1"/>
  <c r="R327" i="1" s="1"/>
  <c r="R171" i="1"/>
  <c r="R322" i="1" s="1"/>
  <c r="R173" i="1"/>
  <c r="R172" i="1"/>
  <c r="R170" i="1"/>
  <c r="R321" i="1" s="1"/>
  <c r="Q325" i="1"/>
  <c r="Q326" i="1"/>
  <c r="Q327" i="1"/>
  <c r="Q321" i="1"/>
  <c r="Q324" i="1"/>
  <c r="Q322" i="1"/>
  <c r="S177" i="1" l="1"/>
  <c r="S328" i="1" s="1"/>
  <c r="S176" i="1"/>
  <c r="S327" i="1" s="1"/>
  <c r="S174" i="1"/>
  <c r="S325" i="1" s="1"/>
  <c r="R326" i="1"/>
  <c r="S175" i="1"/>
  <c r="S326" i="1" s="1"/>
  <c r="S170" i="1"/>
  <c r="S321" i="1" s="1"/>
  <c r="R324" i="1"/>
  <c r="S172" i="1"/>
  <c r="S323" i="1" s="1"/>
  <c r="S173" i="1"/>
  <c r="S171" i="1"/>
  <c r="S322" i="1" s="1"/>
  <c r="R323" i="1"/>
  <c r="T176" i="1" l="1"/>
  <c r="T327" i="1" s="1"/>
  <c r="T175" i="1"/>
  <c r="T326" i="1" s="1"/>
  <c r="T177" i="1"/>
  <c r="T328" i="1" s="1"/>
  <c r="T174" i="1"/>
  <c r="S324" i="1"/>
  <c r="T173" i="1"/>
  <c r="T171" i="1"/>
  <c r="T172" i="1"/>
  <c r="T323" i="1" s="1"/>
  <c r="T170" i="1"/>
  <c r="T321" i="1" s="1"/>
  <c r="U175" i="1" l="1"/>
  <c r="U326" i="1" s="1"/>
  <c r="T325" i="1"/>
  <c r="U174" i="1"/>
  <c r="U325" i="1" s="1"/>
  <c r="U176" i="1"/>
  <c r="U327" i="1" s="1"/>
  <c r="U177" i="1"/>
  <c r="U328" i="1" s="1"/>
  <c r="U171" i="1"/>
  <c r="U172" i="1"/>
  <c r="U323" i="1" s="1"/>
  <c r="U173" i="1"/>
  <c r="U324" i="1" s="1"/>
  <c r="U170" i="1"/>
  <c r="U321" i="1" s="1"/>
  <c r="T322" i="1"/>
  <c r="T324" i="1"/>
  <c r="V177" i="1" l="1"/>
  <c r="V328" i="1" s="1"/>
  <c r="V176" i="1"/>
  <c r="V327" i="1" s="1"/>
  <c r="V175" i="1"/>
  <c r="V326" i="1" s="1"/>
  <c r="U322" i="1"/>
  <c r="V170" i="1"/>
  <c r="V321" i="1" s="1"/>
  <c r="V171" i="1"/>
  <c r="V322" i="1" s="1"/>
  <c r="V174" i="1"/>
  <c r="V325" i="1" s="1"/>
  <c r="V172" i="1"/>
  <c r="V323" i="1" s="1"/>
  <c r="V173" i="1"/>
  <c r="V3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<sst xmlns="http://schemas.openxmlformats.org/spreadsheetml/2006/main" count="101" uniqueCount="82">
  <si>
    <t>1. Tìm Eigenvalues and Eigenvectors bằng tay cho tất cả node. Node Ranking và cho biết đỉnh nào là KEY PLAYERS?</t>
  </si>
  <si>
    <t>Ma trận cạnh kề các node</t>
  </si>
  <si>
    <t>Interation 1</t>
  </si>
  <si>
    <t>A</t>
  </si>
  <si>
    <t>B</t>
  </si>
  <si>
    <t>LÀM TRÒN 3 SỐ THẬP PHÂN</t>
  </si>
  <si>
    <t>x</t>
  </si>
  <si>
    <t>=</t>
  </si>
  <si>
    <t>Normalized Value =</t>
  </si>
  <si>
    <t>LÀM TRÒN 2 SỐ THẬP PHÂN</t>
  </si>
  <si>
    <t>Interation 2</t>
  </si>
  <si>
    <t>MA TRẬN KỀ</t>
  </si>
  <si>
    <t>Interation 3</t>
  </si>
  <si>
    <t xml:space="preserve">Normalized Value = </t>
  </si>
  <si>
    <t>Interation 4</t>
  </si>
  <si>
    <t>Interation 5</t>
  </si>
  <si>
    <t>Interation 6</t>
  </si>
  <si>
    <t>Interation 7</t>
  </si>
  <si>
    <t>B6</t>
  </si>
  <si>
    <t>B7</t>
  </si>
  <si>
    <t>After 7 iterations</t>
  </si>
  <si>
    <t>Vertex ID</t>
  </si>
  <si>
    <t>Principal 
Eigenvector</t>
  </si>
  <si>
    <t>Node Ranking</t>
  </si>
  <si>
    <t>2 (ĐỒNG HẠNG NODE 0)</t>
  </si>
  <si>
    <t xml:space="preserve">=&gt; KEY PLAYER là node  0, 2 </t>
  </si>
  <si>
    <t>2. Dùng thuật toán PageRank hãy Node Ranking và cho biết đỉnh nào là KEY PLAYERS?</t>
  </si>
  <si>
    <t>Cho d=</t>
  </si>
  <si>
    <t xml:space="preserve"> Áp dụng công thức cho từng Node</t>
  </si>
  <si>
    <t xml:space="preserve">PR(0) = (1-d)+ d*[PR(1)/2 + PR(2)/3 + PR(3)/3] </t>
  </si>
  <si>
    <t>PR(1) = (1-d) + d*[ PR(0)/3 + PR(2)/3]</t>
  </si>
  <si>
    <t xml:space="preserve">PR(2) = (1-d) + d*[PR(0)/3 + PR(1)/2 + PR(3)/3] </t>
  </si>
  <si>
    <t xml:space="preserve">PR(3) = (1-d) + d*[PR(0)/3 + PR(2)/3 + PR(4)/2] </t>
  </si>
  <si>
    <t xml:space="preserve">PR(4) = (1-d) + d*[PR(3)/3 + PR(5)/3] </t>
  </si>
  <si>
    <t xml:space="preserve">PR(5) = (1-d) + d*[PR(4)/2 + PR(6)/2 + PR(7)/2] </t>
  </si>
  <si>
    <t xml:space="preserve">PR(6) = (1-d) + d*[PR(5)/3 + PR(7)/2] </t>
  </si>
  <si>
    <t xml:space="preserve">PR(7) = (1-d) + d*[PR(5)/3 + PR(7)/2] </t>
  </si>
  <si>
    <t xml:space="preserve">1/N </t>
  </si>
  <si>
    <t>NODE</t>
  </si>
  <si>
    <t>Iteration 0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</si>
  <si>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</si>
  <si>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</si>
  <si>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</si>
  <si>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</si>
  <si>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</si>
  <si>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</si>
  <si>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</si>
  <si>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</si>
  <si>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</si>
  <si>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</si>
  <si>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</si>
  <si>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</si>
  <si>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</si>
  <si>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</si>
  <si>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</si>
  <si>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</si>
  <si>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</si>
  <si>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</si>
  <si>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</si>
  <si>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</si>
  <si>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RANKING</t>
  </si>
  <si>
    <t>=&gt; KEY PLAYER là node 5</t>
  </si>
  <si>
    <t>1-0</t>
  </si>
  <si>
    <t>2-1</t>
  </si>
  <si>
    <t>3-2</t>
  </si>
  <si>
    <t>4-3</t>
  </si>
  <si>
    <t>5-4</t>
  </si>
  <si>
    <t>6-5</t>
  </si>
  <si>
    <t>7-6</t>
  </si>
  <si>
    <t>8-7</t>
  </si>
  <si>
    <t>9-8</t>
  </si>
  <si>
    <t>10-9</t>
  </si>
  <si>
    <t>11-10</t>
  </si>
  <si>
    <t>12-11</t>
  </si>
  <si>
    <t>13-12</t>
  </si>
  <si>
    <t>14-13</t>
  </si>
  <si>
    <t>15-14</t>
  </si>
  <si>
    <t>16-15</t>
  </si>
  <si>
    <t>17-16</t>
  </si>
  <si>
    <t>18-17</t>
  </si>
  <si>
    <t>19-18</t>
  </si>
  <si>
    <t>20-19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</si>
</sst>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4"/>
      <name val="Times New Roman"/>
      <family val="1"/>
    </font>
    <font>
      <sz val="13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3" fillId="0" borderId="1" xfId="0" applyFont="1" applyBorder="1"/>
    <xf numFmtId="0" fontId="3" fillId="0" borderId="0" xfId="0" quotePrefix="1" applyFont="1"/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64" fontId="2" fillId="3" borderId="8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64" fontId="5" fillId="2" borderId="8" xfId="0" applyNumberFormat="1" applyFont="1" applyFill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4" fillId="0" borderId="0" xfId="0" applyFont="1"/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165" fontId="5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</xdr:colOff>
      <xdr:row>46</xdr:row>
      <xdr:rowOff>163830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4EF8C93-63B3-95C0-65A9-FC2B82174176}"/>
            </a:ext>
          </a:extLst>
        </xdr:cNvPr>
        <xdr:cNvSpPr txBox="1"/>
      </xdr:nvSpPr>
      <xdr:spPr>
        <a:xfrm>
          <a:off x="6629400" y="47510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243840</xdr:colOff>
      <xdr:row>41</xdr:row>
      <xdr:rowOff>41910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B2BA9BB-1DF0-7C27-0AD1-BA589E13C843}"/>
                </a:ext>
              </a:extLst>
            </xdr:cNvPr>
            <xdr:cNvSpPr txBox="1"/>
          </xdr:nvSpPr>
          <xdr:spPr>
            <a:xfrm>
              <a:off x="10195560" y="371475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≡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B2BA9BB-1DF0-7C27-0AD1-BA589E13C843}"/>
                </a:ext>
              </a:extLst>
            </xdr:cNvPr>
            <xdr:cNvSpPr txBox="1"/>
          </xdr:nvSpPr>
          <xdr:spPr>
            <a:xfrm>
              <a:off x="10195560" y="371475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≡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220980</xdr:colOff>
      <xdr:row>55</xdr:row>
      <xdr:rowOff>22860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3F499FD-E05D-4905-BA69-9DE46B016DDD}"/>
                </a:ext>
              </a:extLst>
            </xdr:cNvPr>
            <xdr:cNvSpPr txBox="1"/>
          </xdr:nvSpPr>
          <xdr:spPr>
            <a:xfrm>
              <a:off x="10172700" y="629412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≡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3F499FD-E05D-4905-BA69-9DE46B016DDD}"/>
                </a:ext>
              </a:extLst>
            </xdr:cNvPr>
            <xdr:cNvSpPr txBox="1"/>
          </xdr:nvSpPr>
          <xdr:spPr>
            <a:xfrm>
              <a:off x="10172700" y="629412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≡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220980</xdr:colOff>
      <xdr:row>69</xdr:row>
      <xdr:rowOff>38100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BB2655E-2CF9-44C6-9F89-9479D0C04586}"/>
                </a:ext>
              </a:extLst>
            </xdr:cNvPr>
            <xdr:cNvSpPr txBox="1"/>
          </xdr:nvSpPr>
          <xdr:spPr>
            <a:xfrm>
              <a:off x="10172700" y="890778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≡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BB2655E-2CF9-44C6-9F89-9479D0C04586}"/>
                </a:ext>
              </a:extLst>
            </xdr:cNvPr>
            <xdr:cNvSpPr txBox="1"/>
          </xdr:nvSpPr>
          <xdr:spPr>
            <a:xfrm>
              <a:off x="10172700" y="890778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≡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190500</xdr:colOff>
      <xdr:row>83</xdr:row>
      <xdr:rowOff>22860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C6F75F6-A69C-42AF-8854-BE83F3D8CD86}"/>
                </a:ext>
              </a:extLst>
            </xdr:cNvPr>
            <xdr:cNvSpPr txBox="1"/>
          </xdr:nvSpPr>
          <xdr:spPr>
            <a:xfrm>
              <a:off x="10142220" y="1149096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≡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C6F75F6-A69C-42AF-8854-BE83F3D8CD86}"/>
                </a:ext>
              </a:extLst>
            </xdr:cNvPr>
            <xdr:cNvSpPr txBox="1"/>
          </xdr:nvSpPr>
          <xdr:spPr>
            <a:xfrm>
              <a:off x="10142220" y="1149096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≡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236220</xdr:colOff>
      <xdr:row>126</xdr:row>
      <xdr:rowOff>45720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F67E36A-7292-4A0D-8285-D44E90B2320E}"/>
                </a:ext>
              </a:extLst>
            </xdr:cNvPr>
            <xdr:cNvSpPr txBox="1"/>
          </xdr:nvSpPr>
          <xdr:spPr>
            <a:xfrm>
              <a:off x="20551140" y="891540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≡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F67E36A-7292-4A0D-8285-D44E90B2320E}"/>
                </a:ext>
              </a:extLst>
            </xdr:cNvPr>
            <xdr:cNvSpPr txBox="1"/>
          </xdr:nvSpPr>
          <xdr:spPr>
            <a:xfrm>
              <a:off x="20551140" y="891540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≡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220980</xdr:colOff>
      <xdr:row>112</xdr:row>
      <xdr:rowOff>38100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44CA6F8-24D2-4242-866E-88445B1A96B6}"/>
                </a:ext>
              </a:extLst>
            </xdr:cNvPr>
            <xdr:cNvSpPr txBox="1"/>
          </xdr:nvSpPr>
          <xdr:spPr>
            <a:xfrm>
              <a:off x="20535900" y="630936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≡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44CA6F8-24D2-4242-866E-88445B1A96B6}"/>
                </a:ext>
              </a:extLst>
            </xdr:cNvPr>
            <xdr:cNvSpPr txBox="1"/>
          </xdr:nvSpPr>
          <xdr:spPr>
            <a:xfrm>
              <a:off x="20535900" y="630936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≡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236220</xdr:colOff>
      <xdr:row>98</xdr:row>
      <xdr:rowOff>15240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62B0B10-2A89-4C14-8FCC-1E126B1B94FA}"/>
                </a:ext>
              </a:extLst>
            </xdr:cNvPr>
            <xdr:cNvSpPr txBox="1"/>
          </xdr:nvSpPr>
          <xdr:spPr>
            <a:xfrm>
              <a:off x="20551140" y="368808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≡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62B0B10-2A89-4C14-8FCC-1E126B1B94FA}"/>
                </a:ext>
              </a:extLst>
            </xdr:cNvPr>
            <xdr:cNvSpPr txBox="1"/>
          </xdr:nvSpPr>
          <xdr:spPr>
            <a:xfrm>
              <a:off x="20551140" y="368808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≡</a:t>
              </a:r>
              <a:endParaRPr lang="en-GB" sz="1100"/>
            </a:p>
          </xdr:txBody>
        </xdr:sp>
      </mc:Fallback>
    </mc:AlternateContent>
    <xdr:clientData/>
  </xdr:oneCellAnchor>
  <xdr:twoCellAnchor editAs="oneCell">
    <xdr:from>
      <xdr:col>0</xdr:col>
      <xdr:colOff>145323</xdr:colOff>
      <xdr:row>0</xdr:row>
      <xdr:rowOff>203300</xdr:rowOff>
    </xdr:from>
    <xdr:to>
      <xdr:col>12</xdr:col>
      <xdr:colOff>623455</xdr:colOff>
      <xdr:row>21</xdr:row>
      <xdr:rowOff>167783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4CAECEE-D014-07BE-09C7-B2E1EFC8A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323" y="203300"/>
          <a:ext cx="10886359" cy="4328665"/>
        </a:xfrm>
        <a:prstGeom prst="rect">
          <a:avLst/>
        </a:prstGeom>
      </xdr:spPr>
    </xdr:pic>
    <xdr:clientData/>
  </xdr:twoCellAnchor>
  <xdr:twoCellAnchor editAs="oneCell">
    <xdr:from>
      <xdr:col>0</xdr:col>
      <xdr:colOff>268940</xdr:colOff>
      <xdr:row>62</xdr:row>
      <xdr:rowOff>89648</xdr:rowOff>
    </xdr:from>
    <xdr:to>
      <xdr:col>11</xdr:col>
      <xdr:colOff>85683</xdr:colOff>
      <xdr:row>68</xdr:row>
      <xdr:rowOff>21701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EA6A5E-2E42-C851-24D7-920FBD88A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940" y="13301383"/>
          <a:ext cx="9285714" cy="12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152</xdr:row>
      <xdr:rowOff>57150</xdr:rowOff>
    </xdr:from>
    <xdr:to>
      <xdr:col>14</xdr:col>
      <xdr:colOff>580209</xdr:colOff>
      <xdr:row>157</xdr:row>
      <xdr:rowOff>28448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E2F582-67CE-6F80-89A6-FC13EE5B7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15075" y="32080200"/>
          <a:ext cx="6523809" cy="10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266701</xdr:colOff>
      <xdr:row>154</xdr:row>
      <xdr:rowOff>200026</xdr:rowOff>
    </xdr:from>
    <xdr:to>
      <xdr:col>6</xdr:col>
      <xdr:colOff>495885</xdr:colOff>
      <xdr:row>166</xdr:row>
      <xdr:rowOff>47625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E608B8D-2DC7-0C2C-12AF-D1DE946AD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48126" y="32642176"/>
          <a:ext cx="1896059" cy="2362199"/>
        </a:xfrm>
        <a:prstGeom prst="rect">
          <a:avLst/>
        </a:prstGeom>
      </xdr:spPr>
    </xdr:pic>
    <xdr:clientData/>
  </xdr:twoCellAnchor>
  <xdr:twoCellAnchor editAs="oneCell">
    <xdr:from>
      <xdr:col>4</xdr:col>
      <xdr:colOff>619125</xdr:colOff>
      <xdr:row>177</xdr:row>
      <xdr:rowOff>161925</xdr:rowOff>
    </xdr:from>
    <xdr:to>
      <xdr:col>14</xdr:col>
      <xdr:colOff>1435993</xdr:colOff>
      <xdr:row>183</xdr:row>
      <xdr:rowOff>93978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3B14600-CB0D-43B1-B522-A5A46F514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0550" y="37423725"/>
          <a:ext cx="9294118" cy="1189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BA50-CD8F-438A-8246-4CDCEAED80A0}">
  <dimension ref="A23:AJ328"/>
  <sheetViews>
    <sheetView tabSelected="1" topLeftCell="A144" zoomScaleNormal="100" workbookViewId="0">
      <selection activeCell="D180" sqref="D180"/>
    </sheetView>
  </sheetViews>
  <sheetFormatPr defaultColWidth="9.140625" defaultRowHeight="16.899999999999999"/>
  <cols>
    <col min="1" max="1" width="17" style="1" customWidth="1"/>
    <col min="2" max="2" width="12.140625" style="1" customWidth="1"/>
    <col min="3" max="3" width="15.140625" style="1" customWidth="1"/>
    <col min="4" max="4" width="12.42578125" style="1" customWidth="1"/>
    <col min="5" max="5" width="12.140625" style="1" customWidth="1"/>
    <col min="6" max="6" width="12.85546875" style="1" customWidth="1"/>
    <col min="7" max="7" width="12.28515625" style="1" customWidth="1"/>
    <col min="8" max="8" width="12.140625" style="1" customWidth="1"/>
    <col min="9" max="9" width="12.28515625" style="1" customWidth="1"/>
    <col min="10" max="10" width="12.140625" style="1" customWidth="1"/>
    <col min="11" max="11" width="11.5703125" style="1" customWidth="1"/>
    <col min="12" max="12" width="13.7109375" style="1" customWidth="1"/>
    <col min="13" max="14" width="14" style="1" customWidth="1"/>
    <col min="15" max="15" width="38.28515625" style="1" customWidth="1"/>
    <col min="16" max="16" width="13.7109375" style="1" customWidth="1"/>
    <col min="17" max="17" width="13.85546875" style="1" customWidth="1"/>
    <col min="18" max="18" width="13.28515625" style="1" customWidth="1"/>
    <col min="19" max="19" width="13.42578125" style="1" customWidth="1"/>
    <col min="20" max="20" width="14" style="1" bestFit="1" customWidth="1"/>
    <col min="21" max="21" width="14" style="1" customWidth="1"/>
    <col min="22" max="22" width="13.5703125" style="1" customWidth="1"/>
    <col min="23" max="28" width="9.140625" style="1"/>
    <col min="29" max="29" width="13.140625" style="1" customWidth="1"/>
    <col min="30" max="16384" width="9.140625" style="1"/>
  </cols>
  <sheetData>
    <row r="23" spans="1:9">
      <c r="A23" s="1" t="s">
        <v>0</v>
      </c>
    </row>
    <row r="25" spans="1:9">
      <c r="A25" s="1" t="s">
        <v>1</v>
      </c>
    </row>
    <row r="26" spans="1:9">
      <c r="A26" s="31"/>
      <c r="B26" s="30">
        <v>0</v>
      </c>
      <c r="C26" s="30">
        <v>1</v>
      </c>
      <c r="D26" s="30">
        <v>2</v>
      </c>
      <c r="E26" s="30">
        <v>3</v>
      </c>
      <c r="F26" s="30">
        <v>4</v>
      </c>
      <c r="G26" s="30">
        <v>5</v>
      </c>
      <c r="H26" s="30">
        <v>6</v>
      </c>
      <c r="I26" s="30">
        <v>7</v>
      </c>
    </row>
    <row r="27" spans="1:9">
      <c r="A27" s="30">
        <v>0</v>
      </c>
      <c r="B27" s="2">
        <v>0</v>
      </c>
      <c r="C27" s="2">
        <v>1</v>
      </c>
      <c r="D27" s="2">
        <v>1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</row>
    <row r="28" spans="1:9">
      <c r="A28" s="30">
        <v>1</v>
      </c>
      <c r="B28" s="2">
        <v>1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>
      <c r="A29" s="30">
        <v>2</v>
      </c>
      <c r="B29" s="2">
        <v>1</v>
      </c>
      <c r="C29" s="2">
        <v>1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</row>
    <row r="30" spans="1:9">
      <c r="A30" s="30">
        <v>3</v>
      </c>
      <c r="B30" s="2">
        <v>1</v>
      </c>
      <c r="C30" s="2">
        <v>0</v>
      </c>
      <c r="D30" s="2">
        <v>1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</row>
    <row r="31" spans="1:9">
      <c r="A31" s="30">
        <v>4</v>
      </c>
      <c r="B31" s="2">
        <v>0</v>
      </c>
      <c r="C31" s="2">
        <v>0</v>
      </c>
      <c r="D31" s="2">
        <v>0</v>
      </c>
      <c r="E31" s="2">
        <v>1</v>
      </c>
      <c r="F31" s="2">
        <v>0</v>
      </c>
      <c r="G31" s="2">
        <v>1</v>
      </c>
      <c r="H31" s="2">
        <v>0</v>
      </c>
      <c r="I31" s="2">
        <v>0</v>
      </c>
    </row>
    <row r="32" spans="1:9">
      <c r="A32" s="30">
        <v>5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2">
        <v>1</v>
      </c>
      <c r="I32" s="2">
        <v>1</v>
      </c>
    </row>
    <row r="33" spans="1:36">
      <c r="A33" s="30">
        <v>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</row>
    <row r="34" spans="1:36">
      <c r="A34" s="30">
        <v>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  <c r="H34" s="2">
        <v>1</v>
      </c>
      <c r="I34" s="2">
        <v>0</v>
      </c>
    </row>
    <row r="35" spans="1:36">
      <c r="A35" s="3"/>
      <c r="B35" s="3"/>
      <c r="C35" s="3"/>
      <c r="D35" s="3"/>
      <c r="E35" s="3"/>
      <c r="F35" s="3"/>
      <c r="G35" s="3"/>
      <c r="H35" s="3"/>
      <c r="I35" s="3"/>
    </row>
    <row r="37" spans="1:36">
      <c r="A37" s="4" t="s">
        <v>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AG37" s="3"/>
      <c r="AH37" s="3"/>
      <c r="AI37" s="3"/>
      <c r="AJ37" s="3"/>
    </row>
    <row r="38" spans="1:3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 t="s">
        <v>3</v>
      </c>
      <c r="M38" s="3"/>
      <c r="N38" s="36" t="s">
        <v>4</v>
      </c>
      <c r="O38" s="3"/>
      <c r="P38" s="3"/>
      <c r="AG38" s="3"/>
      <c r="AH38" s="3"/>
      <c r="AI38" s="3"/>
      <c r="AJ38" s="3"/>
    </row>
    <row r="39" spans="1:36">
      <c r="A39" s="5">
        <v>0</v>
      </c>
      <c r="B39" s="3">
        <v>1</v>
      </c>
      <c r="C39" s="3">
        <v>1</v>
      </c>
      <c r="D39" s="3">
        <v>1</v>
      </c>
      <c r="E39" s="3">
        <v>0</v>
      </c>
      <c r="F39" s="3">
        <v>0</v>
      </c>
      <c r="G39" s="3">
        <v>0</v>
      </c>
      <c r="H39" s="6">
        <v>0</v>
      </c>
      <c r="I39" s="3"/>
      <c r="J39" s="7">
        <v>1</v>
      </c>
      <c r="K39" s="3"/>
      <c r="L39" s="32" cm="1">
        <f t="array" ref="L39:L46">MMULT(A39:H46,J39:J46)</f>
        <v>3</v>
      </c>
      <c r="M39" s="3"/>
      <c r="N39" s="37">
        <f>L39/$C$48</f>
        <v>0.41602514716892186</v>
      </c>
      <c r="O39" s="3" t="s">
        <v>5</v>
      </c>
      <c r="P39" s="3"/>
      <c r="AG39" s="3"/>
      <c r="AH39" s="3"/>
      <c r="AI39" s="3"/>
      <c r="AJ39" s="3"/>
    </row>
    <row r="40" spans="1:36">
      <c r="A40" s="9">
        <v>1</v>
      </c>
      <c r="B40" s="3">
        <v>0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10">
        <v>0</v>
      </c>
      <c r="I40" s="3"/>
      <c r="J40" s="7">
        <v>1</v>
      </c>
      <c r="K40" s="3"/>
      <c r="L40" s="32">
        <v>2</v>
      </c>
      <c r="M40" s="3"/>
      <c r="N40" s="37">
        <f>L40/$C$48</f>
        <v>0.27735009811261457</v>
      </c>
      <c r="O40" s="3"/>
      <c r="P40" s="3"/>
      <c r="AG40" s="3"/>
      <c r="AH40" s="3"/>
      <c r="AI40" s="3"/>
      <c r="AJ40" s="3"/>
    </row>
    <row r="41" spans="1:36">
      <c r="A41" s="9">
        <v>1</v>
      </c>
      <c r="B41" s="3">
        <v>1</v>
      </c>
      <c r="C41" s="3">
        <v>0</v>
      </c>
      <c r="D41" s="3">
        <v>1</v>
      </c>
      <c r="E41" s="3">
        <v>0</v>
      </c>
      <c r="F41" s="3">
        <v>0</v>
      </c>
      <c r="G41" s="3">
        <v>0</v>
      </c>
      <c r="H41" s="10">
        <v>0</v>
      </c>
      <c r="I41" s="3"/>
      <c r="J41" s="7">
        <v>1</v>
      </c>
      <c r="K41" s="3"/>
      <c r="L41" s="32">
        <v>3</v>
      </c>
      <c r="M41" s="3"/>
      <c r="N41" s="37">
        <f>L41/$C$48</f>
        <v>0.41602514716892186</v>
      </c>
      <c r="O41" s="3"/>
      <c r="P41" s="3"/>
      <c r="AG41" s="3"/>
      <c r="AH41" s="3"/>
      <c r="AI41" s="3"/>
      <c r="AJ41" s="3"/>
    </row>
    <row r="42" spans="1:36" ht="17.45" customHeight="1">
      <c r="A42" s="9">
        <v>1</v>
      </c>
      <c r="B42" s="3">
        <v>0</v>
      </c>
      <c r="C42" s="3">
        <v>1</v>
      </c>
      <c r="D42" s="3">
        <v>0</v>
      </c>
      <c r="E42" s="3">
        <v>1</v>
      </c>
      <c r="F42" s="3">
        <v>0</v>
      </c>
      <c r="G42" s="3">
        <v>0</v>
      </c>
      <c r="H42" s="10">
        <v>0</v>
      </c>
      <c r="I42" s="3" t="s">
        <v>6</v>
      </c>
      <c r="J42" s="7">
        <v>1</v>
      </c>
      <c r="K42" s="3" t="s">
        <v>7</v>
      </c>
      <c r="L42" s="32">
        <v>3</v>
      </c>
      <c r="M42" s="3"/>
      <c r="N42" s="37">
        <f t="shared" ref="N42:N46" si="0">L42/$C$48</f>
        <v>0.41602514716892186</v>
      </c>
      <c r="O42" s="3"/>
      <c r="P42" s="3"/>
      <c r="AG42" s="3"/>
      <c r="AH42" s="3"/>
      <c r="AI42" s="3"/>
      <c r="AJ42" s="3"/>
    </row>
    <row r="43" spans="1:36">
      <c r="A43" s="9">
        <v>0</v>
      </c>
      <c r="B43" s="3">
        <v>0</v>
      </c>
      <c r="C43" s="3">
        <v>0</v>
      </c>
      <c r="D43" s="3">
        <v>1</v>
      </c>
      <c r="E43" s="3">
        <v>0</v>
      </c>
      <c r="F43" s="3">
        <v>1</v>
      </c>
      <c r="G43" s="3">
        <v>0</v>
      </c>
      <c r="H43" s="10">
        <v>0</v>
      </c>
      <c r="I43" s="3"/>
      <c r="J43" s="7">
        <v>1</v>
      </c>
      <c r="K43" s="3"/>
      <c r="L43" s="32">
        <v>2</v>
      </c>
      <c r="M43" s="3"/>
      <c r="N43" s="37">
        <f t="shared" si="0"/>
        <v>0.27735009811261457</v>
      </c>
      <c r="O43" s="3"/>
      <c r="P43" s="3"/>
      <c r="AG43" s="3"/>
      <c r="AH43" s="3"/>
      <c r="AI43" s="3"/>
      <c r="AJ43" s="3"/>
    </row>
    <row r="44" spans="1:36">
      <c r="A44" s="9">
        <v>0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10">
        <v>1</v>
      </c>
      <c r="I44" s="3"/>
      <c r="J44" s="7">
        <v>1</v>
      </c>
      <c r="K44" s="3"/>
      <c r="L44" s="32">
        <v>3</v>
      </c>
      <c r="M44" s="3"/>
      <c r="N44" s="37">
        <f t="shared" si="0"/>
        <v>0.41602514716892186</v>
      </c>
      <c r="O44" s="3"/>
      <c r="P44" s="3"/>
      <c r="AG44" s="3"/>
      <c r="AH44" s="3"/>
      <c r="AI44" s="3"/>
      <c r="AJ44" s="3"/>
    </row>
    <row r="45" spans="1:36">
      <c r="A45" s="9">
        <v>0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10">
        <v>1</v>
      </c>
      <c r="I45" s="3"/>
      <c r="J45" s="7">
        <v>1</v>
      </c>
      <c r="K45" s="3"/>
      <c r="L45" s="32">
        <v>2</v>
      </c>
      <c r="M45" s="3"/>
      <c r="N45" s="37">
        <f t="shared" si="0"/>
        <v>0.27735009811261457</v>
      </c>
      <c r="O45" s="3"/>
      <c r="P45" s="3"/>
      <c r="AG45" s="3"/>
      <c r="AH45" s="3"/>
      <c r="AI45" s="3"/>
      <c r="AJ45" s="3"/>
    </row>
    <row r="46" spans="1:36">
      <c r="A46" s="11">
        <v>0</v>
      </c>
      <c r="B46" s="3">
        <v>0</v>
      </c>
      <c r="C46" s="3">
        <v>0</v>
      </c>
      <c r="D46" s="3">
        <v>0</v>
      </c>
      <c r="E46" s="3">
        <v>0</v>
      </c>
      <c r="F46" s="3">
        <v>1</v>
      </c>
      <c r="G46" s="3">
        <v>1</v>
      </c>
      <c r="H46" s="12">
        <v>0</v>
      </c>
      <c r="I46" s="3"/>
      <c r="J46" s="7">
        <v>1</v>
      </c>
      <c r="K46" s="3"/>
      <c r="L46" s="32">
        <v>2</v>
      </c>
      <c r="M46" s="3"/>
      <c r="N46" s="37">
        <f t="shared" si="0"/>
        <v>0.27735009811261457</v>
      </c>
      <c r="O46" s="3"/>
      <c r="P46" s="3"/>
      <c r="AG46" s="3"/>
      <c r="AH46" s="3"/>
      <c r="AI46" s="3"/>
      <c r="AJ46" s="3"/>
    </row>
    <row r="47" spans="1:3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AG47" s="3"/>
      <c r="AH47" s="3"/>
      <c r="AI47" s="3"/>
      <c r="AJ47" s="3"/>
    </row>
    <row r="48" spans="1:36">
      <c r="A48" s="35" t="s">
        <v>8</v>
      </c>
      <c r="B48" s="36"/>
      <c r="C48" s="48">
        <f>SQRT(L39*L39+L40*L40+L41*L41+L42*L42+L43*L43+L44*L44+L45*L45+L46*L46)</f>
        <v>7.2111025509279782</v>
      </c>
      <c r="D48" s="48"/>
      <c r="E48" s="3"/>
      <c r="F48" s="3"/>
      <c r="G48" s="3"/>
      <c r="H48" s="3"/>
      <c r="I48" s="3" t="s">
        <v>9</v>
      </c>
      <c r="J48" s="3"/>
      <c r="K48" s="3"/>
      <c r="L48" s="3"/>
      <c r="M48" s="3"/>
      <c r="N48" s="3"/>
      <c r="O48" s="3"/>
      <c r="P48" s="3"/>
      <c r="AG48" s="3"/>
      <c r="AH48" s="3"/>
      <c r="AI48" s="3"/>
      <c r="AJ48" s="3"/>
    </row>
    <row r="49" spans="1:3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AG49" s="3"/>
      <c r="AH49" s="3"/>
      <c r="AI49" s="3"/>
      <c r="AJ49" s="3"/>
    </row>
    <row r="50" spans="1:3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AG50" s="3"/>
      <c r="AH50" s="3"/>
      <c r="AI50" s="3"/>
      <c r="AJ50" s="3"/>
    </row>
    <row r="51" spans="1:36">
      <c r="A51" s="4" t="s">
        <v>10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AG51" s="3"/>
      <c r="AH51" s="3"/>
      <c r="AI51" s="3"/>
      <c r="AJ51" s="3"/>
    </row>
    <row r="52" spans="1:36">
      <c r="A52" s="3"/>
      <c r="B52" s="3"/>
      <c r="C52" s="3" t="s">
        <v>11</v>
      </c>
      <c r="D52" s="3"/>
      <c r="E52" s="3"/>
      <c r="F52" s="3"/>
      <c r="G52" s="3"/>
      <c r="H52" s="3"/>
      <c r="I52" s="3"/>
      <c r="J52" s="36" t="s">
        <v>4</v>
      </c>
      <c r="K52" s="3"/>
      <c r="L52" s="3"/>
      <c r="M52" s="3"/>
      <c r="N52" s="3"/>
      <c r="O52" s="3"/>
      <c r="P52" s="3"/>
      <c r="AG52" s="3"/>
      <c r="AH52" s="3"/>
      <c r="AI52" s="3"/>
      <c r="AJ52" s="3"/>
    </row>
    <row r="53" spans="1:36">
      <c r="A53" s="5">
        <v>0</v>
      </c>
      <c r="B53" s="3">
        <v>1</v>
      </c>
      <c r="C53" s="3">
        <v>1</v>
      </c>
      <c r="D53" s="3">
        <v>1</v>
      </c>
      <c r="E53" s="3">
        <v>0</v>
      </c>
      <c r="F53" s="3">
        <v>0</v>
      </c>
      <c r="G53" s="3">
        <v>0</v>
      </c>
      <c r="H53" s="6">
        <v>0</v>
      </c>
      <c r="I53" s="3"/>
      <c r="J53" s="38">
        <v>0.41602514716892203</v>
      </c>
      <c r="K53" s="3"/>
      <c r="L53" s="33" cm="1">
        <f t="array" ref="L53:L60">MMULT(A53:H60,J53:J60)</f>
        <v>1.1094003924504583</v>
      </c>
      <c r="M53" s="3"/>
      <c r="N53" s="34">
        <f>L53/$C$62</f>
        <v>0.42761798705987902</v>
      </c>
      <c r="O53" s="3"/>
      <c r="P53" s="3"/>
      <c r="AG53" s="3"/>
      <c r="AH53" s="3"/>
      <c r="AI53" s="3"/>
      <c r="AJ53" s="3"/>
    </row>
    <row r="54" spans="1:36">
      <c r="A54" s="9">
        <v>1</v>
      </c>
      <c r="B54" s="3">
        <v>0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10">
        <v>0</v>
      </c>
      <c r="I54" s="3"/>
      <c r="J54" s="38">
        <v>0.27735009811261457</v>
      </c>
      <c r="K54" s="3"/>
      <c r="L54" s="33">
        <v>0.83205029433784383</v>
      </c>
      <c r="M54" s="3"/>
      <c r="N54" s="34">
        <f t="shared" ref="N54:N60" si="1">L54/$C$62</f>
        <v>0.32071349029490931</v>
      </c>
      <c r="O54" s="3"/>
      <c r="P54" s="3"/>
      <c r="AG54" s="3"/>
      <c r="AH54" s="3"/>
      <c r="AI54" s="3"/>
      <c r="AJ54" s="3"/>
    </row>
    <row r="55" spans="1:36">
      <c r="A55" s="9">
        <v>1</v>
      </c>
      <c r="B55" s="3">
        <v>1</v>
      </c>
      <c r="C55" s="3">
        <v>0</v>
      </c>
      <c r="D55" s="3">
        <v>1</v>
      </c>
      <c r="E55" s="3">
        <v>0</v>
      </c>
      <c r="F55" s="3">
        <v>0</v>
      </c>
      <c r="G55" s="3">
        <v>0</v>
      </c>
      <c r="H55" s="10">
        <v>0</v>
      </c>
      <c r="I55" s="3"/>
      <c r="J55" s="38">
        <v>0.41602514716892186</v>
      </c>
      <c r="K55" s="3"/>
      <c r="L55" s="33">
        <v>1.1094003924504585</v>
      </c>
      <c r="M55" s="3"/>
      <c r="N55" s="34">
        <f t="shared" si="1"/>
        <v>0.42761798705987908</v>
      </c>
      <c r="O55" s="3"/>
      <c r="P55" s="3"/>
      <c r="AG55" s="3"/>
      <c r="AH55" s="3"/>
      <c r="AI55" s="3"/>
      <c r="AJ55" s="3"/>
    </row>
    <row r="56" spans="1:36">
      <c r="A56" s="9">
        <v>1</v>
      </c>
      <c r="B56" s="3">
        <v>0</v>
      </c>
      <c r="C56" s="3">
        <v>1</v>
      </c>
      <c r="D56" s="3">
        <v>0</v>
      </c>
      <c r="E56" s="3">
        <v>1</v>
      </c>
      <c r="F56" s="3">
        <v>0</v>
      </c>
      <c r="G56" s="3">
        <v>0</v>
      </c>
      <c r="H56" s="10">
        <v>0</v>
      </c>
      <c r="I56" s="3" t="s">
        <v>6</v>
      </c>
      <c r="J56" s="38">
        <v>0.41602514716892186</v>
      </c>
      <c r="K56" s="3" t="s">
        <v>7</v>
      </c>
      <c r="L56" s="33">
        <v>1.1094003924504583</v>
      </c>
      <c r="M56" s="3"/>
      <c r="N56" s="34">
        <f t="shared" si="1"/>
        <v>0.42761798705987902</v>
      </c>
      <c r="O56" s="3"/>
      <c r="P56" s="3"/>
      <c r="AG56" s="3"/>
      <c r="AH56" s="3"/>
      <c r="AI56" s="3"/>
      <c r="AJ56" s="3"/>
    </row>
    <row r="57" spans="1:36">
      <c r="A57" s="9">
        <v>0</v>
      </c>
      <c r="B57" s="3">
        <v>0</v>
      </c>
      <c r="C57" s="3">
        <v>0</v>
      </c>
      <c r="D57" s="3">
        <v>1</v>
      </c>
      <c r="E57" s="3">
        <v>0</v>
      </c>
      <c r="F57" s="3">
        <v>1</v>
      </c>
      <c r="G57" s="3">
        <v>0</v>
      </c>
      <c r="H57" s="10">
        <v>0</v>
      </c>
      <c r="I57" s="3"/>
      <c r="J57" s="38">
        <v>0.27735009811261457</v>
      </c>
      <c r="K57" s="3"/>
      <c r="L57" s="33">
        <v>0.83205029433784372</v>
      </c>
      <c r="M57" s="3"/>
      <c r="N57" s="34">
        <f t="shared" si="1"/>
        <v>0.32071349029490925</v>
      </c>
      <c r="O57" s="3"/>
      <c r="P57" s="3"/>
      <c r="AG57" s="3"/>
      <c r="AH57" s="3"/>
      <c r="AI57" s="3"/>
      <c r="AJ57" s="3"/>
    </row>
    <row r="58" spans="1:36">
      <c r="A58" s="9">
        <v>0</v>
      </c>
      <c r="B58" s="3">
        <v>0</v>
      </c>
      <c r="C58" s="3">
        <v>0</v>
      </c>
      <c r="D58" s="3">
        <v>0</v>
      </c>
      <c r="E58" s="3">
        <v>1</v>
      </c>
      <c r="F58" s="3">
        <v>0</v>
      </c>
      <c r="G58" s="3">
        <v>1</v>
      </c>
      <c r="H58" s="10">
        <v>1</v>
      </c>
      <c r="I58" s="3"/>
      <c r="J58" s="38">
        <v>0.41602514716892186</v>
      </c>
      <c r="K58" s="3"/>
      <c r="L58" s="33">
        <v>0.83205029433784372</v>
      </c>
      <c r="M58" s="3"/>
      <c r="N58" s="34">
        <f t="shared" si="1"/>
        <v>0.32071349029490925</v>
      </c>
      <c r="O58" s="3"/>
      <c r="P58" s="3"/>
      <c r="AG58" s="3"/>
      <c r="AH58" s="3"/>
      <c r="AI58" s="3"/>
      <c r="AJ58" s="3"/>
    </row>
    <row r="59" spans="1:36">
      <c r="A59" s="9">
        <v>0</v>
      </c>
      <c r="B59" s="3">
        <v>0</v>
      </c>
      <c r="C59" s="3">
        <v>0</v>
      </c>
      <c r="D59" s="3">
        <v>0</v>
      </c>
      <c r="E59" s="3">
        <v>0</v>
      </c>
      <c r="F59" s="3">
        <v>1</v>
      </c>
      <c r="G59" s="3">
        <v>0</v>
      </c>
      <c r="H59" s="10">
        <v>1</v>
      </c>
      <c r="I59" s="3"/>
      <c r="J59" s="38">
        <v>0.27735009811261457</v>
      </c>
      <c r="K59" s="3"/>
      <c r="L59" s="33">
        <v>0.69337524528153649</v>
      </c>
      <c r="M59" s="3"/>
      <c r="N59" s="34">
        <f t="shared" si="1"/>
        <v>0.2672612419124244</v>
      </c>
      <c r="O59" s="3"/>
      <c r="P59" s="3"/>
      <c r="AG59" s="3"/>
      <c r="AH59" s="3"/>
      <c r="AI59" s="3"/>
      <c r="AJ59" s="3"/>
    </row>
    <row r="60" spans="1:36">
      <c r="A60" s="11">
        <v>0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1</v>
      </c>
      <c r="H60" s="12">
        <v>0</v>
      </c>
      <c r="I60" s="3"/>
      <c r="J60" s="38">
        <v>0.27735009811261457</v>
      </c>
      <c r="K60" s="3"/>
      <c r="L60" s="33">
        <v>0.69337524528153649</v>
      </c>
      <c r="M60" s="3"/>
      <c r="N60" s="34">
        <f t="shared" si="1"/>
        <v>0.2672612419124244</v>
      </c>
      <c r="O60" s="3"/>
      <c r="P60" s="3"/>
      <c r="AG60" s="3"/>
      <c r="AH60" s="3"/>
      <c r="AI60" s="3"/>
      <c r="AJ60" s="3"/>
    </row>
    <row r="61" spans="1:3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AG61" s="3"/>
      <c r="AH61" s="3"/>
      <c r="AI61" s="3"/>
      <c r="AJ61" s="3"/>
    </row>
    <row r="62" spans="1:36">
      <c r="A62" s="13" t="s">
        <v>8</v>
      </c>
      <c r="B62" s="3"/>
      <c r="C62" s="49">
        <f>SQRT(L53*L53+L54*L54+L55*L55+L56*L56+L57*L57+L58*L58+L59*L59+L60*L60)</f>
        <v>2.5943726083138543</v>
      </c>
      <c r="D62" s="4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AG62" s="3"/>
      <c r="AH62" s="3"/>
      <c r="AI62" s="3"/>
      <c r="AJ62" s="3"/>
    </row>
    <row r="63" spans="1:3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AG63" s="3"/>
      <c r="AH63" s="3"/>
      <c r="AI63" s="3"/>
      <c r="AJ63" s="3"/>
    </row>
    <row r="64" spans="1:3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AG64" s="3"/>
      <c r="AH64" s="3"/>
      <c r="AI64" s="3"/>
      <c r="AJ64" s="3"/>
    </row>
    <row r="65" spans="1:36">
      <c r="A65" s="4" t="s">
        <v>12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AG65" s="3"/>
      <c r="AH65" s="3"/>
      <c r="AI65" s="3"/>
      <c r="AJ65" s="3"/>
    </row>
    <row r="66" spans="1:3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AG66" s="3"/>
      <c r="AH66" s="3"/>
      <c r="AI66" s="3"/>
      <c r="AJ66" s="3"/>
    </row>
    <row r="67" spans="1:36">
      <c r="A67" s="5">
        <v>0</v>
      </c>
      <c r="B67" s="3">
        <v>1</v>
      </c>
      <c r="C67" s="3">
        <v>1</v>
      </c>
      <c r="D67" s="3">
        <v>1</v>
      </c>
      <c r="E67" s="3">
        <v>0</v>
      </c>
      <c r="F67" s="3">
        <v>0</v>
      </c>
      <c r="G67" s="3">
        <v>0</v>
      </c>
      <c r="H67" s="6">
        <v>0</v>
      </c>
      <c r="I67" s="3"/>
      <c r="J67" s="8">
        <v>0.42761798705987902</v>
      </c>
      <c r="K67" s="14"/>
      <c r="L67" s="33" cm="1">
        <f t="array" ref="L67:L74">MMULT(A67:H74,J67:J74)</f>
        <v>1.1759494644146673</v>
      </c>
      <c r="M67" s="3"/>
      <c r="N67" s="34">
        <f t="shared" ref="N67:N74" si="2">L67/$C$76</f>
        <v>0.44888612257542482</v>
      </c>
      <c r="O67" s="3"/>
      <c r="P67" s="3"/>
      <c r="AG67" s="3"/>
      <c r="AH67" s="3"/>
      <c r="AI67" s="3"/>
      <c r="AJ67" s="3"/>
    </row>
    <row r="68" spans="1:36">
      <c r="A68" s="9">
        <v>1</v>
      </c>
      <c r="B68" s="3">
        <v>0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10">
        <v>0</v>
      </c>
      <c r="I68" s="3"/>
      <c r="J68" s="8">
        <v>0.32071349029490925</v>
      </c>
      <c r="K68" s="14"/>
      <c r="L68" s="33">
        <v>0.85523597411975805</v>
      </c>
      <c r="M68" s="3"/>
      <c r="N68" s="34">
        <f t="shared" si="2"/>
        <v>0.326462634600309</v>
      </c>
      <c r="O68" s="3"/>
      <c r="P68" s="3"/>
      <c r="AG68" s="3"/>
      <c r="AH68" s="3"/>
      <c r="AI68" s="3"/>
      <c r="AJ68" s="3"/>
    </row>
    <row r="69" spans="1:36">
      <c r="A69" s="9">
        <v>1</v>
      </c>
      <c r="B69" s="3">
        <v>1</v>
      </c>
      <c r="C69" s="3">
        <v>0</v>
      </c>
      <c r="D69" s="3">
        <v>1</v>
      </c>
      <c r="E69" s="3">
        <v>0</v>
      </c>
      <c r="F69" s="3">
        <v>0</v>
      </c>
      <c r="G69" s="3">
        <v>0</v>
      </c>
      <c r="H69" s="10">
        <v>0</v>
      </c>
      <c r="I69" s="3"/>
      <c r="J69" s="8">
        <v>0.42761798705987902</v>
      </c>
      <c r="K69" s="14"/>
      <c r="L69" s="33">
        <v>1.1759494644146673</v>
      </c>
      <c r="M69" s="3"/>
      <c r="N69" s="34">
        <f t="shared" si="2"/>
        <v>0.44888612257542482</v>
      </c>
      <c r="O69" s="3"/>
      <c r="P69" s="3"/>
      <c r="AG69" s="3"/>
      <c r="AH69" s="3"/>
      <c r="AI69" s="3"/>
      <c r="AJ69" s="3"/>
    </row>
    <row r="70" spans="1:36">
      <c r="A70" s="9">
        <v>1</v>
      </c>
      <c r="B70" s="3">
        <v>0</v>
      </c>
      <c r="C70" s="3">
        <v>1</v>
      </c>
      <c r="D70" s="3">
        <v>0</v>
      </c>
      <c r="E70" s="3">
        <v>1</v>
      </c>
      <c r="F70" s="3">
        <v>0</v>
      </c>
      <c r="G70" s="3">
        <v>0</v>
      </c>
      <c r="H70" s="10">
        <v>0</v>
      </c>
      <c r="I70" s="3" t="s">
        <v>6</v>
      </c>
      <c r="J70" s="8">
        <v>0.42761798705987902</v>
      </c>
      <c r="K70" s="14" t="s">
        <v>7</v>
      </c>
      <c r="L70" s="33">
        <v>1.1759494644146673</v>
      </c>
      <c r="M70" s="3"/>
      <c r="N70" s="34">
        <f t="shared" si="2"/>
        <v>0.44888612257542482</v>
      </c>
      <c r="O70" s="3"/>
      <c r="P70" s="3"/>
      <c r="AG70" s="3"/>
      <c r="AH70" s="3"/>
      <c r="AI70" s="3"/>
      <c r="AJ70" s="3"/>
    </row>
    <row r="71" spans="1:36">
      <c r="A71" s="9">
        <v>0</v>
      </c>
      <c r="B71" s="3">
        <v>0</v>
      </c>
      <c r="C71" s="3">
        <v>0</v>
      </c>
      <c r="D71" s="3">
        <v>1</v>
      </c>
      <c r="E71" s="3">
        <v>0</v>
      </c>
      <c r="F71" s="3">
        <v>1</v>
      </c>
      <c r="G71" s="3">
        <v>0</v>
      </c>
      <c r="H71" s="10">
        <v>0</v>
      </c>
      <c r="I71" s="3"/>
      <c r="J71" s="8">
        <v>0.32071349029490925</v>
      </c>
      <c r="K71" s="14"/>
      <c r="L71" s="33">
        <v>0.74833147735478822</v>
      </c>
      <c r="M71" s="3"/>
      <c r="N71" s="34">
        <f t="shared" si="2"/>
        <v>0.28565480527527032</v>
      </c>
      <c r="O71" s="3"/>
      <c r="P71" s="3"/>
      <c r="AG71" s="3"/>
      <c r="AH71" s="3"/>
      <c r="AI71" s="3"/>
      <c r="AJ71" s="3"/>
    </row>
    <row r="72" spans="1:36">
      <c r="A72" s="9">
        <v>0</v>
      </c>
      <c r="B72" s="3">
        <v>0</v>
      </c>
      <c r="C72" s="3">
        <v>0</v>
      </c>
      <c r="D72" s="3">
        <v>0</v>
      </c>
      <c r="E72" s="3">
        <v>1</v>
      </c>
      <c r="F72" s="3">
        <v>0</v>
      </c>
      <c r="G72" s="3">
        <v>1</v>
      </c>
      <c r="H72" s="10">
        <v>1</v>
      </c>
      <c r="I72" s="3"/>
      <c r="J72" s="8">
        <v>0.32071349029490925</v>
      </c>
      <c r="K72" s="14"/>
      <c r="L72" s="33">
        <v>0.85523597411975805</v>
      </c>
      <c r="M72" s="3"/>
      <c r="N72" s="34">
        <f t="shared" si="2"/>
        <v>0.326462634600309</v>
      </c>
      <c r="O72" s="3"/>
      <c r="P72" s="3"/>
      <c r="AG72" s="3"/>
      <c r="AH72" s="3"/>
      <c r="AI72" s="3"/>
      <c r="AJ72" s="3"/>
    </row>
    <row r="73" spans="1:36">
      <c r="A73" s="9">
        <v>0</v>
      </c>
      <c r="B73" s="3">
        <v>0</v>
      </c>
      <c r="C73" s="3">
        <v>0</v>
      </c>
      <c r="D73" s="3">
        <v>0</v>
      </c>
      <c r="E73" s="3">
        <v>0</v>
      </c>
      <c r="F73" s="3">
        <v>1</v>
      </c>
      <c r="G73" s="3">
        <v>0</v>
      </c>
      <c r="H73" s="10">
        <v>1</v>
      </c>
      <c r="I73" s="3"/>
      <c r="J73" s="8">
        <v>0.2672612419124244</v>
      </c>
      <c r="K73" s="14"/>
      <c r="L73" s="33">
        <v>0.58797473220733365</v>
      </c>
      <c r="M73" s="3"/>
      <c r="N73" s="34">
        <f t="shared" si="2"/>
        <v>0.22444306128771241</v>
      </c>
      <c r="O73" s="3"/>
      <c r="P73" s="3"/>
      <c r="AG73" s="3"/>
      <c r="AH73" s="3"/>
      <c r="AI73" s="3"/>
      <c r="AJ73" s="3"/>
    </row>
    <row r="74" spans="1:36">
      <c r="A74" s="11">
        <v>0</v>
      </c>
      <c r="B74" s="3">
        <v>0</v>
      </c>
      <c r="C74" s="3">
        <v>0</v>
      </c>
      <c r="D74" s="3">
        <v>0</v>
      </c>
      <c r="E74" s="3">
        <v>0</v>
      </c>
      <c r="F74" s="3">
        <v>1</v>
      </c>
      <c r="G74" s="3">
        <v>1</v>
      </c>
      <c r="H74" s="12">
        <v>0</v>
      </c>
      <c r="I74" s="3"/>
      <c r="J74" s="8">
        <v>0.2672612419124244</v>
      </c>
      <c r="K74" s="14"/>
      <c r="L74" s="33">
        <v>0.58797473220733365</v>
      </c>
      <c r="M74" s="3"/>
      <c r="N74" s="34">
        <f t="shared" si="2"/>
        <v>0.22444306128771241</v>
      </c>
      <c r="O74" s="3"/>
      <c r="P74" s="3"/>
      <c r="AG74" s="3"/>
      <c r="AH74" s="3"/>
      <c r="AI74" s="3"/>
      <c r="AJ74" s="3"/>
    </row>
    <row r="75" spans="1:3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AG75" s="3"/>
      <c r="AH75" s="3"/>
      <c r="AI75" s="3"/>
      <c r="AJ75" s="3"/>
    </row>
    <row r="76" spans="1:36">
      <c r="A76" s="13" t="s">
        <v>13</v>
      </c>
      <c r="B76" s="3"/>
      <c r="C76" s="49">
        <f>SQRT(L67*L67+L68*L68+L69*L69+L70*L70+L71*L71+L72*L72+L73*L73+L74*L74)</f>
        <v>2.6197055450674496</v>
      </c>
      <c r="D76" s="4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AG76" s="3"/>
      <c r="AH76" s="3"/>
      <c r="AI76" s="3"/>
      <c r="AJ76" s="3"/>
    </row>
    <row r="77" spans="1:3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AG77" s="3"/>
      <c r="AH77" s="3"/>
      <c r="AI77" s="3"/>
      <c r="AJ77" s="3"/>
    </row>
    <row r="78" spans="1:3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AG78" s="3"/>
      <c r="AH78" s="3"/>
      <c r="AI78" s="3"/>
      <c r="AJ78" s="3"/>
    </row>
    <row r="79" spans="1:36">
      <c r="A79" s="4" t="s">
        <v>14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AG79" s="3"/>
      <c r="AH79" s="3"/>
      <c r="AI79" s="3"/>
      <c r="AJ79" s="3"/>
    </row>
    <row r="80" spans="1:3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AG80" s="3"/>
      <c r="AH80" s="3"/>
      <c r="AI80" s="3"/>
      <c r="AJ80" s="3"/>
    </row>
    <row r="81" spans="1:36" ht="29.45" customHeight="1">
      <c r="A81" s="5">
        <v>0</v>
      </c>
      <c r="B81" s="3">
        <v>1</v>
      </c>
      <c r="C81" s="3">
        <v>1</v>
      </c>
      <c r="D81" s="3">
        <v>1</v>
      </c>
      <c r="E81" s="3">
        <v>0</v>
      </c>
      <c r="F81" s="3">
        <v>0</v>
      </c>
      <c r="G81" s="3">
        <v>0</v>
      </c>
      <c r="H81" s="6">
        <v>0</v>
      </c>
      <c r="I81" s="3"/>
      <c r="J81" s="8">
        <v>0.44888612257542482</v>
      </c>
      <c r="K81" s="14"/>
      <c r="L81" s="33" cm="1">
        <f t="array" ref="L81:L88">MMULT(A81:H88,J81:J88)</f>
        <v>1.2242348797511586</v>
      </c>
      <c r="M81" s="3"/>
      <c r="N81" s="34">
        <f t="shared" ref="N81:N88" si="3">L81/$C$90</f>
        <v>0.46432174405022653</v>
      </c>
      <c r="O81" s="3"/>
      <c r="P81" s="3"/>
      <c r="AG81" s="3"/>
      <c r="AH81" s="3"/>
      <c r="AI81" s="3"/>
      <c r="AJ81" s="3"/>
    </row>
    <row r="82" spans="1:36">
      <c r="A82" s="9">
        <v>1</v>
      </c>
      <c r="B82" s="3">
        <v>0</v>
      </c>
      <c r="C82" s="3">
        <v>1</v>
      </c>
      <c r="D82" s="3">
        <v>0</v>
      </c>
      <c r="E82" s="3">
        <v>0</v>
      </c>
      <c r="F82" s="3">
        <v>0</v>
      </c>
      <c r="G82" s="3">
        <v>0</v>
      </c>
      <c r="H82" s="10">
        <v>0</v>
      </c>
      <c r="I82" s="3"/>
      <c r="J82" s="8">
        <v>0.326462634600309</v>
      </c>
      <c r="K82" s="14"/>
      <c r="L82" s="33">
        <v>0.89777224515084963</v>
      </c>
      <c r="M82" s="3"/>
      <c r="N82" s="34">
        <f t="shared" si="3"/>
        <v>0.34050261230349943</v>
      </c>
      <c r="O82" s="3"/>
      <c r="P82" s="3"/>
      <c r="AG82" s="3"/>
      <c r="AH82" s="3"/>
      <c r="AI82" s="3"/>
      <c r="AJ82" s="3"/>
    </row>
    <row r="83" spans="1:36">
      <c r="A83" s="9">
        <v>1</v>
      </c>
      <c r="B83" s="3">
        <v>1</v>
      </c>
      <c r="C83" s="3">
        <v>0</v>
      </c>
      <c r="D83" s="3">
        <v>1</v>
      </c>
      <c r="E83" s="3">
        <v>0</v>
      </c>
      <c r="F83" s="3">
        <v>0</v>
      </c>
      <c r="G83" s="3">
        <v>0</v>
      </c>
      <c r="H83" s="10">
        <v>0</v>
      </c>
      <c r="I83" s="3"/>
      <c r="J83" s="8">
        <v>0.44888612257542482</v>
      </c>
      <c r="K83" s="14"/>
      <c r="L83" s="33">
        <v>1.2242348797511586</v>
      </c>
      <c r="M83" s="3"/>
      <c r="N83" s="34">
        <f t="shared" si="3"/>
        <v>0.46432174405022653</v>
      </c>
      <c r="O83" s="3"/>
      <c r="P83" s="3"/>
      <c r="AG83" s="3"/>
      <c r="AH83" s="3"/>
      <c r="AI83" s="3"/>
      <c r="AJ83" s="3"/>
    </row>
    <row r="84" spans="1:36">
      <c r="A84" s="9">
        <v>1</v>
      </c>
      <c r="B84" s="3">
        <v>0</v>
      </c>
      <c r="C84" s="3">
        <v>1</v>
      </c>
      <c r="D84" s="3">
        <v>0</v>
      </c>
      <c r="E84" s="3">
        <v>1</v>
      </c>
      <c r="F84" s="3">
        <v>0</v>
      </c>
      <c r="G84" s="3">
        <v>0</v>
      </c>
      <c r="H84" s="10">
        <v>0</v>
      </c>
      <c r="I84" s="3" t="s">
        <v>6</v>
      </c>
      <c r="J84" s="8">
        <v>0.44888612257542482</v>
      </c>
      <c r="K84" s="14" t="s">
        <v>7</v>
      </c>
      <c r="L84" s="33">
        <v>1.18342705042612</v>
      </c>
      <c r="M84" s="3"/>
      <c r="N84" s="34">
        <f t="shared" si="3"/>
        <v>0.4488443525818856</v>
      </c>
      <c r="O84" s="3"/>
      <c r="P84" s="3"/>
      <c r="AG84" s="3"/>
      <c r="AH84" s="3"/>
      <c r="AI84" s="3"/>
      <c r="AJ84" s="3"/>
    </row>
    <row r="85" spans="1:36">
      <c r="A85" s="9">
        <v>0</v>
      </c>
      <c r="B85" s="3">
        <v>0</v>
      </c>
      <c r="C85" s="3">
        <v>0</v>
      </c>
      <c r="D85" s="3">
        <v>1</v>
      </c>
      <c r="E85" s="3">
        <v>0</v>
      </c>
      <c r="F85" s="3">
        <v>1</v>
      </c>
      <c r="G85" s="3">
        <v>0</v>
      </c>
      <c r="H85" s="10">
        <v>0</v>
      </c>
      <c r="I85" s="3"/>
      <c r="J85" s="8">
        <v>0.28565480527527032</v>
      </c>
      <c r="K85" s="14"/>
      <c r="L85" s="33">
        <v>0.77534875717573382</v>
      </c>
      <c r="M85" s="3"/>
      <c r="N85" s="34">
        <f t="shared" si="3"/>
        <v>0.29407043789847681</v>
      </c>
      <c r="O85" s="3"/>
      <c r="P85" s="3"/>
      <c r="AG85" s="3"/>
      <c r="AH85" s="3"/>
      <c r="AI85" s="3"/>
      <c r="AJ85" s="3"/>
    </row>
    <row r="86" spans="1:36">
      <c r="A86" s="9">
        <v>0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10">
        <v>1</v>
      </c>
      <c r="I86" s="3"/>
      <c r="J86" s="8">
        <v>0.326462634600309</v>
      </c>
      <c r="K86" s="14"/>
      <c r="L86" s="33">
        <v>0.73454092785069514</v>
      </c>
      <c r="M86" s="3"/>
      <c r="N86" s="34">
        <f t="shared" si="3"/>
        <v>0.27859304643013588</v>
      </c>
      <c r="O86" s="3"/>
      <c r="P86" s="3"/>
      <c r="AG86" s="3"/>
      <c r="AH86" s="3"/>
      <c r="AI86" s="3"/>
      <c r="AJ86" s="3"/>
    </row>
    <row r="87" spans="1:36">
      <c r="A87" s="9">
        <v>0</v>
      </c>
      <c r="B87" s="3">
        <v>0</v>
      </c>
      <c r="C87" s="3">
        <v>0</v>
      </c>
      <c r="D87" s="3">
        <v>0</v>
      </c>
      <c r="E87" s="3">
        <v>0</v>
      </c>
      <c r="F87" s="3">
        <v>1</v>
      </c>
      <c r="G87" s="3">
        <v>0</v>
      </c>
      <c r="H87" s="10">
        <v>1</v>
      </c>
      <c r="I87" s="3"/>
      <c r="J87" s="8">
        <v>0.22444306128771241</v>
      </c>
      <c r="K87" s="14"/>
      <c r="L87" s="33">
        <v>0.55090569588802141</v>
      </c>
      <c r="M87" s="3"/>
      <c r="N87" s="34">
        <f t="shared" si="3"/>
        <v>0.20894478482260193</v>
      </c>
      <c r="O87" s="3"/>
      <c r="P87" s="3"/>
      <c r="AG87" s="3"/>
      <c r="AH87" s="3"/>
      <c r="AI87" s="3"/>
      <c r="AJ87" s="3"/>
    </row>
    <row r="88" spans="1:36">
      <c r="A88" s="11">
        <v>0</v>
      </c>
      <c r="B88" s="3">
        <v>0</v>
      </c>
      <c r="C88" s="3">
        <v>0</v>
      </c>
      <c r="D88" s="3">
        <v>0</v>
      </c>
      <c r="E88" s="3">
        <v>0</v>
      </c>
      <c r="F88" s="3">
        <v>1</v>
      </c>
      <c r="G88" s="3">
        <v>1</v>
      </c>
      <c r="H88" s="12">
        <v>0</v>
      </c>
      <c r="I88" s="3"/>
      <c r="J88" s="8">
        <v>0.22444306128771241</v>
      </c>
      <c r="K88" s="14"/>
      <c r="L88" s="33">
        <v>0.55090569588802141</v>
      </c>
      <c r="M88" s="3"/>
      <c r="N88" s="34">
        <f t="shared" si="3"/>
        <v>0.20894478482260193</v>
      </c>
      <c r="O88" s="3"/>
      <c r="P88" s="3"/>
      <c r="AG88" s="3"/>
      <c r="AH88" s="3"/>
      <c r="AI88" s="3"/>
      <c r="AJ88" s="3"/>
    </row>
    <row r="89" spans="1:3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AG89" s="3"/>
      <c r="AH89" s="3"/>
      <c r="AI89" s="3"/>
      <c r="AJ89" s="3"/>
    </row>
    <row r="90" spans="1:36">
      <c r="A90" s="13" t="s">
        <v>13</v>
      </c>
      <c r="B90" s="3"/>
      <c r="C90" s="49">
        <f>SQRT(L81*L81+L82*L82+L83*L83+L84*L84+L85*L85+L86*L86+L87*L87+L88*L88)</f>
        <v>2.6366089795241874</v>
      </c>
      <c r="D90" s="4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AG90" s="3"/>
      <c r="AH90" s="3"/>
      <c r="AI90" s="3"/>
      <c r="AJ90" s="3"/>
    </row>
    <row r="91" spans="1:3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>
      <c r="A94" s="4" t="s">
        <v>15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>
      <c r="A96" s="5">
        <v>0</v>
      </c>
      <c r="B96" s="3">
        <v>1</v>
      </c>
      <c r="C96" s="3">
        <v>1</v>
      </c>
      <c r="D96" s="3">
        <v>1</v>
      </c>
      <c r="E96" s="3">
        <v>0</v>
      </c>
      <c r="F96" s="3">
        <v>0</v>
      </c>
      <c r="G96" s="3">
        <v>0</v>
      </c>
      <c r="H96" s="6">
        <v>0</v>
      </c>
      <c r="I96" s="3"/>
      <c r="J96" s="8">
        <v>0.46432174405022653</v>
      </c>
      <c r="K96" s="3"/>
      <c r="L96" s="33" cm="1">
        <f t="array" ref="L96:L103">MMULT(A96:H103,J96:J103)</f>
        <v>1.2536687089356116</v>
      </c>
      <c r="M96" s="3"/>
      <c r="N96" s="34">
        <f t="shared" ref="N96:N103" si="4">L96/$C$105</f>
        <v>0.47342927724573652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>
      <c r="A97" s="9">
        <v>1</v>
      </c>
      <c r="B97" s="3">
        <v>0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10">
        <v>0</v>
      </c>
      <c r="I97" s="3"/>
      <c r="J97" s="8">
        <v>0.34050261230349943</v>
      </c>
      <c r="K97" s="3"/>
      <c r="L97" s="33">
        <v>0.92864348810045305</v>
      </c>
      <c r="M97" s="3"/>
      <c r="N97" s="34">
        <f t="shared" si="4"/>
        <v>0.35068835351536043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>
      <c r="A98" s="9">
        <v>1</v>
      </c>
      <c r="B98" s="3">
        <v>1</v>
      </c>
      <c r="C98" s="3">
        <v>0</v>
      </c>
      <c r="D98" s="3">
        <v>1</v>
      </c>
      <c r="E98" s="3">
        <v>0</v>
      </c>
      <c r="F98" s="3">
        <v>0</v>
      </c>
      <c r="G98" s="3">
        <v>0</v>
      </c>
      <c r="H98" s="10">
        <v>0</v>
      </c>
      <c r="I98" s="3"/>
      <c r="J98" s="8">
        <v>0.46432174405022653</v>
      </c>
      <c r="K98" s="3"/>
      <c r="L98" s="33">
        <v>1.2536687089356116</v>
      </c>
      <c r="M98" s="3"/>
      <c r="N98" s="34">
        <f t="shared" si="4"/>
        <v>0.47342927724573652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>
      <c r="A99" s="9">
        <v>1</v>
      </c>
      <c r="B99" s="3">
        <v>0</v>
      </c>
      <c r="C99" s="3">
        <v>1</v>
      </c>
      <c r="D99" s="3">
        <v>0</v>
      </c>
      <c r="E99" s="3">
        <v>1</v>
      </c>
      <c r="F99" s="3">
        <v>0</v>
      </c>
      <c r="G99" s="3">
        <v>0</v>
      </c>
      <c r="H99" s="10">
        <v>0</v>
      </c>
      <c r="I99" s="3" t="s">
        <v>6</v>
      </c>
      <c r="J99" s="8">
        <v>0.4488443525818856</v>
      </c>
      <c r="K99" s="3" t="s">
        <v>7</v>
      </c>
      <c r="L99" s="33">
        <v>1.2227139259989299</v>
      </c>
      <c r="M99" s="3"/>
      <c r="N99" s="34">
        <f t="shared" si="4"/>
        <v>0.46173966546189127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>
      <c r="A100" s="9">
        <v>0</v>
      </c>
      <c r="B100" s="3">
        <v>0</v>
      </c>
      <c r="C100" s="3">
        <v>0</v>
      </c>
      <c r="D100" s="3">
        <v>1</v>
      </c>
      <c r="E100" s="3">
        <v>0</v>
      </c>
      <c r="F100" s="3">
        <v>1</v>
      </c>
      <c r="G100" s="3">
        <v>0</v>
      </c>
      <c r="H100" s="10">
        <v>0</v>
      </c>
      <c r="I100" s="3"/>
      <c r="J100" s="8">
        <v>0.29407043789847681</v>
      </c>
      <c r="K100" s="3"/>
      <c r="L100" s="33">
        <v>0.72743739901202153</v>
      </c>
      <c r="M100" s="3"/>
      <c r="N100" s="34">
        <f t="shared" si="4"/>
        <v>0.27470587692036563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>
      <c r="A101" s="9">
        <v>0</v>
      </c>
      <c r="B101" s="3">
        <v>0</v>
      </c>
      <c r="C101" s="3">
        <v>0</v>
      </c>
      <c r="D101" s="3">
        <v>0</v>
      </c>
      <c r="E101" s="3">
        <v>1</v>
      </c>
      <c r="F101" s="3">
        <v>0</v>
      </c>
      <c r="G101" s="3">
        <v>1</v>
      </c>
      <c r="H101" s="10">
        <v>1</v>
      </c>
      <c r="I101" s="3"/>
      <c r="J101" s="8">
        <v>0.27859304643013588</v>
      </c>
      <c r="K101" s="3"/>
      <c r="L101" s="33">
        <v>0.71196000754368061</v>
      </c>
      <c r="M101" s="3"/>
      <c r="N101" s="34">
        <f t="shared" si="4"/>
        <v>0.26886107102844298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>
      <c r="A102" s="9">
        <v>0</v>
      </c>
      <c r="B102" s="3">
        <v>0</v>
      </c>
      <c r="C102" s="3">
        <v>0</v>
      </c>
      <c r="D102" s="3">
        <v>0</v>
      </c>
      <c r="E102" s="3">
        <v>0</v>
      </c>
      <c r="F102" s="3">
        <v>1</v>
      </c>
      <c r="G102" s="3">
        <v>0</v>
      </c>
      <c r="H102" s="10">
        <v>1</v>
      </c>
      <c r="I102" s="3"/>
      <c r="J102" s="8">
        <v>0.20894478482260193</v>
      </c>
      <c r="K102" s="3"/>
      <c r="L102" s="33">
        <v>0.48753783125273781</v>
      </c>
      <c r="M102" s="3"/>
      <c r="N102" s="34">
        <f t="shared" si="4"/>
        <v>0.1841113855955642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>
      <c r="A103" s="11">
        <v>0</v>
      </c>
      <c r="B103" s="3">
        <v>0</v>
      </c>
      <c r="C103" s="3">
        <v>0</v>
      </c>
      <c r="D103" s="3">
        <v>0</v>
      </c>
      <c r="E103" s="3">
        <v>0</v>
      </c>
      <c r="F103" s="3">
        <v>1</v>
      </c>
      <c r="G103" s="3">
        <v>1</v>
      </c>
      <c r="H103" s="12">
        <v>0</v>
      </c>
      <c r="I103" s="3"/>
      <c r="J103" s="8">
        <v>0.20894478482260193</v>
      </c>
      <c r="K103" s="3"/>
      <c r="L103" s="33">
        <v>0.48753783125273781</v>
      </c>
      <c r="M103" s="3"/>
      <c r="N103" s="34">
        <f t="shared" si="4"/>
        <v>0.1841113855955642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>
      <c r="A105" s="13" t="s">
        <v>13</v>
      </c>
      <c r="B105" s="3"/>
      <c r="C105" s="49">
        <f>SQRT(L96*L96+L97*L97+L98*L98+L99*L99+L100*L100+L101*L101+L102*L102+L103*L103)</f>
        <v>2.64805910658729</v>
      </c>
      <c r="D105" s="4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>
      <c r="A108" s="4" t="s">
        <v>16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>
      <c r="A110" s="5">
        <v>0</v>
      </c>
      <c r="B110" s="3">
        <v>1</v>
      </c>
      <c r="C110" s="3">
        <v>1</v>
      </c>
      <c r="D110" s="3">
        <v>1</v>
      </c>
      <c r="E110" s="3">
        <v>0</v>
      </c>
      <c r="F110" s="3">
        <v>0</v>
      </c>
      <c r="G110" s="3">
        <v>0</v>
      </c>
      <c r="H110" s="6">
        <v>0</v>
      </c>
      <c r="I110" s="3"/>
      <c r="J110" s="8">
        <v>0.47342927724573652</v>
      </c>
      <c r="K110" s="3"/>
      <c r="L110" s="33" cm="1">
        <f t="array" ref="L110:L117">MMULT(A110:H117,J110:J117)</f>
        <v>1.2858572962229882</v>
      </c>
      <c r="M110" s="3"/>
      <c r="N110" s="34">
        <f t="shared" ref="N110:N117" si="5">L110/$C$119</f>
        <v>0.48417469753889164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>
      <c r="A111" s="9">
        <v>1</v>
      </c>
      <c r="B111" s="3">
        <v>0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10">
        <v>0</v>
      </c>
      <c r="I111" s="3"/>
      <c r="J111" s="8">
        <v>0.35068835351536043</v>
      </c>
      <c r="K111" s="3"/>
      <c r="L111" s="33">
        <v>0.94685855449147305</v>
      </c>
      <c r="M111" s="3"/>
      <c r="N111" s="34">
        <f t="shared" si="5"/>
        <v>0.35652864091500203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>
      <c r="A112" s="9">
        <v>1</v>
      </c>
      <c r="B112" s="3">
        <v>1</v>
      </c>
      <c r="C112" s="3">
        <v>0</v>
      </c>
      <c r="D112" s="3">
        <v>1</v>
      </c>
      <c r="E112" s="3">
        <v>0</v>
      </c>
      <c r="F112" s="3">
        <v>0</v>
      </c>
      <c r="G112" s="3">
        <v>0</v>
      </c>
      <c r="H112" s="10">
        <v>0</v>
      </c>
      <c r="I112" s="3"/>
      <c r="J112" s="8">
        <v>0.47342927724573652</v>
      </c>
      <c r="K112" s="3"/>
      <c r="L112" s="33">
        <v>1.2858572962229882</v>
      </c>
      <c r="M112" s="3"/>
      <c r="N112" s="34">
        <f t="shared" si="5"/>
        <v>0.48417469753889164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>
      <c r="A113" s="9">
        <v>1</v>
      </c>
      <c r="B113" s="3">
        <v>0</v>
      </c>
      <c r="C113" s="3">
        <v>1</v>
      </c>
      <c r="D113" s="3">
        <v>0</v>
      </c>
      <c r="E113" s="3">
        <v>1</v>
      </c>
      <c r="F113" s="3">
        <v>0</v>
      </c>
      <c r="G113" s="3">
        <v>0</v>
      </c>
      <c r="H113" s="10">
        <v>0</v>
      </c>
      <c r="I113" s="3" t="s">
        <v>6</v>
      </c>
      <c r="J113" s="8">
        <v>0.46173966546189127</v>
      </c>
      <c r="K113" s="3" t="s">
        <v>7</v>
      </c>
      <c r="L113" s="33">
        <v>1.2215644314118386</v>
      </c>
      <c r="M113" s="3"/>
      <c r="N113" s="34">
        <f t="shared" si="5"/>
        <v>0.459965962661947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>
      <c r="A114" s="9">
        <v>0</v>
      </c>
      <c r="B114" s="3">
        <v>0</v>
      </c>
      <c r="C114" s="3">
        <v>0</v>
      </c>
      <c r="D114" s="3">
        <v>1</v>
      </c>
      <c r="E114" s="3">
        <v>0</v>
      </c>
      <c r="F114" s="3">
        <v>1</v>
      </c>
      <c r="G114" s="3">
        <v>0</v>
      </c>
      <c r="H114" s="10">
        <v>0</v>
      </c>
      <c r="I114" s="3"/>
      <c r="J114" s="8">
        <v>0.27470587692036563</v>
      </c>
      <c r="K114" s="3"/>
      <c r="L114" s="33">
        <v>0.73060073649033419</v>
      </c>
      <c r="M114" s="3"/>
      <c r="N114" s="34">
        <f t="shared" si="5"/>
        <v>0.27509925996527934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>
      <c r="A115" s="9">
        <v>0</v>
      </c>
      <c r="B115" s="3">
        <v>0</v>
      </c>
      <c r="C115" s="3">
        <v>0</v>
      </c>
      <c r="D115" s="3">
        <v>0</v>
      </c>
      <c r="E115" s="3">
        <v>1</v>
      </c>
      <c r="F115" s="3">
        <v>0</v>
      </c>
      <c r="G115" s="3">
        <v>1</v>
      </c>
      <c r="H115" s="10">
        <v>1</v>
      </c>
      <c r="I115" s="3"/>
      <c r="J115" s="8">
        <v>0.26886107102844298</v>
      </c>
      <c r="K115" s="3"/>
      <c r="L115" s="33">
        <v>0.64292864811149397</v>
      </c>
      <c r="M115" s="3"/>
      <c r="N115" s="34">
        <f t="shared" si="5"/>
        <v>0.24208734876944579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>
      <c r="A116" s="9">
        <v>0</v>
      </c>
      <c r="B116" s="3">
        <v>0</v>
      </c>
      <c r="C116" s="3">
        <v>0</v>
      </c>
      <c r="D116" s="3">
        <v>0</v>
      </c>
      <c r="E116" s="3">
        <v>0</v>
      </c>
      <c r="F116" s="3">
        <v>1</v>
      </c>
      <c r="G116" s="3">
        <v>0</v>
      </c>
      <c r="H116" s="10">
        <v>1</v>
      </c>
      <c r="I116" s="3"/>
      <c r="J116" s="8">
        <v>0.1841113855955642</v>
      </c>
      <c r="K116" s="3"/>
      <c r="L116" s="33">
        <v>0.4529724566240072</v>
      </c>
      <c r="M116" s="3"/>
      <c r="N116" s="34">
        <f t="shared" si="5"/>
        <v>0.17056154117847319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>
      <c r="A117" s="11">
        <v>0</v>
      </c>
      <c r="B117" s="3">
        <v>0</v>
      </c>
      <c r="C117" s="3">
        <v>0</v>
      </c>
      <c r="D117" s="3">
        <v>0</v>
      </c>
      <c r="E117" s="3">
        <v>0</v>
      </c>
      <c r="F117" s="3">
        <v>1</v>
      </c>
      <c r="G117" s="3">
        <v>1</v>
      </c>
      <c r="H117" s="12">
        <v>0</v>
      </c>
      <c r="I117" s="3"/>
      <c r="J117" s="8">
        <v>0.1841113855955642</v>
      </c>
      <c r="K117" s="3"/>
      <c r="L117" s="33">
        <v>0.4529724566240072</v>
      </c>
      <c r="M117" s="3"/>
      <c r="N117" s="34">
        <f t="shared" si="5"/>
        <v>0.17056154117847319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>
      <c r="A119" s="13" t="s">
        <v>13</v>
      </c>
      <c r="B119" s="3"/>
      <c r="C119" s="49">
        <f>SQRT(L110*L110+L111*L111+L112*L112+L113*L113+L114*L114+L115*L115+L116*L116+L117*L117)</f>
        <v>2.6557713626076067</v>
      </c>
      <c r="D119" s="4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>
      <c r="A122" s="4" t="s">
        <v>17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>
      <c r="A123" s="3"/>
      <c r="B123" s="3"/>
      <c r="C123" s="3"/>
      <c r="D123" s="3"/>
      <c r="E123" s="3"/>
      <c r="F123" s="3"/>
      <c r="G123" s="3"/>
      <c r="H123" s="3"/>
      <c r="I123" s="3"/>
      <c r="J123" s="3" t="s">
        <v>18</v>
      </c>
      <c r="K123" s="3"/>
      <c r="L123" s="3" t="s">
        <v>3</v>
      </c>
      <c r="M123" s="3"/>
      <c r="N123" s="3" t="s">
        <v>19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>
      <c r="A124" s="5">
        <v>0</v>
      </c>
      <c r="B124" s="3">
        <v>1</v>
      </c>
      <c r="C124" s="3">
        <v>1</v>
      </c>
      <c r="D124" s="3">
        <v>1</v>
      </c>
      <c r="E124" s="3">
        <v>0</v>
      </c>
      <c r="F124" s="3">
        <v>0</v>
      </c>
      <c r="G124" s="3">
        <v>0</v>
      </c>
      <c r="H124" s="6">
        <v>0</v>
      </c>
      <c r="I124" s="3"/>
      <c r="J124" s="8">
        <v>0.48417469753889197</v>
      </c>
      <c r="K124" s="3"/>
      <c r="L124" s="33" cm="1">
        <f t="array" ref="L124:L131">MMULT(A124:H131,J124:J131)</f>
        <v>1.300669301115841</v>
      </c>
      <c r="M124" s="3"/>
      <c r="N124" s="34">
        <f t="shared" ref="N124:N131" si="6">L124/$C$133</f>
        <v>0.48880373433848795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>
      <c r="A125" s="9">
        <v>1</v>
      </c>
      <c r="B125" s="3">
        <v>0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10">
        <v>0</v>
      </c>
      <c r="I125" s="3"/>
      <c r="J125" s="8">
        <v>0.35652864091500203</v>
      </c>
      <c r="K125" s="3"/>
      <c r="L125" s="33">
        <v>0.96834939507778395</v>
      </c>
      <c r="M125" s="3"/>
      <c r="N125" s="34">
        <f t="shared" si="6"/>
        <v>0.36391479375454278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>
      <c r="A126" s="9">
        <v>1</v>
      </c>
      <c r="B126" s="3">
        <v>1</v>
      </c>
      <c r="C126" s="3">
        <v>0</v>
      </c>
      <c r="D126" s="3">
        <v>1</v>
      </c>
      <c r="E126" s="3">
        <v>0</v>
      </c>
      <c r="F126" s="3">
        <v>0</v>
      </c>
      <c r="G126" s="3">
        <v>0</v>
      </c>
      <c r="H126" s="10">
        <v>0</v>
      </c>
      <c r="I126" s="3"/>
      <c r="J126" s="8">
        <v>0.48417469753889197</v>
      </c>
      <c r="K126" s="3"/>
      <c r="L126" s="33">
        <v>1.300669301115841</v>
      </c>
      <c r="M126" s="3"/>
      <c r="N126" s="34">
        <f t="shared" si="6"/>
        <v>0.48880373433848795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>
      <c r="A127" s="9">
        <v>1</v>
      </c>
      <c r="B127" s="3">
        <v>0</v>
      </c>
      <c r="C127" s="3">
        <v>1</v>
      </c>
      <c r="D127" s="3">
        <v>0</v>
      </c>
      <c r="E127" s="3">
        <v>1</v>
      </c>
      <c r="F127" s="3">
        <v>0</v>
      </c>
      <c r="G127" s="3">
        <v>0</v>
      </c>
      <c r="H127" s="10">
        <v>0</v>
      </c>
      <c r="I127" s="3" t="s">
        <v>6</v>
      </c>
      <c r="J127" s="8">
        <v>0.459965962661947</v>
      </c>
      <c r="K127" s="3" t="s">
        <v>7</v>
      </c>
      <c r="L127" s="33">
        <v>1.243448655043063</v>
      </c>
      <c r="M127" s="3"/>
      <c r="N127" s="34">
        <f t="shared" si="6"/>
        <v>0.46729967834390135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>
      <c r="A128" s="9">
        <v>0</v>
      </c>
      <c r="B128" s="3">
        <v>0</v>
      </c>
      <c r="C128" s="3">
        <v>0</v>
      </c>
      <c r="D128" s="3">
        <v>1</v>
      </c>
      <c r="E128" s="3">
        <v>0</v>
      </c>
      <c r="F128" s="3">
        <v>1</v>
      </c>
      <c r="G128" s="3">
        <v>0</v>
      </c>
      <c r="H128" s="10">
        <v>0</v>
      </c>
      <c r="I128" s="3"/>
      <c r="J128" s="8">
        <v>0.27509925996527901</v>
      </c>
      <c r="K128" s="3"/>
      <c r="L128" s="33">
        <v>0.70205331143139293</v>
      </c>
      <c r="M128" s="3"/>
      <c r="N128" s="34">
        <f t="shared" si="6"/>
        <v>0.26383822547204339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>
      <c r="A129" s="9">
        <v>0</v>
      </c>
      <c r="B129" s="3">
        <v>0</v>
      </c>
      <c r="C129" s="3">
        <v>0</v>
      </c>
      <c r="D129" s="3">
        <v>0</v>
      </c>
      <c r="E129" s="3">
        <v>1</v>
      </c>
      <c r="F129" s="3">
        <v>0</v>
      </c>
      <c r="G129" s="3">
        <v>1</v>
      </c>
      <c r="H129" s="10">
        <v>1</v>
      </c>
      <c r="I129" s="3"/>
      <c r="J129" s="8">
        <v>0.24208734876944599</v>
      </c>
      <c r="K129" s="3"/>
      <c r="L129" s="33">
        <v>0.61622234232222506</v>
      </c>
      <c r="M129" s="3"/>
      <c r="N129" s="34">
        <f t="shared" si="6"/>
        <v>0.23158214148016318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>
      <c r="A130" s="9">
        <v>0</v>
      </c>
      <c r="B130" s="3">
        <v>0</v>
      </c>
      <c r="C130" s="3">
        <v>0</v>
      </c>
      <c r="D130" s="3">
        <v>0</v>
      </c>
      <c r="E130" s="3">
        <v>0</v>
      </c>
      <c r="F130" s="3">
        <v>1</v>
      </c>
      <c r="G130" s="3">
        <v>0</v>
      </c>
      <c r="H130" s="10">
        <v>1</v>
      </c>
      <c r="I130" s="3"/>
      <c r="J130" s="8">
        <v>0.170561541178473</v>
      </c>
      <c r="K130" s="3"/>
      <c r="L130" s="33">
        <v>0.41264888994791898</v>
      </c>
      <c r="M130" s="3"/>
      <c r="N130" s="34">
        <f t="shared" si="6"/>
        <v>0.155077326884038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>
      <c r="A131" s="11">
        <v>0</v>
      </c>
      <c r="B131" s="3">
        <v>0</v>
      </c>
      <c r="C131" s="3">
        <v>0</v>
      </c>
      <c r="D131" s="3">
        <v>0</v>
      </c>
      <c r="E131" s="3">
        <v>0</v>
      </c>
      <c r="F131" s="3">
        <v>1</v>
      </c>
      <c r="G131" s="3">
        <v>1</v>
      </c>
      <c r="H131" s="12">
        <v>0</v>
      </c>
      <c r="I131" s="3"/>
      <c r="J131" s="8">
        <v>0.170561541178473</v>
      </c>
      <c r="K131" s="3"/>
      <c r="L131" s="33">
        <v>0.41264888994791898</v>
      </c>
      <c r="M131" s="3"/>
      <c r="N131" s="34">
        <f t="shared" si="6"/>
        <v>0.155077326884038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>
      <c r="A133" s="13" t="s">
        <v>13</v>
      </c>
      <c r="B133" s="3"/>
      <c r="C133" s="50">
        <f>SQRT(L124*L124+L125*L125+L126*L126+L127*L127+L128*L128+L129*L129+L130*L130+L131*L131)</f>
        <v>2.6609234131078683</v>
      </c>
      <c r="D133" s="50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>
      <c r="A136" s="4" t="s">
        <v>20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>
      <c r="A137" s="45" t="s">
        <v>21</v>
      </c>
      <c r="B137" s="45"/>
      <c r="C137" s="16">
        <v>0</v>
      </c>
      <c r="D137" s="2">
        <v>1</v>
      </c>
      <c r="E137" s="16">
        <v>2</v>
      </c>
      <c r="F137" s="2">
        <v>3</v>
      </c>
      <c r="G137" s="2">
        <v>4</v>
      </c>
      <c r="H137" s="2">
        <v>5</v>
      </c>
      <c r="I137" s="2">
        <v>6</v>
      </c>
      <c r="J137" s="2">
        <v>7</v>
      </c>
      <c r="K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>
      <c r="A138" s="46" t="s">
        <v>22</v>
      </c>
      <c r="B138" s="46"/>
      <c r="C138" s="17">
        <v>0.48880373433848795</v>
      </c>
      <c r="D138" s="18">
        <v>0.36391479375454278</v>
      </c>
      <c r="E138" s="17">
        <v>0.48880373433848795</v>
      </c>
      <c r="F138" s="18">
        <v>0.46729967834390135</v>
      </c>
      <c r="G138" s="18">
        <v>0.26383822547204339</v>
      </c>
      <c r="H138" s="18">
        <v>0.23158214148016318</v>
      </c>
      <c r="I138" s="18">
        <v>0.155077326884038</v>
      </c>
      <c r="J138" s="18">
        <v>0.155077326884038</v>
      </c>
      <c r="K138" s="3"/>
      <c r="M138" s="3"/>
      <c r="N138" s="14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>
      <c r="A139" s="3"/>
      <c r="B139" s="3"/>
      <c r="D139" s="3"/>
      <c r="E139" s="3"/>
      <c r="F139" s="3"/>
      <c r="G139" s="3"/>
      <c r="H139" s="3"/>
      <c r="I139" s="3"/>
      <c r="J139" s="14"/>
      <c r="K139" s="3"/>
      <c r="M139" s="3"/>
      <c r="N139" s="14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>
      <c r="A140" s="3"/>
      <c r="B140" s="3"/>
      <c r="D140" s="3"/>
      <c r="E140" s="3"/>
      <c r="F140" s="3"/>
      <c r="G140" s="3"/>
      <c r="H140" s="3"/>
      <c r="I140" s="3"/>
      <c r="J140" s="14"/>
      <c r="K140" s="3"/>
      <c r="M140" s="3"/>
      <c r="N140" s="14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>
      <c r="B141" s="15" t="s">
        <v>23</v>
      </c>
      <c r="C141" s="3"/>
      <c r="D141" s="19"/>
      <c r="E141" s="19"/>
      <c r="F141" s="19"/>
      <c r="G141" s="19"/>
      <c r="H141" s="19"/>
      <c r="I141" s="19"/>
      <c r="J141" s="20"/>
      <c r="K141" s="3"/>
      <c r="M141" s="3"/>
      <c r="N141" s="14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>
      <c r="B142" s="2">
        <v>0</v>
      </c>
      <c r="C142" s="3"/>
      <c r="E142" s="3"/>
      <c r="F142" s="3"/>
      <c r="G142" s="3"/>
      <c r="H142" s="3"/>
      <c r="I142" s="3"/>
      <c r="J142" s="14"/>
      <c r="K142" s="3"/>
      <c r="M142" s="3"/>
      <c r="N142" s="14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>
      <c r="B143" s="2" t="s">
        <v>24</v>
      </c>
      <c r="D143" s="21" t="s">
        <v>25</v>
      </c>
      <c r="E143" s="19"/>
      <c r="F143" s="22"/>
      <c r="G143" s="3"/>
      <c r="H143" s="3"/>
      <c r="I143" s="3"/>
      <c r="J143" s="14"/>
      <c r="K143" s="3"/>
      <c r="M143" s="3"/>
      <c r="N143" s="14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>
      <c r="B144" s="2">
        <v>3</v>
      </c>
      <c r="C144" s="3"/>
      <c r="E144" s="3"/>
      <c r="F144" s="3"/>
      <c r="G144" s="3"/>
      <c r="H144" s="3"/>
      <c r="I144" s="3"/>
      <c r="J144" s="14"/>
      <c r="K144" s="3"/>
      <c r="M144" s="3"/>
      <c r="N144" s="14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>
      <c r="B145" s="2">
        <v>1</v>
      </c>
      <c r="C145" s="3"/>
      <c r="E145" s="3"/>
      <c r="F145" s="3"/>
      <c r="G145" s="3"/>
      <c r="H145" s="3"/>
      <c r="I145" s="3"/>
      <c r="J145" s="14"/>
      <c r="K145" s="3"/>
      <c r="M145" s="3"/>
      <c r="N145" s="14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>
      <c r="B146" s="2">
        <v>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>
      <c r="B147" s="2">
        <v>5</v>
      </c>
      <c r="C147" s="3"/>
      <c r="D147" s="3"/>
      <c r="E147" s="3"/>
      <c r="F147" s="3"/>
      <c r="G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>
      <c r="B148" s="2">
        <v>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>
      <c r="B149" s="2">
        <v>7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>
      <c r="A152" s="22" t="s">
        <v>26</v>
      </c>
      <c r="B152" s="39"/>
      <c r="C152" s="39"/>
      <c r="D152" s="39"/>
      <c r="E152" s="39"/>
      <c r="F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>
      <c r="A155" s="24" t="s">
        <v>27</v>
      </c>
      <c r="B155" s="13">
        <v>0.85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>
      <c r="A157" s="42" t="s">
        <v>28</v>
      </c>
      <c r="B157" s="43"/>
      <c r="C157" s="4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>
      <c r="A158" s="47" t="s">
        <v>29</v>
      </c>
      <c r="B158" s="47"/>
      <c r="C158" s="47"/>
      <c r="D158" s="47"/>
      <c r="E158" s="4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>
      <c r="A159" s="47" t="s">
        <v>30</v>
      </c>
      <c r="B159" s="47"/>
      <c r="C159" s="47"/>
      <c r="D159" s="47"/>
      <c r="E159" s="4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>
      <c r="A160" s="47" t="s">
        <v>31</v>
      </c>
      <c r="B160" s="47"/>
      <c r="C160" s="47"/>
      <c r="D160" s="47"/>
      <c r="E160" s="4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>
      <c r="A161" s="47" t="s">
        <v>32</v>
      </c>
      <c r="B161" s="47"/>
      <c r="C161" s="47"/>
      <c r="D161" s="47"/>
      <c r="E161" s="4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>
      <c r="A162" s="47" t="s">
        <v>33</v>
      </c>
      <c r="B162" s="47"/>
      <c r="C162" s="47"/>
      <c r="D162" s="47"/>
      <c r="E162" s="4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>
      <c r="A163" s="47" t="s">
        <v>34</v>
      </c>
      <c r="B163" s="47"/>
      <c r="C163" s="47"/>
      <c r="D163" s="47"/>
      <c r="E163" s="4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>
      <c r="A164" s="47" t="s">
        <v>35</v>
      </c>
      <c r="B164" s="47"/>
      <c r="C164" s="47"/>
      <c r="D164" s="47"/>
      <c r="E164" s="4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>
      <c r="A165" s="47" t="s">
        <v>36</v>
      </c>
      <c r="B165" s="47"/>
      <c r="C165" s="47"/>
      <c r="D165" s="47"/>
      <c r="E165" s="4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>
      <c r="A168" s="23"/>
      <c r="B168" s="23" t="s">
        <v>37</v>
      </c>
      <c r="C168" s="23"/>
      <c r="D168" s="23"/>
      <c r="E168" s="2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>
      <c r="A169" s="31" t="s">
        <v>38</v>
      </c>
      <c r="B169" s="40" t="s">
        <v>39</v>
      </c>
      <c r="C169" s="44" t="s">
        <v>40</v>
      </c>
      <c r="D169" s="44" t="s">
        <v>41</v>
      </c>
      <c r="E169" s="44" t="s">
        <v>42</v>
      </c>
      <c r="F169" s="44" t="s">
        <v>43</v>
      </c>
      <c r="G169" s="44" t="s">
        <v>44</v>
      </c>
      <c r="H169" s="44" t="s">
        <v>45</v>
      </c>
      <c r="I169" s="44" t="s">
        <v>46</v>
      </c>
      <c r="J169" s="44" t="s">
        <v>47</v>
      </c>
      <c r="K169" s="44" t="s">
        <v>48</v>
      </c>
      <c r="L169" s="44" t="s">
        <v>49</v>
      </c>
      <c r="M169" s="44" t="s">
        <v>50</v>
      </c>
      <c r="N169" s="44" t="s">
        <v>51</v>
      </c>
      <c r="O169" s="30" t="s">
        <v>52</v>
      </c>
      <c r="P169" s="30" t="s">
        <v>53</v>
      </c>
      <c r="Q169" s="30" t="s">
        <v>54</v>
      </c>
      <c r="R169" s="30" t="s">
        <v>55</v>
      </c>
      <c r="S169" s="30" t="s">
        <v>56</v>
      </c>
      <c r="T169" s="30" t="s">
        <v>57</v>
      </c>
      <c r="U169" s="30" t="s">
        <v>58</v>
      </c>
      <c r="V169" s="30" t="s">
        <v>59</v>
      </c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>
      <c r="A170" s="30">
        <v>0</v>
      </c>
      <c r="B170" s="41">
        <v>0.125</v>
      </c>
      <c r="C170" s="18">
        <f t="shared" ref="C170:V170" si="7" xml:space="preserve"> (1-$B$155)*100/8 + $B$155*(B171/2 +B172 /3 +B173/3)</f>
        <v>1.9989583333333336</v>
      </c>
      <c r="D170" s="18">
        <f t="shared" si="7"/>
        <v>3.8347222222222226</v>
      </c>
      <c r="E170" s="18">
        <f t="shared" si="7"/>
        <v>5.3263000578703714</v>
      </c>
      <c r="F170" s="18">
        <f t="shared" si="7"/>
        <v>6.6148489824459888</v>
      </c>
      <c r="G170" s="18">
        <f t="shared" si="7"/>
        <v>7.7209940550652663</v>
      </c>
      <c r="H170" s="18">
        <f t="shared" si="7"/>
        <v>8.6565388510919696</v>
      </c>
      <c r="I170" s="18">
        <f t="shared" si="7"/>
        <v>9.4642230044924247</v>
      </c>
      <c r="J170" s="18">
        <f t="shared" si="7"/>
        <v>10.146832188655116</v>
      </c>
      <c r="K170" s="18">
        <f t="shared" si="7"/>
        <v>10.734175265497949</v>
      </c>
      <c r="L170" s="18">
        <f t="shared" si="7"/>
        <v>11.231772376361931</v>
      </c>
      <c r="M170" s="18">
        <f t="shared" si="7"/>
        <v>11.658318718834002</v>
      </c>
      <c r="N170" s="18">
        <f t="shared" si="7"/>
        <v>12.020415987917396</v>
      </c>
      <c r="O170" s="18">
        <f t="shared" si="7"/>
        <v>12.329964177431327</v>
      </c>
      <c r="P170" s="18">
        <f t="shared" si="7"/>
        <v>12.59305663534767</v>
      </c>
      <c r="Q170" s="18">
        <f t="shared" si="7"/>
        <v>12.817564014994121</v>
      </c>
      <c r="R170" s="18">
        <f t="shared" si="7"/>
        <v>13.008494246396856</v>
      </c>
      <c r="S170" s="18">
        <f t="shared" si="7"/>
        <v>13.171233532524299</v>
      </c>
      <c r="T170" s="18">
        <f t="shared" si="7"/>
        <v>13.309668715934952</v>
      </c>
      <c r="U170" s="18">
        <f t="shared" si="7"/>
        <v>13.427574315105579</v>
      </c>
      <c r="V170" s="18">
        <f t="shared" si="7"/>
        <v>13.527877527070702</v>
      </c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>
      <c r="A171" s="30">
        <v>1</v>
      </c>
      <c r="B171" s="41">
        <v>0.125</v>
      </c>
      <c r="C171" s="18">
        <f t="shared" ref="C171:V171" si="8" xml:space="preserve"> (1-$B$155)*100/8 + $B$155*(B170/3 +B172/3)</f>
        <v>1.9458333333333335</v>
      </c>
      <c r="D171" s="18">
        <f t="shared" si="8"/>
        <v>3.0077430555555562</v>
      </c>
      <c r="E171" s="18">
        <f t="shared" si="8"/>
        <v>4.0480092592592598</v>
      </c>
      <c r="F171" s="18">
        <f t="shared" si="8"/>
        <v>4.8932366994598775</v>
      </c>
      <c r="G171" s="18">
        <f t="shared" si="8"/>
        <v>5.6234144233860608</v>
      </c>
      <c r="H171" s="18">
        <f t="shared" si="8"/>
        <v>6.2502299645369837</v>
      </c>
      <c r="I171" s="18">
        <f t="shared" si="8"/>
        <v>6.7803720156187826</v>
      </c>
      <c r="J171" s="18">
        <f t="shared" si="8"/>
        <v>7.2380597025457076</v>
      </c>
      <c r="K171" s="18">
        <f t="shared" si="8"/>
        <v>7.624871573571232</v>
      </c>
      <c r="L171" s="18">
        <f t="shared" si="8"/>
        <v>7.9576993171155044</v>
      </c>
      <c r="M171" s="18">
        <f t="shared" si="8"/>
        <v>8.2396710132717619</v>
      </c>
      <c r="N171" s="18">
        <f t="shared" si="8"/>
        <v>8.4813806073392684</v>
      </c>
      <c r="O171" s="18">
        <f t="shared" si="8"/>
        <v>8.6865690598198579</v>
      </c>
      <c r="P171" s="18">
        <f t="shared" si="8"/>
        <v>8.8619797005444187</v>
      </c>
      <c r="Q171" s="18">
        <f t="shared" si="8"/>
        <v>9.011065426697014</v>
      </c>
      <c r="R171" s="18">
        <f t="shared" si="8"/>
        <v>9.1382862751633365</v>
      </c>
      <c r="S171" s="18">
        <f t="shared" si="8"/>
        <v>9.2464800729582191</v>
      </c>
      <c r="T171" s="18">
        <f t="shared" si="8"/>
        <v>9.3386990017637697</v>
      </c>
      <c r="U171" s="18">
        <f t="shared" si="8"/>
        <v>9.417145605696474</v>
      </c>
      <c r="V171" s="18">
        <f t="shared" si="8"/>
        <v>9.4839587785598276</v>
      </c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>
      <c r="A172" s="30">
        <v>2</v>
      </c>
      <c r="B172" s="41">
        <v>0.125</v>
      </c>
      <c r="C172" s="18">
        <f t="shared" ref="C172:V172" si="9" xml:space="preserve"> (1-$B$155)*100/8 + $B$155*(B170/3 +B171 /2 +B173/3)</f>
        <v>1.9989583333333336</v>
      </c>
      <c r="D172" s="18">
        <f t="shared" si="9"/>
        <v>3.8347222222222226</v>
      </c>
      <c r="E172" s="18">
        <f t="shared" si="9"/>
        <v>5.3263000578703714</v>
      </c>
      <c r="F172" s="18">
        <f t="shared" si="9"/>
        <v>6.6148489824459888</v>
      </c>
      <c r="G172" s="18">
        <f t="shared" si="9"/>
        <v>7.7209940550652663</v>
      </c>
      <c r="H172" s="18">
        <f t="shared" si="9"/>
        <v>8.6565388510919696</v>
      </c>
      <c r="I172" s="18">
        <f t="shared" si="9"/>
        <v>9.4642230044924247</v>
      </c>
      <c r="J172" s="18">
        <f t="shared" si="9"/>
        <v>10.146832188655116</v>
      </c>
      <c r="K172" s="18">
        <f t="shared" si="9"/>
        <v>10.734175265497949</v>
      </c>
      <c r="L172" s="18">
        <f t="shared" si="9"/>
        <v>11.231772376361931</v>
      </c>
      <c r="M172" s="18">
        <f t="shared" si="9"/>
        <v>11.658318718834002</v>
      </c>
      <c r="N172" s="18">
        <f t="shared" si="9"/>
        <v>12.020415987917396</v>
      </c>
      <c r="O172" s="18">
        <f t="shared" si="9"/>
        <v>12.329964177431327</v>
      </c>
      <c r="P172" s="18">
        <f t="shared" si="9"/>
        <v>12.59305663534767</v>
      </c>
      <c r="Q172" s="18">
        <f t="shared" si="9"/>
        <v>12.817564014994121</v>
      </c>
      <c r="R172" s="18">
        <f t="shared" si="9"/>
        <v>13.008494246396856</v>
      </c>
      <c r="S172" s="18">
        <f t="shared" si="9"/>
        <v>13.171233532524299</v>
      </c>
      <c r="T172" s="18">
        <f t="shared" si="9"/>
        <v>13.309668715934952</v>
      </c>
      <c r="U172" s="18">
        <f t="shared" si="9"/>
        <v>13.427574315105579</v>
      </c>
      <c r="V172" s="18">
        <f t="shared" si="9"/>
        <v>13.527877527070702</v>
      </c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>
      <c r="A173" s="30">
        <v>3</v>
      </c>
      <c r="B173" s="41">
        <v>0.125</v>
      </c>
      <c r="C173" s="18">
        <f t="shared" ref="C173:V173" si="10" xml:space="preserve"> (1-$B$155)*100/8 + $B$155*(B170/3 +B172 /3 +B174/2)</f>
        <v>1.9989583333333336</v>
      </c>
      <c r="D173" s="18">
        <f t="shared" si="10"/>
        <v>3.8347222222222226</v>
      </c>
      <c r="E173" s="18">
        <f t="shared" si="10"/>
        <v>5.3305648148148155</v>
      </c>
      <c r="F173" s="18">
        <f t="shared" si="10"/>
        <v>6.6782161627121921</v>
      </c>
      <c r="G173" s="18">
        <f t="shared" si="10"/>
        <v>7.7787273137096529</v>
      </c>
      <c r="H173" s="18">
        <f t="shared" si="10"/>
        <v>8.7536091591346441</v>
      </c>
      <c r="I173" s="18">
        <f t="shared" si="10"/>
        <v>9.5599208143915799</v>
      </c>
      <c r="J173" s="18">
        <f t="shared" si="10"/>
        <v>10.263755665166144</v>
      </c>
      <c r="K173" s="18">
        <f t="shared" si="10"/>
        <v>10.852419878952023</v>
      </c>
      <c r="L173" s="18">
        <f t="shared" si="10"/>
        <v>11.361038832084819</v>
      </c>
      <c r="M173" s="18">
        <f t="shared" si="10"/>
        <v>11.789525306849162</v>
      </c>
      <c r="N173" s="18">
        <f t="shared" si="10"/>
        <v>12.15738666847839</v>
      </c>
      <c r="O173" s="18">
        <f t="shared" si="10"/>
        <v>12.468617416418901</v>
      </c>
      <c r="P173" s="18">
        <f t="shared" si="10"/>
        <v>12.734787984403185</v>
      </c>
      <c r="Q173" s="18">
        <f t="shared" si="10"/>
        <v>12.960523420478673</v>
      </c>
      <c r="R173" s="18">
        <f t="shared" si="10"/>
        <v>13.153135867414495</v>
      </c>
      <c r="S173" s="18">
        <f t="shared" si="10"/>
        <v>13.3167006495735</v>
      </c>
      <c r="T173" s="18">
        <f t="shared" si="10"/>
        <v>13.456074481792029</v>
      </c>
      <c r="U173" s="18">
        <f t="shared" si="10"/>
        <v>13.57451031306984</v>
      </c>
      <c r="V173" s="18">
        <f t="shared" si="10"/>
        <v>13.675346226900658</v>
      </c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>
      <c r="A174" s="30">
        <v>4</v>
      </c>
      <c r="B174" s="41">
        <v>0.125</v>
      </c>
      <c r="C174" s="18">
        <f t="shared" ref="C174:V174" si="11" xml:space="preserve"> (1-$B$155)*100/8 + $B$155*(B173 /3 +B175/3)</f>
        <v>1.9458333333333335</v>
      </c>
      <c r="D174" s="18">
        <f t="shared" si="11"/>
        <v>3.0177777777777779</v>
      </c>
      <c r="E174" s="18">
        <f t="shared" si="11"/>
        <v>4.1999516782407413</v>
      </c>
      <c r="F174" s="18">
        <f t="shared" si="11"/>
        <v>5.0713244478202171</v>
      </c>
      <c r="G174" s="18">
        <f t="shared" si="11"/>
        <v>5.890303987288612</v>
      </c>
      <c r="H174" s="18">
        <f t="shared" si="11"/>
        <v>6.5401148206418727</v>
      </c>
      <c r="I174" s="18">
        <f t="shared" si="11"/>
        <v>7.1192846179304397</v>
      </c>
      <c r="J174" s="18">
        <f t="shared" si="11"/>
        <v>7.5942313067783349</v>
      </c>
      <c r="K174" s="18">
        <f t="shared" si="11"/>
        <v>8.0078576822807435</v>
      </c>
      <c r="L174" s="18">
        <f t="shared" si="11"/>
        <v>8.3525983378291819</v>
      </c>
      <c r="M174" s="18">
        <f t="shared" si="11"/>
        <v>8.6494260262097029</v>
      </c>
      <c r="N174" s="18">
        <f t="shared" si="11"/>
        <v>8.8989373096448094</v>
      </c>
      <c r="O174" s="18">
        <f t="shared" si="11"/>
        <v>9.1124900796676886</v>
      </c>
      <c r="P174" s="18">
        <f t="shared" si="11"/>
        <v>9.2928423383097858</v>
      </c>
      <c r="Q174" s="18">
        <f t="shared" si="11"/>
        <v>9.4467049229439048</v>
      </c>
      <c r="R174" s="18">
        <f t="shared" si="11"/>
        <v>9.5769895920359556</v>
      </c>
      <c r="S174" s="18">
        <f t="shared" si="11"/>
        <v>9.6879423059488481</v>
      </c>
      <c r="T174" s="18">
        <f t="shared" si="11"/>
        <v>9.7820346055843945</v>
      </c>
      <c r="U174" s="18">
        <f t="shared" si="11"/>
        <v>9.8620881137431287</v>
      </c>
      <c r="V174" s="18">
        <f t="shared" si="11"/>
        <v>9.9300363235844156</v>
      </c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>
      <c r="A175" s="30">
        <v>5</v>
      </c>
      <c r="B175" s="41">
        <v>0.125</v>
      </c>
      <c r="C175" s="18">
        <f t="shared" ref="C175:V175" si="12" xml:space="preserve"> (1-$B$155)*100/8 + $B$155*(B174/2 +B176/2 +B177/2)</f>
        <v>2.0343750000000003</v>
      </c>
      <c r="D175" s="18">
        <f t="shared" si="12"/>
        <v>4.3709895833333343</v>
      </c>
      <c r="E175" s="18">
        <f t="shared" si="12"/>
        <v>5.9505802951388898</v>
      </c>
      <c r="F175" s="18">
        <f t="shared" si="12"/>
        <v>7.4934449688946767</v>
      </c>
      <c r="G175" s="18">
        <f t="shared" si="12"/>
        <v>8.6863838179675454</v>
      </c>
      <c r="H175" s="18">
        <f t="shared" si="12"/>
        <v>9.755630668855142</v>
      </c>
      <c r="I175" s="18">
        <f t="shared" si="12"/>
        <v>10.625601444826074</v>
      </c>
      <c r="J175" s="18">
        <f t="shared" si="12"/>
        <v>11.381624389942361</v>
      </c>
      <c r="K175" s="18">
        <f t="shared" si="12"/>
        <v>12.009691901621556</v>
      </c>
      <c r="L175" s="18">
        <f t="shared" si="12"/>
        <v>12.548700083949427</v>
      </c>
      <c r="M175" s="18">
        <f t="shared" si="12"/>
        <v>13.000841668367809</v>
      </c>
      <c r="N175" s="18">
        <f t="shared" si="12"/>
        <v>13.386695965642865</v>
      </c>
      <c r="O175" s="18">
        <f t="shared" si="12"/>
        <v>13.712002601145048</v>
      </c>
      <c r="P175" s="18">
        <f t="shared" si="12"/>
        <v>13.988876449516477</v>
      </c>
      <c r="Q175" s="18">
        <f t="shared" si="12"/>
        <v>14.222969257295285</v>
      </c>
      <c r="R175" s="18">
        <f t="shared" si="12"/>
        <v>14.421954624169668</v>
      </c>
      <c r="S175" s="18">
        <f t="shared" si="12"/>
        <v>14.590480311312593</v>
      </c>
      <c r="T175" s="18">
        <f t="shared" si="12"/>
        <v>14.733648272595479</v>
      </c>
      <c r="U175" s="18">
        <f t="shared" si="12"/>
        <v>14.855029652522218</v>
      </c>
      <c r="V175" s="18">
        <f t="shared" si="12"/>
        <v>14.958123675679166</v>
      </c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>
      <c r="A176" s="30">
        <v>6</v>
      </c>
      <c r="B176" s="41">
        <v>0.125</v>
      </c>
      <c r="C176" s="18">
        <f t="shared" ref="C176:V176" si="13" xml:space="preserve"> (1-$B$155)*100/8 + $B$155*(B175/3 +B177 /2 )</f>
        <v>1.963541666666667</v>
      </c>
      <c r="D176" s="18">
        <f t="shared" si="13"/>
        <v>3.2859114583333335</v>
      </c>
      <c r="E176" s="18">
        <f t="shared" si="13"/>
        <v>4.5099594184027785</v>
      </c>
      <c r="F176" s="18">
        <f t="shared" si="13"/>
        <v>5.477730503110533</v>
      </c>
      <c r="G176" s="18">
        <f t="shared" si="13"/>
        <v>6.3261782050088007</v>
      </c>
      <c r="H176" s="18">
        <f t="shared" si="13"/>
        <v>7.024767818886211</v>
      </c>
      <c r="I176" s="18">
        <f t="shared" si="13"/>
        <v>7.6246216792022627</v>
      </c>
      <c r="J176" s="18">
        <f t="shared" si="13"/>
        <v>8.1260512896950168</v>
      </c>
      <c r="K176" s="18">
        <f t="shared" si="13"/>
        <v>8.5533653752707188</v>
      </c>
      <c r="L176" s="18">
        <f t="shared" si="13"/>
        <v>8.9129263232828304</v>
      </c>
      <c r="M176" s="18">
        <f t="shared" si="13"/>
        <v>9.2184587111808742</v>
      </c>
      <c r="N176" s="18">
        <f t="shared" si="13"/>
        <v>9.4764167582894174</v>
      </c>
      <c r="O176" s="18">
        <f t="shared" si="13"/>
        <v>9.6953743125384815</v>
      </c>
      <c r="P176" s="18">
        <f t="shared" si="13"/>
        <v>9.8806014864866185</v>
      </c>
      <c r="Q176" s="18">
        <f t="shared" si="13"/>
        <v>10.03777062578648</v>
      </c>
      <c r="R176" s="18">
        <f t="shared" si="13"/>
        <v>10.170893805526251</v>
      </c>
      <c r="S176" s="18">
        <f t="shared" si="13"/>
        <v>10.283850344196729</v>
      </c>
      <c r="T176" s="18">
        <f t="shared" si="13"/>
        <v>10.379605817822176</v>
      </c>
      <c r="U176" s="18">
        <f t="shared" si="13"/>
        <v>10.46086614980981</v>
      </c>
      <c r="V176" s="18">
        <f t="shared" si="13"/>
        <v>10.529793181883797</v>
      </c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>
      <c r="A177" s="30">
        <v>7</v>
      </c>
      <c r="B177" s="41">
        <v>0.125</v>
      </c>
      <c r="C177" s="18">
        <f t="shared" ref="C177:V177" si="14" xml:space="preserve"> (1-$B$155)*100/8 + $B$155*(B175/3 +B176 /2)</f>
        <v>1.963541666666667</v>
      </c>
      <c r="D177" s="18">
        <f t="shared" si="14"/>
        <v>3.2859114583333335</v>
      </c>
      <c r="E177" s="18">
        <f t="shared" si="14"/>
        <v>4.5099594184027785</v>
      </c>
      <c r="F177" s="18">
        <f t="shared" si="14"/>
        <v>5.477730503110533</v>
      </c>
      <c r="G177" s="18">
        <f t="shared" si="14"/>
        <v>6.3261782050088007</v>
      </c>
      <c r="H177" s="18">
        <f t="shared" si="14"/>
        <v>7.024767818886211</v>
      </c>
      <c r="I177" s="18">
        <f t="shared" si="14"/>
        <v>7.6246216792022627</v>
      </c>
      <c r="J177" s="18">
        <f t="shared" si="14"/>
        <v>8.1260512896950168</v>
      </c>
      <c r="K177" s="18">
        <f t="shared" si="14"/>
        <v>8.5533653752707188</v>
      </c>
      <c r="L177" s="18">
        <f t="shared" si="14"/>
        <v>8.9129263232828304</v>
      </c>
      <c r="M177" s="18">
        <f t="shared" si="14"/>
        <v>9.2184587111808742</v>
      </c>
      <c r="N177" s="18">
        <f t="shared" si="14"/>
        <v>9.4764167582894174</v>
      </c>
      <c r="O177" s="18">
        <f t="shared" si="14"/>
        <v>9.6953743125384815</v>
      </c>
      <c r="P177" s="18">
        <f t="shared" si="14"/>
        <v>9.8806014864866185</v>
      </c>
      <c r="Q177" s="18">
        <f t="shared" si="14"/>
        <v>10.03777062578648</v>
      </c>
      <c r="R177" s="18">
        <f t="shared" si="14"/>
        <v>10.170893805526251</v>
      </c>
      <c r="S177" s="18">
        <f t="shared" si="14"/>
        <v>10.283850344196729</v>
      </c>
      <c r="T177" s="18">
        <f t="shared" si="14"/>
        <v>10.379605817822176</v>
      </c>
      <c r="U177" s="18">
        <f t="shared" si="14"/>
        <v>10.46086614980981</v>
      </c>
      <c r="V177" s="18">
        <f t="shared" si="14"/>
        <v>10.529793181883797</v>
      </c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>
      <c r="C180" s="3"/>
      <c r="D180" s="3"/>
      <c r="E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>
      <c r="B182" s="25" t="s">
        <v>60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>
      <c r="B183" s="2">
        <v>5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>
      <c r="B184" s="2">
        <v>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>
      <c r="B185" s="2">
        <v>0</v>
      </c>
      <c r="C185" s="26" t="s">
        <v>61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>
      <c r="B186" s="2">
        <v>2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>
      <c r="B187" s="2">
        <v>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>
      <c r="B188" s="2">
        <v>7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>
      <c r="B189" s="2">
        <v>4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>
      <c r="B190" s="2">
        <v>1</v>
      </c>
      <c r="C190" s="3"/>
      <c r="D190" s="3"/>
      <c r="E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6:36"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1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6:36"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6:36"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6:36"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6:36"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201" spans="6:36" ht="14.45" customHeight="1"/>
    <row r="320" spans="3:22">
      <c r="C320" s="27" t="s">
        <v>62</v>
      </c>
      <c r="D320" s="28" t="s">
        <v>63</v>
      </c>
      <c r="E320" s="28" t="s">
        <v>64</v>
      </c>
      <c r="F320" s="28" t="s">
        <v>65</v>
      </c>
      <c r="G320" s="28" t="s">
        <v>66</v>
      </c>
      <c r="H320" s="28" t="s">
        <v>67</v>
      </c>
      <c r="I320" s="28" t="s">
        <v>68</v>
      </c>
      <c r="J320" s="28" t="s">
        <v>69</v>
      </c>
      <c r="K320" s="28" t="s">
        <v>70</v>
      </c>
      <c r="L320" s="28" t="s">
        <v>71</v>
      </c>
      <c r="M320" s="28" t="s">
        <v>72</v>
      </c>
      <c r="N320" s="28" t="s">
        <v>73</v>
      </c>
      <c r="O320" s="28" t="s">
        <v>74</v>
      </c>
      <c r="P320" s="28" t="s">
        <v>75</v>
      </c>
      <c r="Q320" s="28" t="s">
        <v>76</v>
      </c>
      <c r="R320" s="28" t="s">
        <v>77</v>
      </c>
      <c r="S320" s="28" t="s">
        <v>78</v>
      </c>
      <c r="T320" s="28" t="s">
        <v>79</v>
      </c>
      <c r="U320" s="28" t="s">
        <v>80</v>
      </c>
      <c r="V320" s="28" t="s">
        <v>81</v>
      </c>
    </row>
    <row r="321" spans="3:22">
      <c r="C321" s="29">
        <f t="shared" ref="C321:V321" si="15">ABS(C170-B170)</f>
        <v>1.8739583333333336</v>
      </c>
      <c r="D321" s="29">
        <f t="shared" si="15"/>
        <v>1.835763888888889</v>
      </c>
      <c r="E321" s="29">
        <f t="shared" si="15"/>
        <v>1.4915778356481488</v>
      </c>
      <c r="F321" s="29">
        <f t="shared" si="15"/>
        <v>1.2885489245756174</v>
      </c>
      <c r="G321" s="29">
        <f t="shared" si="15"/>
        <v>1.1061450726192774</v>
      </c>
      <c r="H321" s="29">
        <f t="shared" si="15"/>
        <v>0.93554479602670337</v>
      </c>
      <c r="I321" s="29">
        <f t="shared" si="15"/>
        <v>0.80768415340045507</v>
      </c>
      <c r="J321" s="29">
        <f t="shared" si="15"/>
        <v>0.68260918416269156</v>
      </c>
      <c r="K321" s="29">
        <f t="shared" si="15"/>
        <v>0.58734307684283316</v>
      </c>
      <c r="L321" s="29">
        <f t="shared" si="15"/>
        <v>0.49759711086398184</v>
      </c>
      <c r="M321" s="29">
        <f t="shared" si="15"/>
        <v>0.42654634247207035</v>
      </c>
      <c r="N321" s="29">
        <f t="shared" si="15"/>
        <v>0.36209726908339412</v>
      </c>
      <c r="O321" s="29">
        <f t="shared" si="15"/>
        <v>0.30954818951393115</v>
      </c>
      <c r="P321" s="29">
        <f t="shared" si="15"/>
        <v>0.26309245791634339</v>
      </c>
      <c r="Q321" s="29">
        <f t="shared" si="15"/>
        <v>0.22450737964645029</v>
      </c>
      <c r="R321" s="29">
        <f t="shared" si="15"/>
        <v>0.19093023140273502</v>
      </c>
      <c r="S321" s="29">
        <f t="shared" si="15"/>
        <v>0.16273928612744371</v>
      </c>
      <c r="T321" s="29">
        <f t="shared" si="15"/>
        <v>0.1384351834106532</v>
      </c>
      <c r="U321" s="29">
        <f t="shared" si="15"/>
        <v>0.11790559917062637</v>
      </c>
      <c r="V321" s="29">
        <f t="shared" si="15"/>
        <v>0.10030321196512304</v>
      </c>
    </row>
    <row r="322" spans="3:22">
      <c r="C322" s="29">
        <f t="shared" ref="C322:V322" si="16">ABS(C171-B171)</f>
        <v>1.8208333333333335</v>
      </c>
      <c r="D322" s="29">
        <f t="shared" si="16"/>
        <v>1.0619097222222227</v>
      </c>
      <c r="E322" s="29">
        <f t="shared" si="16"/>
        <v>1.0402662037037036</v>
      </c>
      <c r="F322" s="29">
        <f t="shared" si="16"/>
        <v>0.84522744020061769</v>
      </c>
      <c r="G322" s="29">
        <f t="shared" si="16"/>
        <v>0.7301777239261833</v>
      </c>
      <c r="H322" s="29">
        <f t="shared" si="16"/>
        <v>0.62681554115092286</v>
      </c>
      <c r="I322" s="29">
        <f t="shared" si="16"/>
        <v>0.5301420510817989</v>
      </c>
      <c r="J322" s="29">
        <f t="shared" si="16"/>
        <v>0.45768768692692507</v>
      </c>
      <c r="K322" s="29">
        <f t="shared" si="16"/>
        <v>0.38681187102552439</v>
      </c>
      <c r="L322" s="29">
        <f t="shared" si="16"/>
        <v>0.33282774354427236</v>
      </c>
      <c r="M322" s="29">
        <f t="shared" si="16"/>
        <v>0.2819716961562575</v>
      </c>
      <c r="N322" s="29">
        <f t="shared" si="16"/>
        <v>0.24170959406750647</v>
      </c>
      <c r="O322" s="29">
        <f t="shared" si="16"/>
        <v>0.20518845248058959</v>
      </c>
      <c r="P322" s="29">
        <f t="shared" si="16"/>
        <v>0.17541064072456081</v>
      </c>
      <c r="Q322" s="29">
        <f t="shared" si="16"/>
        <v>0.1490857261525953</v>
      </c>
      <c r="R322" s="29">
        <f t="shared" si="16"/>
        <v>0.12722084846632242</v>
      </c>
      <c r="S322" s="29">
        <f t="shared" si="16"/>
        <v>0.10819379779488258</v>
      </c>
      <c r="T322" s="29">
        <f t="shared" si="16"/>
        <v>9.2218928805550604E-2</v>
      </c>
      <c r="U322" s="29">
        <f t="shared" si="16"/>
        <v>7.8446603932704306E-2</v>
      </c>
      <c r="V322" s="29">
        <f t="shared" si="16"/>
        <v>6.6813172863353643E-2</v>
      </c>
    </row>
    <row r="323" spans="3:22">
      <c r="C323" s="29">
        <f t="shared" ref="C323:V323" si="17">ABS(C172-B172)</f>
        <v>1.8739583333333336</v>
      </c>
      <c r="D323" s="29">
        <f t="shared" si="17"/>
        <v>1.835763888888889</v>
      </c>
      <c r="E323" s="29">
        <f t="shared" si="17"/>
        <v>1.4915778356481488</v>
      </c>
      <c r="F323" s="29">
        <f t="shared" si="17"/>
        <v>1.2885489245756174</v>
      </c>
      <c r="G323" s="29">
        <f t="shared" si="17"/>
        <v>1.1061450726192774</v>
      </c>
      <c r="H323" s="29">
        <f t="shared" si="17"/>
        <v>0.93554479602670337</v>
      </c>
      <c r="I323" s="29">
        <f t="shared" si="17"/>
        <v>0.80768415340045507</v>
      </c>
      <c r="J323" s="29">
        <f t="shared" si="17"/>
        <v>0.68260918416269156</v>
      </c>
      <c r="K323" s="29">
        <f t="shared" si="17"/>
        <v>0.58734307684283316</v>
      </c>
      <c r="L323" s="29">
        <f t="shared" si="17"/>
        <v>0.49759711086398184</v>
      </c>
      <c r="M323" s="29">
        <f t="shared" si="17"/>
        <v>0.42654634247207035</v>
      </c>
      <c r="N323" s="29">
        <f t="shared" si="17"/>
        <v>0.36209726908339412</v>
      </c>
      <c r="O323" s="29">
        <f t="shared" si="17"/>
        <v>0.30954818951393115</v>
      </c>
      <c r="P323" s="29">
        <f t="shared" si="17"/>
        <v>0.26309245791634339</v>
      </c>
      <c r="Q323" s="29">
        <f t="shared" si="17"/>
        <v>0.22450737964645029</v>
      </c>
      <c r="R323" s="29">
        <f t="shared" si="17"/>
        <v>0.19093023140273502</v>
      </c>
      <c r="S323" s="29">
        <f t="shared" si="17"/>
        <v>0.16273928612744371</v>
      </c>
      <c r="T323" s="29">
        <f t="shared" si="17"/>
        <v>0.1384351834106532</v>
      </c>
      <c r="U323" s="29">
        <f t="shared" si="17"/>
        <v>0.11790559917062637</v>
      </c>
      <c r="V323" s="29">
        <f t="shared" si="17"/>
        <v>0.10030321196512304</v>
      </c>
    </row>
    <row r="324" spans="3:22">
      <c r="C324" s="29">
        <f t="shared" ref="C324:V324" si="18">ABS(C173-B173)</f>
        <v>1.8739583333333336</v>
      </c>
      <c r="D324" s="29">
        <f t="shared" si="18"/>
        <v>1.835763888888889</v>
      </c>
      <c r="E324" s="29">
        <f t="shared" si="18"/>
        <v>1.4958425925925929</v>
      </c>
      <c r="F324" s="29">
        <f t="shared" si="18"/>
        <v>1.3476513478973766</v>
      </c>
      <c r="G324" s="29">
        <f t="shared" si="18"/>
        <v>1.1005111509974608</v>
      </c>
      <c r="H324" s="29">
        <f t="shared" si="18"/>
        <v>0.97488184542499123</v>
      </c>
      <c r="I324" s="29">
        <f t="shared" si="18"/>
        <v>0.80631165525693582</v>
      </c>
      <c r="J324" s="29">
        <f t="shared" si="18"/>
        <v>0.7038348507745642</v>
      </c>
      <c r="K324" s="29">
        <f t="shared" si="18"/>
        <v>0.5886642137858793</v>
      </c>
      <c r="L324" s="29">
        <f t="shared" si="18"/>
        <v>0.50861895313279604</v>
      </c>
      <c r="M324" s="29">
        <f t="shared" si="18"/>
        <v>0.42848647476434287</v>
      </c>
      <c r="N324" s="29">
        <f t="shared" si="18"/>
        <v>0.36786136162922745</v>
      </c>
      <c r="O324" s="29">
        <f t="shared" si="18"/>
        <v>0.31123074794051142</v>
      </c>
      <c r="P324" s="29">
        <f t="shared" si="18"/>
        <v>0.26617056798428429</v>
      </c>
      <c r="Q324" s="29">
        <f t="shared" si="18"/>
        <v>0.22573543607548707</v>
      </c>
      <c r="R324" s="29">
        <f t="shared" si="18"/>
        <v>0.19261244693582213</v>
      </c>
      <c r="S324" s="29">
        <f t="shared" si="18"/>
        <v>0.16356478215900516</v>
      </c>
      <c r="T324" s="29">
        <f t="shared" si="18"/>
        <v>0.13937383221852961</v>
      </c>
      <c r="U324" s="29">
        <f t="shared" si="18"/>
        <v>0.11843583127781088</v>
      </c>
      <c r="V324" s="29">
        <f t="shared" si="18"/>
        <v>0.10083591383081725</v>
      </c>
    </row>
    <row r="325" spans="3:22">
      <c r="C325" s="29">
        <f t="shared" ref="C325:V325" si="19">ABS(C174-B174)</f>
        <v>1.8208333333333335</v>
      </c>
      <c r="D325" s="29">
        <f t="shared" si="19"/>
        <v>1.0719444444444444</v>
      </c>
      <c r="E325" s="29">
        <f t="shared" si="19"/>
        <v>1.1821739004629634</v>
      </c>
      <c r="F325" s="29">
        <f t="shared" si="19"/>
        <v>0.87137276957947574</v>
      </c>
      <c r="G325" s="29">
        <f t="shared" si="19"/>
        <v>0.81897953946839497</v>
      </c>
      <c r="H325" s="29">
        <f t="shared" si="19"/>
        <v>0.64981083335326062</v>
      </c>
      <c r="I325" s="29">
        <f t="shared" si="19"/>
        <v>0.57916979728856699</v>
      </c>
      <c r="J325" s="29">
        <f t="shared" si="19"/>
        <v>0.47494668884789526</v>
      </c>
      <c r="K325" s="29">
        <f t="shared" si="19"/>
        <v>0.41362637550240855</v>
      </c>
      <c r="L325" s="29">
        <f t="shared" si="19"/>
        <v>0.34474065554843847</v>
      </c>
      <c r="M325" s="29">
        <f t="shared" si="19"/>
        <v>0.29682768838052098</v>
      </c>
      <c r="N325" s="29">
        <f t="shared" si="19"/>
        <v>0.24951128343510653</v>
      </c>
      <c r="O325" s="29">
        <f t="shared" si="19"/>
        <v>0.2135527700228792</v>
      </c>
      <c r="P325" s="29">
        <f t="shared" si="19"/>
        <v>0.18035225864209714</v>
      </c>
      <c r="Q325" s="29">
        <f t="shared" si="19"/>
        <v>0.15386258463411906</v>
      </c>
      <c r="R325" s="29">
        <f t="shared" si="19"/>
        <v>0.13028466909205072</v>
      </c>
      <c r="S325" s="29">
        <f t="shared" si="19"/>
        <v>0.11095271391289252</v>
      </c>
      <c r="T325" s="29">
        <f t="shared" si="19"/>
        <v>9.4092299635546439E-2</v>
      </c>
      <c r="U325" s="29">
        <f t="shared" si="19"/>
        <v>8.0053508158734132E-2</v>
      </c>
      <c r="V325" s="29">
        <f t="shared" si="19"/>
        <v>6.7948209841286911E-2</v>
      </c>
    </row>
    <row r="326" spans="3:22">
      <c r="C326" s="29">
        <f t="shared" ref="C326:V326" si="20">ABS(C175-B175)</f>
        <v>1.9093750000000003</v>
      </c>
      <c r="D326" s="29">
        <f t="shared" si="20"/>
        <v>2.336614583333334</v>
      </c>
      <c r="E326" s="29">
        <f t="shared" si="20"/>
        <v>1.5795907118055554</v>
      </c>
      <c r="F326" s="29">
        <f t="shared" si="20"/>
        <v>1.542864673755787</v>
      </c>
      <c r="G326" s="29">
        <f t="shared" si="20"/>
        <v>1.1929388490728687</v>
      </c>
      <c r="H326" s="29">
        <f t="shared" si="20"/>
        <v>1.0692468508875965</v>
      </c>
      <c r="I326" s="29">
        <f t="shared" si="20"/>
        <v>0.86997077597093231</v>
      </c>
      <c r="J326" s="29">
        <f t="shared" si="20"/>
        <v>0.7560229451162872</v>
      </c>
      <c r="K326" s="29">
        <f t="shared" si="20"/>
        <v>0.62806751167919472</v>
      </c>
      <c r="L326" s="29">
        <f t="shared" si="20"/>
        <v>0.53900818232787095</v>
      </c>
      <c r="M326" s="29">
        <f t="shared" si="20"/>
        <v>0.45214158441838137</v>
      </c>
      <c r="N326" s="29">
        <f t="shared" si="20"/>
        <v>0.38585429727505627</v>
      </c>
      <c r="O326" s="29">
        <f t="shared" si="20"/>
        <v>0.32530663550218364</v>
      </c>
      <c r="P326" s="29">
        <f t="shared" si="20"/>
        <v>0.27687384837142837</v>
      </c>
      <c r="Q326" s="29">
        <f t="shared" si="20"/>
        <v>0.23409280777880781</v>
      </c>
      <c r="R326" s="29">
        <f t="shared" si="20"/>
        <v>0.19898536687438373</v>
      </c>
      <c r="S326" s="29">
        <f t="shared" si="20"/>
        <v>0.1685256871429246</v>
      </c>
      <c r="T326" s="29">
        <f t="shared" si="20"/>
        <v>0.14316796128288622</v>
      </c>
      <c r="U326" s="29">
        <f t="shared" si="20"/>
        <v>0.12138137992673848</v>
      </c>
      <c r="V326" s="29">
        <f t="shared" si="20"/>
        <v>0.10309402315694882</v>
      </c>
    </row>
    <row r="327" spans="3:22">
      <c r="C327" s="29">
        <f t="shared" ref="C327:V327" si="21">ABS(C176-B176)</f>
        <v>1.838541666666667</v>
      </c>
      <c r="D327" s="29">
        <f t="shared" si="21"/>
        <v>1.3223697916666666</v>
      </c>
      <c r="E327" s="29">
        <f t="shared" si="21"/>
        <v>1.2240479600694449</v>
      </c>
      <c r="F327" s="29">
        <f t="shared" si="21"/>
        <v>0.96777108470775453</v>
      </c>
      <c r="G327" s="29">
        <f t="shared" si="21"/>
        <v>0.84844770189826768</v>
      </c>
      <c r="H327" s="29">
        <f t="shared" si="21"/>
        <v>0.69858961387741036</v>
      </c>
      <c r="I327" s="29">
        <f t="shared" si="21"/>
        <v>0.5998538603160517</v>
      </c>
      <c r="J327" s="29">
        <f t="shared" si="21"/>
        <v>0.50142961049275403</v>
      </c>
      <c r="K327" s="29">
        <f t="shared" si="21"/>
        <v>0.42731408557570205</v>
      </c>
      <c r="L327" s="29">
        <f t="shared" si="21"/>
        <v>0.35956094801211158</v>
      </c>
      <c r="M327" s="29">
        <f t="shared" si="21"/>
        <v>0.30553238789804382</v>
      </c>
      <c r="N327" s="29">
        <f t="shared" si="21"/>
        <v>0.2579580471085432</v>
      </c>
      <c r="O327" s="29">
        <f t="shared" si="21"/>
        <v>0.21895755424906405</v>
      </c>
      <c r="P327" s="29">
        <f t="shared" si="21"/>
        <v>0.18522717394813704</v>
      </c>
      <c r="Q327" s="29">
        <f t="shared" si="21"/>
        <v>0.15716913929986198</v>
      </c>
      <c r="R327" s="29">
        <f t="shared" si="21"/>
        <v>0.13312317973977095</v>
      </c>
      <c r="S327" s="29">
        <f t="shared" si="21"/>
        <v>0.11295653867047761</v>
      </c>
      <c r="T327" s="29">
        <f t="shared" si="21"/>
        <v>9.5755473625446896E-2</v>
      </c>
      <c r="U327" s="29">
        <f t="shared" si="21"/>
        <v>8.126033198763416E-2</v>
      </c>
      <c r="V327" s="29">
        <f t="shared" si="21"/>
        <v>6.8927032073986538E-2</v>
      </c>
    </row>
    <row r="328" spans="3:22">
      <c r="C328" s="29">
        <f t="shared" ref="C328:V328" si="22">ABS(C177-B177)</f>
        <v>1.838541666666667</v>
      </c>
      <c r="D328" s="29">
        <f t="shared" si="22"/>
        <v>1.3223697916666666</v>
      </c>
      <c r="E328" s="29">
        <f t="shared" si="22"/>
        <v>1.2240479600694449</v>
      </c>
      <c r="F328" s="29">
        <f t="shared" si="22"/>
        <v>0.96777108470775453</v>
      </c>
      <c r="G328" s="29">
        <f t="shared" si="22"/>
        <v>0.84844770189826768</v>
      </c>
      <c r="H328" s="29">
        <f t="shared" si="22"/>
        <v>0.69858961387741036</v>
      </c>
      <c r="I328" s="29">
        <f t="shared" si="22"/>
        <v>0.5998538603160517</v>
      </c>
      <c r="J328" s="29">
        <f t="shared" si="22"/>
        <v>0.50142961049275403</v>
      </c>
      <c r="K328" s="29">
        <f t="shared" si="22"/>
        <v>0.42731408557570205</v>
      </c>
      <c r="L328" s="29">
        <f t="shared" si="22"/>
        <v>0.35956094801211158</v>
      </c>
      <c r="M328" s="29">
        <f t="shared" si="22"/>
        <v>0.30553238789804382</v>
      </c>
      <c r="N328" s="29">
        <f t="shared" si="22"/>
        <v>0.2579580471085432</v>
      </c>
      <c r="O328" s="29">
        <f t="shared" si="22"/>
        <v>0.21895755424906405</v>
      </c>
      <c r="P328" s="29">
        <f t="shared" si="22"/>
        <v>0.18522717394813704</v>
      </c>
      <c r="Q328" s="29">
        <f t="shared" si="22"/>
        <v>0.15716913929986198</v>
      </c>
      <c r="R328" s="29">
        <f t="shared" si="22"/>
        <v>0.13312317973977095</v>
      </c>
      <c r="S328" s="29">
        <f t="shared" si="22"/>
        <v>0.11295653867047761</v>
      </c>
      <c r="T328" s="29">
        <f t="shared" si="22"/>
        <v>9.5755473625446896E-2</v>
      </c>
      <c r="U328" s="29">
        <f t="shared" si="22"/>
        <v>8.126033198763416E-2</v>
      </c>
      <c r="V328" s="29">
        <f t="shared" si="22"/>
        <v>6.8927032073986538E-2</v>
      </c>
    </row>
  </sheetData>
  <mergeCells count="17">
    <mergeCell ref="C48:D48"/>
    <mergeCell ref="C62:D62"/>
    <mergeCell ref="C76:D76"/>
    <mergeCell ref="A161:E161"/>
    <mergeCell ref="A162:E162"/>
    <mergeCell ref="A158:E158"/>
    <mergeCell ref="A159:E159"/>
    <mergeCell ref="A160:E160"/>
    <mergeCell ref="C90:D90"/>
    <mergeCell ref="C105:D105"/>
    <mergeCell ref="C119:D119"/>
    <mergeCell ref="C133:D133"/>
    <mergeCell ref="A137:B137"/>
    <mergeCell ref="A138:B138"/>
    <mergeCell ref="A163:E163"/>
    <mergeCell ref="A164:E164"/>
    <mergeCell ref="A165:E16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3008510C1118BA4F933B65825EE70E70" ma:contentTypeVersion="13" ma:contentTypeDescription="Tạo tài liệu mới." ma:contentTypeScope="" ma:versionID="a4d241ada0df50564446f796d1a87e19">
  <xsd:schema xmlns:xsd="http://www.w3.org/2001/XMLSchema" xmlns:xs="http://www.w3.org/2001/XMLSchema" xmlns:p="http://schemas.microsoft.com/office/2006/metadata/properties" xmlns:ns2="ba774fb5-2cf8-465a-a24b-3e0d6c5ac152" xmlns:ns3="77782a45-0a80-4861-8bd4-635a88548cdf" targetNamespace="http://schemas.microsoft.com/office/2006/metadata/properties" ma:root="true" ma:fieldsID="af22ef0d22529e7f5a2e2fccf6939776" ns2:_="" ns3:_="">
    <xsd:import namespace="ba774fb5-2cf8-465a-a24b-3e0d6c5ac152"/>
    <xsd:import namespace="77782a45-0a80-4861-8bd4-635a88548c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774fb5-2cf8-465a-a24b-3e0d6c5ac1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Thẻ Hình ảnh" ma:readOnly="false" ma:fieldId="{5cf76f15-5ced-4ddc-b409-7134ff3c332f}" ma:taxonomyMulti="true" ma:sspId="094ae118-d9ff-499e-981a-26f90b7967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82a45-0a80-4861-8bd4-635a88548c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504e92a-25ee-407a-9fc3-6539292cf7bb}" ma:internalName="TaxCatchAll" ma:showField="CatchAllData" ma:web="77782a45-0a80-4861-8bd4-635a88548c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A50661-E99E-44EC-A3E8-3479519FDE76}"/>
</file>

<file path=customXml/itemProps2.xml><?xml version="1.0" encoding="utf-8"?>
<ds:datastoreItem xmlns:ds="http://schemas.openxmlformats.org/officeDocument/2006/customXml" ds:itemID="{C6E1495A-EE5B-4D3F-9A3D-032E78E007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NBZ</dc:creator>
  <cp:keywords/>
  <dc:description/>
  <cp:lastModifiedBy/>
  <cp:revision/>
  <dcterms:created xsi:type="dcterms:W3CDTF">2023-03-23T15:51:53Z</dcterms:created>
  <dcterms:modified xsi:type="dcterms:W3CDTF">2024-06-25T15:28:19Z</dcterms:modified>
  <cp:category/>
  <cp:contentStatus/>
</cp:coreProperties>
</file>