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MSISS\Third Year\ST3008 - Case Studi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8" i="1"/>
  <c r="H17" i="1"/>
  <c r="H16" i="1"/>
  <c r="H15" i="1"/>
  <c r="H14" i="1"/>
  <c r="H13" i="1"/>
  <c r="H12" i="1"/>
  <c r="H11" i="1"/>
  <c r="F12" i="1"/>
  <c r="F13" i="1"/>
  <c r="F14" i="1"/>
  <c r="F11" i="1"/>
  <c r="E15" i="1"/>
  <c r="J5" i="1"/>
  <c r="J3" i="1"/>
  <c r="D3" i="1"/>
  <c r="D5" i="1"/>
  <c r="C5" i="1"/>
  <c r="B5" i="1"/>
  <c r="G3" i="1"/>
  <c r="F3" i="1"/>
  <c r="E3" i="1"/>
  <c r="C3" i="1"/>
  <c r="B3" i="1"/>
</calcChain>
</file>

<file path=xl/sharedStrings.xml><?xml version="1.0" encoding="utf-8"?>
<sst xmlns="http://schemas.openxmlformats.org/spreadsheetml/2006/main" count="24" uniqueCount="21">
  <si>
    <t>Rental 1</t>
  </si>
  <si>
    <t>Rental 2</t>
  </si>
  <si>
    <t>Dehumid</t>
  </si>
  <si>
    <t>1400 pa</t>
  </si>
  <si>
    <t>3500 pa</t>
  </si>
  <si>
    <t>Rental</t>
  </si>
  <si>
    <t>820 pw</t>
  </si>
  <si>
    <t>680 pw</t>
  </si>
  <si>
    <t>Racking</t>
  </si>
  <si>
    <t>20 /sq ft</t>
  </si>
  <si>
    <t>Elec</t>
  </si>
  <si>
    <t>200 pm</t>
  </si>
  <si>
    <t xml:space="preserve">Heating </t>
  </si>
  <si>
    <t>700pa</t>
  </si>
  <si>
    <t>256 pd</t>
  </si>
  <si>
    <t>256pd</t>
  </si>
  <si>
    <t>Security</t>
  </si>
  <si>
    <t>dutch</t>
  </si>
  <si>
    <t>sweden</t>
  </si>
  <si>
    <t>german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</si>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</sst>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6" sqref="K16"/>
    </sheetView>
  </sheetViews>
  <sheetFormatPr defaultRowHeight="15" x14ac:dyDescent="0.25"/>
  <cols>
    <col min="9" max="9" width="13.140625" bestFit="1" customWidth="1"/>
  </cols>
  <sheetData>
    <row r="1" spans="1:10" x14ac:dyDescent="0.25">
      <c r="B1" t="s">
        <v>2</v>
      </c>
      <c r="C1" t="s">
        <v>5</v>
      </c>
      <c r="D1" t="s">
        <v>8</v>
      </c>
      <c r="E1" t="s">
        <v>10</v>
      </c>
      <c r="F1" t="s">
        <v>12</v>
      </c>
      <c r="G1" t="s">
        <v>16</v>
      </c>
    </row>
    <row r="2" spans="1:10" x14ac:dyDescent="0.25">
      <c r="A2" t="s">
        <v>0</v>
      </c>
      <c r="B2" t="s">
        <v>3</v>
      </c>
      <c r="C2" t="s">
        <v>7</v>
      </c>
      <c r="D2" t="s">
        <v>9</v>
      </c>
      <c r="E2" t="s">
        <v>11</v>
      </c>
      <c r="F2" t="s">
        <v>13</v>
      </c>
      <c r="G2" t="s">
        <v>14</v>
      </c>
    </row>
    <row r="3" spans="1:10" x14ac:dyDescent="0.25">
      <c r="B3">
        <f>1400*3</f>
        <v>4200</v>
      </c>
      <c r="C3">
        <f>680*3*52</f>
        <v>106080</v>
      </c>
      <c r="D3">
        <f>4822*20</f>
        <v>96440</v>
      </c>
      <c r="E3">
        <f>200*12*3</f>
        <v>7200</v>
      </c>
      <c r="F3">
        <f>3*700</f>
        <v>2100</v>
      </c>
      <c r="G3">
        <f>256*365*3</f>
        <v>280320</v>
      </c>
      <c r="J3">
        <f>SUM(B3:G3)</f>
        <v>496340</v>
      </c>
    </row>
    <row r="4" spans="1:10" x14ac:dyDescent="0.25">
      <c r="A4" t="s">
        <v>1</v>
      </c>
      <c r="B4" t="s">
        <v>4</v>
      </c>
      <c r="C4" t="s">
        <v>6</v>
      </c>
      <c r="D4" t="s">
        <v>9</v>
      </c>
      <c r="E4" t="s">
        <v>11</v>
      </c>
      <c r="F4" t="s">
        <v>13</v>
      </c>
      <c r="G4" t="s">
        <v>15</v>
      </c>
    </row>
    <row r="5" spans="1:10" x14ac:dyDescent="0.25">
      <c r="B5">
        <f>3500*3</f>
        <v>10500</v>
      </c>
      <c r="C5">
        <f>820*52*3</f>
        <v>127920</v>
      </c>
      <c r="D5">
        <f>13186.8*20</f>
        <v>263736</v>
      </c>
      <c r="E5">
        <v>7200</v>
      </c>
      <c r="F5">
        <v>2100</v>
      </c>
      <c r="G5">
        <v>280320</v>
      </c>
      <c r="J5">
        <f>SUM(B5:G5)</f>
        <v>691776</v>
      </c>
    </row>
    <row r="11" spans="1:10" x14ac:dyDescent="0.25">
      <c r="D11" t="s">
        <v>17</v>
      </c>
      <c r="E11">
        <v>297000</v>
      </c>
      <c r="F11">
        <f>E11/$E$15</f>
        <v>0.20952380952380953</v>
      </c>
      <c r="H11">
        <f>233.2*F11</f>
        <v>48.860952380952376</v>
      </c>
    </row>
    <row r="12" spans="1:10" x14ac:dyDescent="0.25">
      <c r="D12" t="s">
        <v>18</v>
      </c>
      <c r="E12">
        <v>234000</v>
      </c>
      <c r="F12">
        <f t="shared" ref="F12:F14" si="0">E12/$E$15</f>
        <v>0.16507936507936508</v>
      </c>
      <c r="H12">
        <f>F12*228.8</f>
        <v>37.770158730158734</v>
      </c>
    </row>
    <row r="13" spans="1:10" x14ac:dyDescent="0.25">
      <c r="D13" t="s">
        <v>19</v>
      </c>
      <c r="E13">
        <v>319500</v>
      </c>
      <c r="F13">
        <f t="shared" si="0"/>
        <v>0.2253968253968254</v>
      </c>
      <c r="H13">
        <f>F13*239.8</f>
        <v>54.050158730158735</v>
      </c>
    </row>
    <row r="14" spans="1:10" x14ac:dyDescent="0.25">
      <c r="D14" t="s">
        <v>20</v>
      </c>
      <c r="E14">
        <v>567000</v>
      </c>
      <c r="F14">
        <f t="shared" si="0"/>
        <v>0.4</v>
      </c>
      <c r="H14" s="1">
        <f>F14*187</f>
        <v>74.8</v>
      </c>
    </row>
    <row r="15" spans="1:10" x14ac:dyDescent="0.25">
      <c r="E15">
        <f>SUM(E11:E14)</f>
        <v>1417500</v>
      </c>
      <c r="H15">
        <f>SUM(H11:H14)</f>
        <v>215.48126984126986</v>
      </c>
    </row>
    <row r="16" spans="1:10" x14ac:dyDescent="0.25">
      <c r="H16">
        <f>H15/220</f>
        <v>0.97946031746031759</v>
      </c>
    </row>
    <row r="17" spans="8:8" x14ac:dyDescent="0.25">
      <c r="H17">
        <f>0.02*50000</f>
        <v>1000</v>
      </c>
    </row>
    <row r="18" spans="8:8" x14ac:dyDescent="0.25">
      <c r="H18">
        <f>H17/7</f>
        <v>142.85714285714286</v>
      </c>
    </row>
    <row r="19" spans="8:8" x14ac:dyDescent="0.25">
      <c r="H19">
        <v>143</v>
      </c>
    </row>
    <row r="20" spans="8:8" x14ac:dyDescent="0.25">
      <c r="H20">
        <f>H19/31</f>
        <v>4.612903225806452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2018-02-02T11:45:02Z</dcterms:created>
  <dcterms:modified xsi:type="dcterms:W3CDTF">2018-02-02T13:22:00Z</dcterms:modified>
</cp:coreProperties>
</file>